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Kelechi.Godwin\Desktop\Cadence\"/>
    </mc:Choice>
  </mc:AlternateContent>
  <xr:revisionPtr revIDLastSave="0" documentId="8_{B177497D-D8C0-4845-8FCD-589C99ED3FA7}" xr6:coauthVersionLast="45" xr6:coauthVersionMax="45" xr10:uidLastSave="{00000000-0000-0000-0000-000000000000}"/>
  <bookViews>
    <workbookView xWindow="28680" yWindow="-120" windowWidth="19440" windowHeight="15000" firstSheet="3" activeTab="3" xr2:uid="{00000000-000D-0000-FFFF-FFFF00000000}"/>
  </bookViews>
  <sheets>
    <sheet name="Holidays" sheetId="46" state="veryHidden" r:id="rId1"/>
    <sheet name="Data" sheetId="44" state="veryHidden" r:id="rId2"/>
    <sheet name="Leave Schedule" sheetId="51" state="veryHidden" r:id="rId3"/>
    <sheet name="Project Schedule Module" sheetId="53" r:id="rId4"/>
    <sheet name="Dashboard" sheetId="1" state="veryHidden" r:id="rId5"/>
    <sheet name="Astrata Reporting" sheetId="39" state="veryHidden" r:id="rId6"/>
    <sheet name="Leave Management" sheetId="43" state="veryHidden" r:id="rId7"/>
    <sheet name="Welcome Screen" sheetId="3" state="veryHidden" r:id="rId8"/>
    <sheet name="Boot Screen" sheetId="4" r:id="rId9"/>
    <sheet name="Commitment" sheetId="6" state="veryHidden" r:id="rId10"/>
    <sheet name="Flowline Lesson Learnt" sheetId="7" state="veryHidden" r:id="rId11"/>
    <sheet name="Doc Control" sheetId="8" state="veryHidden" r:id="rId12"/>
    <sheet name="Sheet7" sheetId="9" state="veryHidden" r:id="rId13"/>
    <sheet name="KPI Tracker" sheetId="10" state="veryHidden" r:id="rId14"/>
    <sheet name="Risk Management" sheetId="11" state="veryHidden" r:id="rId15"/>
    <sheet name="Flowline Summary" sheetId="13" state="veryHidden" r:id="rId16"/>
    <sheet name="HSE Dashboard" sheetId="14" state="veryHidden" r:id="rId17"/>
    <sheet name="As Built Documentation Module" sheetId="55" state="veryHidden" r:id="rId18"/>
    <sheet name="Work Order Tracker" sheetId="15" state="veryHidden" r:id="rId19"/>
    <sheet name="EST KPI Tracker" sheetId="16" state="veryHidden" r:id="rId20"/>
    <sheet name="Flowline Planner" sheetId="17" state="veryHidden" r:id="rId21"/>
    <sheet name="Facility Lesson Learnt" sheetId="18" state="veryHidden" r:id="rId22"/>
    <sheet name="Procurement and Material" sheetId="19" state="veryHidden" r:id="rId23"/>
    <sheet name="QAQC" sheetId="20" state="veryHidden" r:id="rId24"/>
    <sheet name="Contract Tracker" sheetId="21" state="veryHidden" r:id="rId25"/>
    <sheet name="Terminal Lesson Learnt" sheetId="22" state="veryHidden" r:id="rId26"/>
    <sheet name="As Built Doc Old" sheetId="23" state="veryHidden" r:id="rId27"/>
    <sheet name="RawData" sheetId="24" state="veryHidden" r:id="rId28"/>
    <sheet name="Cost Saving" sheetId="25" state="veryHidden" r:id="rId29"/>
    <sheet name="Proj Risk" sheetId="26" state="veryHidden" r:id="rId30"/>
    <sheet name="Sheet25" sheetId="27" state="veryHidden" r:id="rId31"/>
    <sheet name="Issue Tracker" sheetId="54" state="veryHidden" r:id="rId32"/>
    <sheet name="Issue Tracker Old" sheetId="28" state="veryHidden" r:id="rId33"/>
    <sheet name="Cadence" sheetId="29" state="veryHidden" r:id="rId34"/>
    <sheet name="Top Risk" sheetId="30" state="veryHidden" r:id="rId35"/>
    <sheet name="CommitmentControl" sheetId="31" state="veryHidden" r:id="rId36"/>
  </sheets>
  <externalReferences>
    <externalReference r:id="rId37"/>
    <externalReference r:id="rId38"/>
  </externalReferences>
  <definedNames>
    <definedName name="_Order1" hidden="1">255</definedName>
    <definedName name="A0000000">"SIPM_APPL\"</definedName>
    <definedName name="AACOSTSUM">TRUE</definedName>
    <definedName name="ColorList">OFFSET(RawData!$V$5, 0, 0, COUNTA(RawData!$V:$V)-1,1)</definedName>
    <definedName name="CumOil">#N/A</definedName>
    <definedName name="CumWat">#N/A</definedName>
    <definedName name="Days" localSheetId="2">'Leave Schedule'!$E$3:$AM$3</definedName>
    <definedName name="IssueClosedate">#REF!</definedName>
    <definedName name="issueCloseDates" localSheetId="17">#REF!</definedName>
    <definedName name="issueCloseDates" localSheetId="31">'Issue Tracker'!$F$6:$F$305</definedName>
    <definedName name="issueCloseDates">#REF!</definedName>
    <definedName name="IssueOpenDate">#REF!</definedName>
    <definedName name="issueOpenDates" localSheetId="17">#REF!</definedName>
    <definedName name="issueOpenDates" localSheetId="31">'Issue Tracker'!$E$6:$E$305</definedName>
    <definedName name="issueOpenDates">#REF!</definedName>
    <definedName name="IssuePriorit">#REF!</definedName>
    <definedName name="issuePriorities" localSheetId="17">#REF!</definedName>
    <definedName name="issuePriorities" localSheetId="31">'Issue Tracker'!$D$6:$D$305</definedName>
    <definedName name="issuePriorities">#REF!</definedName>
    <definedName name="IssueTabl">#REF!</definedName>
    <definedName name="issueTable" localSheetId="17">#REF!</definedName>
    <definedName name="issueTable" localSheetId="31">'Issue Tracker'!$B$5:$I$305</definedName>
    <definedName name="issueTable">#REF!</definedName>
    <definedName name="PRACTICE" localSheetId="17" hidden="1">{#N/A,#N/A,FALSE,"CoverPage";#N/A,#N/A,FALSE,"Objective";#N/A,#N/A,FALSE,"TeamNorm";#N/A,#N/A,FALSE,"PAE";#N/A,#N/A,FALSE,"PBE";#N/A,#N/A,FALSE,"PSE";#N/A,#N/A,FALSE,"PME";#N/A,#N/A,FALSE,"HSE"}</definedName>
    <definedName name="PRACTICE" localSheetId="31" hidden="1">{#N/A,#N/A,FALSE,"CoverPage";#N/A,#N/A,FALSE,"Objective";#N/A,#N/A,FALSE,"TeamNorm";#N/A,#N/A,FALSE,"PAE";#N/A,#N/A,FALSE,"PBE";#N/A,#N/A,FALSE,"PSE";#N/A,#N/A,FALSE,"PME";#N/A,#N/A,FALSE,"HSE"}</definedName>
    <definedName name="PRACTICE" localSheetId="3" hidden="1">{#N/A,#N/A,FALSE,"CoverPage";#N/A,#N/A,FALSE,"Objective";#N/A,#N/A,FALSE,"TeamNorm";#N/A,#N/A,FALSE,"PAE";#N/A,#N/A,FALSE,"PBE";#N/A,#N/A,FALSE,"PSE";#N/A,#N/A,FALSE,"PME";#N/A,#N/A,FALSE,"HSE"}</definedName>
    <definedName name="PRACTICE" hidden="1">{#N/A,#N/A,FALSE,"CoverPage";#N/A,#N/A,FALSE,"Objective";#N/A,#N/A,FALSE,"TeamNorm";#N/A,#N/A,FALSE,"PAE";#N/A,#N/A,FALSE,"PBE";#N/A,#N/A,FALSE,"PSE";#N/A,#N/A,FALSE,"PME";#N/A,#N/A,FALSE,"HSE"}</definedName>
    <definedName name="_xlnm.Print_Titles" localSheetId="17">#REF!</definedName>
    <definedName name="_xlnm.Print_Titles" localSheetId="31">#REF!</definedName>
    <definedName name="_xlnm.Print_Titles">#REF!</definedName>
    <definedName name="PrintTitle">#REF!</definedName>
    <definedName name="rngstart">#REF!</definedName>
    <definedName name="Sample" localSheetId="17" hidden="1">{#N/A,#N/A,FALSE,"CoverPage";#N/A,#N/A,FALSE,"Objective";#N/A,#N/A,FALSE,"TeamNorm";#N/A,#N/A,FALSE,"PAE";#N/A,#N/A,FALSE,"PBE";#N/A,#N/A,FALSE,"PSE";#N/A,#N/A,FALSE,"PME";#N/A,#N/A,FALSE,"HSE"}</definedName>
    <definedName name="Sample" localSheetId="31" hidden="1">{#N/A,#N/A,FALSE,"CoverPage";#N/A,#N/A,FALSE,"Objective";#N/A,#N/A,FALSE,"TeamNorm";#N/A,#N/A,FALSE,"PAE";#N/A,#N/A,FALSE,"PBE";#N/A,#N/A,FALSE,"PSE";#N/A,#N/A,FALSE,"PME";#N/A,#N/A,FALSE,"HSE"}</definedName>
    <definedName name="Sample" localSheetId="3" hidden="1">{#N/A,#N/A,FALSE,"CoverPage";#N/A,#N/A,FALSE,"Objective";#N/A,#N/A,FALSE,"TeamNorm";#N/A,#N/A,FALSE,"PAE";#N/A,#N/A,FALSE,"PBE";#N/A,#N/A,FALSE,"PSE";#N/A,#N/A,FALSE,"PME";#N/A,#N/A,FALSE,"HSE"}</definedName>
    <definedName name="Sample" hidden="1">{#N/A,#N/A,FALSE,"CoverPage";#N/A,#N/A,FALSE,"Objective";#N/A,#N/A,FALSE,"TeamNorm";#N/A,#N/A,FALSE,"PAE";#N/A,#N/A,FALSE,"PBE";#N/A,#N/A,FALSE,"PSE";#N/A,#N/A,FALSE,"PME";#N/A,#N/A,FALSE,"HSE"}</definedName>
    <definedName name="wrn.Graphs." localSheetId="17" hidden="1">{#N/A,#N/A,FALSE,"Charts by Delta";#N/A,#N/A,FALSE,"Charts by All";#N/A,#N/A,FALSE,"Graphs";#N/A,#N/A,FALSE,"Value Graphs";#N/A,#N/A,FALSE,"Pump Graphs"}</definedName>
    <definedName name="wrn.Graphs." localSheetId="31" hidden="1">{#N/A,#N/A,FALSE,"Charts by Delta";#N/A,#N/A,FALSE,"Charts by All";#N/A,#N/A,FALSE,"Graphs";#N/A,#N/A,FALSE,"Value Graphs";#N/A,#N/A,FALSE,"Pump Graphs"}</definedName>
    <definedName name="wrn.Graphs." localSheetId="3" hidden="1">{#N/A,#N/A,FALSE,"Charts by Delta";#N/A,#N/A,FALSE,"Charts by All";#N/A,#N/A,FALSE,"Graphs";#N/A,#N/A,FALSE,"Value Graphs";#N/A,#N/A,FALSE,"Pump Graphs"}</definedName>
    <definedName name="wrn.Graphs." hidden="1">{#N/A,#N/A,FALSE,"Charts by Delta";#N/A,#N/A,FALSE,"Charts by All";#N/A,#N/A,FALSE,"Graphs";#N/A,#N/A,FALSE,"Value Graphs";#N/A,#N/A,FALSE,"Pump Graphs"}</definedName>
    <definedName name="wrn.PDDManning." localSheetId="17" hidden="1">{#N/A,#N/A,FALSE,"CoverPage";#N/A,#N/A,FALSE,"Objective";#N/A,#N/A,FALSE,"TeamNorm";#N/A,#N/A,FALSE,"PAE";#N/A,#N/A,FALSE,"PBE";#N/A,#N/A,FALSE,"PSE";#N/A,#N/A,FALSE,"PME";#N/A,#N/A,FALSE,"HSE"}</definedName>
    <definedName name="wrn.PDDManning." localSheetId="31" hidden="1">{#N/A,#N/A,FALSE,"CoverPage";#N/A,#N/A,FALSE,"Objective";#N/A,#N/A,FALSE,"TeamNorm";#N/A,#N/A,FALSE,"PAE";#N/A,#N/A,FALSE,"PBE";#N/A,#N/A,FALSE,"PSE";#N/A,#N/A,FALSE,"PME";#N/A,#N/A,FALSE,"HSE"}</definedName>
    <definedName name="wrn.PDDManning." localSheetId="3" hidden="1">{#N/A,#N/A,FALSE,"CoverPage";#N/A,#N/A,FALSE,"Objective";#N/A,#N/A,FALSE,"TeamNorm";#N/A,#N/A,FALSE,"PAE";#N/A,#N/A,FALSE,"PBE";#N/A,#N/A,FALSE,"PSE";#N/A,#N/A,FALSE,"PME";#N/A,#N/A,FALSE,"HSE"}</definedName>
    <definedName name="wrn.PDDManning." hidden="1">{#N/A,#N/A,FALSE,"CoverPage";#N/A,#N/A,FALSE,"Objective";#N/A,#N/A,FALSE,"TeamNorm";#N/A,#N/A,FALSE,"PAE";#N/A,#N/A,FALSE,"PBE";#N/A,#N/A,FALSE,"PSE";#N/A,#N/A,FALSE,"PME";#N/A,#N/A,FALSE,"HSE"}</definedName>
    <definedName name="wrn.Print_Graph." localSheetId="17" hidden="1">{#N/A,#N/A,FALSE,"Charts by Delta";#N/A,#N/A,FALSE,"Charts by All";#N/A,#N/A,FALSE,"Graphs";#N/A,#N/A,FALSE,"Value Graphs";#N/A,#N/A,FALSE,"Pump Graphs"}</definedName>
    <definedName name="wrn.Print_Graph." localSheetId="31" hidden="1">{#N/A,#N/A,FALSE,"Charts by Delta";#N/A,#N/A,FALSE,"Charts by All";#N/A,#N/A,FALSE,"Graphs";#N/A,#N/A,FALSE,"Value Graphs";#N/A,#N/A,FALSE,"Pump Graphs"}</definedName>
    <definedName name="wrn.Print_Graph." localSheetId="3" hidden="1">{#N/A,#N/A,FALSE,"Charts by Delta";#N/A,#N/A,FALSE,"Charts by All";#N/A,#N/A,FALSE,"Graphs";#N/A,#N/A,FALSE,"Value Graphs";#N/A,#N/A,FALSE,"Pump Graphs"}</definedName>
    <definedName name="wrn.Print_Graph." hidden="1">{#N/A,#N/A,FALSE,"Charts by Delta";#N/A,#N/A,FALSE,"Charts by All";#N/A,#N/A,FALSE,"Graphs";#N/A,#N/A,FALSE,"Value Graphs";#N/A,#N/A,FALSE,"Pump Graphs"}</definedName>
    <definedName name="wrn.Print_Graphs." localSheetId="17" hidden="1">{#N/A,#N/A,FALSE,"Charts by Delta";#N/A,#N/A,FALSE,"Charts by All";#N/A,#N/A,FALSE,"Graphs";#N/A,#N/A,FALSE,"Value Graphs";#N/A,#N/A,FALSE,"Pump Graphs"}</definedName>
    <definedName name="wrn.Print_Graphs." localSheetId="31" hidden="1">{#N/A,#N/A,FALSE,"Charts by Delta";#N/A,#N/A,FALSE,"Charts by All";#N/A,#N/A,FALSE,"Graphs";#N/A,#N/A,FALSE,"Value Graphs";#N/A,#N/A,FALSE,"Pump Graphs"}</definedName>
    <definedName name="wrn.Print_Graphs." localSheetId="3" hidden="1">{#N/A,#N/A,FALSE,"Charts by Delta";#N/A,#N/A,FALSE,"Charts by All";#N/A,#N/A,FALSE,"Graphs";#N/A,#N/A,FALSE,"Value Graphs";#N/A,#N/A,FALSE,"Pump Graphs"}</definedName>
    <definedName name="wrn.Print_Graphs." hidden="1">{#N/A,#N/A,FALSE,"Charts by Delta";#N/A,#N/A,FALSE,"Charts by All";#N/A,#N/A,FALSE,"Graphs";#N/A,#N/A,FALSE,"Value Graphs";#N/A,#N/A,FALSE,"Pump Graphs"}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2" i="53" l="1"/>
  <c r="F30" i="53"/>
  <c r="F22" i="53"/>
  <c r="F31" i="53" l="1"/>
  <c r="F28" i="53"/>
  <c r="F27" i="53"/>
  <c r="F29" i="53"/>
  <c r="F33" i="53"/>
  <c r="F34" i="53"/>
  <c r="F35" i="53"/>
  <c r="F36" i="53"/>
  <c r="F37" i="53"/>
  <c r="F38" i="53"/>
  <c r="F39" i="53"/>
  <c r="F26" i="53"/>
  <c r="F10" i="53"/>
  <c r="F7" i="53"/>
  <c r="F9" i="53"/>
  <c r="F11" i="53"/>
  <c r="F12" i="53"/>
  <c r="F24" i="53" l="1"/>
  <c r="F15" i="53"/>
  <c r="D8" i="53"/>
  <c r="F8" i="53"/>
  <c r="F5" i="53"/>
  <c r="F6" i="53"/>
  <c r="F20" i="53" l="1"/>
  <c r="J305" i="54" l="1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R44" i="54"/>
  <c r="P44" i="54"/>
  <c r="N44" i="54"/>
  <c r="J44" i="54"/>
  <c r="J43" i="54"/>
  <c r="J42" i="54"/>
  <c r="J41" i="54"/>
  <c r="J40" i="54"/>
  <c r="J39" i="54"/>
  <c r="R38" i="54"/>
  <c r="P38" i="54"/>
  <c r="N38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AD540" i="21"/>
  <c r="AC540" i="21"/>
  <c r="H540" i="21"/>
  <c r="I540" i="21" s="1"/>
  <c r="G540" i="21"/>
  <c r="F540" i="21"/>
  <c r="AD539" i="21"/>
  <c r="AC539" i="21"/>
  <c r="H539" i="21"/>
  <c r="I539" i="21" s="1"/>
  <c r="G539" i="21"/>
  <c r="F539" i="21"/>
  <c r="AD538" i="21"/>
  <c r="AC538" i="21"/>
  <c r="H538" i="21"/>
  <c r="I538" i="21" s="1"/>
  <c r="G538" i="21"/>
  <c r="F538" i="21"/>
  <c r="AD537" i="21"/>
  <c r="AC537" i="21"/>
  <c r="H537" i="21"/>
  <c r="I537" i="21" s="1"/>
  <c r="G537" i="21"/>
  <c r="F537" i="21"/>
  <c r="AD536" i="21"/>
  <c r="AC536" i="21"/>
  <c r="H536" i="21"/>
  <c r="I536" i="21" s="1"/>
  <c r="G536" i="21"/>
  <c r="F536" i="21"/>
  <c r="AD535" i="21"/>
  <c r="AC535" i="21"/>
  <c r="H535" i="21"/>
  <c r="I535" i="21" s="1"/>
  <c r="G535" i="21"/>
  <c r="F535" i="21"/>
  <c r="AD534" i="21"/>
  <c r="AC534" i="21"/>
  <c r="H534" i="21"/>
  <c r="I534" i="21" s="1"/>
  <c r="G534" i="21"/>
  <c r="F534" i="21"/>
  <c r="AD533" i="21"/>
  <c r="AC533" i="21"/>
  <c r="H533" i="21"/>
  <c r="I533" i="21" s="1"/>
  <c r="G533" i="21"/>
  <c r="F533" i="21"/>
  <c r="AD532" i="21"/>
  <c r="AC532" i="21"/>
  <c r="H532" i="21"/>
  <c r="I532" i="21" s="1"/>
  <c r="G532" i="21"/>
  <c r="F532" i="21"/>
  <c r="AD531" i="21"/>
  <c r="AC531" i="21"/>
  <c r="H531" i="21"/>
  <c r="I531" i="21" s="1"/>
  <c r="G531" i="21"/>
  <c r="F531" i="21"/>
  <c r="AD530" i="21"/>
  <c r="AC530" i="21"/>
  <c r="H530" i="21"/>
  <c r="I530" i="21" s="1"/>
  <c r="G530" i="21"/>
  <c r="F530" i="21"/>
  <c r="AD529" i="21"/>
  <c r="AC529" i="21"/>
  <c r="H529" i="21"/>
  <c r="I529" i="21" s="1"/>
  <c r="G529" i="21"/>
  <c r="F529" i="21"/>
  <c r="AD528" i="21"/>
  <c r="AC528" i="21"/>
  <c r="H528" i="21"/>
  <c r="I528" i="21" s="1"/>
  <c r="G528" i="21"/>
  <c r="F528" i="21"/>
  <c r="AD527" i="21"/>
  <c r="AC527" i="21"/>
  <c r="H527" i="21"/>
  <c r="I527" i="21" s="1"/>
  <c r="G527" i="21"/>
  <c r="F527" i="21"/>
  <c r="AD526" i="21"/>
  <c r="AC526" i="21"/>
  <c r="H526" i="21"/>
  <c r="I526" i="21" s="1"/>
  <c r="G526" i="21"/>
  <c r="F526" i="21"/>
  <c r="AD525" i="21"/>
  <c r="AC525" i="21"/>
  <c r="H525" i="21"/>
  <c r="I525" i="21" s="1"/>
  <c r="G525" i="21"/>
  <c r="F525" i="21"/>
  <c r="AD524" i="21"/>
  <c r="AC524" i="21"/>
  <c r="H524" i="21"/>
  <c r="I524" i="21" s="1"/>
  <c r="G524" i="21"/>
  <c r="F524" i="21"/>
  <c r="AD523" i="21"/>
  <c r="AC523" i="21"/>
  <c r="H523" i="21"/>
  <c r="I523" i="21" s="1"/>
  <c r="G523" i="21"/>
  <c r="F523" i="21"/>
  <c r="AD522" i="21"/>
  <c r="AC522" i="21"/>
  <c r="H522" i="21"/>
  <c r="I522" i="21" s="1"/>
  <c r="G522" i="21"/>
  <c r="F522" i="21"/>
  <c r="AD521" i="21"/>
  <c r="AC521" i="21"/>
  <c r="H521" i="21"/>
  <c r="I521" i="21" s="1"/>
  <c r="G521" i="21"/>
  <c r="F521" i="21"/>
  <c r="AD520" i="21"/>
  <c r="AC520" i="21"/>
  <c r="H520" i="21"/>
  <c r="I520" i="21" s="1"/>
  <c r="G520" i="21"/>
  <c r="F520" i="21"/>
  <c r="AD519" i="21"/>
  <c r="AC519" i="21"/>
  <c r="H519" i="21"/>
  <c r="I519" i="21" s="1"/>
  <c r="G519" i="21"/>
  <c r="F519" i="21"/>
  <c r="AD518" i="21"/>
  <c r="AC518" i="21"/>
  <c r="H518" i="21"/>
  <c r="I518" i="21" s="1"/>
  <c r="G518" i="21"/>
  <c r="F518" i="21"/>
  <c r="AD517" i="21"/>
  <c r="AC517" i="21"/>
  <c r="H517" i="21"/>
  <c r="I517" i="21" s="1"/>
  <c r="G517" i="21"/>
  <c r="F517" i="21"/>
  <c r="AD516" i="21"/>
  <c r="AC516" i="21"/>
  <c r="H516" i="21"/>
  <c r="I516" i="21" s="1"/>
  <c r="G516" i="21"/>
  <c r="F516" i="21"/>
  <c r="AD515" i="21"/>
  <c r="AC515" i="21"/>
  <c r="H515" i="21"/>
  <c r="I515" i="21" s="1"/>
  <c r="G515" i="21"/>
  <c r="F515" i="21"/>
  <c r="AD514" i="21"/>
  <c r="AC514" i="21"/>
  <c r="H514" i="21"/>
  <c r="I514" i="21" s="1"/>
  <c r="G514" i="21"/>
  <c r="F514" i="21"/>
  <c r="AD513" i="21"/>
  <c r="AC513" i="21"/>
  <c r="H513" i="21"/>
  <c r="I513" i="21" s="1"/>
  <c r="G513" i="21"/>
  <c r="F513" i="21"/>
  <c r="AD512" i="21"/>
  <c r="AC512" i="21"/>
  <c r="H512" i="21"/>
  <c r="I512" i="21" s="1"/>
  <c r="G512" i="21"/>
  <c r="F512" i="21"/>
  <c r="AD511" i="21"/>
  <c r="AC511" i="21"/>
  <c r="H511" i="21"/>
  <c r="I511" i="21" s="1"/>
  <c r="G511" i="21"/>
  <c r="F511" i="21"/>
  <c r="AD510" i="21"/>
  <c r="AC510" i="21"/>
  <c r="H510" i="21"/>
  <c r="I510" i="21" s="1"/>
  <c r="G510" i="21"/>
  <c r="F510" i="21"/>
  <c r="AD509" i="21"/>
  <c r="AC509" i="21"/>
  <c r="H509" i="21"/>
  <c r="I509" i="21" s="1"/>
  <c r="G509" i="21"/>
  <c r="F509" i="21"/>
  <c r="AD508" i="21"/>
  <c r="AC508" i="21"/>
  <c r="H508" i="21"/>
  <c r="I508" i="21" s="1"/>
  <c r="G508" i="21"/>
  <c r="F508" i="21"/>
  <c r="AD507" i="21"/>
  <c r="AC507" i="21"/>
  <c r="H507" i="21"/>
  <c r="I507" i="21" s="1"/>
  <c r="G507" i="21"/>
  <c r="F507" i="21"/>
  <c r="AD506" i="21"/>
  <c r="AC506" i="21"/>
  <c r="H506" i="21"/>
  <c r="I506" i="21" s="1"/>
  <c r="G506" i="21"/>
  <c r="F506" i="21"/>
  <c r="AD505" i="21"/>
  <c r="AC505" i="21"/>
  <c r="H505" i="21"/>
  <c r="I505" i="21" s="1"/>
  <c r="G505" i="21"/>
  <c r="F505" i="21"/>
  <c r="AD504" i="21"/>
  <c r="AC504" i="21"/>
  <c r="H504" i="21"/>
  <c r="I504" i="21" s="1"/>
  <c r="G504" i="21"/>
  <c r="F504" i="21"/>
  <c r="AD503" i="21"/>
  <c r="AC503" i="21"/>
  <c r="H503" i="21"/>
  <c r="I503" i="21" s="1"/>
  <c r="G503" i="21"/>
  <c r="F503" i="21"/>
  <c r="AD502" i="21"/>
  <c r="AC502" i="21"/>
  <c r="H502" i="21"/>
  <c r="I502" i="21" s="1"/>
  <c r="G502" i="21"/>
  <c r="F502" i="21"/>
  <c r="AD501" i="21"/>
  <c r="AC501" i="21"/>
  <c r="H501" i="21"/>
  <c r="I501" i="21" s="1"/>
  <c r="G501" i="21"/>
  <c r="F501" i="21"/>
  <c r="AD500" i="21"/>
  <c r="AC500" i="21"/>
  <c r="H500" i="21"/>
  <c r="I500" i="21" s="1"/>
  <c r="G500" i="21"/>
  <c r="F500" i="21"/>
  <c r="AD499" i="21"/>
  <c r="AC499" i="21"/>
  <c r="H499" i="21"/>
  <c r="I499" i="21" s="1"/>
  <c r="G499" i="21"/>
  <c r="F499" i="21"/>
  <c r="AD498" i="21"/>
  <c r="AC498" i="21"/>
  <c r="H498" i="21"/>
  <c r="I498" i="21" s="1"/>
  <c r="G498" i="21"/>
  <c r="F498" i="21"/>
  <c r="AD497" i="21"/>
  <c r="AC497" i="21"/>
  <c r="H497" i="21"/>
  <c r="I497" i="21" s="1"/>
  <c r="G497" i="21"/>
  <c r="F497" i="21"/>
  <c r="AD496" i="21"/>
  <c r="AC496" i="21"/>
  <c r="H496" i="21"/>
  <c r="I496" i="21" s="1"/>
  <c r="G496" i="21"/>
  <c r="F496" i="21"/>
  <c r="AD495" i="21"/>
  <c r="AC495" i="21"/>
  <c r="H495" i="21"/>
  <c r="I495" i="21" s="1"/>
  <c r="G495" i="21"/>
  <c r="F495" i="21"/>
  <c r="AD494" i="21"/>
  <c r="AC494" i="21"/>
  <c r="H494" i="21"/>
  <c r="I494" i="21" s="1"/>
  <c r="G494" i="21"/>
  <c r="F494" i="21"/>
  <c r="AD493" i="21"/>
  <c r="AC493" i="21"/>
  <c r="H493" i="21"/>
  <c r="I493" i="21" s="1"/>
  <c r="G493" i="21"/>
  <c r="F493" i="21"/>
  <c r="AD492" i="21"/>
  <c r="AC492" i="21"/>
  <c r="H492" i="21"/>
  <c r="I492" i="21" s="1"/>
  <c r="G492" i="21"/>
  <c r="F492" i="21"/>
  <c r="AD491" i="21"/>
  <c r="AC491" i="21"/>
  <c r="H491" i="21"/>
  <c r="I491" i="21" s="1"/>
  <c r="G491" i="21"/>
  <c r="F491" i="21"/>
  <c r="AD490" i="21"/>
  <c r="AC490" i="21"/>
  <c r="H490" i="21"/>
  <c r="I490" i="21" s="1"/>
  <c r="G490" i="21"/>
  <c r="F490" i="21"/>
  <c r="AD489" i="21"/>
  <c r="AC489" i="21"/>
  <c r="H489" i="21"/>
  <c r="I489" i="21" s="1"/>
  <c r="G489" i="21"/>
  <c r="F489" i="21"/>
  <c r="AD488" i="21"/>
  <c r="AC488" i="21"/>
  <c r="H488" i="21"/>
  <c r="I488" i="21" s="1"/>
  <c r="G488" i="21"/>
  <c r="F488" i="21"/>
  <c r="AD487" i="21"/>
  <c r="AC487" i="21"/>
  <c r="H487" i="21"/>
  <c r="I487" i="21" s="1"/>
  <c r="G487" i="21"/>
  <c r="F487" i="21"/>
  <c r="AD486" i="21"/>
  <c r="AC486" i="21"/>
  <c r="H486" i="21"/>
  <c r="I486" i="21" s="1"/>
  <c r="G486" i="21"/>
  <c r="F486" i="21"/>
  <c r="AD485" i="21"/>
  <c r="AC485" i="21"/>
  <c r="H485" i="21"/>
  <c r="I485" i="21" s="1"/>
  <c r="G485" i="21"/>
  <c r="F485" i="21"/>
  <c r="AD484" i="21"/>
  <c r="AC484" i="21"/>
  <c r="H484" i="21"/>
  <c r="I484" i="21" s="1"/>
  <c r="G484" i="21"/>
  <c r="F484" i="21"/>
  <c r="AD483" i="21"/>
  <c r="AC483" i="21"/>
  <c r="H483" i="21"/>
  <c r="I483" i="21" s="1"/>
  <c r="G483" i="21"/>
  <c r="F483" i="21"/>
  <c r="AD482" i="21"/>
  <c r="AC482" i="21"/>
  <c r="H482" i="21"/>
  <c r="I482" i="21" s="1"/>
  <c r="G482" i="21"/>
  <c r="F482" i="21"/>
  <c r="AD481" i="21"/>
  <c r="AC481" i="21"/>
  <c r="H481" i="21"/>
  <c r="I481" i="21" s="1"/>
  <c r="G481" i="21"/>
  <c r="F481" i="21"/>
  <c r="AD480" i="21"/>
  <c r="AC480" i="21"/>
  <c r="H480" i="21"/>
  <c r="I480" i="21" s="1"/>
  <c r="G480" i="21"/>
  <c r="F480" i="21"/>
  <c r="AD479" i="21"/>
  <c r="AC479" i="21"/>
  <c r="H479" i="21"/>
  <c r="I479" i="21" s="1"/>
  <c r="G479" i="21"/>
  <c r="F479" i="21"/>
  <c r="AD478" i="21"/>
  <c r="AC478" i="21"/>
  <c r="H478" i="21"/>
  <c r="I478" i="21" s="1"/>
  <c r="G478" i="21"/>
  <c r="F478" i="21"/>
  <c r="AD477" i="21"/>
  <c r="AC477" i="21"/>
  <c r="H477" i="21"/>
  <c r="I477" i="21" s="1"/>
  <c r="G477" i="21"/>
  <c r="F477" i="21"/>
  <c r="AD476" i="21"/>
  <c r="AC476" i="21"/>
  <c r="H476" i="21"/>
  <c r="I476" i="21" s="1"/>
  <c r="G476" i="21"/>
  <c r="F476" i="21"/>
  <c r="AD475" i="21"/>
  <c r="AC475" i="21"/>
  <c r="H475" i="21"/>
  <c r="I475" i="21" s="1"/>
  <c r="G475" i="21"/>
  <c r="F475" i="21"/>
  <c r="AD474" i="21"/>
  <c r="AC474" i="21"/>
  <c r="H474" i="21"/>
  <c r="I474" i="21" s="1"/>
  <c r="G474" i="21"/>
  <c r="F474" i="21"/>
  <c r="AD473" i="21"/>
  <c r="AC473" i="21"/>
  <c r="H473" i="21"/>
  <c r="I473" i="21" s="1"/>
  <c r="G473" i="21"/>
  <c r="F473" i="21"/>
  <c r="AD472" i="21"/>
  <c r="AC472" i="21"/>
  <c r="H472" i="21"/>
  <c r="I472" i="21" s="1"/>
  <c r="G472" i="21"/>
  <c r="F472" i="21"/>
  <c r="AD471" i="21"/>
  <c r="AC471" i="21"/>
  <c r="H471" i="21"/>
  <c r="I471" i="21" s="1"/>
  <c r="G471" i="21"/>
  <c r="F471" i="21"/>
  <c r="AD470" i="21"/>
  <c r="AC470" i="21"/>
  <c r="H470" i="21"/>
  <c r="I470" i="21" s="1"/>
  <c r="G470" i="21"/>
  <c r="F470" i="21"/>
  <c r="AD469" i="21"/>
  <c r="AC469" i="21"/>
  <c r="H469" i="21"/>
  <c r="I469" i="21" s="1"/>
  <c r="G469" i="21"/>
  <c r="F469" i="21"/>
  <c r="AD468" i="21"/>
  <c r="AC468" i="21"/>
  <c r="H468" i="21"/>
  <c r="I468" i="21" s="1"/>
  <c r="G468" i="21"/>
  <c r="F468" i="21"/>
  <c r="AD467" i="21"/>
  <c r="AC467" i="21"/>
  <c r="H467" i="21"/>
  <c r="I467" i="21" s="1"/>
  <c r="G467" i="21"/>
  <c r="F467" i="21"/>
  <c r="AD466" i="21"/>
  <c r="AC466" i="21"/>
  <c r="H466" i="21"/>
  <c r="I466" i="21" s="1"/>
  <c r="G466" i="21"/>
  <c r="F466" i="21"/>
  <c r="AD465" i="21"/>
  <c r="AC465" i="21"/>
  <c r="H465" i="21"/>
  <c r="I465" i="21" s="1"/>
  <c r="G465" i="21"/>
  <c r="F465" i="21"/>
  <c r="AD464" i="21"/>
  <c r="AC464" i="21"/>
  <c r="H464" i="21"/>
  <c r="I464" i="21" s="1"/>
  <c r="G464" i="21"/>
  <c r="F464" i="21"/>
  <c r="AD463" i="21"/>
  <c r="AC463" i="21"/>
  <c r="H463" i="21"/>
  <c r="I463" i="21" s="1"/>
  <c r="G463" i="21"/>
  <c r="F463" i="21"/>
  <c r="AD462" i="21"/>
  <c r="AC462" i="21"/>
  <c r="H462" i="21"/>
  <c r="I462" i="21" s="1"/>
  <c r="G462" i="21"/>
  <c r="F462" i="21"/>
  <c r="AD461" i="21"/>
  <c r="AC461" i="21"/>
  <c r="H461" i="21"/>
  <c r="I461" i="21" s="1"/>
  <c r="G461" i="21"/>
  <c r="F461" i="21"/>
  <c r="AD460" i="21"/>
  <c r="AC460" i="21"/>
  <c r="H460" i="21"/>
  <c r="I460" i="21" s="1"/>
  <c r="G460" i="21"/>
  <c r="F460" i="21"/>
  <c r="AD459" i="21"/>
  <c r="AC459" i="21"/>
  <c r="H459" i="21"/>
  <c r="I459" i="21" s="1"/>
  <c r="G459" i="21"/>
  <c r="F459" i="21"/>
  <c r="AD458" i="21"/>
  <c r="AC458" i="21"/>
  <c r="H458" i="21"/>
  <c r="I458" i="21" s="1"/>
  <c r="G458" i="21"/>
  <c r="F458" i="21"/>
  <c r="AD457" i="21"/>
  <c r="AC457" i="21"/>
  <c r="H457" i="21"/>
  <c r="I457" i="21" s="1"/>
  <c r="G457" i="21"/>
  <c r="F457" i="21"/>
  <c r="AD456" i="21"/>
  <c r="AC456" i="21"/>
  <c r="H456" i="21"/>
  <c r="I456" i="21" s="1"/>
  <c r="G456" i="21"/>
  <c r="F456" i="21"/>
  <c r="AD455" i="21"/>
  <c r="AC455" i="21"/>
  <c r="H455" i="21"/>
  <c r="I455" i="21" s="1"/>
  <c r="G455" i="21"/>
  <c r="F455" i="21"/>
  <c r="AD454" i="21"/>
  <c r="AC454" i="21"/>
  <c r="H454" i="21"/>
  <c r="I454" i="21" s="1"/>
  <c r="G454" i="21"/>
  <c r="F454" i="21"/>
  <c r="AD453" i="21"/>
  <c r="AC453" i="21"/>
  <c r="H453" i="21"/>
  <c r="I453" i="21" s="1"/>
  <c r="G453" i="21"/>
  <c r="F453" i="21"/>
  <c r="AD452" i="21"/>
  <c r="AC452" i="21"/>
  <c r="H452" i="21"/>
  <c r="I452" i="21" s="1"/>
  <c r="G452" i="21"/>
  <c r="F452" i="21"/>
  <c r="AD451" i="21"/>
  <c r="AC451" i="21"/>
  <c r="H451" i="21"/>
  <c r="I451" i="21" s="1"/>
  <c r="G451" i="21"/>
  <c r="F451" i="21"/>
  <c r="AD450" i="21"/>
  <c r="AC450" i="21"/>
  <c r="H450" i="21"/>
  <c r="I450" i="21" s="1"/>
  <c r="G450" i="21"/>
  <c r="F450" i="21"/>
  <c r="AD449" i="21"/>
  <c r="AC449" i="21"/>
  <c r="H449" i="21"/>
  <c r="I449" i="21" s="1"/>
  <c r="G449" i="21"/>
  <c r="F449" i="21"/>
  <c r="AD448" i="21"/>
  <c r="AC448" i="21"/>
  <c r="H448" i="21"/>
  <c r="I448" i="21" s="1"/>
  <c r="G448" i="21"/>
  <c r="F448" i="21"/>
  <c r="AD447" i="21"/>
  <c r="AC447" i="21"/>
  <c r="H447" i="21"/>
  <c r="I447" i="21" s="1"/>
  <c r="G447" i="21"/>
  <c r="F447" i="21"/>
  <c r="AD446" i="21"/>
  <c r="AC446" i="21"/>
  <c r="H446" i="21"/>
  <c r="I446" i="21" s="1"/>
  <c r="G446" i="21"/>
  <c r="F446" i="21"/>
  <c r="AD445" i="21"/>
  <c r="AC445" i="21"/>
  <c r="H445" i="21"/>
  <c r="I445" i="21" s="1"/>
  <c r="G445" i="21"/>
  <c r="F445" i="21"/>
  <c r="AD444" i="21"/>
  <c r="AC444" i="21"/>
  <c r="H444" i="21"/>
  <c r="I444" i="21" s="1"/>
  <c r="G444" i="21"/>
  <c r="F444" i="21"/>
  <c r="AD443" i="21"/>
  <c r="AC443" i="21"/>
  <c r="H443" i="21"/>
  <c r="I443" i="21" s="1"/>
  <c r="G443" i="21"/>
  <c r="F443" i="21"/>
  <c r="AD442" i="21"/>
  <c r="AC442" i="21"/>
  <c r="H442" i="21"/>
  <c r="I442" i="21" s="1"/>
  <c r="G442" i="21"/>
  <c r="F442" i="21"/>
  <c r="AD441" i="21"/>
  <c r="AC441" i="21"/>
  <c r="H441" i="21"/>
  <c r="I441" i="21" s="1"/>
  <c r="G441" i="21"/>
  <c r="F441" i="21"/>
  <c r="AD440" i="21"/>
  <c r="AC440" i="21"/>
  <c r="H440" i="21"/>
  <c r="I440" i="21" s="1"/>
  <c r="G440" i="21"/>
  <c r="F440" i="21"/>
  <c r="AD439" i="21"/>
  <c r="AC439" i="21"/>
  <c r="H439" i="21"/>
  <c r="I439" i="21" s="1"/>
  <c r="G439" i="21"/>
  <c r="F439" i="21"/>
  <c r="AD438" i="21"/>
  <c r="AC438" i="21"/>
  <c r="H438" i="21"/>
  <c r="I438" i="21" s="1"/>
  <c r="G438" i="21"/>
  <c r="F438" i="21"/>
  <c r="AD437" i="21"/>
  <c r="AC437" i="21"/>
  <c r="H437" i="21"/>
  <c r="I437" i="21" s="1"/>
  <c r="G437" i="21"/>
  <c r="F437" i="21"/>
  <c r="AD436" i="21"/>
  <c r="AC436" i="21"/>
  <c r="H436" i="21"/>
  <c r="I436" i="21" s="1"/>
  <c r="G436" i="21"/>
  <c r="F436" i="21"/>
  <c r="AD435" i="21"/>
  <c r="AC435" i="21"/>
  <c r="H435" i="21"/>
  <c r="I435" i="21" s="1"/>
  <c r="G435" i="21"/>
  <c r="F435" i="21"/>
  <c r="AD434" i="21"/>
  <c r="AC434" i="21"/>
  <c r="H434" i="21"/>
  <c r="I434" i="21" s="1"/>
  <c r="G434" i="21"/>
  <c r="F434" i="21"/>
  <c r="AD433" i="21"/>
  <c r="AC433" i="21"/>
  <c r="H433" i="21"/>
  <c r="I433" i="21" s="1"/>
  <c r="G433" i="21"/>
  <c r="F433" i="21"/>
  <c r="AD432" i="21"/>
  <c r="AC432" i="21"/>
  <c r="H432" i="21"/>
  <c r="I432" i="21" s="1"/>
  <c r="G432" i="21"/>
  <c r="F432" i="21"/>
  <c r="AD431" i="21"/>
  <c r="AC431" i="21"/>
  <c r="H431" i="21"/>
  <c r="I431" i="21" s="1"/>
  <c r="G431" i="21"/>
  <c r="F431" i="21"/>
  <c r="AD430" i="21"/>
  <c r="AC430" i="21"/>
  <c r="H430" i="21"/>
  <c r="I430" i="21" s="1"/>
  <c r="G430" i="21"/>
  <c r="F430" i="21"/>
  <c r="AD429" i="21"/>
  <c r="AC429" i="21"/>
  <c r="H429" i="21"/>
  <c r="I429" i="21" s="1"/>
  <c r="G429" i="21"/>
  <c r="F429" i="21"/>
  <c r="AD428" i="21"/>
  <c r="AC428" i="21"/>
  <c r="H428" i="21"/>
  <c r="I428" i="21" s="1"/>
  <c r="G428" i="21"/>
  <c r="F428" i="21"/>
  <c r="AD427" i="21"/>
  <c r="AC427" i="21"/>
  <c r="H427" i="21"/>
  <c r="I427" i="21" s="1"/>
  <c r="G427" i="21"/>
  <c r="F427" i="21"/>
  <c r="AD426" i="21"/>
  <c r="AC426" i="21"/>
  <c r="H426" i="21"/>
  <c r="I426" i="21" s="1"/>
  <c r="G426" i="21"/>
  <c r="F426" i="21"/>
  <c r="AD425" i="21"/>
  <c r="AC425" i="21"/>
  <c r="H425" i="21"/>
  <c r="I425" i="21" s="1"/>
  <c r="G425" i="21"/>
  <c r="F425" i="21"/>
  <c r="AD424" i="21"/>
  <c r="AC424" i="21"/>
  <c r="H424" i="21"/>
  <c r="I424" i="21" s="1"/>
  <c r="G424" i="21"/>
  <c r="F424" i="21"/>
  <c r="AD423" i="21"/>
  <c r="AC423" i="21"/>
  <c r="H423" i="21"/>
  <c r="I423" i="21" s="1"/>
  <c r="G423" i="21"/>
  <c r="F423" i="21"/>
  <c r="AD422" i="21"/>
  <c r="AC422" i="21"/>
  <c r="H422" i="21"/>
  <c r="I422" i="21" s="1"/>
  <c r="G422" i="21"/>
  <c r="F422" i="21"/>
  <c r="AD421" i="21"/>
  <c r="AC421" i="21"/>
  <c r="H421" i="21"/>
  <c r="I421" i="21" s="1"/>
  <c r="G421" i="21"/>
  <c r="F421" i="21"/>
  <c r="AD420" i="21"/>
  <c r="AC420" i="21"/>
  <c r="H420" i="21"/>
  <c r="I420" i="21" s="1"/>
  <c r="G420" i="21"/>
  <c r="F420" i="21"/>
  <c r="AD419" i="21"/>
  <c r="AC419" i="21"/>
  <c r="H419" i="21"/>
  <c r="I419" i="21" s="1"/>
  <c r="G419" i="21"/>
  <c r="F419" i="21"/>
  <c r="AD418" i="21"/>
  <c r="AC418" i="21"/>
  <c r="H418" i="21"/>
  <c r="I418" i="21" s="1"/>
  <c r="G418" i="21"/>
  <c r="F418" i="21"/>
  <c r="AD417" i="21"/>
  <c r="AC417" i="21"/>
  <c r="H417" i="21"/>
  <c r="I417" i="21" s="1"/>
  <c r="G417" i="21"/>
  <c r="F417" i="21"/>
  <c r="AD416" i="21"/>
  <c r="AC416" i="21"/>
  <c r="H416" i="21"/>
  <c r="I416" i="21" s="1"/>
  <c r="G416" i="21"/>
  <c r="F416" i="21"/>
  <c r="AD415" i="21"/>
  <c r="AC415" i="21"/>
  <c r="H415" i="21"/>
  <c r="I415" i="21" s="1"/>
  <c r="G415" i="21"/>
  <c r="F415" i="21"/>
  <c r="AD414" i="21"/>
  <c r="AC414" i="21"/>
  <c r="H414" i="21"/>
  <c r="I414" i="21" s="1"/>
  <c r="G414" i="21"/>
  <c r="F414" i="21"/>
  <c r="AD413" i="21"/>
  <c r="AC413" i="21"/>
  <c r="H413" i="21"/>
  <c r="I413" i="21" s="1"/>
  <c r="G413" i="21"/>
  <c r="F413" i="21"/>
  <c r="AD412" i="21"/>
  <c r="AC412" i="21"/>
  <c r="H412" i="21"/>
  <c r="I412" i="21" s="1"/>
  <c r="G412" i="21"/>
  <c r="F412" i="21"/>
  <c r="AD411" i="21"/>
  <c r="AC411" i="21"/>
  <c r="H411" i="21"/>
  <c r="I411" i="21" s="1"/>
  <c r="G411" i="21"/>
  <c r="F411" i="21"/>
  <c r="AD410" i="21"/>
  <c r="AC410" i="21"/>
  <c r="H410" i="21"/>
  <c r="I410" i="21" s="1"/>
  <c r="G410" i="21"/>
  <c r="F410" i="21"/>
  <c r="AD409" i="21"/>
  <c r="AC409" i="21"/>
  <c r="H409" i="21"/>
  <c r="I409" i="21" s="1"/>
  <c r="G409" i="21"/>
  <c r="F409" i="21"/>
  <c r="AD408" i="21"/>
  <c r="AC408" i="21"/>
  <c r="H408" i="21"/>
  <c r="I408" i="21" s="1"/>
  <c r="G408" i="21"/>
  <c r="F408" i="21"/>
  <c r="AD407" i="21"/>
  <c r="AC407" i="21"/>
  <c r="H407" i="21"/>
  <c r="I407" i="21" s="1"/>
  <c r="G407" i="21"/>
  <c r="F407" i="21"/>
  <c r="AD406" i="21"/>
  <c r="AC406" i="21"/>
  <c r="H406" i="21"/>
  <c r="I406" i="21" s="1"/>
  <c r="G406" i="21"/>
  <c r="F406" i="21"/>
  <c r="AD405" i="21"/>
  <c r="AC405" i="21"/>
  <c r="H405" i="21"/>
  <c r="I405" i="21" s="1"/>
  <c r="G405" i="21"/>
  <c r="F405" i="21"/>
  <c r="AD404" i="21"/>
  <c r="AC404" i="21"/>
  <c r="H404" i="21"/>
  <c r="I404" i="21" s="1"/>
  <c r="G404" i="21"/>
  <c r="F404" i="21"/>
  <c r="AD403" i="21"/>
  <c r="AC403" i="21"/>
  <c r="H403" i="21"/>
  <c r="I403" i="21" s="1"/>
  <c r="G403" i="21"/>
  <c r="F403" i="21"/>
  <c r="AD402" i="21"/>
  <c r="AC402" i="21"/>
  <c r="H402" i="21"/>
  <c r="I402" i="21" s="1"/>
  <c r="G402" i="21"/>
  <c r="F402" i="21"/>
  <c r="AD401" i="21"/>
  <c r="AC401" i="21"/>
  <c r="H401" i="21"/>
  <c r="I401" i="21" s="1"/>
  <c r="G401" i="21"/>
  <c r="F401" i="21"/>
  <c r="AD400" i="21"/>
  <c r="AC400" i="21"/>
  <c r="H400" i="21"/>
  <c r="I400" i="21" s="1"/>
  <c r="G400" i="21"/>
  <c r="F400" i="21"/>
  <c r="AD399" i="21"/>
  <c r="AC399" i="21"/>
  <c r="H399" i="21"/>
  <c r="I399" i="21" s="1"/>
  <c r="G399" i="21"/>
  <c r="F399" i="21"/>
  <c r="AD398" i="21"/>
  <c r="AC398" i="21"/>
  <c r="H398" i="21"/>
  <c r="I398" i="21" s="1"/>
  <c r="G398" i="21"/>
  <c r="F398" i="21"/>
  <c r="AD397" i="21"/>
  <c r="AC397" i="21"/>
  <c r="H397" i="21"/>
  <c r="I397" i="21" s="1"/>
  <c r="G397" i="21"/>
  <c r="F397" i="21"/>
  <c r="AD396" i="21"/>
  <c r="AC396" i="21"/>
  <c r="H396" i="21"/>
  <c r="I396" i="21" s="1"/>
  <c r="G396" i="21"/>
  <c r="F396" i="21"/>
  <c r="AD395" i="21"/>
  <c r="AC395" i="21"/>
  <c r="H395" i="21"/>
  <c r="I395" i="21" s="1"/>
  <c r="G395" i="21"/>
  <c r="F395" i="21"/>
  <c r="AD394" i="21"/>
  <c r="AC394" i="21"/>
  <c r="H394" i="21"/>
  <c r="I394" i="21" s="1"/>
  <c r="G394" i="21"/>
  <c r="F394" i="21"/>
  <c r="AD393" i="21"/>
  <c r="AC393" i="21"/>
  <c r="H393" i="21"/>
  <c r="I393" i="21" s="1"/>
  <c r="G393" i="21"/>
  <c r="F393" i="21"/>
  <c r="AD392" i="21"/>
  <c r="AC392" i="21"/>
  <c r="H392" i="21"/>
  <c r="I392" i="21" s="1"/>
  <c r="G392" i="21"/>
  <c r="F392" i="21"/>
  <c r="AD391" i="21"/>
  <c r="AC391" i="21"/>
  <c r="H391" i="21"/>
  <c r="I391" i="21" s="1"/>
  <c r="G391" i="21"/>
  <c r="F391" i="21"/>
  <c r="AD390" i="21"/>
  <c r="AC390" i="21"/>
  <c r="H390" i="21"/>
  <c r="I390" i="21" s="1"/>
  <c r="G390" i="21"/>
  <c r="F390" i="21"/>
  <c r="AD389" i="21"/>
  <c r="AC389" i="21"/>
  <c r="H389" i="21"/>
  <c r="I389" i="21" s="1"/>
  <c r="G389" i="21"/>
  <c r="F389" i="21"/>
  <c r="AD388" i="21"/>
  <c r="AC388" i="21"/>
  <c r="H388" i="21"/>
  <c r="I388" i="21" s="1"/>
  <c r="G388" i="21"/>
  <c r="F388" i="21"/>
  <c r="AD387" i="21"/>
  <c r="AC387" i="21"/>
  <c r="H387" i="21"/>
  <c r="I387" i="21" s="1"/>
  <c r="G387" i="21"/>
  <c r="F387" i="21"/>
  <c r="AD386" i="21"/>
  <c r="AC386" i="21"/>
  <c r="H386" i="21"/>
  <c r="I386" i="21" s="1"/>
  <c r="G386" i="21"/>
  <c r="F386" i="21"/>
  <c r="AD385" i="21"/>
  <c r="AC385" i="21"/>
  <c r="H385" i="21"/>
  <c r="I385" i="21" s="1"/>
  <c r="G385" i="21"/>
  <c r="F385" i="21"/>
  <c r="AD384" i="21"/>
  <c r="AC384" i="21"/>
  <c r="H384" i="21"/>
  <c r="I384" i="21" s="1"/>
  <c r="G384" i="21"/>
  <c r="F384" i="21"/>
  <c r="AD383" i="21"/>
  <c r="AC383" i="21"/>
  <c r="H383" i="21"/>
  <c r="I383" i="21" s="1"/>
  <c r="G383" i="21"/>
  <c r="F383" i="21"/>
  <c r="AD382" i="21"/>
  <c r="AC382" i="21"/>
  <c r="H382" i="21"/>
  <c r="I382" i="21" s="1"/>
  <c r="G382" i="21"/>
  <c r="F382" i="21"/>
  <c r="AD381" i="21"/>
  <c r="AC381" i="21"/>
  <c r="H381" i="21"/>
  <c r="I381" i="21" s="1"/>
  <c r="G381" i="21"/>
  <c r="F381" i="21"/>
  <c r="AD380" i="21"/>
  <c r="AC380" i="21"/>
  <c r="H380" i="21"/>
  <c r="I380" i="21" s="1"/>
  <c r="G380" i="21"/>
  <c r="F380" i="21"/>
  <c r="AD379" i="21"/>
  <c r="AC379" i="21"/>
  <c r="H379" i="21"/>
  <c r="I379" i="21" s="1"/>
  <c r="G379" i="21"/>
  <c r="F379" i="21"/>
  <c r="AD378" i="21"/>
  <c r="AC378" i="21"/>
  <c r="H378" i="21"/>
  <c r="I378" i="21" s="1"/>
  <c r="G378" i="21"/>
  <c r="F378" i="21"/>
  <c r="AD377" i="21"/>
  <c r="AC377" i="21"/>
  <c r="H377" i="21"/>
  <c r="I377" i="21" s="1"/>
  <c r="G377" i="21"/>
  <c r="F377" i="21"/>
  <c r="AD376" i="21"/>
  <c r="AC376" i="21"/>
  <c r="H376" i="21"/>
  <c r="I376" i="21" s="1"/>
  <c r="G376" i="21"/>
  <c r="F376" i="21"/>
  <c r="AD375" i="21"/>
  <c r="AC375" i="21"/>
  <c r="H375" i="21"/>
  <c r="I375" i="21" s="1"/>
  <c r="G375" i="21"/>
  <c r="F375" i="21"/>
  <c r="AD374" i="21"/>
  <c r="AC374" i="21"/>
  <c r="H374" i="21"/>
  <c r="I374" i="21" s="1"/>
  <c r="G374" i="21"/>
  <c r="F374" i="21"/>
  <c r="AD373" i="21"/>
  <c r="AC373" i="21"/>
  <c r="H373" i="21"/>
  <c r="I373" i="21" s="1"/>
  <c r="G373" i="21"/>
  <c r="F373" i="21"/>
  <c r="AD372" i="21"/>
  <c r="AC372" i="21"/>
  <c r="H372" i="21"/>
  <c r="I372" i="21" s="1"/>
  <c r="G372" i="21"/>
  <c r="F372" i="21"/>
  <c r="AD371" i="21"/>
  <c r="AC371" i="21"/>
  <c r="H371" i="21"/>
  <c r="I371" i="21" s="1"/>
  <c r="G371" i="21"/>
  <c r="F371" i="21"/>
  <c r="AD370" i="21"/>
  <c r="AC370" i="21"/>
  <c r="H370" i="21"/>
  <c r="I370" i="21" s="1"/>
  <c r="G370" i="21"/>
  <c r="F370" i="21"/>
  <c r="AD369" i="21"/>
  <c r="AC369" i="21"/>
  <c r="H369" i="21"/>
  <c r="I369" i="21" s="1"/>
  <c r="G369" i="21"/>
  <c r="F369" i="21"/>
  <c r="AD368" i="21"/>
  <c r="AC368" i="21"/>
  <c r="H368" i="21"/>
  <c r="I368" i="21" s="1"/>
  <c r="G368" i="21"/>
  <c r="F368" i="21"/>
  <c r="AD367" i="21"/>
  <c r="AC367" i="21"/>
  <c r="H367" i="21"/>
  <c r="I367" i="21" s="1"/>
  <c r="G367" i="21"/>
  <c r="F367" i="21"/>
  <c r="AD366" i="21"/>
  <c r="AC366" i="21"/>
  <c r="H366" i="21"/>
  <c r="I366" i="21" s="1"/>
  <c r="G366" i="21"/>
  <c r="F366" i="21"/>
  <c r="AD365" i="21"/>
  <c r="AC365" i="21"/>
  <c r="H365" i="21"/>
  <c r="I365" i="21" s="1"/>
  <c r="G365" i="21"/>
  <c r="F365" i="21"/>
  <c r="AD364" i="21"/>
  <c r="AC364" i="21"/>
  <c r="H364" i="21"/>
  <c r="I364" i="21" s="1"/>
  <c r="G364" i="21"/>
  <c r="F364" i="21"/>
  <c r="AD363" i="21"/>
  <c r="AC363" i="21"/>
  <c r="H363" i="21"/>
  <c r="I363" i="21" s="1"/>
  <c r="G363" i="21"/>
  <c r="F363" i="21"/>
  <c r="AD362" i="21"/>
  <c r="AC362" i="21"/>
  <c r="H362" i="21"/>
  <c r="I362" i="21" s="1"/>
  <c r="G362" i="21"/>
  <c r="F362" i="21"/>
  <c r="AD361" i="21"/>
  <c r="AC361" i="21"/>
  <c r="H361" i="21"/>
  <c r="I361" i="21" s="1"/>
  <c r="G361" i="21"/>
  <c r="F361" i="21"/>
  <c r="AD360" i="21"/>
  <c r="AC360" i="21"/>
  <c r="H360" i="21"/>
  <c r="I360" i="21" s="1"/>
  <c r="G360" i="21"/>
  <c r="F360" i="21"/>
  <c r="AD359" i="21"/>
  <c r="AC359" i="21"/>
  <c r="H359" i="21"/>
  <c r="I359" i="21" s="1"/>
  <c r="G359" i="21"/>
  <c r="F359" i="21"/>
  <c r="AD358" i="21"/>
  <c r="AC358" i="21"/>
  <c r="H358" i="21"/>
  <c r="I358" i="21" s="1"/>
  <c r="G358" i="21"/>
  <c r="F358" i="21"/>
  <c r="AD357" i="21"/>
  <c r="AC357" i="21"/>
  <c r="H357" i="21"/>
  <c r="I357" i="21" s="1"/>
  <c r="G357" i="21"/>
  <c r="F357" i="21"/>
  <c r="AD356" i="21"/>
  <c r="AC356" i="21"/>
  <c r="H356" i="21"/>
  <c r="I356" i="21" s="1"/>
  <c r="G356" i="21"/>
  <c r="F356" i="21"/>
  <c r="AD355" i="21"/>
  <c r="AC355" i="21"/>
  <c r="H355" i="21"/>
  <c r="I355" i="21" s="1"/>
  <c r="G355" i="21"/>
  <c r="F355" i="21"/>
  <c r="AD354" i="21"/>
  <c r="AC354" i="21"/>
  <c r="H354" i="21"/>
  <c r="I354" i="21" s="1"/>
  <c r="G354" i="21"/>
  <c r="F354" i="21"/>
  <c r="AD353" i="21"/>
  <c r="AC353" i="21"/>
  <c r="H353" i="21"/>
  <c r="I353" i="21" s="1"/>
  <c r="G353" i="21"/>
  <c r="F353" i="21"/>
  <c r="AD352" i="21"/>
  <c r="AC352" i="21"/>
  <c r="H352" i="21"/>
  <c r="I352" i="21" s="1"/>
  <c r="G352" i="21"/>
  <c r="F352" i="21"/>
  <c r="AD351" i="21"/>
  <c r="AC351" i="21"/>
  <c r="H351" i="21"/>
  <c r="I351" i="21" s="1"/>
  <c r="G351" i="21"/>
  <c r="F351" i="21"/>
  <c r="AD350" i="21"/>
  <c r="AC350" i="21"/>
  <c r="H350" i="21"/>
  <c r="I350" i="21" s="1"/>
  <c r="G350" i="21"/>
  <c r="F350" i="21"/>
  <c r="AD349" i="21"/>
  <c r="AC349" i="21"/>
  <c r="H349" i="21"/>
  <c r="I349" i="21" s="1"/>
  <c r="G349" i="21"/>
  <c r="F349" i="21"/>
  <c r="AD348" i="21"/>
  <c r="AC348" i="21"/>
  <c r="H348" i="21"/>
  <c r="I348" i="21" s="1"/>
  <c r="G348" i="21"/>
  <c r="F348" i="21"/>
  <c r="AD347" i="21"/>
  <c r="AC347" i="21"/>
  <c r="H347" i="21"/>
  <c r="I347" i="21" s="1"/>
  <c r="G347" i="21"/>
  <c r="F347" i="21"/>
  <c r="AD346" i="21"/>
  <c r="AC346" i="21"/>
  <c r="H346" i="21"/>
  <c r="I346" i="21" s="1"/>
  <c r="G346" i="21"/>
  <c r="F346" i="21"/>
  <c r="AD345" i="21"/>
  <c r="AC345" i="21"/>
  <c r="H345" i="21"/>
  <c r="I345" i="21" s="1"/>
  <c r="G345" i="21"/>
  <c r="F345" i="21"/>
  <c r="AD344" i="21"/>
  <c r="AC344" i="21"/>
  <c r="H344" i="21"/>
  <c r="I344" i="21" s="1"/>
  <c r="G344" i="21"/>
  <c r="F344" i="21"/>
  <c r="AD343" i="21"/>
  <c r="AC343" i="21"/>
  <c r="H343" i="21"/>
  <c r="I343" i="21" s="1"/>
  <c r="G343" i="21"/>
  <c r="F343" i="21"/>
  <c r="AD342" i="21"/>
  <c r="AC342" i="21"/>
  <c r="H342" i="21"/>
  <c r="I342" i="21" s="1"/>
  <c r="G342" i="21"/>
  <c r="F342" i="21"/>
  <c r="AD341" i="21"/>
  <c r="AC341" i="21"/>
  <c r="H341" i="21"/>
  <c r="I341" i="21" s="1"/>
  <c r="G341" i="21"/>
  <c r="F341" i="21"/>
  <c r="AD340" i="21"/>
  <c r="AC340" i="21"/>
  <c r="H340" i="21"/>
  <c r="I340" i="21" s="1"/>
  <c r="G340" i="21"/>
  <c r="F340" i="21"/>
  <c r="AD339" i="21"/>
  <c r="AC339" i="21"/>
  <c r="H339" i="21"/>
  <c r="I339" i="21" s="1"/>
  <c r="G339" i="21"/>
  <c r="F339" i="21"/>
  <c r="AD338" i="21"/>
  <c r="AC338" i="21"/>
  <c r="H338" i="21"/>
  <c r="I338" i="21" s="1"/>
  <c r="G338" i="21"/>
  <c r="F338" i="21"/>
  <c r="AD337" i="21"/>
  <c r="AC337" i="21"/>
  <c r="H337" i="21"/>
  <c r="I337" i="21" s="1"/>
  <c r="G337" i="21"/>
  <c r="F337" i="21"/>
  <c r="AD336" i="21"/>
  <c r="AC336" i="21"/>
  <c r="H336" i="21"/>
  <c r="I336" i="21" s="1"/>
  <c r="G336" i="21"/>
  <c r="F336" i="21"/>
  <c r="AD335" i="21"/>
  <c r="AC335" i="21"/>
  <c r="H335" i="21"/>
  <c r="I335" i="21" s="1"/>
  <c r="G335" i="21"/>
  <c r="F335" i="21"/>
  <c r="AD334" i="21"/>
  <c r="AC334" i="21"/>
  <c r="H334" i="21"/>
  <c r="I334" i="21" s="1"/>
  <c r="G334" i="21"/>
  <c r="F334" i="21"/>
  <c r="AD333" i="21"/>
  <c r="AC333" i="21"/>
  <c r="H333" i="21"/>
  <c r="I333" i="21" s="1"/>
  <c r="G333" i="21"/>
  <c r="F333" i="21"/>
  <c r="AD332" i="21"/>
  <c r="AC332" i="21"/>
  <c r="H332" i="21"/>
  <c r="I332" i="21" s="1"/>
  <c r="G332" i="21"/>
  <c r="F332" i="21"/>
  <c r="AD331" i="21"/>
  <c r="AC331" i="21"/>
  <c r="H331" i="21"/>
  <c r="I331" i="21" s="1"/>
  <c r="G331" i="21"/>
  <c r="F331" i="21"/>
  <c r="AD330" i="21"/>
  <c r="AC330" i="21"/>
  <c r="H330" i="21"/>
  <c r="I330" i="21" s="1"/>
  <c r="G330" i="21"/>
  <c r="F330" i="21"/>
  <c r="AD329" i="21"/>
  <c r="AC329" i="21"/>
  <c r="H329" i="21"/>
  <c r="I329" i="21" s="1"/>
  <c r="G329" i="21"/>
  <c r="F329" i="21"/>
  <c r="AD328" i="21"/>
  <c r="AC328" i="21"/>
  <c r="H328" i="21"/>
  <c r="I328" i="21" s="1"/>
  <c r="G328" i="21"/>
  <c r="F328" i="21"/>
  <c r="AD327" i="21"/>
  <c r="AC327" i="21"/>
  <c r="H327" i="21"/>
  <c r="I327" i="21" s="1"/>
  <c r="G327" i="21"/>
  <c r="F327" i="21"/>
  <c r="AD326" i="21"/>
  <c r="AC326" i="21"/>
  <c r="H326" i="21"/>
  <c r="I326" i="21" s="1"/>
  <c r="G326" i="21"/>
  <c r="F326" i="21"/>
  <c r="AD325" i="21"/>
  <c r="AC325" i="21"/>
  <c r="H325" i="21"/>
  <c r="I325" i="21" s="1"/>
  <c r="G325" i="21"/>
  <c r="F325" i="21"/>
  <c r="AD324" i="21"/>
  <c r="AC324" i="21"/>
  <c r="H324" i="21"/>
  <c r="I324" i="21" s="1"/>
  <c r="G324" i="21"/>
  <c r="F324" i="21"/>
  <c r="AD323" i="21"/>
  <c r="AC323" i="21"/>
  <c r="H323" i="21"/>
  <c r="I323" i="21" s="1"/>
  <c r="G323" i="21"/>
  <c r="F323" i="21"/>
  <c r="AD322" i="21"/>
  <c r="AC322" i="21"/>
  <c r="H322" i="21"/>
  <c r="I322" i="21" s="1"/>
  <c r="G322" i="21"/>
  <c r="F322" i="21"/>
  <c r="AD321" i="21"/>
  <c r="AC321" i="21"/>
  <c r="H321" i="21"/>
  <c r="I321" i="21" s="1"/>
  <c r="G321" i="21"/>
  <c r="F321" i="21"/>
  <c r="AD320" i="21"/>
  <c r="AC320" i="21"/>
  <c r="H320" i="21"/>
  <c r="I320" i="21" s="1"/>
  <c r="G320" i="21"/>
  <c r="F320" i="21"/>
  <c r="AD319" i="21"/>
  <c r="AC319" i="21"/>
  <c r="H319" i="21"/>
  <c r="I319" i="21" s="1"/>
  <c r="G319" i="21"/>
  <c r="F319" i="21"/>
  <c r="AD318" i="21"/>
  <c r="AC318" i="21"/>
  <c r="H318" i="21"/>
  <c r="I318" i="21" s="1"/>
  <c r="G318" i="21"/>
  <c r="F318" i="21"/>
  <c r="AD317" i="21"/>
  <c r="AC317" i="21"/>
  <c r="H317" i="21"/>
  <c r="I317" i="21" s="1"/>
  <c r="G317" i="21"/>
  <c r="F317" i="21"/>
  <c r="AD316" i="21"/>
  <c r="AC316" i="21"/>
  <c r="H316" i="21"/>
  <c r="I316" i="21" s="1"/>
  <c r="G316" i="21"/>
  <c r="F316" i="21"/>
  <c r="AD315" i="21"/>
  <c r="AC315" i="21"/>
  <c r="H315" i="21"/>
  <c r="I315" i="21" s="1"/>
  <c r="G315" i="21"/>
  <c r="F315" i="21"/>
  <c r="AD314" i="21"/>
  <c r="AC314" i="21"/>
  <c r="H314" i="21"/>
  <c r="I314" i="21" s="1"/>
  <c r="G314" i="21"/>
  <c r="F314" i="21"/>
  <c r="AD313" i="21"/>
  <c r="AC313" i="21"/>
  <c r="H313" i="21"/>
  <c r="I313" i="21" s="1"/>
  <c r="G313" i="21"/>
  <c r="F313" i="21"/>
  <c r="AD312" i="21"/>
  <c r="AC312" i="21"/>
  <c r="H312" i="21"/>
  <c r="I312" i="21" s="1"/>
  <c r="G312" i="21"/>
  <c r="F312" i="21"/>
  <c r="AD311" i="21"/>
  <c r="AC311" i="21"/>
  <c r="H311" i="21"/>
  <c r="I311" i="21" s="1"/>
  <c r="G311" i="21"/>
  <c r="F311" i="21"/>
  <c r="AD310" i="21"/>
  <c r="AC310" i="21"/>
  <c r="H310" i="21"/>
  <c r="I310" i="21" s="1"/>
  <c r="G310" i="21"/>
  <c r="F310" i="21"/>
  <c r="AD309" i="21"/>
  <c r="AC309" i="21"/>
  <c r="H309" i="21"/>
  <c r="I309" i="21" s="1"/>
  <c r="G309" i="21"/>
  <c r="F309" i="21"/>
  <c r="AD308" i="21"/>
  <c r="AC308" i="21"/>
  <c r="H308" i="21"/>
  <c r="I308" i="21" s="1"/>
  <c r="G308" i="21"/>
  <c r="F308" i="21"/>
  <c r="AD307" i="21"/>
  <c r="AC307" i="21"/>
  <c r="H307" i="21"/>
  <c r="I307" i="21" s="1"/>
  <c r="G307" i="21"/>
  <c r="F307" i="21"/>
  <c r="AD306" i="21"/>
  <c r="AC306" i="21"/>
  <c r="H306" i="21"/>
  <c r="I306" i="21" s="1"/>
  <c r="G306" i="21"/>
  <c r="F306" i="21"/>
  <c r="AD305" i="21"/>
  <c r="AC305" i="21"/>
  <c r="H305" i="21"/>
  <c r="I305" i="21" s="1"/>
  <c r="G305" i="21"/>
  <c r="F305" i="21"/>
  <c r="AD304" i="21"/>
  <c r="AC304" i="21"/>
  <c r="H304" i="21"/>
  <c r="I304" i="21" s="1"/>
  <c r="G304" i="21"/>
  <c r="F304" i="21"/>
  <c r="AD303" i="21"/>
  <c r="AC303" i="21"/>
  <c r="H303" i="21"/>
  <c r="I303" i="21" s="1"/>
  <c r="G303" i="21"/>
  <c r="F303" i="21"/>
  <c r="AD302" i="21"/>
  <c r="AC302" i="21"/>
  <c r="H302" i="21"/>
  <c r="I302" i="21" s="1"/>
  <c r="G302" i="21"/>
  <c r="F302" i="21"/>
  <c r="AD301" i="21"/>
  <c r="AC301" i="21"/>
  <c r="H301" i="21"/>
  <c r="I301" i="21" s="1"/>
  <c r="G301" i="21"/>
  <c r="F301" i="21"/>
  <c r="AD300" i="21"/>
  <c r="AC300" i="21"/>
  <c r="H300" i="21"/>
  <c r="I300" i="21" s="1"/>
  <c r="G300" i="21"/>
  <c r="F300" i="21"/>
  <c r="AD299" i="21"/>
  <c r="AC299" i="21"/>
  <c r="H299" i="21"/>
  <c r="I299" i="21" s="1"/>
  <c r="G299" i="21"/>
  <c r="F299" i="21"/>
  <c r="AD298" i="21"/>
  <c r="AC298" i="21"/>
  <c r="H298" i="21"/>
  <c r="I298" i="21" s="1"/>
  <c r="G298" i="21"/>
  <c r="F298" i="21"/>
  <c r="AD297" i="21"/>
  <c r="AC297" i="21"/>
  <c r="H297" i="21"/>
  <c r="I297" i="21" s="1"/>
  <c r="G297" i="21"/>
  <c r="F297" i="21"/>
  <c r="AD296" i="21"/>
  <c r="AC296" i="21"/>
  <c r="H296" i="21"/>
  <c r="I296" i="21" s="1"/>
  <c r="G296" i="21"/>
  <c r="F296" i="21"/>
  <c r="AD295" i="21"/>
  <c r="AC295" i="21"/>
  <c r="H295" i="21"/>
  <c r="I295" i="21" s="1"/>
  <c r="G295" i="21"/>
  <c r="F295" i="21"/>
  <c r="AD294" i="21"/>
  <c r="AC294" i="21"/>
  <c r="H294" i="21"/>
  <c r="I294" i="21" s="1"/>
  <c r="G294" i="21"/>
  <c r="F294" i="21"/>
  <c r="AD293" i="21"/>
  <c r="AC293" i="21"/>
  <c r="H293" i="21"/>
  <c r="I293" i="21" s="1"/>
  <c r="G293" i="21"/>
  <c r="F293" i="21"/>
  <c r="AD292" i="21"/>
  <c r="AC292" i="21"/>
  <c r="H292" i="21"/>
  <c r="I292" i="21" s="1"/>
  <c r="G292" i="21"/>
  <c r="F292" i="21"/>
  <c r="AD291" i="21"/>
  <c r="AC291" i="21"/>
  <c r="H291" i="21"/>
  <c r="I291" i="21" s="1"/>
  <c r="G291" i="21"/>
  <c r="F291" i="21"/>
  <c r="AD290" i="21"/>
  <c r="AC290" i="21"/>
  <c r="H290" i="21"/>
  <c r="I290" i="21" s="1"/>
  <c r="G290" i="21"/>
  <c r="F290" i="21"/>
  <c r="AD289" i="21"/>
  <c r="AC289" i="21"/>
  <c r="H289" i="21"/>
  <c r="I289" i="21" s="1"/>
  <c r="G289" i="21"/>
  <c r="F289" i="21"/>
  <c r="AD288" i="21"/>
  <c r="AC288" i="21"/>
  <c r="H288" i="21"/>
  <c r="I288" i="21" s="1"/>
  <c r="G288" i="21"/>
  <c r="F288" i="21"/>
  <c r="AD287" i="21"/>
  <c r="AC287" i="21"/>
  <c r="H287" i="21"/>
  <c r="I287" i="21" s="1"/>
  <c r="G287" i="21"/>
  <c r="F287" i="21"/>
  <c r="AD286" i="21"/>
  <c r="AC286" i="21"/>
  <c r="H286" i="21"/>
  <c r="I286" i="21" s="1"/>
  <c r="G286" i="21"/>
  <c r="F286" i="21"/>
  <c r="AD285" i="21"/>
  <c r="AC285" i="21"/>
  <c r="H285" i="21"/>
  <c r="I285" i="21" s="1"/>
  <c r="G285" i="21"/>
  <c r="F285" i="21"/>
  <c r="AD284" i="21"/>
  <c r="AC284" i="21"/>
  <c r="H284" i="21"/>
  <c r="I284" i="21" s="1"/>
  <c r="G284" i="21"/>
  <c r="F284" i="21"/>
  <c r="AD283" i="21"/>
  <c r="AC283" i="21"/>
  <c r="H283" i="21"/>
  <c r="I283" i="21" s="1"/>
  <c r="G283" i="21"/>
  <c r="F283" i="21"/>
  <c r="AD282" i="21"/>
  <c r="AC282" i="21"/>
  <c r="H282" i="21"/>
  <c r="I282" i="21" s="1"/>
  <c r="G282" i="21"/>
  <c r="F282" i="21"/>
  <c r="AD281" i="21"/>
  <c r="AC281" i="21"/>
  <c r="H281" i="21"/>
  <c r="I281" i="21" s="1"/>
  <c r="G281" i="21"/>
  <c r="F281" i="21"/>
  <c r="AD280" i="21"/>
  <c r="AC280" i="21"/>
  <c r="H280" i="21"/>
  <c r="I280" i="21" s="1"/>
  <c r="G280" i="21"/>
  <c r="F280" i="21"/>
  <c r="AD279" i="21"/>
  <c r="AC279" i="21"/>
  <c r="H279" i="21"/>
  <c r="I279" i="21" s="1"/>
  <c r="G279" i="21"/>
  <c r="F279" i="21"/>
  <c r="AD278" i="21"/>
  <c r="AC278" i="21"/>
  <c r="H278" i="21"/>
  <c r="I278" i="21" s="1"/>
  <c r="G278" i="21"/>
  <c r="F278" i="21"/>
  <c r="AD277" i="21"/>
  <c r="AC277" i="21"/>
  <c r="H277" i="21"/>
  <c r="I277" i="21" s="1"/>
  <c r="G277" i="21"/>
  <c r="F277" i="21"/>
  <c r="AD276" i="21"/>
  <c r="AC276" i="21"/>
  <c r="H276" i="21"/>
  <c r="I276" i="21" s="1"/>
  <c r="G276" i="21"/>
  <c r="F276" i="21"/>
  <c r="AD275" i="21"/>
  <c r="AC275" i="21"/>
  <c r="H275" i="21"/>
  <c r="I275" i="21" s="1"/>
  <c r="G275" i="21"/>
  <c r="F275" i="21"/>
  <c r="AD274" i="21"/>
  <c r="AC274" i="21"/>
  <c r="H274" i="21"/>
  <c r="I274" i="21" s="1"/>
  <c r="G274" i="21"/>
  <c r="F274" i="21"/>
  <c r="AD273" i="21"/>
  <c r="AC273" i="21"/>
  <c r="H273" i="21"/>
  <c r="I273" i="21" s="1"/>
  <c r="G273" i="21"/>
  <c r="F273" i="21"/>
  <c r="AD272" i="21"/>
  <c r="AC272" i="21"/>
  <c r="H272" i="21"/>
  <c r="I272" i="21" s="1"/>
  <c r="G272" i="21"/>
  <c r="F272" i="21"/>
  <c r="AD271" i="21"/>
  <c r="AC271" i="21"/>
  <c r="H271" i="21"/>
  <c r="I271" i="21" s="1"/>
  <c r="G271" i="21"/>
  <c r="F271" i="21"/>
  <c r="AD270" i="21"/>
  <c r="AC270" i="21"/>
  <c r="H270" i="21"/>
  <c r="I270" i="21" s="1"/>
  <c r="G270" i="21"/>
  <c r="F270" i="21"/>
  <c r="AD269" i="21"/>
  <c r="AC269" i="21"/>
  <c r="H269" i="21"/>
  <c r="I269" i="21" s="1"/>
  <c r="G269" i="21"/>
  <c r="F269" i="21"/>
  <c r="AD268" i="21"/>
  <c r="AC268" i="21"/>
  <c r="H268" i="21"/>
  <c r="I268" i="21" s="1"/>
  <c r="G268" i="21"/>
  <c r="F268" i="21"/>
  <c r="AD267" i="21"/>
  <c r="AC267" i="21"/>
  <c r="H267" i="21"/>
  <c r="I267" i="21" s="1"/>
  <c r="G267" i="21"/>
  <c r="F267" i="21"/>
  <c r="AD266" i="21"/>
  <c r="AC266" i="21"/>
  <c r="H266" i="21"/>
  <c r="I266" i="21" s="1"/>
  <c r="G266" i="21"/>
  <c r="F266" i="21"/>
  <c r="AD265" i="21"/>
  <c r="AC265" i="21"/>
  <c r="H265" i="21"/>
  <c r="I265" i="21" s="1"/>
  <c r="G265" i="21"/>
  <c r="F265" i="21"/>
  <c r="AD264" i="21"/>
  <c r="AC264" i="21"/>
  <c r="H264" i="21"/>
  <c r="I264" i="21" s="1"/>
  <c r="G264" i="21"/>
  <c r="F264" i="21"/>
  <c r="AD263" i="21"/>
  <c r="AC263" i="21"/>
  <c r="H263" i="21"/>
  <c r="I263" i="21" s="1"/>
  <c r="G263" i="21"/>
  <c r="F263" i="21"/>
  <c r="AD262" i="21"/>
  <c r="AC262" i="21"/>
  <c r="H262" i="21"/>
  <c r="I262" i="21" s="1"/>
  <c r="G262" i="21"/>
  <c r="F262" i="21"/>
  <c r="AD261" i="21"/>
  <c r="AC261" i="21"/>
  <c r="H261" i="21"/>
  <c r="I261" i="21" s="1"/>
  <c r="G261" i="21"/>
  <c r="F261" i="21"/>
  <c r="AD260" i="21"/>
  <c r="AC260" i="21"/>
  <c r="H260" i="21"/>
  <c r="I260" i="21" s="1"/>
  <c r="G260" i="21"/>
  <c r="F260" i="21"/>
  <c r="AD259" i="21"/>
  <c r="AC259" i="21"/>
  <c r="H259" i="21"/>
  <c r="I259" i="21" s="1"/>
  <c r="G259" i="21"/>
  <c r="F259" i="21"/>
  <c r="AD258" i="21"/>
  <c r="AC258" i="21"/>
  <c r="H258" i="21"/>
  <c r="I258" i="21" s="1"/>
  <c r="G258" i="21"/>
  <c r="F258" i="21"/>
  <c r="AD257" i="21"/>
  <c r="AC257" i="21"/>
  <c r="H257" i="21"/>
  <c r="I257" i="21" s="1"/>
  <c r="G257" i="21"/>
  <c r="F257" i="21"/>
  <c r="AD256" i="21"/>
  <c r="AC256" i="21"/>
  <c r="H256" i="21"/>
  <c r="I256" i="21" s="1"/>
  <c r="G256" i="21"/>
  <c r="F256" i="21"/>
  <c r="AD255" i="21"/>
  <c r="AC255" i="21"/>
  <c r="H255" i="21"/>
  <c r="I255" i="21" s="1"/>
  <c r="G255" i="21"/>
  <c r="F255" i="21"/>
  <c r="AD254" i="21"/>
  <c r="AC254" i="21"/>
  <c r="H254" i="21"/>
  <c r="I254" i="21" s="1"/>
  <c r="G254" i="21"/>
  <c r="F254" i="21"/>
  <c r="AD253" i="21"/>
  <c r="AC253" i="21"/>
  <c r="H253" i="21"/>
  <c r="I253" i="21" s="1"/>
  <c r="G253" i="21"/>
  <c r="F253" i="21"/>
  <c r="AD252" i="21"/>
  <c r="AC252" i="21"/>
  <c r="H252" i="21"/>
  <c r="I252" i="21" s="1"/>
  <c r="G252" i="21"/>
  <c r="F252" i="21"/>
  <c r="AD251" i="21"/>
  <c r="AC251" i="21"/>
  <c r="H251" i="21"/>
  <c r="I251" i="21" s="1"/>
  <c r="G251" i="21"/>
  <c r="F251" i="21"/>
  <c r="AD250" i="21"/>
  <c r="AC250" i="21"/>
  <c r="H250" i="21"/>
  <c r="I250" i="21" s="1"/>
  <c r="G250" i="21"/>
  <c r="F250" i="21"/>
  <c r="AD249" i="21"/>
  <c r="AC249" i="21"/>
  <c r="H249" i="21"/>
  <c r="I249" i="21" s="1"/>
  <c r="G249" i="21"/>
  <c r="F249" i="21"/>
  <c r="AD248" i="21"/>
  <c r="AC248" i="21"/>
  <c r="H248" i="21"/>
  <c r="I248" i="21" s="1"/>
  <c r="G248" i="21"/>
  <c r="F248" i="21"/>
  <c r="AD247" i="21"/>
  <c r="AC247" i="21"/>
  <c r="H247" i="21"/>
  <c r="I247" i="21" s="1"/>
  <c r="G247" i="21"/>
  <c r="F247" i="21"/>
  <c r="AD246" i="21"/>
  <c r="AC246" i="21"/>
  <c r="H246" i="21"/>
  <c r="I246" i="21" s="1"/>
  <c r="G246" i="21"/>
  <c r="F246" i="21"/>
  <c r="AD245" i="21"/>
  <c r="AC245" i="21"/>
  <c r="H245" i="21"/>
  <c r="I245" i="21" s="1"/>
  <c r="G245" i="21"/>
  <c r="F245" i="21"/>
  <c r="AD244" i="21"/>
  <c r="AC244" i="21"/>
  <c r="H244" i="21"/>
  <c r="I244" i="21" s="1"/>
  <c r="G244" i="21"/>
  <c r="F244" i="21"/>
  <c r="AD243" i="21"/>
  <c r="AC243" i="21"/>
  <c r="H243" i="21"/>
  <c r="I243" i="21" s="1"/>
  <c r="G243" i="21"/>
  <c r="F243" i="21"/>
  <c r="AD242" i="21"/>
  <c r="AC242" i="21"/>
  <c r="H242" i="21"/>
  <c r="I242" i="21" s="1"/>
  <c r="G242" i="21"/>
  <c r="F242" i="21"/>
  <c r="AD241" i="21"/>
  <c r="AC241" i="21"/>
  <c r="H241" i="21"/>
  <c r="I241" i="21" s="1"/>
  <c r="G241" i="21"/>
  <c r="F241" i="21"/>
  <c r="AD240" i="21"/>
  <c r="AC240" i="21"/>
  <c r="H240" i="21"/>
  <c r="I240" i="21" s="1"/>
  <c r="G240" i="21"/>
  <c r="F240" i="21"/>
  <c r="AD239" i="21"/>
  <c r="AC239" i="21"/>
  <c r="H239" i="21"/>
  <c r="I239" i="21" s="1"/>
  <c r="G239" i="21"/>
  <c r="F239" i="21"/>
  <c r="AD238" i="21"/>
  <c r="AC238" i="21"/>
  <c r="H238" i="21"/>
  <c r="I238" i="21" s="1"/>
  <c r="G238" i="21"/>
  <c r="F238" i="21"/>
  <c r="AD237" i="21"/>
  <c r="AC237" i="21"/>
  <c r="H237" i="21"/>
  <c r="I237" i="21" s="1"/>
  <c r="G237" i="21"/>
  <c r="F237" i="21"/>
  <c r="AD236" i="21"/>
  <c r="AC236" i="21"/>
  <c r="H236" i="21"/>
  <c r="I236" i="21" s="1"/>
  <c r="G236" i="21"/>
  <c r="F236" i="21"/>
  <c r="AD235" i="21"/>
  <c r="AC235" i="21"/>
  <c r="H235" i="21"/>
  <c r="I235" i="21" s="1"/>
  <c r="G235" i="21"/>
  <c r="F235" i="21"/>
  <c r="AD234" i="21"/>
  <c r="AC234" i="21"/>
  <c r="H234" i="21"/>
  <c r="I234" i="21" s="1"/>
  <c r="G234" i="21"/>
  <c r="F234" i="21"/>
  <c r="AD233" i="21"/>
  <c r="AC233" i="21"/>
  <c r="H233" i="21"/>
  <c r="I233" i="21" s="1"/>
  <c r="G233" i="21"/>
  <c r="F233" i="21"/>
  <c r="AD232" i="21"/>
  <c r="AC232" i="21"/>
  <c r="H232" i="21"/>
  <c r="I232" i="21" s="1"/>
  <c r="G232" i="21"/>
  <c r="F232" i="21"/>
  <c r="AD231" i="21"/>
  <c r="AC231" i="21"/>
  <c r="H231" i="21"/>
  <c r="I231" i="21" s="1"/>
  <c r="G231" i="21"/>
  <c r="F231" i="21"/>
  <c r="AD230" i="21"/>
  <c r="AC230" i="21"/>
  <c r="H230" i="21"/>
  <c r="I230" i="21" s="1"/>
  <c r="G230" i="21"/>
  <c r="F230" i="21"/>
  <c r="AD229" i="21"/>
  <c r="AC229" i="21"/>
  <c r="H229" i="21"/>
  <c r="I229" i="21" s="1"/>
  <c r="G229" i="21"/>
  <c r="F229" i="21"/>
  <c r="AD228" i="21"/>
  <c r="AC228" i="21"/>
  <c r="H228" i="21"/>
  <c r="I228" i="21" s="1"/>
  <c r="G228" i="21"/>
  <c r="F228" i="21"/>
  <c r="AD227" i="21"/>
  <c r="AC227" i="21"/>
  <c r="H227" i="21"/>
  <c r="I227" i="21" s="1"/>
  <c r="G227" i="21"/>
  <c r="F227" i="21"/>
  <c r="AD226" i="21"/>
  <c r="AC226" i="21"/>
  <c r="H226" i="21"/>
  <c r="I226" i="21" s="1"/>
  <c r="G226" i="21"/>
  <c r="F226" i="21"/>
  <c r="AD225" i="21"/>
  <c r="AC225" i="21"/>
  <c r="H225" i="21"/>
  <c r="I225" i="21" s="1"/>
  <c r="G225" i="21"/>
  <c r="F225" i="21"/>
  <c r="AD224" i="21"/>
  <c r="AC224" i="21"/>
  <c r="H224" i="21"/>
  <c r="I224" i="21" s="1"/>
  <c r="G224" i="21"/>
  <c r="F224" i="21"/>
  <c r="AD223" i="21"/>
  <c r="AC223" i="21"/>
  <c r="H223" i="21"/>
  <c r="I223" i="21" s="1"/>
  <c r="G223" i="21"/>
  <c r="F223" i="21"/>
  <c r="AD222" i="21"/>
  <c r="AC222" i="21"/>
  <c r="H222" i="21"/>
  <c r="I222" i="21" s="1"/>
  <c r="G222" i="21"/>
  <c r="F222" i="21"/>
  <c r="AD221" i="21"/>
  <c r="AC221" i="21"/>
  <c r="H221" i="21"/>
  <c r="I221" i="21" s="1"/>
  <c r="G221" i="21"/>
  <c r="F221" i="21"/>
  <c r="AD220" i="21"/>
  <c r="AC220" i="21"/>
  <c r="H220" i="21"/>
  <c r="I220" i="21" s="1"/>
  <c r="G220" i="21"/>
  <c r="F220" i="21"/>
  <c r="AD219" i="21"/>
  <c r="AC219" i="21"/>
  <c r="H219" i="21"/>
  <c r="I219" i="21" s="1"/>
  <c r="G219" i="21"/>
  <c r="F219" i="21"/>
  <c r="AD218" i="21"/>
  <c r="AC218" i="21"/>
  <c r="H218" i="21"/>
  <c r="I218" i="21" s="1"/>
  <c r="G218" i="21"/>
  <c r="F218" i="21"/>
  <c r="AD217" i="21"/>
  <c r="AC217" i="21"/>
  <c r="H217" i="21"/>
  <c r="I217" i="21" s="1"/>
  <c r="G217" i="21"/>
  <c r="F217" i="21"/>
  <c r="AD216" i="21"/>
  <c r="AC216" i="21"/>
  <c r="H216" i="21"/>
  <c r="I216" i="21" s="1"/>
  <c r="G216" i="21"/>
  <c r="F216" i="21"/>
  <c r="AD215" i="21"/>
  <c r="AC215" i="21"/>
  <c r="H215" i="21"/>
  <c r="I215" i="21" s="1"/>
  <c r="G215" i="21"/>
  <c r="F215" i="21"/>
  <c r="AD214" i="21"/>
  <c r="AC214" i="21"/>
  <c r="H214" i="21"/>
  <c r="I214" i="21" s="1"/>
  <c r="G214" i="21"/>
  <c r="F214" i="21"/>
  <c r="AD213" i="21"/>
  <c r="AC213" i="21"/>
  <c r="H213" i="21"/>
  <c r="I213" i="21" s="1"/>
  <c r="G213" i="21"/>
  <c r="F213" i="21"/>
  <c r="AD212" i="21"/>
  <c r="AC212" i="21"/>
  <c r="H212" i="21"/>
  <c r="I212" i="21" s="1"/>
  <c r="G212" i="21"/>
  <c r="F212" i="21"/>
  <c r="AD211" i="21"/>
  <c r="AC211" i="21"/>
  <c r="H211" i="21"/>
  <c r="I211" i="21" s="1"/>
  <c r="G211" i="21"/>
  <c r="F211" i="21"/>
  <c r="AD210" i="21"/>
  <c r="AC210" i="21"/>
  <c r="H210" i="21"/>
  <c r="I210" i="21" s="1"/>
  <c r="G210" i="21"/>
  <c r="F210" i="21"/>
  <c r="AD209" i="21"/>
  <c r="AC209" i="21"/>
  <c r="H209" i="21"/>
  <c r="I209" i="21" s="1"/>
  <c r="G209" i="21"/>
  <c r="F209" i="21"/>
  <c r="AD208" i="21"/>
  <c r="AC208" i="21"/>
  <c r="H208" i="21"/>
  <c r="I208" i="21" s="1"/>
  <c r="G208" i="21"/>
  <c r="F208" i="21"/>
  <c r="AD207" i="21"/>
  <c r="AC207" i="21"/>
  <c r="H207" i="21"/>
  <c r="I207" i="21" s="1"/>
  <c r="G207" i="21"/>
  <c r="F207" i="21"/>
  <c r="AD206" i="21"/>
  <c r="AC206" i="21"/>
  <c r="H206" i="21"/>
  <c r="I206" i="21" s="1"/>
  <c r="G206" i="21"/>
  <c r="F206" i="21"/>
  <c r="AD205" i="21"/>
  <c r="AC205" i="21"/>
  <c r="H205" i="21"/>
  <c r="I205" i="21" s="1"/>
  <c r="G205" i="21"/>
  <c r="F205" i="21"/>
  <c r="AD204" i="21"/>
  <c r="AC204" i="21"/>
  <c r="H204" i="21"/>
  <c r="I204" i="21" s="1"/>
  <c r="G204" i="21"/>
  <c r="F204" i="21"/>
  <c r="AD203" i="21"/>
  <c r="AC203" i="21"/>
  <c r="H203" i="21"/>
  <c r="I203" i="21" s="1"/>
  <c r="G203" i="21"/>
  <c r="F203" i="21"/>
  <c r="AD202" i="21"/>
  <c r="AC202" i="21"/>
  <c r="H202" i="21"/>
  <c r="I202" i="21" s="1"/>
  <c r="G202" i="21"/>
  <c r="F202" i="21"/>
  <c r="AD201" i="21"/>
  <c r="AC201" i="21"/>
  <c r="H201" i="21"/>
  <c r="I201" i="21" s="1"/>
  <c r="G201" i="21"/>
  <c r="F201" i="21"/>
  <c r="AD200" i="21"/>
  <c r="AC200" i="21"/>
  <c r="H200" i="21"/>
  <c r="I200" i="21" s="1"/>
  <c r="G200" i="21"/>
  <c r="F200" i="21"/>
  <c r="AD199" i="21"/>
  <c r="AC199" i="21"/>
  <c r="H199" i="21"/>
  <c r="I199" i="21" s="1"/>
  <c r="G199" i="21"/>
  <c r="F199" i="21"/>
  <c r="AD198" i="21"/>
  <c r="AC198" i="21"/>
  <c r="H198" i="21"/>
  <c r="I198" i="21" s="1"/>
  <c r="G198" i="21"/>
  <c r="F198" i="21"/>
  <c r="AD197" i="21"/>
  <c r="AC197" i="21"/>
  <c r="H197" i="21"/>
  <c r="I197" i="21" s="1"/>
  <c r="G197" i="21"/>
  <c r="F197" i="21"/>
  <c r="AD196" i="21"/>
  <c r="AC196" i="21"/>
  <c r="H196" i="21"/>
  <c r="I196" i="21" s="1"/>
  <c r="G196" i="21"/>
  <c r="F196" i="21"/>
  <c r="AD195" i="21"/>
  <c r="AC195" i="21"/>
  <c r="H195" i="21"/>
  <c r="I195" i="21" s="1"/>
  <c r="G195" i="21"/>
  <c r="F195" i="21"/>
  <c r="AD194" i="21"/>
  <c r="AC194" i="21"/>
  <c r="H194" i="21"/>
  <c r="I194" i="21" s="1"/>
  <c r="G194" i="21"/>
  <c r="F194" i="21"/>
  <c r="AD193" i="21"/>
  <c r="AC193" i="21"/>
  <c r="H193" i="21"/>
  <c r="I193" i="21" s="1"/>
  <c r="G193" i="21"/>
  <c r="F193" i="21"/>
  <c r="AD192" i="21"/>
  <c r="AC192" i="21"/>
  <c r="H192" i="21"/>
  <c r="I192" i="21" s="1"/>
  <c r="G192" i="21"/>
  <c r="F192" i="21"/>
  <c r="AD191" i="21"/>
  <c r="AC191" i="21"/>
  <c r="H191" i="21"/>
  <c r="I191" i="21" s="1"/>
  <c r="G191" i="21"/>
  <c r="F191" i="21"/>
  <c r="AD190" i="21"/>
  <c r="AC190" i="21"/>
  <c r="H190" i="21"/>
  <c r="I190" i="21" s="1"/>
  <c r="G190" i="21"/>
  <c r="F190" i="21"/>
  <c r="AD189" i="21"/>
  <c r="AC189" i="21"/>
  <c r="H189" i="21"/>
  <c r="I189" i="21" s="1"/>
  <c r="G189" i="21"/>
  <c r="F189" i="21"/>
  <c r="AD188" i="21"/>
  <c r="AC188" i="21"/>
  <c r="H188" i="21"/>
  <c r="I188" i="21" s="1"/>
  <c r="G188" i="21"/>
  <c r="F188" i="21"/>
  <c r="AD187" i="21"/>
  <c r="AC187" i="21"/>
  <c r="H187" i="21"/>
  <c r="I187" i="21" s="1"/>
  <c r="G187" i="21"/>
  <c r="F187" i="21"/>
  <c r="AD186" i="21"/>
  <c r="AC186" i="21"/>
  <c r="H186" i="21"/>
  <c r="I186" i="21" s="1"/>
  <c r="G186" i="21"/>
  <c r="F186" i="21"/>
  <c r="AD185" i="21"/>
  <c r="AC185" i="21"/>
  <c r="H185" i="21"/>
  <c r="I185" i="21" s="1"/>
  <c r="G185" i="21"/>
  <c r="F185" i="21"/>
  <c r="AD184" i="21"/>
  <c r="AC184" i="21"/>
  <c r="H184" i="21"/>
  <c r="I184" i="21" s="1"/>
  <c r="G184" i="21"/>
  <c r="F184" i="21"/>
  <c r="AD183" i="21"/>
  <c r="AC183" i="21"/>
  <c r="H183" i="21"/>
  <c r="I183" i="21" s="1"/>
  <c r="G183" i="21"/>
  <c r="F183" i="21"/>
  <c r="AD182" i="21"/>
  <c r="AC182" i="21"/>
  <c r="H182" i="21"/>
  <c r="I182" i="21" s="1"/>
  <c r="G182" i="21"/>
  <c r="F182" i="21"/>
  <c r="AD181" i="21"/>
  <c r="AC181" i="21"/>
  <c r="H181" i="21"/>
  <c r="I181" i="21" s="1"/>
  <c r="G181" i="21"/>
  <c r="F181" i="21"/>
  <c r="AD180" i="21"/>
  <c r="AC180" i="21"/>
  <c r="H180" i="21"/>
  <c r="I180" i="21" s="1"/>
  <c r="G180" i="21"/>
  <c r="F180" i="21"/>
  <c r="AD179" i="21"/>
  <c r="AC179" i="21"/>
  <c r="H179" i="21"/>
  <c r="I179" i="21" s="1"/>
  <c r="G179" i="21"/>
  <c r="F179" i="21"/>
  <c r="AD178" i="21"/>
  <c r="AC178" i="21"/>
  <c r="H178" i="21"/>
  <c r="I178" i="21" s="1"/>
  <c r="G178" i="21"/>
  <c r="F178" i="21"/>
  <c r="AD177" i="21"/>
  <c r="AC177" i="21"/>
  <c r="H177" i="21"/>
  <c r="I177" i="21" s="1"/>
  <c r="G177" i="21"/>
  <c r="F177" i="21"/>
  <c r="AD176" i="21"/>
  <c r="AC176" i="21"/>
  <c r="H176" i="21"/>
  <c r="I176" i="21" s="1"/>
  <c r="G176" i="21"/>
  <c r="F176" i="21"/>
  <c r="AD175" i="21"/>
  <c r="AC175" i="21"/>
  <c r="H175" i="21"/>
  <c r="I175" i="21" s="1"/>
  <c r="G175" i="21"/>
  <c r="F175" i="21"/>
  <c r="AD174" i="21"/>
  <c r="AC174" i="21"/>
  <c r="H174" i="21"/>
  <c r="I174" i="21" s="1"/>
  <c r="G174" i="21"/>
  <c r="F174" i="21"/>
  <c r="AD173" i="21"/>
  <c r="AC173" i="21"/>
  <c r="H173" i="21"/>
  <c r="I173" i="21" s="1"/>
  <c r="G173" i="21"/>
  <c r="F173" i="21"/>
  <c r="AD172" i="21"/>
  <c r="AC172" i="21"/>
  <c r="H172" i="21"/>
  <c r="I172" i="21" s="1"/>
  <c r="G172" i="21"/>
  <c r="F172" i="21"/>
  <c r="AD171" i="21"/>
  <c r="AC171" i="21"/>
  <c r="H171" i="21"/>
  <c r="I171" i="21" s="1"/>
  <c r="G171" i="21"/>
  <c r="F171" i="21"/>
  <c r="AD170" i="21"/>
  <c r="AC170" i="21"/>
  <c r="H170" i="21"/>
  <c r="I170" i="21" s="1"/>
  <c r="G170" i="21"/>
  <c r="F170" i="21"/>
  <c r="AD169" i="21"/>
  <c r="AC169" i="21"/>
  <c r="H169" i="21"/>
  <c r="I169" i="21" s="1"/>
  <c r="G169" i="21"/>
  <c r="F169" i="21"/>
  <c r="AD168" i="21"/>
  <c r="AC168" i="21"/>
  <c r="H168" i="21"/>
  <c r="I168" i="21" s="1"/>
  <c r="G168" i="21"/>
  <c r="F168" i="21"/>
  <c r="AD167" i="21"/>
  <c r="AC167" i="21"/>
  <c r="H167" i="21"/>
  <c r="I167" i="21" s="1"/>
  <c r="G167" i="21"/>
  <c r="F167" i="21"/>
  <c r="AD166" i="21"/>
  <c r="AC166" i="21"/>
  <c r="H166" i="21"/>
  <c r="I166" i="21" s="1"/>
  <c r="G166" i="21"/>
  <c r="F166" i="21"/>
  <c r="AD165" i="21"/>
  <c r="AC165" i="21"/>
  <c r="H165" i="21"/>
  <c r="I165" i="21" s="1"/>
  <c r="G165" i="21"/>
  <c r="F165" i="21"/>
  <c r="AD164" i="21"/>
  <c r="AC164" i="21"/>
  <c r="H164" i="21"/>
  <c r="I164" i="21" s="1"/>
  <c r="G164" i="21"/>
  <c r="F164" i="21"/>
  <c r="AD163" i="21"/>
  <c r="AC163" i="21"/>
  <c r="H163" i="21"/>
  <c r="I163" i="21" s="1"/>
  <c r="G163" i="21"/>
  <c r="F163" i="21"/>
  <c r="AD162" i="21"/>
  <c r="AC162" i="21"/>
  <c r="H162" i="21"/>
  <c r="I162" i="21" s="1"/>
  <c r="G162" i="21"/>
  <c r="F162" i="21"/>
  <c r="AD161" i="21"/>
  <c r="AC161" i="21"/>
  <c r="H161" i="21"/>
  <c r="I161" i="21" s="1"/>
  <c r="G161" i="21"/>
  <c r="F161" i="21"/>
  <c r="AD160" i="21"/>
  <c r="AC160" i="21"/>
  <c r="H160" i="21"/>
  <c r="I160" i="21" s="1"/>
  <c r="G160" i="21"/>
  <c r="F160" i="21"/>
  <c r="AD159" i="21"/>
  <c r="AC159" i="21"/>
  <c r="H159" i="21"/>
  <c r="I159" i="21" s="1"/>
  <c r="G159" i="21"/>
  <c r="F159" i="21"/>
  <c r="AD158" i="21"/>
  <c r="AC158" i="21"/>
  <c r="H158" i="21"/>
  <c r="I158" i="21" s="1"/>
  <c r="G158" i="21"/>
  <c r="F158" i="21"/>
  <c r="AD157" i="21"/>
  <c r="AC157" i="21"/>
  <c r="H157" i="21"/>
  <c r="I157" i="21" s="1"/>
  <c r="G157" i="21"/>
  <c r="F157" i="21"/>
  <c r="AD156" i="21"/>
  <c r="AC156" i="21"/>
  <c r="H156" i="21"/>
  <c r="I156" i="21" s="1"/>
  <c r="G156" i="21"/>
  <c r="F156" i="21"/>
  <c r="AD155" i="21"/>
  <c r="AC155" i="21"/>
  <c r="H155" i="21"/>
  <c r="I155" i="21" s="1"/>
  <c r="G155" i="21"/>
  <c r="F155" i="21"/>
  <c r="AD154" i="21"/>
  <c r="AC154" i="21"/>
  <c r="H154" i="21"/>
  <c r="I154" i="21" s="1"/>
  <c r="G154" i="21"/>
  <c r="F154" i="21"/>
  <c r="AD153" i="21"/>
  <c r="AC153" i="21"/>
  <c r="H153" i="21"/>
  <c r="I153" i="21" s="1"/>
  <c r="G153" i="21"/>
  <c r="F153" i="21"/>
  <c r="AD152" i="21"/>
  <c r="AC152" i="21"/>
  <c r="H152" i="21"/>
  <c r="I152" i="21" s="1"/>
  <c r="G152" i="21"/>
  <c r="F152" i="21"/>
  <c r="AD151" i="21"/>
  <c r="AC151" i="21"/>
  <c r="H151" i="21"/>
  <c r="I151" i="21" s="1"/>
  <c r="G151" i="21"/>
  <c r="F151" i="21"/>
  <c r="AD150" i="21"/>
  <c r="AC150" i="21"/>
  <c r="H150" i="21"/>
  <c r="I150" i="21" s="1"/>
  <c r="G150" i="21"/>
  <c r="F150" i="21"/>
  <c r="AD149" i="21"/>
  <c r="AC149" i="21"/>
  <c r="H149" i="21"/>
  <c r="I149" i="21" s="1"/>
  <c r="G149" i="21"/>
  <c r="F149" i="21"/>
  <c r="AD148" i="21"/>
  <c r="AC148" i="21"/>
  <c r="H148" i="21"/>
  <c r="I148" i="21" s="1"/>
  <c r="G148" i="21"/>
  <c r="F148" i="21"/>
  <c r="AD147" i="21"/>
  <c r="AC147" i="21"/>
  <c r="H147" i="21"/>
  <c r="I147" i="21" s="1"/>
  <c r="G147" i="21"/>
  <c r="F147" i="21"/>
  <c r="AD146" i="21"/>
  <c r="AC146" i="21"/>
  <c r="H146" i="21"/>
  <c r="I146" i="21" s="1"/>
  <c r="G146" i="21"/>
  <c r="F146" i="21"/>
  <c r="AD145" i="21"/>
  <c r="AC145" i="21"/>
  <c r="H145" i="21"/>
  <c r="I145" i="21" s="1"/>
  <c r="G145" i="21"/>
  <c r="F145" i="21"/>
  <c r="AD144" i="21"/>
  <c r="AC144" i="21"/>
  <c r="H144" i="21"/>
  <c r="I144" i="21" s="1"/>
  <c r="G144" i="21"/>
  <c r="F144" i="21"/>
  <c r="AD143" i="21"/>
  <c r="AC143" i="21"/>
  <c r="H143" i="21"/>
  <c r="I143" i="21" s="1"/>
  <c r="G143" i="21"/>
  <c r="F143" i="21"/>
  <c r="AD142" i="21"/>
  <c r="AC142" i="21"/>
  <c r="H142" i="21"/>
  <c r="I142" i="21" s="1"/>
  <c r="G142" i="21"/>
  <c r="F142" i="21"/>
  <c r="AD141" i="21"/>
  <c r="AC141" i="21"/>
  <c r="H141" i="21"/>
  <c r="I141" i="21" s="1"/>
  <c r="G141" i="21"/>
  <c r="F141" i="21"/>
  <c r="AD140" i="21"/>
  <c r="AC140" i="21"/>
  <c r="H140" i="21"/>
  <c r="I140" i="21" s="1"/>
  <c r="G140" i="21"/>
  <c r="F140" i="21"/>
  <c r="AD139" i="21"/>
  <c r="AC139" i="21"/>
  <c r="H139" i="21"/>
  <c r="I139" i="21" s="1"/>
  <c r="G139" i="21"/>
  <c r="F139" i="21"/>
  <c r="AD138" i="21"/>
  <c r="AC138" i="21"/>
  <c r="H138" i="21"/>
  <c r="I138" i="21" s="1"/>
  <c r="G138" i="21"/>
  <c r="F138" i="21"/>
  <c r="AD137" i="21"/>
  <c r="AC137" i="21"/>
  <c r="H137" i="21"/>
  <c r="I137" i="21" s="1"/>
  <c r="G137" i="21"/>
  <c r="F137" i="21"/>
  <c r="AD136" i="21"/>
  <c r="AC136" i="21"/>
  <c r="H136" i="21"/>
  <c r="I136" i="21" s="1"/>
  <c r="G136" i="21"/>
  <c r="F136" i="21"/>
  <c r="AD135" i="21"/>
  <c r="AC135" i="21"/>
  <c r="H135" i="21"/>
  <c r="I135" i="21" s="1"/>
  <c r="G135" i="21"/>
  <c r="F135" i="21"/>
  <c r="AD134" i="21"/>
  <c r="AC134" i="21"/>
  <c r="H134" i="21"/>
  <c r="I134" i="21" s="1"/>
  <c r="G134" i="21"/>
  <c r="F134" i="21"/>
  <c r="AD133" i="21"/>
  <c r="AC133" i="21"/>
  <c r="H133" i="21"/>
  <c r="I133" i="21" s="1"/>
  <c r="G133" i="21"/>
  <c r="F133" i="21"/>
  <c r="AD132" i="21"/>
  <c r="AC132" i="21"/>
  <c r="H132" i="21"/>
  <c r="I132" i="21" s="1"/>
  <c r="G132" i="21"/>
  <c r="F132" i="21"/>
  <c r="AD131" i="21"/>
  <c r="AC131" i="21"/>
  <c r="H131" i="21"/>
  <c r="I131" i="21" s="1"/>
  <c r="G131" i="21"/>
  <c r="F131" i="21"/>
  <c r="AD130" i="21"/>
  <c r="AC130" i="21"/>
  <c r="H130" i="21"/>
  <c r="I130" i="21" s="1"/>
  <c r="G130" i="21"/>
  <c r="F130" i="21"/>
  <c r="AD129" i="21"/>
  <c r="AC129" i="21"/>
  <c r="H129" i="21"/>
  <c r="I129" i="21" s="1"/>
  <c r="G129" i="21"/>
  <c r="F129" i="21"/>
  <c r="AD128" i="21"/>
  <c r="AC128" i="21"/>
  <c r="H128" i="21"/>
  <c r="I128" i="21" s="1"/>
  <c r="G128" i="21"/>
  <c r="F128" i="21"/>
  <c r="AD127" i="21"/>
  <c r="AC127" i="21"/>
  <c r="H127" i="21"/>
  <c r="I127" i="21" s="1"/>
  <c r="G127" i="21"/>
  <c r="F127" i="21"/>
  <c r="AD126" i="21"/>
  <c r="AC126" i="21"/>
  <c r="H126" i="21"/>
  <c r="I126" i="21" s="1"/>
  <c r="G126" i="21"/>
  <c r="F126" i="21"/>
  <c r="AD125" i="21"/>
  <c r="AC125" i="21"/>
  <c r="H125" i="21"/>
  <c r="I125" i="21" s="1"/>
  <c r="G125" i="21"/>
  <c r="F125" i="21"/>
  <c r="AD124" i="21"/>
  <c r="AC124" i="21"/>
  <c r="H124" i="21"/>
  <c r="I124" i="21" s="1"/>
  <c r="G124" i="21"/>
  <c r="F124" i="21"/>
  <c r="AD123" i="21"/>
  <c r="AC123" i="21"/>
  <c r="H123" i="21"/>
  <c r="I123" i="21" s="1"/>
  <c r="G123" i="21"/>
  <c r="F123" i="21"/>
  <c r="AD122" i="21"/>
  <c r="AC122" i="21"/>
  <c r="H122" i="21"/>
  <c r="I122" i="21" s="1"/>
  <c r="G122" i="21"/>
  <c r="F122" i="21"/>
  <c r="AD121" i="21"/>
  <c r="AC121" i="21"/>
  <c r="H121" i="21"/>
  <c r="I121" i="21" s="1"/>
  <c r="G121" i="21"/>
  <c r="F121" i="21"/>
  <c r="AD120" i="21"/>
  <c r="AC120" i="21"/>
  <c r="H120" i="21"/>
  <c r="I120" i="21" s="1"/>
  <c r="G120" i="21"/>
  <c r="F120" i="21"/>
  <c r="AD119" i="21"/>
  <c r="AC119" i="21"/>
  <c r="H119" i="21"/>
  <c r="I119" i="21" s="1"/>
  <c r="G119" i="21"/>
  <c r="F119" i="21"/>
  <c r="AD118" i="21"/>
  <c r="AC118" i="21"/>
  <c r="H118" i="21"/>
  <c r="I118" i="21" s="1"/>
  <c r="G118" i="21"/>
  <c r="F118" i="21"/>
  <c r="AD117" i="21"/>
  <c r="AC117" i="21"/>
  <c r="H117" i="21"/>
  <c r="I117" i="21" s="1"/>
  <c r="G117" i="21"/>
  <c r="F117" i="21"/>
  <c r="AD116" i="21"/>
  <c r="AC116" i="21"/>
  <c r="H116" i="21"/>
  <c r="I116" i="21" s="1"/>
  <c r="G116" i="21"/>
  <c r="F116" i="21"/>
  <c r="AD115" i="21"/>
  <c r="AC115" i="21"/>
  <c r="H115" i="21"/>
  <c r="I115" i="21" s="1"/>
  <c r="G115" i="21"/>
  <c r="F115" i="21"/>
  <c r="AD114" i="21"/>
  <c r="AC114" i="21"/>
  <c r="H114" i="21"/>
  <c r="I114" i="21" s="1"/>
  <c r="G114" i="21"/>
  <c r="F114" i="21"/>
  <c r="AD113" i="21"/>
  <c r="AC113" i="21"/>
  <c r="H113" i="21"/>
  <c r="I113" i="21" s="1"/>
  <c r="G113" i="21"/>
  <c r="F113" i="21"/>
  <c r="AD112" i="21"/>
  <c r="AC112" i="21"/>
  <c r="H112" i="21"/>
  <c r="I112" i="21" s="1"/>
  <c r="G112" i="21"/>
  <c r="F112" i="21"/>
  <c r="AD111" i="21"/>
  <c r="AC111" i="21"/>
  <c r="H111" i="21"/>
  <c r="I111" i="21" s="1"/>
  <c r="G111" i="21"/>
  <c r="F111" i="21"/>
  <c r="AD110" i="21"/>
  <c r="AC110" i="21"/>
  <c r="H110" i="21"/>
  <c r="I110" i="21" s="1"/>
  <c r="G110" i="21"/>
  <c r="F110" i="21"/>
  <c r="AD109" i="21"/>
  <c r="AC109" i="21"/>
  <c r="H109" i="21"/>
  <c r="I109" i="21" s="1"/>
  <c r="G109" i="21"/>
  <c r="F109" i="21"/>
  <c r="AD108" i="21"/>
  <c r="AC108" i="21"/>
  <c r="H108" i="21"/>
  <c r="I108" i="21" s="1"/>
  <c r="G108" i="21"/>
  <c r="F108" i="21"/>
  <c r="AD107" i="21"/>
  <c r="AC107" i="21"/>
  <c r="H107" i="21"/>
  <c r="I107" i="21" s="1"/>
  <c r="G107" i="21"/>
  <c r="F107" i="21"/>
  <c r="AD106" i="21"/>
  <c r="AC106" i="21"/>
  <c r="H106" i="21"/>
  <c r="I106" i="21" s="1"/>
  <c r="G106" i="21"/>
  <c r="F106" i="21"/>
  <c r="AD105" i="21"/>
  <c r="AC105" i="21"/>
  <c r="H105" i="21"/>
  <c r="I105" i="21" s="1"/>
  <c r="G105" i="21"/>
  <c r="F105" i="21"/>
  <c r="AD104" i="21"/>
  <c r="AC104" i="21"/>
  <c r="H104" i="21"/>
  <c r="I104" i="21" s="1"/>
  <c r="G104" i="21"/>
  <c r="F104" i="21"/>
  <c r="AD103" i="21"/>
  <c r="AC103" i="21"/>
  <c r="H103" i="21"/>
  <c r="I103" i="21" s="1"/>
  <c r="G103" i="21"/>
  <c r="F103" i="21"/>
  <c r="AD102" i="21"/>
  <c r="AC102" i="21"/>
  <c r="H102" i="21"/>
  <c r="I102" i="21" s="1"/>
  <c r="G102" i="21"/>
  <c r="F102" i="21"/>
  <c r="AD101" i="21"/>
  <c r="AC101" i="21"/>
  <c r="H101" i="21"/>
  <c r="I101" i="21" s="1"/>
  <c r="G101" i="21"/>
  <c r="F101" i="21"/>
  <c r="AD100" i="21"/>
  <c r="AC100" i="21"/>
  <c r="H100" i="21"/>
  <c r="I100" i="21" s="1"/>
  <c r="G100" i="21"/>
  <c r="F100" i="21"/>
  <c r="AD99" i="21"/>
  <c r="AC99" i="21"/>
  <c r="H99" i="21"/>
  <c r="I99" i="21" s="1"/>
  <c r="G99" i="21"/>
  <c r="F99" i="21"/>
  <c r="AD98" i="21"/>
  <c r="AC98" i="21"/>
  <c r="H98" i="21"/>
  <c r="I98" i="21" s="1"/>
  <c r="G98" i="21"/>
  <c r="F98" i="21"/>
  <c r="AD97" i="21"/>
  <c r="AC97" i="21"/>
  <c r="H97" i="21"/>
  <c r="I97" i="21" s="1"/>
  <c r="G97" i="21"/>
  <c r="F97" i="21"/>
  <c r="AD96" i="21"/>
  <c r="AC96" i="21"/>
  <c r="H96" i="21"/>
  <c r="I96" i="21" s="1"/>
  <c r="G96" i="21"/>
  <c r="F96" i="21"/>
  <c r="AD95" i="21"/>
  <c r="AC95" i="21"/>
  <c r="H95" i="21"/>
  <c r="I95" i="21" s="1"/>
  <c r="G95" i="21"/>
  <c r="F95" i="21"/>
  <c r="AD94" i="21"/>
  <c r="AC94" i="21"/>
  <c r="H94" i="21"/>
  <c r="I94" i="21" s="1"/>
  <c r="G94" i="21"/>
  <c r="F94" i="21"/>
  <c r="AD93" i="21"/>
  <c r="AC93" i="21"/>
  <c r="H93" i="21"/>
  <c r="I93" i="21" s="1"/>
  <c r="G93" i="21"/>
  <c r="F93" i="21"/>
  <c r="AD92" i="21"/>
  <c r="AC92" i="21"/>
  <c r="H92" i="21"/>
  <c r="I92" i="21" s="1"/>
  <c r="G92" i="21"/>
  <c r="F92" i="21"/>
  <c r="AD91" i="21"/>
  <c r="AC91" i="21"/>
  <c r="H91" i="21"/>
  <c r="I91" i="21" s="1"/>
  <c r="G91" i="21"/>
  <c r="F91" i="21"/>
  <c r="AD90" i="21"/>
  <c r="AC90" i="21"/>
  <c r="H90" i="21"/>
  <c r="I90" i="21" s="1"/>
  <c r="G90" i="21"/>
  <c r="F90" i="21"/>
  <c r="AD89" i="21"/>
  <c r="AC89" i="21"/>
  <c r="H89" i="21"/>
  <c r="I89" i="21" s="1"/>
  <c r="G89" i="21"/>
  <c r="F89" i="21"/>
  <c r="AD88" i="21"/>
  <c r="AC88" i="21"/>
  <c r="H88" i="21"/>
  <c r="I88" i="21" s="1"/>
  <c r="G88" i="21"/>
  <c r="F88" i="21"/>
  <c r="AD87" i="21"/>
  <c r="AC87" i="21"/>
  <c r="H87" i="21"/>
  <c r="I87" i="21" s="1"/>
  <c r="G87" i="21"/>
  <c r="F87" i="21"/>
  <c r="AD86" i="21"/>
  <c r="AC86" i="21"/>
  <c r="H86" i="21"/>
  <c r="I86" i="21" s="1"/>
  <c r="G86" i="21"/>
  <c r="F86" i="21"/>
  <c r="AD85" i="21"/>
  <c r="AC85" i="21"/>
  <c r="H85" i="21"/>
  <c r="I85" i="21" s="1"/>
  <c r="G85" i="21"/>
  <c r="F85" i="21"/>
  <c r="AD84" i="21"/>
  <c r="AC84" i="21"/>
  <c r="H84" i="21"/>
  <c r="I84" i="21" s="1"/>
  <c r="G84" i="21"/>
  <c r="F84" i="21"/>
  <c r="AD83" i="21"/>
  <c r="AC83" i="21"/>
  <c r="H83" i="21"/>
  <c r="I83" i="21" s="1"/>
  <c r="G83" i="21"/>
  <c r="F83" i="21"/>
  <c r="AD82" i="21"/>
  <c r="AC82" i="21"/>
  <c r="H82" i="21"/>
  <c r="I82" i="21" s="1"/>
  <c r="G82" i="21"/>
  <c r="F82" i="21"/>
  <c r="AD81" i="21"/>
  <c r="AC81" i="21"/>
  <c r="H81" i="21"/>
  <c r="I81" i="21" s="1"/>
  <c r="G81" i="21"/>
  <c r="F81" i="21"/>
  <c r="AD80" i="21"/>
  <c r="AC80" i="21"/>
  <c r="H80" i="21"/>
  <c r="I80" i="21" s="1"/>
  <c r="G80" i="21"/>
  <c r="F80" i="21"/>
  <c r="AD79" i="21"/>
  <c r="AC79" i="21"/>
  <c r="H79" i="21"/>
  <c r="I79" i="21" s="1"/>
  <c r="G79" i="21"/>
  <c r="F79" i="21"/>
  <c r="AD78" i="21"/>
  <c r="AC78" i="21"/>
  <c r="H78" i="21"/>
  <c r="I78" i="21" s="1"/>
  <c r="G78" i="21"/>
  <c r="F78" i="21"/>
  <c r="AD77" i="21"/>
  <c r="AC77" i="21"/>
  <c r="H77" i="21"/>
  <c r="I77" i="21" s="1"/>
  <c r="G77" i="21"/>
  <c r="F77" i="21"/>
  <c r="AD76" i="21"/>
  <c r="AC76" i="21"/>
  <c r="H76" i="21"/>
  <c r="I76" i="21" s="1"/>
  <c r="G76" i="21"/>
  <c r="F76" i="21"/>
  <c r="AD75" i="21"/>
  <c r="AC75" i="21"/>
  <c r="H75" i="21"/>
  <c r="I75" i="21" s="1"/>
  <c r="G75" i="21"/>
  <c r="F75" i="21"/>
  <c r="AD74" i="21"/>
  <c r="AC74" i="21"/>
  <c r="H74" i="21"/>
  <c r="I74" i="21" s="1"/>
  <c r="G74" i="21"/>
  <c r="F74" i="21"/>
  <c r="AD73" i="21"/>
  <c r="AC73" i="21"/>
  <c r="H73" i="21"/>
  <c r="I73" i="21" s="1"/>
  <c r="G73" i="21"/>
  <c r="F73" i="21"/>
  <c r="AD72" i="21"/>
  <c r="AC72" i="21"/>
  <c r="H72" i="21"/>
  <c r="I72" i="21" s="1"/>
  <c r="G72" i="21"/>
  <c r="F72" i="21"/>
  <c r="AD71" i="21"/>
  <c r="AC71" i="21"/>
  <c r="H71" i="21"/>
  <c r="I71" i="21" s="1"/>
  <c r="G71" i="21"/>
  <c r="F71" i="21"/>
  <c r="AD70" i="21"/>
  <c r="AC70" i="21"/>
  <c r="H70" i="21"/>
  <c r="I70" i="21" s="1"/>
  <c r="G70" i="21"/>
  <c r="F70" i="21"/>
  <c r="AD69" i="21"/>
  <c r="AC69" i="21"/>
  <c r="H69" i="21"/>
  <c r="I69" i="21" s="1"/>
  <c r="G69" i="21"/>
  <c r="F69" i="21"/>
  <c r="AD68" i="21"/>
  <c r="AC68" i="21"/>
  <c r="H68" i="21"/>
  <c r="I68" i="21" s="1"/>
  <c r="G68" i="21"/>
  <c r="F68" i="21"/>
  <c r="AD67" i="21"/>
  <c r="AC67" i="21"/>
  <c r="H67" i="21"/>
  <c r="I67" i="21" s="1"/>
  <c r="G67" i="21"/>
  <c r="F67" i="21"/>
  <c r="AD66" i="21"/>
  <c r="AC66" i="21"/>
  <c r="H66" i="21"/>
  <c r="I66" i="21" s="1"/>
  <c r="G66" i="21"/>
  <c r="F66" i="21"/>
  <c r="AD65" i="21"/>
  <c r="AC65" i="21"/>
  <c r="H65" i="21"/>
  <c r="I65" i="21" s="1"/>
  <c r="G65" i="21"/>
  <c r="F65" i="21"/>
  <c r="AD64" i="21"/>
  <c r="AC64" i="21"/>
  <c r="H64" i="21"/>
  <c r="I64" i="21" s="1"/>
  <c r="G64" i="21"/>
  <c r="F64" i="21"/>
  <c r="AD63" i="21"/>
  <c r="AC63" i="21"/>
  <c r="H63" i="21"/>
  <c r="I63" i="21" s="1"/>
  <c r="G63" i="21"/>
  <c r="F63" i="21"/>
  <c r="AD62" i="21"/>
  <c r="AC62" i="21"/>
  <c r="H62" i="21"/>
  <c r="I62" i="21" s="1"/>
  <c r="G62" i="21"/>
  <c r="F62" i="21"/>
  <c r="AD61" i="21"/>
  <c r="AC61" i="21"/>
  <c r="H61" i="21"/>
  <c r="I61" i="21" s="1"/>
  <c r="G61" i="21"/>
  <c r="F61" i="21"/>
  <c r="AD60" i="21"/>
  <c r="AC60" i="21"/>
  <c r="H60" i="21"/>
  <c r="I60" i="21" s="1"/>
  <c r="G60" i="21"/>
  <c r="F60" i="21"/>
  <c r="AD59" i="21"/>
  <c r="AC59" i="21"/>
  <c r="H59" i="21"/>
  <c r="I59" i="21" s="1"/>
  <c r="G59" i="21"/>
  <c r="F59" i="21"/>
  <c r="AD58" i="21"/>
  <c r="AC58" i="21"/>
  <c r="H58" i="21"/>
  <c r="I58" i="21" s="1"/>
  <c r="G58" i="21"/>
  <c r="F58" i="21"/>
  <c r="AD57" i="21"/>
  <c r="AC57" i="21"/>
  <c r="H57" i="21"/>
  <c r="I57" i="21" s="1"/>
  <c r="G57" i="21"/>
  <c r="F57" i="21"/>
  <c r="AD56" i="21"/>
  <c r="AC56" i="21"/>
  <c r="H56" i="21"/>
  <c r="I56" i="21" s="1"/>
  <c r="G56" i="21"/>
  <c r="F56" i="21"/>
  <c r="AD55" i="21"/>
  <c r="AC55" i="21"/>
  <c r="H55" i="21"/>
  <c r="I55" i="21" s="1"/>
  <c r="G55" i="21"/>
  <c r="F55" i="21"/>
  <c r="AD54" i="21"/>
  <c r="AC54" i="21"/>
  <c r="H54" i="21"/>
  <c r="I54" i="21" s="1"/>
  <c r="G54" i="21"/>
  <c r="F54" i="21"/>
  <c r="AD53" i="21"/>
  <c r="AC53" i="21"/>
  <c r="H53" i="21"/>
  <c r="I53" i="21" s="1"/>
  <c r="G53" i="21"/>
  <c r="F53" i="21"/>
  <c r="AD52" i="21"/>
  <c r="AC52" i="21"/>
  <c r="H52" i="21"/>
  <c r="I52" i="21" s="1"/>
  <c r="G52" i="21"/>
  <c r="F52" i="21"/>
  <c r="AD51" i="21"/>
  <c r="AC51" i="21"/>
  <c r="H51" i="21"/>
  <c r="I51" i="21" s="1"/>
  <c r="G51" i="21"/>
  <c r="F51" i="21"/>
  <c r="AD50" i="21"/>
  <c r="AC50" i="21"/>
  <c r="H50" i="21"/>
  <c r="I50" i="21" s="1"/>
  <c r="G50" i="21"/>
  <c r="F50" i="21"/>
  <c r="AD49" i="21"/>
  <c r="AC49" i="21"/>
  <c r="H49" i="21"/>
  <c r="I49" i="21" s="1"/>
  <c r="G49" i="21"/>
  <c r="F49" i="21"/>
  <c r="AD48" i="21"/>
  <c r="AC48" i="21"/>
  <c r="H48" i="21"/>
  <c r="I48" i="21" s="1"/>
  <c r="G48" i="21"/>
  <c r="F48" i="21"/>
  <c r="AD47" i="21"/>
  <c r="AC47" i="21"/>
  <c r="H47" i="21"/>
  <c r="I47" i="21" s="1"/>
  <c r="G47" i="21"/>
  <c r="F47" i="21"/>
  <c r="AD46" i="21"/>
  <c r="AC46" i="21"/>
  <c r="H46" i="21"/>
  <c r="I46" i="21" s="1"/>
  <c r="G46" i="21"/>
  <c r="F46" i="21"/>
  <c r="AD45" i="21"/>
  <c r="AC45" i="21"/>
  <c r="H45" i="21"/>
  <c r="I45" i="21" s="1"/>
  <c r="G45" i="21"/>
  <c r="F45" i="21"/>
  <c r="AD44" i="21"/>
  <c r="AC44" i="21"/>
  <c r="H44" i="21"/>
  <c r="I44" i="21" s="1"/>
  <c r="G44" i="21"/>
  <c r="F44" i="21"/>
  <c r="AD43" i="21"/>
  <c r="AC43" i="21"/>
  <c r="H43" i="21"/>
  <c r="I43" i="21" s="1"/>
  <c r="G43" i="21"/>
  <c r="F43" i="21"/>
  <c r="AD42" i="21"/>
  <c r="AC42" i="21"/>
  <c r="H42" i="21"/>
  <c r="I42" i="21" s="1"/>
  <c r="G42" i="21"/>
  <c r="F42" i="21"/>
  <c r="AD41" i="21"/>
  <c r="AC41" i="21"/>
  <c r="H41" i="21"/>
  <c r="I41" i="21" s="1"/>
  <c r="G41" i="21"/>
  <c r="F41" i="21"/>
  <c r="AD40" i="21"/>
  <c r="AC40" i="21"/>
  <c r="H40" i="21"/>
  <c r="I40" i="21" s="1"/>
  <c r="G40" i="21"/>
  <c r="F40" i="21"/>
  <c r="AD39" i="21"/>
  <c r="AC39" i="21"/>
  <c r="H39" i="21"/>
  <c r="I39" i="21" s="1"/>
  <c r="G39" i="21"/>
  <c r="F39" i="21"/>
  <c r="AD38" i="21"/>
  <c r="AC38" i="21"/>
  <c r="H38" i="21"/>
  <c r="I38" i="21" s="1"/>
  <c r="G38" i="21"/>
  <c r="F38" i="21"/>
  <c r="AD37" i="21"/>
  <c r="AC37" i="21"/>
  <c r="H37" i="21"/>
  <c r="I37" i="21" s="1"/>
  <c r="G37" i="21"/>
  <c r="F37" i="21"/>
  <c r="AD36" i="21"/>
  <c r="AC36" i="21"/>
  <c r="H36" i="21"/>
  <c r="I36" i="21" s="1"/>
  <c r="G36" i="21"/>
  <c r="F36" i="21"/>
  <c r="AD35" i="21"/>
  <c r="AC35" i="21"/>
  <c r="H35" i="21"/>
  <c r="I35" i="21" s="1"/>
  <c r="G35" i="21"/>
  <c r="F35" i="21"/>
  <c r="AD34" i="21"/>
  <c r="AC34" i="21"/>
  <c r="H34" i="21"/>
  <c r="I34" i="21" s="1"/>
  <c r="G34" i="21"/>
  <c r="F34" i="21"/>
  <c r="AD33" i="21"/>
  <c r="AC33" i="21"/>
  <c r="H33" i="21"/>
  <c r="I33" i="21" s="1"/>
  <c r="G33" i="21"/>
  <c r="F33" i="21"/>
  <c r="AD32" i="21"/>
  <c r="AC32" i="21"/>
  <c r="H32" i="21"/>
  <c r="I32" i="21" s="1"/>
  <c r="G32" i="21"/>
  <c r="F32" i="21"/>
  <c r="AD31" i="21"/>
  <c r="AC31" i="21"/>
  <c r="H31" i="21"/>
  <c r="I31" i="21" s="1"/>
  <c r="G31" i="21"/>
  <c r="F31" i="21"/>
  <c r="AD30" i="21"/>
  <c r="AC30" i="21"/>
  <c r="H30" i="21"/>
  <c r="I30" i="21" s="1"/>
  <c r="G30" i="21"/>
  <c r="F30" i="21"/>
  <c r="AD29" i="21"/>
  <c r="AC29" i="21"/>
  <c r="H29" i="21"/>
  <c r="I29" i="21" s="1"/>
  <c r="G29" i="21"/>
  <c r="F29" i="21"/>
  <c r="AD28" i="21"/>
  <c r="AC28" i="21"/>
  <c r="H28" i="21"/>
  <c r="I28" i="21" s="1"/>
  <c r="G28" i="21"/>
  <c r="F28" i="21"/>
  <c r="AD27" i="21"/>
  <c r="AC27" i="21"/>
  <c r="H27" i="21"/>
  <c r="I27" i="21" s="1"/>
  <c r="G27" i="21"/>
  <c r="F27" i="21"/>
  <c r="AD26" i="21"/>
  <c r="AC26" i="21"/>
  <c r="H26" i="21"/>
  <c r="I26" i="21" s="1"/>
  <c r="G26" i="21"/>
  <c r="F26" i="21"/>
  <c r="AD25" i="21"/>
  <c r="AC25" i="21"/>
  <c r="H25" i="21"/>
  <c r="I25" i="21" s="1"/>
  <c r="G25" i="21"/>
  <c r="F25" i="21"/>
  <c r="AD24" i="21"/>
  <c r="AC24" i="21"/>
  <c r="H24" i="21"/>
  <c r="I24" i="21" s="1"/>
  <c r="G24" i="21"/>
  <c r="F24" i="21"/>
  <c r="AD23" i="21"/>
  <c r="AC23" i="21"/>
  <c r="H23" i="21"/>
  <c r="I23" i="21" s="1"/>
  <c r="G23" i="21"/>
  <c r="F23" i="21"/>
  <c r="AD22" i="21"/>
  <c r="AC22" i="21"/>
  <c r="H22" i="21"/>
  <c r="I22" i="21" s="1"/>
  <c r="G22" i="21"/>
  <c r="F22" i="21"/>
  <c r="AD21" i="21"/>
  <c r="AC21" i="21"/>
  <c r="H21" i="21"/>
  <c r="I21" i="21" s="1"/>
  <c r="G21" i="21"/>
  <c r="F21" i="21"/>
  <c r="AD20" i="21"/>
  <c r="AC20" i="21"/>
  <c r="H20" i="21"/>
  <c r="I20" i="21" s="1"/>
  <c r="G20" i="21"/>
  <c r="F20" i="21"/>
  <c r="AD19" i="21"/>
  <c r="AC19" i="21"/>
  <c r="H19" i="21"/>
  <c r="I19" i="21" s="1"/>
  <c r="G19" i="21"/>
  <c r="F19" i="21"/>
  <c r="AD18" i="21"/>
  <c r="AC18" i="21"/>
  <c r="H18" i="21"/>
  <c r="I18" i="21" s="1"/>
  <c r="G18" i="21"/>
  <c r="F18" i="21"/>
  <c r="AD17" i="21"/>
  <c r="AC17" i="21"/>
  <c r="H17" i="21"/>
  <c r="I17" i="21" s="1"/>
  <c r="G17" i="21"/>
  <c r="F17" i="21"/>
  <c r="AD16" i="21"/>
  <c r="AC16" i="21"/>
  <c r="H16" i="21"/>
  <c r="I16" i="21" s="1"/>
  <c r="G16" i="21"/>
  <c r="F16" i="21"/>
  <c r="AD15" i="21"/>
  <c r="AC15" i="21"/>
  <c r="H15" i="21"/>
  <c r="I15" i="21" s="1"/>
  <c r="G15" i="21"/>
  <c r="F15" i="21"/>
  <c r="AD14" i="21"/>
  <c r="AC14" i="21"/>
  <c r="H14" i="21"/>
  <c r="I14" i="21" s="1"/>
  <c r="G14" i="21"/>
  <c r="F14" i="21"/>
  <c r="AD13" i="21"/>
  <c r="AC13" i="21"/>
  <c r="H13" i="21"/>
  <c r="I13" i="21" s="1"/>
  <c r="G13" i="21"/>
  <c r="F13" i="21"/>
  <c r="AD12" i="21"/>
  <c r="AC12" i="21"/>
  <c r="H12" i="21"/>
  <c r="I12" i="21" s="1"/>
  <c r="G12" i="21"/>
  <c r="F12" i="21"/>
  <c r="AD11" i="21"/>
  <c r="AC11" i="21"/>
  <c r="H11" i="21"/>
  <c r="I11" i="21" s="1"/>
  <c r="G11" i="21"/>
  <c r="F11" i="21"/>
  <c r="E4" i="21"/>
  <c r="L6" i="1" s="1"/>
  <c r="O554" i="19"/>
  <c r="P554" i="19" s="1"/>
  <c r="O553" i="19"/>
  <c r="P553" i="19" s="1"/>
  <c r="O552" i="19"/>
  <c r="P552" i="19" s="1"/>
  <c r="O551" i="19"/>
  <c r="P551" i="19" s="1"/>
  <c r="O550" i="19"/>
  <c r="P550" i="19" s="1"/>
  <c r="O549" i="19"/>
  <c r="P549" i="19" s="1"/>
  <c r="O548" i="19"/>
  <c r="P548" i="19" s="1"/>
  <c r="O547" i="19"/>
  <c r="P547" i="19" s="1"/>
  <c r="O546" i="19"/>
  <c r="P546" i="19" s="1"/>
  <c r="O545" i="19"/>
  <c r="P545" i="19" s="1"/>
  <c r="O544" i="19"/>
  <c r="P544" i="19" s="1"/>
  <c r="O543" i="19"/>
  <c r="P543" i="19" s="1"/>
  <c r="O542" i="19"/>
  <c r="P542" i="19" s="1"/>
  <c r="O541" i="19"/>
  <c r="P541" i="19" s="1"/>
  <c r="O540" i="19"/>
  <c r="P540" i="19" s="1"/>
  <c r="O539" i="19"/>
  <c r="P539" i="19" s="1"/>
  <c r="M539" i="19"/>
  <c r="O538" i="19"/>
  <c r="P538" i="19" s="1"/>
  <c r="M538" i="19"/>
  <c r="O537" i="19"/>
  <c r="P537" i="19" s="1"/>
  <c r="O536" i="19"/>
  <c r="P536" i="19" s="1"/>
  <c r="O535" i="19"/>
  <c r="P535" i="19" s="1"/>
  <c r="O534" i="19"/>
  <c r="P534" i="19" s="1"/>
  <c r="O533" i="19"/>
  <c r="P533" i="19" s="1"/>
  <c r="O532" i="19"/>
  <c r="P532" i="19" s="1"/>
  <c r="O531" i="19"/>
  <c r="P531" i="19" s="1"/>
  <c r="O530" i="19"/>
  <c r="P530" i="19" s="1"/>
  <c r="O529" i="19"/>
  <c r="P529" i="19" s="1"/>
  <c r="O528" i="19"/>
  <c r="P528" i="19" s="1"/>
  <c r="O527" i="19"/>
  <c r="P527" i="19" s="1"/>
  <c r="O526" i="19"/>
  <c r="P526" i="19" s="1"/>
  <c r="O525" i="19"/>
  <c r="P525" i="19" s="1"/>
  <c r="O524" i="19"/>
  <c r="P524" i="19" s="1"/>
  <c r="O523" i="19"/>
  <c r="P523" i="19" s="1"/>
  <c r="O522" i="19"/>
  <c r="P522" i="19" s="1"/>
  <c r="M522" i="19"/>
  <c r="O521" i="19"/>
  <c r="P521" i="19" s="1"/>
  <c r="M521" i="19"/>
  <c r="O520" i="19"/>
  <c r="P520" i="19" s="1"/>
  <c r="O519" i="19"/>
  <c r="P519" i="19" s="1"/>
  <c r="O518" i="19"/>
  <c r="P518" i="19" s="1"/>
  <c r="O517" i="19"/>
  <c r="P517" i="19" s="1"/>
  <c r="O516" i="19"/>
  <c r="P516" i="19" s="1"/>
  <c r="O515" i="19"/>
  <c r="P515" i="19" s="1"/>
  <c r="O514" i="19"/>
  <c r="P514" i="19" s="1"/>
  <c r="O513" i="19"/>
  <c r="P513" i="19" s="1"/>
  <c r="O512" i="19"/>
  <c r="P512" i="19" s="1"/>
  <c r="O511" i="19"/>
  <c r="P511" i="19" s="1"/>
  <c r="O510" i="19"/>
  <c r="P510" i="19" s="1"/>
  <c r="O509" i="19"/>
  <c r="P509" i="19" s="1"/>
  <c r="O508" i="19"/>
  <c r="P508" i="19" s="1"/>
  <c r="O507" i="19"/>
  <c r="P507" i="19" s="1"/>
  <c r="O506" i="19"/>
  <c r="P506" i="19" s="1"/>
  <c r="O505" i="19"/>
  <c r="P505" i="19" s="1"/>
  <c r="M505" i="19"/>
  <c r="O504" i="19"/>
  <c r="P504" i="19" s="1"/>
  <c r="M504" i="19"/>
  <c r="O503" i="19"/>
  <c r="P503" i="19" s="1"/>
  <c r="O502" i="19"/>
  <c r="P502" i="19" s="1"/>
  <c r="O501" i="19"/>
  <c r="P501" i="19" s="1"/>
  <c r="O500" i="19"/>
  <c r="P500" i="19" s="1"/>
  <c r="O499" i="19"/>
  <c r="P499" i="19" s="1"/>
  <c r="O498" i="19"/>
  <c r="P498" i="19" s="1"/>
  <c r="O497" i="19"/>
  <c r="P497" i="19" s="1"/>
  <c r="O496" i="19"/>
  <c r="P496" i="19" s="1"/>
  <c r="O495" i="19"/>
  <c r="P495" i="19" s="1"/>
  <c r="O494" i="19"/>
  <c r="P494" i="19" s="1"/>
  <c r="O493" i="19"/>
  <c r="P493" i="19" s="1"/>
  <c r="O492" i="19"/>
  <c r="P492" i="19" s="1"/>
  <c r="O491" i="19"/>
  <c r="P491" i="19" s="1"/>
  <c r="O490" i="19"/>
  <c r="P490" i="19" s="1"/>
  <c r="O489" i="19"/>
  <c r="P489" i="19" s="1"/>
  <c r="O488" i="19"/>
  <c r="P488" i="19" s="1"/>
  <c r="M488" i="19"/>
  <c r="O487" i="19"/>
  <c r="P487" i="19" s="1"/>
  <c r="M487" i="19"/>
  <c r="O486" i="19"/>
  <c r="P486" i="19" s="1"/>
  <c r="O485" i="19"/>
  <c r="P485" i="19" s="1"/>
  <c r="O484" i="19"/>
  <c r="P484" i="19" s="1"/>
  <c r="O483" i="19"/>
  <c r="P483" i="19" s="1"/>
  <c r="O482" i="19"/>
  <c r="P482" i="19" s="1"/>
  <c r="O481" i="19"/>
  <c r="P481" i="19" s="1"/>
  <c r="O480" i="19"/>
  <c r="P480" i="19" s="1"/>
  <c r="O479" i="19"/>
  <c r="P479" i="19" s="1"/>
  <c r="O478" i="19"/>
  <c r="P478" i="19" s="1"/>
  <c r="O477" i="19"/>
  <c r="P477" i="19" s="1"/>
  <c r="O476" i="19"/>
  <c r="P476" i="19" s="1"/>
  <c r="O475" i="19"/>
  <c r="P475" i="19" s="1"/>
  <c r="O474" i="19"/>
  <c r="P474" i="19" s="1"/>
  <c r="O473" i="19"/>
  <c r="P473" i="19" s="1"/>
  <c r="O472" i="19"/>
  <c r="P472" i="19" s="1"/>
  <c r="O471" i="19"/>
  <c r="P471" i="19" s="1"/>
  <c r="M471" i="19"/>
  <c r="O470" i="19"/>
  <c r="P470" i="19" s="1"/>
  <c r="M470" i="19"/>
  <c r="O469" i="19"/>
  <c r="P469" i="19" s="1"/>
  <c r="O468" i="19"/>
  <c r="P468" i="19" s="1"/>
  <c r="O467" i="19"/>
  <c r="P467" i="19" s="1"/>
  <c r="O466" i="19"/>
  <c r="P466" i="19" s="1"/>
  <c r="O465" i="19"/>
  <c r="P465" i="19" s="1"/>
  <c r="O464" i="19"/>
  <c r="P464" i="19" s="1"/>
  <c r="O463" i="19"/>
  <c r="P463" i="19" s="1"/>
  <c r="O462" i="19"/>
  <c r="P462" i="19" s="1"/>
  <c r="O461" i="19"/>
  <c r="P461" i="19" s="1"/>
  <c r="O460" i="19"/>
  <c r="P460" i="19" s="1"/>
  <c r="O459" i="19"/>
  <c r="P459" i="19" s="1"/>
  <c r="O458" i="19"/>
  <c r="P458" i="19" s="1"/>
  <c r="O457" i="19"/>
  <c r="P457" i="19" s="1"/>
  <c r="O456" i="19"/>
  <c r="P456" i="19" s="1"/>
  <c r="O455" i="19"/>
  <c r="P455" i="19" s="1"/>
  <c r="O454" i="19"/>
  <c r="P454" i="19" s="1"/>
  <c r="M454" i="19"/>
  <c r="O453" i="19"/>
  <c r="P453" i="19" s="1"/>
  <c r="M453" i="19"/>
  <c r="O452" i="19"/>
  <c r="P452" i="19" s="1"/>
  <c r="O451" i="19"/>
  <c r="P451" i="19" s="1"/>
  <c r="O450" i="19"/>
  <c r="P450" i="19" s="1"/>
  <c r="O449" i="19"/>
  <c r="P449" i="19" s="1"/>
  <c r="O448" i="19"/>
  <c r="P448" i="19" s="1"/>
  <c r="O447" i="19"/>
  <c r="P447" i="19" s="1"/>
  <c r="O446" i="19"/>
  <c r="P446" i="19" s="1"/>
  <c r="O445" i="19"/>
  <c r="P445" i="19" s="1"/>
  <c r="O444" i="19"/>
  <c r="P444" i="19" s="1"/>
  <c r="O443" i="19"/>
  <c r="P443" i="19" s="1"/>
  <c r="O442" i="19"/>
  <c r="P442" i="19" s="1"/>
  <c r="O441" i="19"/>
  <c r="P441" i="19" s="1"/>
  <c r="O440" i="19"/>
  <c r="P440" i="19" s="1"/>
  <c r="O439" i="19"/>
  <c r="P439" i="19" s="1"/>
  <c r="O438" i="19"/>
  <c r="P438" i="19" s="1"/>
  <c r="O437" i="19"/>
  <c r="P437" i="19" s="1"/>
  <c r="M437" i="19"/>
  <c r="O436" i="19"/>
  <c r="P436" i="19" s="1"/>
  <c r="M436" i="19"/>
  <c r="O435" i="19"/>
  <c r="P435" i="19" s="1"/>
  <c r="O434" i="19"/>
  <c r="P434" i="19" s="1"/>
  <c r="O433" i="19"/>
  <c r="P433" i="19" s="1"/>
  <c r="O432" i="19"/>
  <c r="P432" i="19" s="1"/>
  <c r="O431" i="19"/>
  <c r="P431" i="19" s="1"/>
  <c r="O430" i="19"/>
  <c r="P430" i="19" s="1"/>
  <c r="O429" i="19"/>
  <c r="P429" i="19" s="1"/>
  <c r="O428" i="19"/>
  <c r="P428" i="19" s="1"/>
  <c r="O427" i="19"/>
  <c r="P427" i="19" s="1"/>
  <c r="O426" i="19"/>
  <c r="P426" i="19" s="1"/>
  <c r="O425" i="19"/>
  <c r="P425" i="19" s="1"/>
  <c r="O424" i="19"/>
  <c r="P424" i="19" s="1"/>
  <c r="O423" i="19"/>
  <c r="P423" i="19" s="1"/>
  <c r="O422" i="19"/>
  <c r="P422" i="19" s="1"/>
  <c r="O421" i="19"/>
  <c r="P421" i="19" s="1"/>
  <c r="O420" i="19"/>
  <c r="P420" i="19" s="1"/>
  <c r="M420" i="19"/>
  <c r="O419" i="19"/>
  <c r="P419" i="19" s="1"/>
  <c r="M419" i="19"/>
  <c r="O418" i="19"/>
  <c r="P418" i="19" s="1"/>
  <c r="O417" i="19"/>
  <c r="P417" i="19" s="1"/>
  <c r="O416" i="19"/>
  <c r="P416" i="19" s="1"/>
  <c r="O415" i="19"/>
  <c r="P415" i="19" s="1"/>
  <c r="O414" i="19"/>
  <c r="P414" i="19" s="1"/>
  <c r="O413" i="19"/>
  <c r="P413" i="19" s="1"/>
  <c r="O412" i="19"/>
  <c r="P412" i="19" s="1"/>
  <c r="O411" i="19"/>
  <c r="P411" i="19" s="1"/>
  <c r="O410" i="19"/>
  <c r="P410" i="19" s="1"/>
  <c r="O409" i="19"/>
  <c r="P409" i="19" s="1"/>
  <c r="O408" i="19"/>
  <c r="P408" i="19" s="1"/>
  <c r="O407" i="19"/>
  <c r="P407" i="19" s="1"/>
  <c r="O406" i="19"/>
  <c r="P406" i="19" s="1"/>
  <c r="O405" i="19"/>
  <c r="P405" i="19" s="1"/>
  <c r="O404" i="19"/>
  <c r="P404" i="19" s="1"/>
  <c r="O403" i="19"/>
  <c r="P403" i="19" s="1"/>
  <c r="M403" i="19"/>
  <c r="O402" i="19"/>
  <c r="P402" i="19" s="1"/>
  <c r="M402" i="19"/>
  <c r="O401" i="19"/>
  <c r="P401" i="19" s="1"/>
  <c r="O400" i="19"/>
  <c r="P400" i="19" s="1"/>
  <c r="O399" i="19"/>
  <c r="P399" i="19" s="1"/>
  <c r="O398" i="19"/>
  <c r="P398" i="19" s="1"/>
  <c r="O397" i="19"/>
  <c r="P397" i="19" s="1"/>
  <c r="O396" i="19"/>
  <c r="P396" i="19" s="1"/>
  <c r="O395" i="19"/>
  <c r="P395" i="19" s="1"/>
  <c r="O394" i="19"/>
  <c r="P394" i="19" s="1"/>
  <c r="O393" i="19"/>
  <c r="P393" i="19" s="1"/>
  <c r="O392" i="19"/>
  <c r="P392" i="19" s="1"/>
  <c r="O391" i="19"/>
  <c r="P391" i="19" s="1"/>
  <c r="O390" i="19"/>
  <c r="P390" i="19" s="1"/>
  <c r="O389" i="19"/>
  <c r="P389" i="19" s="1"/>
  <c r="O388" i="19"/>
  <c r="P388" i="19" s="1"/>
  <c r="O387" i="19"/>
  <c r="P387" i="19" s="1"/>
  <c r="O386" i="19"/>
  <c r="P386" i="19" s="1"/>
  <c r="M386" i="19"/>
  <c r="O385" i="19"/>
  <c r="P385" i="19" s="1"/>
  <c r="M385" i="19"/>
  <c r="O384" i="19"/>
  <c r="P384" i="19" s="1"/>
  <c r="O383" i="19"/>
  <c r="P383" i="19" s="1"/>
  <c r="O382" i="19"/>
  <c r="P382" i="19" s="1"/>
  <c r="O381" i="19"/>
  <c r="P381" i="19" s="1"/>
  <c r="O380" i="19"/>
  <c r="P380" i="19" s="1"/>
  <c r="O379" i="19"/>
  <c r="P379" i="19" s="1"/>
  <c r="O378" i="19"/>
  <c r="P378" i="19" s="1"/>
  <c r="O377" i="19"/>
  <c r="P377" i="19" s="1"/>
  <c r="O376" i="19"/>
  <c r="P376" i="19" s="1"/>
  <c r="O375" i="19"/>
  <c r="P375" i="19" s="1"/>
  <c r="O374" i="19"/>
  <c r="P374" i="19" s="1"/>
  <c r="O373" i="19"/>
  <c r="P373" i="19" s="1"/>
  <c r="O372" i="19"/>
  <c r="P372" i="19" s="1"/>
  <c r="O371" i="19"/>
  <c r="P371" i="19" s="1"/>
  <c r="O370" i="19"/>
  <c r="P370" i="19" s="1"/>
  <c r="O369" i="19"/>
  <c r="P369" i="19" s="1"/>
  <c r="M369" i="19"/>
  <c r="O368" i="19"/>
  <c r="P368" i="19" s="1"/>
  <c r="M368" i="19"/>
  <c r="O367" i="19"/>
  <c r="P367" i="19" s="1"/>
  <c r="O366" i="19"/>
  <c r="P366" i="19" s="1"/>
  <c r="O365" i="19"/>
  <c r="P365" i="19" s="1"/>
  <c r="O364" i="19"/>
  <c r="P364" i="19" s="1"/>
  <c r="O363" i="19"/>
  <c r="P363" i="19" s="1"/>
  <c r="O362" i="19"/>
  <c r="P362" i="19" s="1"/>
  <c r="O361" i="19"/>
  <c r="P361" i="19" s="1"/>
  <c r="O360" i="19"/>
  <c r="P360" i="19" s="1"/>
  <c r="O359" i="19"/>
  <c r="P359" i="19" s="1"/>
  <c r="O358" i="19"/>
  <c r="P358" i="19" s="1"/>
  <c r="O357" i="19"/>
  <c r="P357" i="19" s="1"/>
  <c r="O356" i="19"/>
  <c r="P356" i="19" s="1"/>
  <c r="O355" i="19"/>
  <c r="P355" i="19" s="1"/>
  <c r="O354" i="19"/>
  <c r="P354" i="19" s="1"/>
  <c r="O353" i="19"/>
  <c r="P353" i="19" s="1"/>
  <c r="O352" i="19"/>
  <c r="P352" i="19" s="1"/>
  <c r="M352" i="19"/>
  <c r="O351" i="19"/>
  <c r="P351" i="19" s="1"/>
  <c r="M351" i="19"/>
  <c r="O350" i="19"/>
  <c r="P350" i="19" s="1"/>
  <c r="O349" i="19"/>
  <c r="P349" i="19" s="1"/>
  <c r="O348" i="19"/>
  <c r="P348" i="19" s="1"/>
  <c r="O347" i="19"/>
  <c r="P347" i="19" s="1"/>
  <c r="O346" i="19"/>
  <c r="P346" i="19" s="1"/>
  <c r="O345" i="19"/>
  <c r="P345" i="19" s="1"/>
  <c r="O344" i="19"/>
  <c r="P344" i="19" s="1"/>
  <c r="O343" i="19"/>
  <c r="P343" i="19" s="1"/>
  <c r="O342" i="19"/>
  <c r="P342" i="19" s="1"/>
  <c r="O341" i="19"/>
  <c r="P341" i="19" s="1"/>
  <c r="O340" i="19"/>
  <c r="P340" i="19" s="1"/>
  <c r="O339" i="19"/>
  <c r="P339" i="19" s="1"/>
  <c r="O338" i="19"/>
  <c r="P338" i="19" s="1"/>
  <c r="O337" i="19"/>
  <c r="P337" i="19" s="1"/>
  <c r="O336" i="19"/>
  <c r="P336" i="19" s="1"/>
  <c r="O335" i="19"/>
  <c r="P335" i="19" s="1"/>
  <c r="M335" i="19"/>
  <c r="O334" i="19"/>
  <c r="P334" i="19" s="1"/>
  <c r="M334" i="19"/>
  <c r="O333" i="19"/>
  <c r="P333" i="19" s="1"/>
  <c r="O332" i="19"/>
  <c r="P332" i="19" s="1"/>
  <c r="O331" i="19"/>
  <c r="P331" i="19" s="1"/>
  <c r="O330" i="19"/>
  <c r="P330" i="19" s="1"/>
  <c r="O329" i="19"/>
  <c r="P329" i="19" s="1"/>
  <c r="O328" i="19"/>
  <c r="P328" i="19" s="1"/>
  <c r="O327" i="19"/>
  <c r="P327" i="19" s="1"/>
  <c r="O326" i="19"/>
  <c r="P326" i="19" s="1"/>
  <c r="O325" i="19"/>
  <c r="P325" i="19" s="1"/>
  <c r="O324" i="19"/>
  <c r="P324" i="19" s="1"/>
  <c r="O323" i="19"/>
  <c r="P323" i="19" s="1"/>
  <c r="O322" i="19"/>
  <c r="P322" i="19" s="1"/>
  <c r="O321" i="19"/>
  <c r="P321" i="19" s="1"/>
  <c r="O320" i="19"/>
  <c r="P320" i="19" s="1"/>
  <c r="O319" i="19"/>
  <c r="P319" i="19" s="1"/>
  <c r="O318" i="19"/>
  <c r="P318" i="19" s="1"/>
  <c r="M318" i="19"/>
  <c r="O317" i="19"/>
  <c r="P317" i="19" s="1"/>
  <c r="M317" i="19"/>
  <c r="O316" i="19"/>
  <c r="P316" i="19" s="1"/>
  <c r="O315" i="19"/>
  <c r="P315" i="19" s="1"/>
  <c r="O314" i="19"/>
  <c r="P314" i="19" s="1"/>
  <c r="O313" i="19"/>
  <c r="P313" i="19" s="1"/>
  <c r="O312" i="19"/>
  <c r="P312" i="19" s="1"/>
  <c r="O311" i="19"/>
  <c r="P311" i="19" s="1"/>
  <c r="O310" i="19"/>
  <c r="P310" i="19" s="1"/>
  <c r="O309" i="19"/>
  <c r="P309" i="19" s="1"/>
  <c r="O308" i="19"/>
  <c r="P308" i="19" s="1"/>
  <c r="O307" i="19"/>
  <c r="P307" i="19" s="1"/>
  <c r="O306" i="19"/>
  <c r="P306" i="19" s="1"/>
  <c r="O305" i="19"/>
  <c r="P305" i="19" s="1"/>
  <c r="O304" i="19"/>
  <c r="P304" i="19" s="1"/>
  <c r="O303" i="19"/>
  <c r="P303" i="19" s="1"/>
  <c r="O302" i="19"/>
  <c r="P302" i="19" s="1"/>
  <c r="O301" i="19"/>
  <c r="P301" i="19" s="1"/>
  <c r="M301" i="19"/>
  <c r="O300" i="19"/>
  <c r="P300" i="19" s="1"/>
  <c r="M300" i="19"/>
  <c r="O299" i="19"/>
  <c r="P299" i="19" s="1"/>
  <c r="O298" i="19"/>
  <c r="P298" i="19" s="1"/>
  <c r="O297" i="19"/>
  <c r="P297" i="19" s="1"/>
  <c r="O296" i="19"/>
  <c r="P296" i="19" s="1"/>
  <c r="O295" i="19"/>
  <c r="P295" i="19" s="1"/>
  <c r="O294" i="19"/>
  <c r="P294" i="19" s="1"/>
  <c r="O293" i="19"/>
  <c r="P293" i="19" s="1"/>
  <c r="O292" i="19"/>
  <c r="P292" i="19" s="1"/>
  <c r="O291" i="19"/>
  <c r="P291" i="19" s="1"/>
  <c r="O290" i="19"/>
  <c r="P290" i="19" s="1"/>
  <c r="O289" i="19"/>
  <c r="P289" i="19" s="1"/>
  <c r="O288" i="19"/>
  <c r="P288" i="19" s="1"/>
  <c r="O287" i="19"/>
  <c r="P287" i="19" s="1"/>
  <c r="O286" i="19"/>
  <c r="P286" i="19" s="1"/>
  <c r="O285" i="19"/>
  <c r="P285" i="19" s="1"/>
  <c r="O284" i="19"/>
  <c r="P284" i="19" s="1"/>
  <c r="M284" i="19"/>
  <c r="O283" i="19"/>
  <c r="P283" i="19" s="1"/>
  <c r="M283" i="19"/>
  <c r="O282" i="19"/>
  <c r="P282" i="19" s="1"/>
  <c r="O281" i="19"/>
  <c r="P281" i="19" s="1"/>
  <c r="O280" i="19"/>
  <c r="P280" i="19" s="1"/>
  <c r="O279" i="19"/>
  <c r="P279" i="19" s="1"/>
  <c r="O278" i="19"/>
  <c r="P278" i="19" s="1"/>
  <c r="O277" i="19"/>
  <c r="P277" i="19" s="1"/>
  <c r="O276" i="19"/>
  <c r="P276" i="19" s="1"/>
  <c r="O275" i="19"/>
  <c r="P275" i="19" s="1"/>
  <c r="O274" i="19"/>
  <c r="P274" i="19" s="1"/>
  <c r="O273" i="19"/>
  <c r="P273" i="19" s="1"/>
  <c r="O272" i="19"/>
  <c r="P272" i="19" s="1"/>
  <c r="O271" i="19"/>
  <c r="P271" i="19" s="1"/>
  <c r="O270" i="19"/>
  <c r="P270" i="19" s="1"/>
  <c r="O269" i="19"/>
  <c r="P269" i="19" s="1"/>
  <c r="O268" i="19"/>
  <c r="P268" i="19" s="1"/>
  <c r="O267" i="19"/>
  <c r="P267" i="19" s="1"/>
  <c r="M267" i="19"/>
  <c r="O266" i="19"/>
  <c r="P266" i="19" s="1"/>
  <c r="M266" i="19"/>
  <c r="O265" i="19"/>
  <c r="P265" i="19" s="1"/>
  <c r="O264" i="19"/>
  <c r="P264" i="19" s="1"/>
  <c r="O263" i="19"/>
  <c r="P263" i="19" s="1"/>
  <c r="O262" i="19"/>
  <c r="P262" i="19" s="1"/>
  <c r="O261" i="19"/>
  <c r="P261" i="19" s="1"/>
  <c r="O260" i="19"/>
  <c r="P260" i="19" s="1"/>
  <c r="O259" i="19"/>
  <c r="P259" i="19" s="1"/>
  <c r="O258" i="19"/>
  <c r="P258" i="19" s="1"/>
  <c r="O257" i="19"/>
  <c r="P257" i="19" s="1"/>
  <c r="O256" i="19"/>
  <c r="P256" i="19" s="1"/>
  <c r="O255" i="19"/>
  <c r="P255" i="19" s="1"/>
  <c r="O254" i="19"/>
  <c r="P254" i="19" s="1"/>
  <c r="O253" i="19"/>
  <c r="P253" i="19" s="1"/>
  <c r="O252" i="19"/>
  <c r="P252" i="19" s="1"/>
  <c r="O251" i="19"/>
  <c r="P251" i="19" s="1"/>
  <c r="O250" i="19"/>
  <c r="P250" i="19" s="1"/>
  <c r="M250" i="19"/>
  <c r="O249" i="19"/>
  <c r="P249" i="19" s="1"/>
  <c r="M249" i="19"/>
  <c r="O248" i="19"/>
  <c r="P248" i="19" s="1"/>
  <c r="O247" i="19"/>
  <c r="P247" i="19" s="1"/>
  <c r="O246" i="19"/>
  <c r="P246" i="19" s="1"/>
  <c r="O245" i="19"/>
  <c r="P245" i="19" s="1"/>
  <c r="O244" i="19"/>
  <c r="P244" i="19" s="1"/>
  <c r="O243" i="19"/>
  <c r="P243" i="19" s="1"/>
  <c r="O242" i="19"/>
  <c r="P242" i="19" s="1"/>
  <c r="O241" i="19"/>
  <c r="P241" i="19" s="1"/>
  <c r="O240" i="19"/>
  <c r="P240" i="19" s="1"/>
  <c r="O239" i="19"/>
  <c r="P239" i="19" s="1"/>
  <c r="O238" i="19"/>
  <c r="P238" i="19" s="1"/>
  <c r="O237" i="19"/>
  <c r="P237" i="19" s="1"/>
  <c r="O236" i="19"/>
  <c r="P236" i="19" s="1"/>
  <c r="O235" i="19"/>
  <c r="P235" i="19" s="1"/>
  <c r="O234" i="19"/>
  <c r="P234" i="19" s="1"/>
  <c r="O233" i="19"/>
  <c r="P233" i="19" s="1"/>
  <c r="M233" i="19"/>
  <c r="O232" i="19"/>
  <c r="P232" i="19" s="1"/>
  <c r="M232" i="19"/>
  <c r="O231" i="19"/>
  <c r="P231" i="19" s="1"/>
  <c r="O230" i="19"/>
  <c r="P230" i="19" s="1"/>
  <c r="O229" i="19"/>
  <c r="P229" i="19" s="1"/>
  <c r="O228" i="19"/>
  <c r="P228" i="19" s="1"/>
  <c r="O227" i="19"/>
  <c r="P227" i="19" s="1"/>
  <c r="O226" i="19"/>
  <c r="P226" i="19" s="1"/>
  <c r="O225" i="19"/>
  <c r="P225" i="19" s="1"/>
  <c r="O224" i="19"/>
  <c r="P224" i="19" s="1"/>
  <c r="O223" i="19"/>
  <c r="P223" i="19" s="1"/>
  <c r="O222" i="19"/>
  <c r="P222" i="19" s="1"/>
  <c r="O221" i="19"/>
  <c r="P221" i="19" s="1"/>
  <c r="O220" i="19"/>
  <c r="P220" i="19" s="1"/>
  <c r="O219" i="19"/>
  <c r="P219" i="19" s="1"/>
  <c r="O218" i="19"/>
  <c r="P218" i="19" s="1"/>
  <c r="O217" i="19"/>
  <c r="P217" i="19" s="1"/>
  <c r="O216" i="19"/>
  <c r="P216" i="19" s="1"/>
  <c r="M216" i="19"/>
  <c r="O215" i="19"/>
  <c r="P215" i="19" s="1"/>
  <c r="M215" i="19"/>
  <c r="O214" i="19"/>
  <c r="P214" i="19" s="1"/>
  <c r="O213" i="19"/>
  <c r="P213" i="19" s="1"/>
  <c r="O212" i="19"/>
  <c r="P212" i="19" s="1"/>
  <c r="O211" i="19"/>
  <c r="P211" i="19" s="1"/>
  <c r="O210" i="19"/>
  <c r="P210" i="19" s="1"/>
  <c r="O209" i="19"/>
  <c r="P209" i="19" s="1"/>
  <c r="O208" i="19"/>
  <c r="P208" i="19" s="1"/>
  <c r="O207" i="19"/>
  <c r="P207" i="19" s="1"/>
  <c r="O206" i="19"/>
  <c r="P206" i="19" s="1"/>
  <c r="O205" i="19"/>
  <c r="P205" i="19" s="1"/>
  <c r="O204" i="19"/>
  <c r="P204" i="19" s="1"/>
  <c r="O203" i="19"/>
  <c r="P203" i="19" s="1"/>
  <c r="O202" i="19"/>
  <c r="P202" i="19" s="1"/>
  <c r="O201" i="19"/>
  <c r="P201" i="19" s="1"/>
  <c r="O200" i="19"/>
  <c r="P200" i="19" s="1"/>
  <c r="O199" i="19"/>
  <c r="P199" i="19" s="1"/>
  <c r="M199" i="19"/>
  <c r="O198" i="19"/>
  <c r="P198" i="19" s="1"/>
  <c r="M198" i="19"/>
  <c r="O197" i="19"/>
  <c r="P197" i="19" s="1"/>
  <c r="O196" i="19"/>
  <c r="P196" i="19" s="1"/>
  <c r="O195" i="19"/>
  <c r="P195" i="19" s="1"/>
  <c r="O194" i="19"/>
  <c r="P194" i="19" s="1"/>
  <c r="O193" i="19"/>
  <c r="P193" i="19" s="1"/>
  <c r="O192" i="19"/>
  <c r="P192" i="19" s="1"/>
  <c r="O191" i="19"/>
  <c r="P191" i="19" s="1"/>
  <c r="O190" i="19"/>
  <c r="P190" i="19" s="1"/>
  <c r="O189" i="19"/>
  <c r="P189" i="19" s="1"/>
  <c r="O188" i="19"/>
  <c r="P188" i="19" s="1"/>
  <c r="O187" i="19"/>
  <c r="P187" i="19" s="1"/>
  <c r="O186" i="19"/>
  <c r="P186" i="19" s="1"/>
  <c r="O185" i="19"/>
  <c r="P185" i="19" s="1"/>
  <c r="O184" i="19"/>
  <c r="P184" i="19" s="1"/>
  <c r="O183" i="19"/>
  <c r="P183" i="19" s="1"/>
  <c r="O182" i="19"/>
  <c r="P182" i="19" s="1"/>
  <c r="M182" i="19"/>
  <c r="O181" i="19"/>
  <c r="P181" i="19" s="1"/>
  <c r="M181" i="19"/>
  <c r="O180" i="19"/>
  <c r="P180" i="19" s="1"/>
  <c r="O179" i="19"/>
  <c r="P179" i="19" s="1"/>
  <c r="O178" i="19"/>
  <c r="P178" i="19" s="1"/>
  <c r="O177" i="19"/>
  <c r="P177" i="19" s="1"/>
  <c r="O176" i="19"/>
  <c r="P176" i="19" s="1"/>
  <c r="O175" i="19"/>
  <c r="P175" i="19" s="1"/>
  <c r="O174" i="19"/>
  <c r="P174" i="19" s="1"/>
  <c r="O173" i="19"/>
  <c r="P173" i="19" s="1"/>
  <c r="O172" i="19"/>
  <c r="P172" i="19" s="1"/>
  <c r="O171" i="19"/>
  <c r="P171" i="19" s="1"/>
  <c r="O170" i="19"/>
  <c r="P170" i="19" s="1"/>
  <c r="O169" i="19"/>
  <c r="P169" i="19" s="1"/>
  <c r="O168" i="19"/>
  <c r="P168" i="19" s="1"/>
  <c r="O167" i="19"/>
  <c r="P167" i="19" s="1"/>
  <c r="O166" i="19"/>
  <c r="P166" i="19" s="1"/>
  <c r="O165" i="19"/>
  <c r="P165" i="19" s="1"/>
  <c r="M165" i="19"/>
  <c r="O164" i="19"/>
  <c r="P164" i="19" s="1"/>
  <c r="M164" i="19"/>
  <c r="O163" i="19"/>
  <c r="P163" i="19" s="1"/>
  <c r="O162" i="19"/>
  <c r="P162" i="19" s="1"/>
  <c r="O161" i="19"/>
  <c r="P161" i="19" s="1"/>
  <c r="O160" i="19"/>
  <c r="P160" i="19" s="1"/>
  <c r="O159" i="19"/>
  <c r="P159" i="19" s="1"/>
  <c r="O158" i="19"/>
  <c r="P158" i="19" s="1"/>
  <c r="O157" i="19"/>
  <c r="P157" i="19" s="1"/>
  <c r="O156" i="19"/>
  <c r="P156" i="19" s="1"/>
  <c r="O155" i="19"/>
  <c r="P155" i="19" s="1"/>
  <c r="O154" i="19"/>
  <c r="P154" i="19" s="1"/>
  <c r="O153" i="19"/>
  <c r="P153" i="19" s="1"/>
  <c r="O152" i="19"/>
  <c r="P152" i="19" s="1"/>
  <c r="O151" i="19"/>
  <c r="P151" i="19" s="1"/>
  <c r="O150" i="19"/>
  <c r="P150" i="19" s="1"/>
  <c r="O149" i="19"/>
  <c r="P149" i="19" s="1"/>
  <c r="O148" i="19"/>
  <c r="P148" i="19" s="1"/>
  <c r="M148" i="19"/>
  <c r="O147" i="19"/>
  <c r="P147" i="19" s="1"/>
  <c r="M147" i="19"/>
  <c r="O146" i="19"/>
  <c r="P146" i="19" s="1"/>
  <c r="O145" i="19"/>
  <c r="P145" i="19" s="1"/>
  <c r="O144" i="19"/>
  <c r="P144" i="19" s="1"/>
  <c r="O143" i="19"/>
  <c r="P143" i="19" s="1"/>
  <c r="O142" i="19"/>
  <c r="P142" i="19" s="1"/>
  <c r="O141" i="19"/>
  <c r="P141" i="19" s="1"/>
  <c r="O140" i="19"/>
  <c r="P140" i="19" s="1"/>
  <c r="O139" i="19"/>
  <c r="P139" i="19" s="1"/>
  <c r="O138" i="19"/>
  <c r="P138" i="19" s="1"/>
  <c r="O137" i="19"/>
  <c r="P137" i="19" s="1"/>
  <c r="O136" i="19"/>
  <c r="P136" i="19" s="1"/>
  <c r="O135" i="19"/>
  <c r="P135" i="19" s="1"/>
  <c r="O134" i="19"/>
  <c r="P134" i="19" s="1"/>
  <c r="O133" i="19"/>
  <c r="P133" i="19" s="1"/>
  <c r="O132" i="19"/>
  <c r="P132" i="19" s="1"/>
  <c r="O131" i="19"/>
  <c r="P131" i="19" s="1"/>
  <c r="M131" i="19"/>
  <c r="O130" i="19"/>
  <c r="P130" i="19" s="1"/>
  <c r="M130" i="19"/>
  <c r="O129" i="19"/>
  <c r="P129" i="19" s="1"/>
  <c r="O128" i="19"/>
  <c r="P128" i="19" s="1"/>
  <c r="O127" i="19"/>
  <c r="P127" i="19" s="1"/>
  <c r="O126" i="19"/>
  <c r="P126" i="19" s="1"/>
  <c r="O125" i="19"/>
  <c r="P125" i="19" s="1"/>
  <c r="O124" i="19"/>
  <c r="P124" i="19" s="1"/>
  <c r="O123" i="19"/>
  <c r="P123" i="19" s="1"/>
  <c r="O122" i="19"/>
  <c r="P122" i="19" s="1"/>
  <c r="O121" i="19"/>
  <c r="P121" i="19" s="1"/>
  <c r="O120" i="19"/>
  <c r="P120" i="19" s="1"/>
  <c r="O119" i="19"/>
  <c r="P119" i="19" s="1"/>
  <c r="O118" i="19"/>
  <c r="P118" i="19" s="1"/>
  <c r="O117" i="19"/>
  <c r="P117" i="19" s="1"/>
  <c r="O116" i="19"/>
  <c r="P116" i="19" s="1"/>
  <c r="O115" i="19"/>
  <c r="P115" i="19" s="1"/>
  <c r="O114" i="19"/>
  <c r="P114" i="19" s="1"/>
  <c r="M114" i="19"/>
  <c r="O113" i="19"/>
  <c r="P113" i="19" s="1"/>
  <c r="M113" i="19"/>
  <c r="O112" i="19"/>
  <c r="P112" i="19" s="1"/>
  <c r="O111" i="19"/>
  <c r="P111" i="19" s="1"/>
  <c r="O110" i="19"/>
  <c r="P110" i="19" s="1"/>
  <c r="O109" i="19"/>
  <c r="P109" i="19" s="1"/>
  <c r="O108" i="19"/>
  <c r="P108" i="19" s="1"/>
  <c r="O107" i="19"/>
  <c r="P107" i="19" s="1"/>
  <c r="O106" i="19"/>
  <c r="P106" i="19" s="1"/>
  <c r="O105" i="19"/>
  <c r="P105" i="19" s="1"/>
  <c r="O104" i="19"/>
  <c r="P104" i="19" s="1"/>
  <c r="O103" i="19"/>
  <c r="P103" i="19" s="1"/>
  <c r="O102" i="19"/>
  <c r="P102" i="19" s="1"/>
  <c r="O101" i="19"/>
  <c r="P101" i="19" s="1"/>
  <c r="O100" i="19"/>
  <c r="P100" i="19" s="1"/>
  <c r="O99" i="19"/>
  <c r="P99" i="19" s="1"/>
  <c r="O98" i="19"/>
  <c r="P98" i="19" s="1"/>
  <c r="O97" i="19"/>
  <c r="P97" i="19" s="1"/>
  <c r="M97" i="19"/>
  <c r="O96" i="19"/>
  <c r="P96" i="19" s="1"/>
  <c r="M96" i="19"/>
  <c r="O95" i="19"/>
  <c r="P95" i="19" s="1"/>
  <c r="O94" i="19"/>
  <c r="P94" i="19" s="1"/>
  <c r="O93" i="19"/>
  <c r="P93" i="19" s="1"/>
  <c r="O92" i="19"/>
  <c r="P92" i="19" s="1"/>
  <c r="O91" i="19"/>
  <c r="P91" i="19" s="1"/>
  <c r="O90" i="19"/>
  <c r="P90" i="19" s="1"/>
  <c r="O89" i="19"/>
  <c r="P89" i="19" s="1"/>
  <c r="O88" i="19"/>
  <c r="P88" i="19" s="1"/>
  <c r="O87" i="19"/>
  <c r="P87" i="19" s="1"/>
  <c r="O86" i="19"/>
  <c r="P86" i="19" s="1"/>
  <c r="O85" i="19"/>
  <c r="P85" i="19" s="1"/>
  <c r="O84" i="19"/>
  <c r="P84" i="19" s="1"/>
  <c r="O83" i="19"/>
  <c r="P83" i="19" s="1"/>
  <c r="O82" i="19"/>
  <c r="P82" i="19" s="1"/>
  <c r="O81" i="19"/>
  <c r="P81" i="19" s="1"/>
  <c r="O80" i="19"/>
  <c r="P80" i="19" s="1"/>
  <c r="M80" i="19"/>
  <c r="O79" i="19"/>
  <c r="P79" i="19" s="1"/>
  <c r="M79" i="19"/>
  <c r="O78" i="19"/>
  <c r="P78" i="19" s="1"/>
  <c r="O77" i="19"/>
  <c r="P77" i="19" s="1"/>
  <c r="O76" i="19"/>
  <c r="P76" i="19" s="1"/>
  <c r="O75" i="19"/>
  <c r="P75" i="19" s="1"/>
  <c r="O74" i="19"/>
  <c r="P74" i="19" s="1"/>
  <c r="O73" i="19"/>
  <c r="P73" i="19" s="1"/>
  <c r="O72" i="19"/>
  <c r="P72" i="19" s="1"/>
  <c r="O71" i="19"/>
  <c r="P71" i="19" s="1"/>
  <c r="O70" i="19"/>
  <c r="P70" i="19" s="1"/>
  <c r="O69" i="19"/>
  <c r="P69" i="19" s="1"/>
  <c r="O68" i="19"/>
  <c r="P68" i="19" s="1"/>
  <c r="O67" i="19"/>
  <c r="P67" i="19" s="1"/>
  <c r="O66" i="19"/>
  <c r="P66" i="19" s="1"/>
  <c r="O65" i="19"/>
  <c r="P65" i="19" s="1"/>
  <c r="O64" i="19"/>
  <c r="P64" i="19" s="1"/>
  <c r="O63" i="19"/>
  <c r="P63" i="19" s="1"/>
  <c r="M63" i="19"/>
  <c r="O62" i="19"/>
  <c r="P62" i="19" s="1"/>
  <c r="M62" i="19"/>
  <c r="O61" i="19"/>
  <c r="P61" i="19" s="1"/>
  <c r="O60" i="19"/>
  <c r="P60" i="19" s="1"/>
  <c r="O59" i="19"/>
  <c r="P59" i="19" s="1"/>
  <c r="O58" i="19"/>
  <c r="P58" i="19" s="1"/>
  <c r="O57" i="19"/>
  <c r="P57" i="19" s="1"/>
  <c r="O56" i="19"/>
  <c r="P56" i="19" s="1"/>
  <c r="O55" i="19"/>
  <c r="P55" i="19" s="1"/>
  <c r="O54" i="19"/>
  <c r="P54" i="19" s="1"/>
  <c r="O53" i="19"/>
  <c r="P53" i="19" s="1"/>
  <c r="O52" i="19"/>
  <c r="P52" i="19" s="1"/>
  <c r="O51" i="19"/>
  <c r="P51" i="19" s="1"/>
  <c r="O50" i="19"/>
  <c r="P50" i="19" s="1"/>
  <c r="O49" i="19"/>
  <c r="P49" i="19" s="1"/>
  <c r="O48" i="19"/>
  <c r="P48" i="19" s="1"/>
  <c r="O47" i="19"/>
  <c r="P47" i="19" s="1"/>
  <c r="O46" i="19"/>
  <c r="P46" i="19" s="1"/>
  <c r="M46" i="19"/>
  <c r="O45" i="19"/>
  <c r="P45" i="19" s="1"/>
  <c r="M45" i="19"/>
  <c r="O44" i="19"/>
  <c r="P44" i="19" s="1"/>
  <c r="O43" i="19"/>
  <c r="P43" i="19" s="1"/>
  <c r="O42" i="19"/>
  <c r="P42" i="19" s="1"/>
  <c r="O41" i="19"/>
  <c r="P41" i="19" s="1"/>
  <c r="O40" i="19"/>
  <c r="P40" i="19" s="1"/>
  <c r="O39" i="19"/>
  <c r="P39" i="19" s="1"/>
  <c r="O38" i="19"/>
  <c r="P38" i="19" s="1"/>
  <c r="O37" i="19"/>
  <c r="P37" i="19" s="1"/>
  <c r="O36" i="19"/>
  <c r="P36" i="19" s="1"/>
  <c r="O35" i="19"/>
  <c r="P35" i="19" s="1"/>
  <c r="O34" i="19"/>
  <c r="P34" i="19" s="1"/>
  <c r="O33" i="19"/>
  <c r="P33" i="19" s="1"/>
  <c r="O32" i="19"/>
  <c r="P32" i="19" s="1"/>
  <c r="O31" i="19"/>
  <c r="P31" i="19" s="1"/>
  <c r="O30" i="19"/>
  <c r="P30" i="19" s="1"/>
  <c r="O29" i="19"/>
  <c r="P29" i="19" s="1"/>
  <c r="M29" i="19"/>
  <c r="O28" i="19"/>
  <c r="P28" i="19" s="1"/>
  <c r="M28" i="19"/>
  <c r="O27" i="19"/>
  <c r="P27" i="19" s="1"/>
  <c r="O26" i="19"/>
  <c r="P26" i="19" s="1"/>
  <c r="O25" i="19"/>
  <c r="P25" i="19" s="1"/>
  <c r="O24" i="19"/>
  <c r="P24" i="19" s="1"/>
  <c r="O23" i="19"/>
  <c r="P23" i="19" s="1"/>
  <c r="O22" i="19"/>
  <c r="P22" i="19" s="1"/>
  <c r="O21" i="19"/>
  <c r="P21" i="19" s="1"/>
  <c r="O20" i="19"/>
  <c r="P20" i="19" s="1"/>
  <c r="O19" i="19"/>
  <c r="P19" i="19" s="1"/>
  <c r="O18" i="19"/>
  <c r="P18" i="19" s="1"/>
  <c r="O17" i="19"/>
  <c r="P17" i="19" s="1"/>
  <c r="O16" i="19"/>
  <c r="P16" i="19" s="1"/>
  <c r="O15" i="19"/>
  <c r="P15" i="19" s="1"/>
  <c r="O14" i="19"/>
  <c r="P14" i="19" s="1"/>
  <c r="O13" i="19"/>
  <c r="P13" i="19" s="1"/>
  <c r="O12" i="19"/>
  <c r="P12" i="19" s="1"/>
  <c r="M12" i="19"/>
  <c r="M11" i="19"/>
  <c r="O11" i="19" s="1"/>
  <c r="P11" i="19" s="1"/>
  <c r="E5" i="19"/>
  <c r="E4" i="19"/>
  <c r="AC18" i="17"/>
  <c r="AB18" i="17"/>
  <c r="AA18" i="17"/>
  <c r="Z18" i="17"/>
  <c r="Y18" i="17"/>
  <c r="X18" i="17"/>
  <c r="W18" i="17"/>
  <c r="V18" i="17"/>
  <c r="T18" i="17"/>
  <c r="Q18" i="17"/>
  <c r="O18" i="17"/>
  <c r="N18" i="17"/>
  <c r="M18" i="17"/>
  <c r="P17" i="17"/>
  <c r="P16" i="17"/>
  <c r="C41" i="1" s="1"/>
  <c r="P15" i="17"/>
  <c r="P14" i="17"/>
  <c r="P13" i="17"/>
  <c r="P12" i="17"/>
  <c r="C37" i="1" s="1"/>
  <c r="P11" i="17"/>
  <c r="V10" i="17"/>
  <c r="U10" i="17"/>
  <c r="U18" i="17" s="1"/>
  <c r="P10" i="17"/>
  <c r="C35" i="1" s="1"/>
  <c r="P9" i="17"/>
  <c r="P8" i="17"/>
  <c r="P7" i="17"/>
  <c r="S6" i="17"/>
  <c r="S7" i="17" s="1"/>
  <c r="S8" i="17" s="1"/>
  <c r="S9" i="17" s="1"/>
  <c r="S10" i="17" s="1"/>
  <c r="S11" i="17" s="1"/>
  <c r="P6" i="17"/>
  <c r="R6" i="17" s="1"/>
  <c r="R7" i="17" s="1"/>
  <c r="R8" i="17" s="1"/>
  <c r="R9" i="17" s="1"/>
  <c r="B7" i="55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B28" i="55" s="1"/>
  <c r="B29" i="55" s="1"/>
  <c r="B30" i="55" s="1"/>
  <c r="B31" i="55" s="1"/>
  <c r="B32" i="55" s="1"/>
  <c r="B33" i="55" s="1"/>
  <c r="B34" i="55" s="1"/>
  <c r="H102" i="43"/>
  <c r="H100" i="43"/>
  <c r="H98" i="43"/>
  <c r="H96" i="43"/>
  <c r="H94" i="43"/>
  <c r="H92" i="43"/>
  <c r="H90" i="43"/>
  <c r="H88" i="43"/>
  <c r="H86" i="43"/>
  <c r="H84" i="43"/>
  <c r="H82" i="43"/>
  <c r="H80" i="43"/>
  <c r="H78" i="43"/>
  <c r="H76" i="43"/>
  <c r="H74" i="43"/>
  <c r="H72" i="43"/>
  <c r="H70" i="43"/>
  <c r="H68" i="43"/>
  <c r="H66" i="43"/>
  <c r="H64" i="43"/>
  <c r="H62" i="43"/>
  <c r="H60" i="43"/>
  <c r="H58" i="43"/>
  <c r="H56" i="43"/>
  <c r="H54" i="43"/>
  <c r="H52" i="43"/>
  <c r="H50" i="43"/>
  <c r="H48" i="43"/>
  <c r="H46" i="43"/>
  <c r="H44" i="43"/>
  <c r="H42" i="43"/>
  <c r="H40" i="43"/>
  <c r="H38" i="43"/>
  <c r="H36" i="43"/>
  <c r="H34" i="43"/>
  <c r="H32" i="43"/>
  <c r="H30" i="43"/>
  <c r="H28" i="43"/>
  <c r="H26" i="43"/>
  <c r="H24" i="43"/>
  <c r="H12" i="43"/>
  <c r="E6" i="43"/>
  <c r="E5" i="43"/>
  <c r="E4" i="43"/>
  <c r="J84" i="39"/>
  <c r="G84" i="39"/>
  <c r="J83" i="39"/>
  <c r="G83" i="39"/>
  <c r="J82" i="39"/>
  <c r="G82" i="39"/>
  <c r="J81" i="39"/>
  <c r="G81" i="39"/>
  <c r="J80" i="39"/>
  <c r="G80" i="39"/>
  <c r="J79" i="39"/>
  <c r="G79" i="39"/>
  <c r="J78" i="39"/>
  <c r="G78" i="39"/>
  <c r="J77" i="39"/>
  <c r="G77" i="39"/>
  <c r="J76" i="39"/>
  <c r="G76" i="39"/>
  <c r="J75" i="39"/>
  <c r="G75" i="39"/>
  <c r="J74" i="39"/>
  <c r="G74" i="39"/>
  <c r="J73" i="39"/>
  <c r="G73" i="39"/>
  <c r="J72" i="39"/>
  <c r="G72" i="39"/>
  <c r="J71" i="39"/>
  <c r="G71" i="39"/>
  <c r="J70" i="39"/>
  <c r="G70" i="39"/>
  <c r="J69" i="39"/>
  <c r="G69" i="39"/>
  <c r="J68" i="39"/>
  <c r="G68" i="39"/>
  <c r="J67" i="39"/>
  <c r="G67" i="39"/>
  <c r="J66" i="39"/>
  <c r="G66" i="39"/>
  <c r="J65" i="39"/>
  <c r="G65" i="39"/>
  <c r="J64" i="39"/>
  <c r="G64" i="39"/>
  <c r="J63" i="39"/>
  <c r="G63" i="39"/>
  <c r="J62" i="39"/>
  <c r="G62" i="39"/>
  <c r="J61" i="39"/>
  <c r="G61" i="39"/>
  <c r="J60" i="39"/>
  <c r="G60" i="39"/>
  <c r="J59" i="39"/>
  <c r="G59" i="39"/>
  <c r="J58" i="39"/>
  <c r="G58" i="39"/>
  <c r="J57" i="39"/>
  <c r="G57" i="39"/>
  <c r="J56" i="39"/>
  <c r="G56" i="39"/>
  <c r="J55" i="39"/>
  <c r="G55" i="39"/>
  <c r="J54" i="39"/>
  <c r="G54" i="39"/>
  <c r="J53" i="39"/>
  <c r="G53" i="39"/>
  <c r="J52" i="39"/>
  <c r="G52" i="39"/>
  <c r="J51" i="39"/>
  <c r="G51" i="39"/>
  <c r="J50" i="39"/>
  <c r="G50" i="39"/>
  <c r="J49" i="39"/>
  <c r="G49" i="39"/>
  <c r="J48" i="39"/>
  <c r="G48" i="39"/>
  <c r="J47" i="39"/>
  <c r="G47" i="39"/>
  <c r="J46" i="39"/>
  <c r="G46" i="39"/>
  <c r="J45" i="39"/>
  <c r="G45" i="39"/>
  <c r="J44" i="39"/>
  <c r="G44" i="39"/>
  <c r="J43" i="39"/>
  <c r="G43" i="39"/>
  <c r="J42" i="39"/>
  <c r="G42" i="39"/>
  <c r="J41" i="39"/>
  <c r="G41" i="39"/>
  <c r="J40" i="39"/>
  <c r="G40" i="39"/>
  <c r="J39" i="39"/>
  <c r="G39" i="39"/>
  <c r="J38" i="39"/>
  <c r="G38" i="39"/>
  <c r="J37" i="39"/>
  <c r="G37" i="39"/>
  <c r="J36" i="39"/>
  <c r="G36" i="39"/>
  <c r="J35" i="39"/>
  <c r="G35" i="39"/>
  <c r="J34" i="39"/>
  <c r="G34" i="39"/>
  <c r="J33" i="39"/>
  <c r="G33" i="39"/>
  <c r="J32" i="39"/>
  <c r="G32" i="39"/>
  <c r="J31" i="39"/>
  <c r="G31" i="39"/>
  <c r="J30" i="39"/>
  <c r="G30" i="39"/>
  <c r="J29" i="39"/>
  <c r="G29" i="39"/>
  <c r="J28" i="39"/>
  <c r="G28" i="39"/>
  <c r="J27" i="39"/>
  <c r="G27" i="39"/>
  <c r="J26" i="39"/>
  <c r="G26" i="39"/>
  <c r="J25" i="39"/>
  <c r="G25" i="39"/>
  <c r="J24" i="39"/>
  <c r="G24" i="39"/>
  <c r="J23" i="39"/>
  <c r="G23" i="39"/>
  <c r="J22" i="39"/>
  <c r="G22" i="39"/>
  <c r="J21" i="39"/>
  <c r="G21" i="39"/>
  <c r="J20" i="39"/>
  <c r="G20" i="39"/>
  <c r="J19" i="39"/>
  <c r="G19" i="39"/>
  <c r="J18" i="39"/>
  <c r="G18" i="39"/>
  <c r="J17" i="39"/>
  <c r="G17" i="39"/>
  <c r="J16" i="39"/>
  <c r="G16" i="39"/>
  <c r="J15" i="39"/>
  <c r="G15" i="39"/>
  <c r="J14" i="39"/>
  <c r="G14" i="39"/>
  <c r="J13" i="39"/>
  <c r="G13" i="39"/>
  <c r="J12" i="39"/>
  <c r="G12" i="39"/>
  <c r="J11" i="39"/>
  <c r="G11" i="39"/>
  <c r="D7" i="39"/>
  <c r="D6" i="39"/>
  <c r="D8" i="1" s="1"/>
  <c r="D5" i="39"/>
  <c r="D4" i="39"/>
  <c r="D42" i="1"/>
  <c r="C42" i="1"/>
  <c r="D41" i="1"/>
  <c r="D40" i="1"/>
  <c r="C40" i="1"/>
  <c r="D39" i="1"/>
  <c r="C39" i="1"/>
  <c r="D38" i="1"/>
  <c r="C38" i="1"/>
  <c r="D37" i="1"/>
  <c r="D36" i="1"/>
  <c r="C36" i="1"/>
  <c r="D35" i="1"/>
  <c r="D34" i="1"/>
  <c r="C34" i="1"/>
  <c r="D33" i="1"/>
  <c r="C32" i="1"/>
  <c r="K31" i="1"/>
  <c r="K32" i="1" s="1"/>
  <c r="K33" i="1" s="1"/>
  <c r="K34" i="1" s="1"/>
  <c r="K35" i="1" s="1"/>
  <c r="K36" i="1" s="1"/>
  <c r="F31" i="1"/>
  <c r="F32" i="1" s="1"/>
  <c r="F33" i="1" s="1"/>
  <c r="F34" i="1" s="1"/>
  <c r="F35" i="1" s="1"/>
  <c r="F36" i="1" s="1"/>
  <c r="D31" i="1"/>
  <c r="K16" i="1"/>
  <c r="K17" i="1" s="1"/>
  <c r="K18" i="1" s="1"/>
  <c r="K19" i="1" s="1"/>
  <c r="K20" i="1" s="1"/>
  <c r="J16" i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F16" i="1"/>
  <c r="F17" i="1" s="1"/>
  <c r="F18" i="1" s="1"/>
  <c r="F19" i="1" s="1"/>
  <c r="F20" i="1" s="1"/>
  <c r="F21" i="1" s="1"/>
  <c r="E16" i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D9" i="1"/>
  <c r="B6" i="1"/>
  <c r="F1304" i="53"/>
  <c r="D1304" i="53"/>
  <c r="F1303" i="53"/>
  <c r="D1303" i="53"/>
  <c r="F1302" i="53"/>
  <c r="D1302" i="53"/>
  <c r="F1301" i="53"/>
  <c r="D1301" i="53"/>
  <c r="F1300" i="53"/>
  <c r="D1300" i="53"/>
  <c r="F1299" i="53"/>
  <c r="D1299" i="53"/>
  <c r="F1298" i="53"/>
  <c r="D1298" i="53"/>
  <c r="F1297" i="53"/>
  <c r="D1297" i="53"/>
  <c r="F1296" i="53"/>
  <c r="D1296" i="53"/>
  <c r="F1295" i="53"/>
  <c r="D1295" i="53"/>
  <c r="F1294" i="53"/>
  <c r="D1294" i="53"/>
  <c r="F1293" i="53"/>
  <c r="D1293" i="53"/>
  <c r="F1292" i="53"/>
  <c r="D1292" i="53"/>
  <c r="F1291" i="53"/>
  <c r="D1291" i="53"/>
  <c r="F1290" i="53"/>
  <c r="D1290" i="53"/>
  <c r="F1289" i="53"/>
  <c r="D1289" i="53"/>
  <c r="F1288" i="53"/>
  <c r="D1288" i="53"/>
  <c r="F1287" i="53"/>
  <c r="D1287" i="53"/>
  <c r="F1286" i="53"/>
  <c r="D1286" i="53"/>
  <c r="F1285" i="53"/>
  <c r="D1285" i="53"/>
  <c r="F1284" i="53"/>
  <c r="D1284" i="53"/>
  <c r="F1283" i="53"/>
  <c r="D1283" i="53"/>
  <c r="F1282" i="53"/>
  <c r="D1282" i="53"/>
  <c r="F1281" i="53"/>
  <c r="D1281" i="53"/>
  <c r="F1280" i="53"/>
  <c r="D1280" i="53"/>
  <c r="F1279" i="53"/>
  <c r="D1279" i="53"/>
  <c r="F1278" i="53"/>
  <c r="D1278" i="53"/>
  <c r="F1277" i="53"/>
  <c r="D1277" i="53"/>
  <c r="F1276" i="53"/>
  <c r="D1276" i="53"/>
  <c r="F1275" i="53"/>
  <c r="D1275" i="53"/>
  <c r="F1274" i="53"/>
  <c r="D1274" i="53"/>
  <c r="F1273" i="53"/>
  <c r="D1273" i="53"/>
  <c r="F1272" i="53"/>
  <c r="D1272" i="53"/>
  <c r="F1271" i="53"/>
  <c r="D1271" i="53"/>
  <c r="F1270" i="53"/>
  <c r="D1270" i="53"/>
  <c r="F1269" i="53"/>
  <c r="D1269" i="53"/>
  <c r="F1268" i="53"/>
  <c r="D1268" i="53"/>
  <c r="F1267" i="53"/>
  <c r="D1267" i="53"/>
  <c r="F1266" i="53"/>
  <c r="D1266" i="53"/>
  <c r="F1265" i="53"/>
  <c r="D1265" i="53"/>
  <c r="F1264" i="53"/>
  <c r="D1264" i="53"/>
  <c r="F1263" i="53"/>
  <c r="D1263" i="53"/>
  <c r="F1262" i="53"/>
  <c r="D1262" i="53"/>
  <c r="F1261" i="53"/>
  <c r="D1261" i="53"/>
  <c r="F1260" i="53"/>
  <c r="D1260" i="53"/>
  <c r="F1259" i="53"/>
  <c r="D1259" i="53"/>
  <c r="F1258" i="53"/>
  <c r="D1258" i="53"/>
  <c r="F1257" i="53"/>
  <c r="D1257" i="53"/>
  <c r="F1256" i="53"/>
  <c r="D1256" i="53"/>
  <c r="F1255" i="53"/>
  <c r="D1255" i="53"/>
  <c r="F1254" i="53"/>
  <c r="D1254" i="53"/>
  <c r="F1253" i="53"/>
  <c r="D1253" i="53"/>
  <c r="F1252" i="53"/>
  <c r="D1252" i="53"/>
  <c r="F1251" i="53"/>
  <c r="D1251" i="53"/>
  <c r="F1250" i="53"/>
  <c r="D1250" i="53"/>
  <c r="F1249" i="53"/>
  <c r="D1249" i="53"/>
  <c r="F1248" i="53"/>
  <c r="D1248" i="53"/>
  <c r="F1247" i="53"/>
  <c r="D1247" i="53"/>
  <c r="F1246" i="53"/>
  <c r="D1246" i="53"/>
  <c r="F1245" i="53"/>
  <c r="D1245" i="53"/>
  <c r="F1244" i="53"/>
  <c r="D1244" i="53"/>
  <c r="F1243" i="53"/>
  <c r="D1243" i="53"/>
  <c r="F1242" i="53"/>
  <c r="D1242" i="53"/>
  <c r="F1241" i="53"/>
  <c r="D1241" i="53"/>
  <c r="F1240" i="53"/>
  <c r="D1240" i="53"/>
  <c r="F1239" i="53"/>
  <c r="D1239" i="53"/>
  <c r="F1238" i="53"/>
  <c r="D1238" i="53"/>
  <c r="F1237" i="53"/>
  <c r="D1237" i="53"/>
  <c r="F1236" i="53"/>
  <c r="D1236" i="53"/>
  <c r="F1235" i="53"/>
  <c r="D1235" i="53"/>
  <c r="F1234" i="53"/>
  <c r="D1234" i="53"/>
  <c r="F1233" i="53"/>
  <c r="D1233" i="53"/>
  <c r="F1232" i="53"/>
  <c r="D1232" i="53"/>
  <c r="F1231" i="53"/>
  <c r="D1231" i="53"/>
  <c r="F1230" i="53"/>
  <c r="D1230" i="53"/>
  <c r="F1229" i="53"/>
  <c r="D1229" i="53"/>
  <c r="F1228" i="53"/>
  <c r="D1228" i="53"/>
  <c r="F1227" i="53"/>
  <c r="D1227" i="53"/>
  <c r="F1226" i="53"/>
  <c r="D1226" i="53"/>
  <c r="F1225" i="53"/>
  <c r="D1225" i="53"/>
  <c r="F1224" i="53"/>
  <c r="D1224" i="53"/>
  <c r="F1223" i="53"/>
  <c r="D1223" i="53"/>
  <c r="F1222" i="53"/>
  <c r="D1222" i="53"/>
  <c r="F1221" i="53"/>
  <c r="D1221" i="53"/>
  <c r="F1220" i="53"/>
  <c r="D1220" i="53"/>
  <c r="F1219" i="53"/>
  <c r="D1219" i="53"/>
  <c r="F1218" i="53"/>
  <c r="D1218" i="53"/>
  <c r="F1217" i="53"/>
  <c r="D1217" i="53"/>
  <c r="F1216" i="53"/>
  <c r="D1216" i="53"/>
  <c r="F1215" i="53"/>
  <c r="D1215" i="53"/>
  <c r="F1214" i="53"/>
  <c r="D1214" i="53"/>
  <c r="F1213" i="53"/>
  <c r="D1213" i="53"/>
  <c r="F1212" i="53"/>
  <c r="D1212" i="53"/>
  <c r="F1211" i="53"/>
  <c r="D1211" i="53"/>
  <c r="F1210" i="53"/>
  <c r="D1210" i="53"/>
  <c r="F1209" i="53"/>
  <c r="D1209" i="53"/>
  <c r="F1208" i="53"/>
  <c r="D1208" i="53"/>
  <c r="F1207" i="53"/>
  <c r="D1207" i="53"/>
  <c r="F1206" i="53"/>
  <c r="D1206" i="53"/>
  <c r="F1205" i="53"/>
  <c r="D1205" i="53"/>
  <c r="F1204" i="53"/>
  <c r="D1204" i="53"/>
  <c r="F1203" i="53"/>
  <c r="D1203" i="53"/>
  <c r="F1202" i="53"/>
  <c r="D1202" i="53"/>
  <c r="F1201" i="53"/>
  <c r="D1201" i="53"/>
  <c r="F1200" i="53"/>
  <c r="D1200" i="53"/>
  <c r="F1199" i="53"/>
  <c r="D1199" i="53"/>
  <c r="F1198" i="53"/>
  <c r="D1198" i="53"/>
  <c r="F1197" i="53"/>
  <c r="D1197" i="53"/>
  <c r="F1196" i="53"/>
  <c r="D1196" i="53"/>
  <c r="F1195" i="53"/>
  <c r="D1195" i="53"/>
  <c r="F1194" i="53"/>
  <c r="D1194" i="53"/>
  <c r="F1193" i="53"/>
  <c r="D1193" i="53"/>
  <c r="F1192" i="53"/>
  <c r="D1192" i="53"/>
  <c r="F1191" i="53"/>
  <c r="D1191" i="53"/>
  <c r="F1190" i="53"/>
  <c r="D1190" i="53"/>
  <c r="F1189" i="53"/>
  <c r="D1189" i="53"/>
  <c r="F1188" i="53"/>
  <c r="D1188" i="53"/>
  <c r="F1187" i="53"/>
  <c r="D1187" i="53"/>
  <c r="F1186" i="53"/>
  <c r="D1186" i="53"/>
  <c r="F1185" i="53"/>
  <c r="D1185" i="53"/>
  <c r="F1184" i="53"/>
  <c r="D1184" i="53"/>
  <c r="F1183" i="53"/>
  <c r="D1183" i="53"/>
  <c r="F1182" i="53"/>
  <c r="D1182" i="53"/>
  <c r="F1181" i="53"/>
  <c r="D1181" i="53"/>
  <c r="F1180" i="53"/>
  <c r="D1180" i="53"/>
  <c r="F1179" i="53"/>
  <c r="D1179" i="53"/>
  <c r="F1178" i="53"/>
  <c r="D1178" i="53"/>
  <c r="F1177" i="53"/>
  <c r="D1177" i="53"/>
  <c r="F1176" i="53"/>
  <c r="D1176" i="53"/>
  <c r="F1175" i="53"/>
  <c r="D1175" i="53"/>
  <c r="F1174" i="53"/>
  <c r="D1174" i="53"/>
  <c r="F1173" i="53"/>
  <c r="D1173" i="53"/>
  <c r="F1172" i="53"/>
  <c r="D1172" i="53"/>
  <c r="F1171" i="53"/>
  <c r="D1171" i="53"/>
  <c r="F1170" i="53"/>
  <c r="D1170" i="53"/>
  <c r="F1169" i="53"/>
  <c r="D1169" i="53"/>
  <c r="F1168" i="53"/>
  <c r="D1168" i="53"/>
  <c r="F1167" i="53"/>
  <c r="D1167" i="53"/>
  <c r="F1166" i="53"/>
  <c r="D1166" i="53"/>
  <c r="F1165" i="53"/>
  <c r="D1165" i="53"/>
  <c r="F1164" i="53"/>
  <c r="D1164" i="53"/>
  <c r="F1163" i="53"/>
  <c r="D1163" i="53"/>
  <c r="F1162" i="53"/>
  <c r="D1162" i="53"/>
  <c r="F1161" i="53"/>
  <c r="D1161" i="53"/>
  <c r="F1160" i="53"/>
  <c r="D1160" i="53"/>
  <c r="F1159" i="53"/>
  <c r="D1159" i="53"/>
  <c r="F1158" i="53"/>
  <c r="D1158" i="53"/>
  <c r="F1157" i="53"/>
  <c r="D1157" i="53"/>
  <c r="F1156" i="53"/>
  <c r="D1156" i="53"/>
  <c r="F1155" i="53"/>
  <c r="D1155" i="53"/>
  <c r="F1154" i="53"/>
  <c r="D1154" i="53"/>
  <c r="F1153" i="53"/>
  <c r="D1153" i="53"/>
  <c r="F1152" i="53"/>
  <c r="D1152" i="53"/>
  <c r="F1151" i="53"/>
  <c r="D1151" i="53"/>
  <c r="F1150" i="53"/>
  <c r="D1150" i="53"/>
  <c r="F1149" i="53"/>
  <c r="D1149" i="53"/>
  <c r="F1148" i="53"/>
  <c r="D1148" i="53"/>
  <c r="F1147" i="53"/>
  <c r="D1147" i="53"/>
  <c r="F1146" i="53"/>
  <c r="D1146" i="53"/>
  <c r="F1145" i="53"/>
  <c r="D1145" i="53"/>
  <c r="F1144" i="53"/>
  <c r="D1144" i="53"/>
  <c r="F1143" i="53"/>
  <c r="D1143" i="53"/>
  <c r="F1142" i="53"/>
  <c r="D1142" i="53"/>
  <c r="F1141" i="53"/>
  <c r="D1141" i="53"/>
  <c r="F1140" i="53"/>
  <c r="D1140" i="53"/>
  <c r="F1139" i="53"/>
  <c r="D1139" i="53"/>
  <c r="F1138" i="53"/>
  <c r="D1138" i="53"/>
  <c r="F1137" i="53"/>
  <c r="D1137" i="53"/>
  <c r="F1136" i="53"/>
  <c r="D1136" i="53"/>
  <c r="F1135" i="53"/>
  <c r="D1135" i="53"/>
  <c r="F1134" i="53"/>
  <c r="D1134" i="53"/>
  <c r="F1133" i="53"/>
  <c r="D1133" i="53"/>
  <c r="F1132" i="53"/>
  <c r="D1132" i="53"/>
  <c r="F1131" i="53"/>
  <c r="D1131" i="53"/>
  <c r="F1130" i="53"/>
  <c r="D1130" i="53"/>
  <c r="F1129" i="53"/>
  <c r="D1129" i="53"/>
  <c r="F1128" i="53"/>
  <c r="D1128" i="53"/>
  <c r="F1127" i="53"/>
  <c r="D1127" i="53"/>
  <c r="F1126" i="53"/>
  <c r="D1126" i="53"/>
  <c r="F1125" i="53"/>
  <c r="D1125" i="53"/>
  <c r="F1124" i="53"/>
  <c r="D1124" i="53"/>
  <c r="F1123" i="53"/>
  <c r="D1123" i="53"/>
  <c r="F1122" i="53"/>
  <c r="D1122" i="53"/>
  <c r="F1121" i="53"/>
  <c r="D1121" i="53"/>
  <c r="F1120" i="53"/>
  <c r="D1120" i="53"/>
  <c r="F1119" i="53"/>
  <c r="D1119" i="53"/>
  <c r="F1118" i="53"/>
  <c r="D1118" i="53"/>
  <c r="F1117" i="53"/>
  <c r="D1117" i="53"/>
  <c r="F1116" i="53"/>
  <c r="D1116" i="53"/>
  <c r="F1115" i="53"/>
  <c r="D1115" i="53"/>
  <c r="F1114" i="53"/>
  <c r="D1114" i="53"/>
  <c r="F1113" i="53"/>
  <c r="D1113" i="53"/>
  <c r="F1112" i="53"/>
  <c r="D1112" i="53"/>
  <c r="F1111" i="53"/>
  <c r="D1111" i="53"/>
  <c r="F1110" i="53"/>
  <c r="D1110" i="53"/>
  <c r="F1109" i="53"/>
  <c r="D1109" i="53"/>
  <c r="F1108" i="53"/>
  <c r="D1108" i="53"/>
  <c r="F1107" i="53"/>
  <c r="D1107" i="53"/>
  <c r="F1106" i="53"/>
  <c r="D1106" i="53"/>
  <c r="F1105" i="53"/>
  <c r="D1105" i="53"/>
  <c r="F1104" i="53"/>
  <c r="D1104" i="53"/>
  <c r="F1103" i="53"/>
  <c r="D1103" i="53"/>
  <c r="F1102" i="53"/>
  <c r="D1102" i="53"/>
  <c r="F1101" i="53"/>
  <c r="D1101" i="53"/>
  <c r="F1100" i="53"/>
  <c r="D1100" i="53"/>
  <c r="F1099" i="53"/>
  <c r="D1099" i="53"/>
  <c r="F1098" i="53"/>
  <c r="D1098" i="53"/>
  <c r="F1097" i="53"/>
  <c r="D1097" i="53"/>
  <c r="F1096" i="53"/>
  <c r="D1096" i="53"/>
  <c r="F1095" i="53"/>
  <c r="D1095" i="53"/>
  <c r="F1094" i="53"/>
  <c r="D1094" i="53"/>
  <c r="F1093" i="53"/>
  <c r="D1093" i="53"/>
  <c r="F1092" i="53"/>
  <c r="D1092" i="53"/>
  <c r="F1091" i="53"/>
  <c r="D1091" i="53"/>
  <c r="F1090" i="53"/>
  <c r="D1090" i="53"/>
  <c r="F1089" i="53"/>
  <c r="D1089" i="53"/>
  <c r="F1088" i="53"/>
  <c r="D1088" i="53"/>
  <c r="F1087" i="53"/>
  <c r="D1087" i="53"/>
  <c r="F1086" i="53"/>
  <c r="D1086" i="53"/>
  <c r="F1085" i="53"/>
  <c r="D1085" i="53"/>
  <c r="F1084" i="53"/>
  <c r="D1084" i="53"/>
  <c r="F1083" i="53"/>
  <c r="D1083" i="53"/>
  <c r="F1082" i="53"/>
  <c r="D1082" i="53"/>
  <c r="F1081" i="53"/>
  <c r="D1081" i="53"/>
  <c r="F1080" i="53"/>
  <c r="D1080" i="53"/>
  <c r="F1079" i="53"/>
  <c r="D1079" i="53"/>
  <c r="F1078" i="53"/>
  <c r="D1078" i="53"/>
  <c r="F1077" i="53"/>
  <c r="D1077" i="53"/>
  <c r="F1076" i="53"/>
  <c r="D1076" i="53"/>
  <c r="F1075" i="53"/>
  <c r="D1075" i="53"/>
  <c r="F1074" i="53"/>
  <c r="D1074" i="53"/>
  <c r="F1073" i="53"/>
  <c r="D1073" i="53"/>
  <c r="F1072" i="53"/>
  <c r="D1072" i="53"/>
  <c r="F1071" i="53"/>
  <c r="D1071" i="53"/>
  <c r="F1070" i="53"/>
  <c r="D1070" i="53"/>
  <c r="F1069" i="53"/>
  <c r="D1069" i="53"/>
  <c r="F1068" i="53"/>
  <c r="D1068" i="53"/>
  <c r="F1067" i="53"/>
  <c r="D1067" i="53"/>
  <c r="F1066" i="53"/>
  <c r="D1066" i="53"/>
  <c r="F1065" i="53"/>
  <c r="D1065" i="53"/>
  <c r="F1064" i="53"/>
  <c r="D1064" i="53"/>
  <c r="F1063" i="53"/>
  <c r="D1063" i="53"/>
  <c r="F1062" i="53"/>
  <c r="D1062" i="53"/>
  <c r="F1061" i="53"/>
  <c r="D1061" i="53"/>
  <c r="F1060" i="53"/>
  <c r="D1060" i="53"/>
  <c r="F1059" i="53"/>
  <c r="D1059" i="53"/>
  <c r="F1058" i="53"/>
  <c r="D1058" i="53"/>
  <c r="F1057" i="53"/>
  <c r="D1057" i="53"/>
  <c r="F1056" i="53"/>
  <c r="D1056" i="53"/>
  <c r="F1055" i="53"/>
  <c r="D1055" i="53"/>
  <c r="F1054" i="53"/>
  <c r="D1054" i="53"/>
  <c r="F1053" i="53"/>
  <c r="D1053" i="53"/>
  <c r="F1052" i="53"/>
  <c r="D1052" i="53"/>
  <c r="F1051" i="53"/>
  <c r="D1051" i="53"/>
  <c r="F1050" i="53"/>
  <c r="D1050" i="53"/>
  <c r="F1049" i="53"/>
  <c r="D1049" i="53"/>
  <c r="F1048" i="53"/>
  <c r="D1048" i="53"/>
  <c r="F1047" i="53"/>
  <c r="D1047" i="53"/>
  <c r="F1046" i="53"/>
  <c r="D1046" i="53"/>
  <c r="F1045" i="53"/>
  <c r="D1045" i="53"/>
  <c r="F1044" i="53"/>
  <c r="D1044" i="53"/>
  <c r="F1043" i="53"/>
  <c r="D1043" i="53"/>
  <c r="F1042" i="53"/>
  <c r="D1042" i="53"/>
  <c r="F1041" i="53"/>
  <c r="D1041" i="53"/>
  <c r="F1040" i="53"/>
  <c r="D1040" i="53"/>
  <c r="F1039" i="53"/>
  <c r="D1039" i="53"/>
  <c r="F1038" i="53"/>
  <c r="D1038" i="53"/>
  <c r="F1037" i="53"/>
  <c r="D1037" i="53"/>
  <c r="F1036" i="53"/>
  <c r="D1036" i="53"/>
  <c r="F1035" i="53"/>
  <c r="D1035" i="53"/>
  <c r="F1034" i="53"/>
  <c r="D1034" i="53"/>
  <c r="F1033" i="53"/>
  <c r="D1033" i="53"/>
  <c r="F1032" i="53"/>
  <c r="D1032" i="53"/>
  <c r="F1031" i="53"/>
  <c r="D1031" i="53"/>
  <c r="F1030" i="53"/>
  <c r="D1030" i="53"/>
  <c r="F1029" i="53"/>
  <c r="D1029" i="53"/>
  <c r="F1028" i="53"/>
  <c r="D1028" i="53"/>
  <c r="F1027" i="53"/>
  <c r="D1027" i="53"/>
  <c r="F1026" i="53"/>
  <c r="D1026" i="53"/>
  <c r="F1025" i="53"/>
  <c r="D1025" i="53"/>
  <c r="F1024" i="53"/>
  <c r="D1024" i="53"/>
  <c r="F1023" i="53"/>
  <c r="D1023" i="53"/>
  <c r="F1022" i="53"/>
  <c r="D1022" i="53"/>
  <c r="F1021" i="53"/>
  <c r="D1021" i="53"/>
  <c r="F1020" i="53"/>
  <c r="D1020" i="53"/>
  <c r="F1019" i="53"/>
  <c r="D1019" i="53"/>
  <c r="F1018" i="53"/>
  <c r="D1018" i="53"/>
  <c r="F1017" i="53"/>
  <c r="D1017" i="53"/>
  <c r="F1016" i="53"/>
  <c r="D1016" i="53"/>
  <c r="F1015" i="53"/>
  <c r="D1015" i="53"/>
  <c r="F1014" i="53"/>
  <c r="D1014" i="53"/>
  <c r="F1013" i="53"/>
  <c r="D1013" i="53"/>
  <c r="F1012" i="53"/>
  <c r="D1012" i="53"/>
  <c r="F1011" i="53"/>
  <c r="D1011" i="53"/>
  <c r="F1010" i="53"/>
  <c r="D1010" i="53"/>
  <c r="F1009" i="53"/>
  <c r="D1009" i="53"/>
  <c r="F1008" i="53"/>
  <c r="D1008" i="53"/>
  <c r="F1007" i="53"/>
  <c r="D1007" i="53"/>
  <c r="F1006" i="53"/>
  <c r="D1006" i="53"/>
  <c r="F1005" i="53"/>
  <c r="D1005" i="53"/>
  <c r="F1004" i="53"/>
  <c r="D1004" i="53"/>
  <c r="F1003" i="53"/>
  <c r="D1003" i="53"/>
  <c r="F1002" i="53"/>
  <c r="D1002" i="53"/>
  <c r="F1001" i="53"/>
  <c r="D1001" i="53"/>
  <c r="F1000" i="53"/>
  <c r="D1000" i="53"/>
  <c r="F999" i="53"/>
  <c r="D999" i="53"/>
  <c r="F998" i="53"/>
  <c r="D998" i="53"/>
  <c r="F997" i="53"/>
  <c r="D997" i="53"/>
  <c r="F996" i="53"/>
  <c r="D996" i="53"/>
  <c r="F995" i="53"/>
  <c r="D995" i="53"/>
  <c r="F994" i="53"/>
  <c r="D994" i="53"/>
  <c r="F993" i="53"/>
  <c r="D993" i="53"/>
  <c r="F992" i="53"/>
  <c r="D992" i="53"/>
  <c r="F991" i="53"/>
  <c r="D991" i="53"/>
  <c r="F990" i="53"/>
  <c r="D990" i="53"/>
  <c r="F989" i="53"/>
  <c r="D989" i="53"/>
  <c r="F988" i="53"/>
  <c r="D988" i="53"/>
  <c r="F987" i="53"/>
  <c r="D987" i="53"/>
  <c r="F986" i="53"/>
  <c r="D986" i="53"/>
  <c r="F985" i="53"/>
  <c r="D985" i="53"/>
  <c r="F984" i="53"/>
  <c r="D984" i="53"/>
  <c r="F983" i="53"/>
  <c r="D983" i="53"/>
  <c r="F982" i="53"/>
  <c r="D982" i="53"/>
  <c r="F981" i="53"/>
  <c r="D981" i="53"/>
  <c r="F980" i="53"/>
  <c r="D980" i="53"/>
  <c r="F979" i="53"/>
  <c r="D979" i="53"/>
  <c r="F978" i="53"/>
  <c r="D978" i="53"/>
  <c r="F977" i="53"/>
  <c r="D977" i="53"/>
  <c r="F976" i="53"/>
  <c r="D976" i="53"/>
  <c r="F975" i="53"/>
  <c r="D975" i="53"/>
  <c r="F974" i="53"/>
  <c r="D974" i="53"/>
  <c r="F973" i="53"/>
  <c r="D973" i="53"/>
  <c r="F972" i="53"/>
  <c r="D972" i="53"/>
  <c r="F971" i="53"/>
  <c r="D971" i="53"/>
  <c r="F970" i="53"/>
  <c r="D970" i="53"/>
  <c r="F969" i="53"/>
  <c r="D969" i="53"/>
  <c r="F968" i="53"/>
  <c r="D968" i="53"/>
  <c r="F967" i="53"/>
  <c r="D967" i="53"/>
  <c r="F966" i="53"/>
  <c r="D966" i="53"/>
  <c r="F965" i="53"/>
  <c r="D965" i="53"/>
  <c r="F964" i="53"/>
  <c r="D964" i="53"/>
  <c r="F963" i="53"/>
  <c r="D963" i="53"/>
  <c r="F962" i="53"/>
  <c r="D962" i="53"/>
  <c r="F961" i="53"/>
  <c r="D961" i="53"/>
  <c r="F960" i="53"/>
  <c r="D960" i="53"/>
  <c r="F959" i="53"/>
  <c r="D959" i="53"/>
  <c r="F958" i="53"/>
  <c r="D958" i="53"/>
  <c r="F957" i="53"/>
  <c r="D957" i="53"/>
  <c r="F956" i="53"/>
  <c r="D956" i="53"/>
  <c r="F955" i="53"/>
  <c r="D955" i="53"/>
  <c r="F954" i="53"/>
  <c r="D954" i="53"/>
  <c r="F953" i="53"/>
  <c r="D953" i="53"/>
  <c r="F952" i="53"/>
  <c r="D952" i="53"/>
  <c r="F951" i="53"/>
  <c r="D951" i="53"/>
  <c r="F950" i="53"/>
  <c r="D950" i="53"/>
  <c r="F949" i="53"/>
  <c r="D949" i="53"/>
  <c r="F948" i="53"/>
  <c r="D948" i="53"/>
  <c r="F947" i="53"/>
  <c r="D947" i="53"/>
  <c r="F946" i="53"/>
  <c r="D946" i="53"/>
  <c r="F945" i="53"/>
  <c r="D945" i="53"/>
  <c r="F944" i="53"/>
  <c r="D944" i="53"/>
  <c r="F943" i="53"/>
  <c r="D943" i="53"/>
  <c r="F942" i="53"/>
  <c r="D942" i="53"/>
  <c r="F941" i="53"/>
  <c r="D941" i="53"/>
  <c r="F940" i="53"/>
  <c r="D940" i="53"/>
  <c r="F939" i="53"/>
  <c r="D939" i="53"/>
  <c r="F938" i="53"/>
  <c r="D938" i="53"/>
  <c r="F937" i="53"/>
  <c r="D937" i="53"/>
  <c r="F936" i="53"/>
  <c r="D936" i="53"/>
  <c r="F935" i="53"/>
  <c r="D935" i="53"/>
  <c r="F934" i="53"/>
  <c r="D934" i="53"/>
  <c r="F933" i="53"/>
  <c r="D933" i="53"/>
  <c r="F932" i="53"/>
  <c r="D932" i="53"/>
  <c r="F931" i="53"/>
  <c r="D931" i="53"/>
  <c r="F930" i="53"/>
  <c r="D930" i="53"/>
  <c r="F929" i="53"/>
  <c r="D929" i="53"/>
  <c r="F928" i="53"/>
  <c r="D928" i="53"/>
  <c r="F927" i="53"/>
  <c r="D927" i="53"/>
  <c r="F926" i="53"/>
  <c r="D926" i="53"/>
  <c r="F925" i="53"/>
  <c r="D925" i="53"/>
  <c r="F924" i="53"/>
  <c r="D924" i="53"/>
  <c r="F923" i="53"/>
  <c r="D923" i="53"/>
  <c r="F922" i="53"/>
  <c r="D922" i="53"/>
  <c r="F921" i="53"/>
  <c r="D921" i="53"/>
  <c r="F920" i="53"/>
  <c r="D920" i="53"/>
  <c r="F919" i="53"/>
  <c r="D919" i="53"/>
  <c r="F918" i="53"/>
  <c r="D918" i="53"/>
  <c r="F917" i="53"/>
  <c r="D917" i="53"/>
  <c r="F916" i="53"/>
  <c r="D916" i="53"/>
  <c r="F915" i="53"/>
  <c r="D915" i="53"/>
  <c r="F914" i="53"/>
  <c r="D914" i="53"/>
  <c r="F913" i="53"/>
  <c r="D913" i="53"/>
  <c r="F912" i="53"/>
  <c r="D912" i="53"/>
  <c r="F911" i="53"/>
  <c r="D911" i="53"/>
  <c r="F910" i="53"/>
  <c r="D910" i="53"/>
  <c r="F909" i="53"/>
  <c r="D909" i="53"/>
  <c r="F908" i="53"/>
  <c r="D908" i="53"/>
  <c r="F907" i="53"/>
  <c r="D907" i="53"/>
  <c r="F906" i="53"/>
  <c r="D906" i="53"/>
  <c r="F905" i="53"/>
  <c r="D905" i="53"/>
  <c r="F904" i="53"/>
  <c r="D904" i="53"/>
  <c r="F903" i="53"/>
  <c r="D903" i="53"/>
  <c r="F902" i="53"/>
  <c r="D902" i="53"/>
  <c r="F901" i="53"/>
  <c r="D901" i="53"/>
  <c r="F900" i="53"/>
  <c r="D900" i="53"/>
  <c r="F899" i="53"/>
  <c r="D899" i="53"/>
  <c r="F898" i="53"/>
  <c r="D898" i="53"/>
  <c r="F897" i="53"/>
  <c r="D897" i="53"/>
  <c r="F896" i="53"/>
  <c r="D896" i="53"/>
  <c r="F895" i="53"/>
  <c r="D895" i="53"/>
  <c r="F894" i="53"/>
  <c r="D894" i="53"/>
  <c r="F893" i="53"/>
  <c r="D893" i="53"/>
  <c r="F892" i="53"/>
  <c r="D892" i="53"/>
  <c r="F891" i="53"/>
  <c r="D891" i="53"/>
  <c r="F890" i="53"/>
  <c r="D890" i="53"/>
  <c r="F889" i="53"/>
  <c r="D889" i="53"/>
  <c r="F888" i="53"/>
  <c r="D888" i="53"/>
  <c r="F887" i="53"/>
  <c r="D887" i="53"/>
  <c r="F886" i="53"/>
  <c r="D886" i="53"/>
  <c r="F885" i="53"/>
  <c r="D885" i="53"/>
  <c r="F884" i="53"/>
  <c r="D884" i="53"/>
  <c r="F883" i="53"/>
  <c r="D883" i="53"/>
  <c r="F882" i="53"/>
  <c r="D882" i="53"/>
  <c r="F881" i="53"/>
  <c r="D881" i="53"/>
  <c r="F880" i="53"/>
  <c r="D880" i="53"/>
  <c r="F879" i="53"/>
  <c r="D879" i="53"/>
  <c r="F878" i="53"/>
  <c r="D878" i="53"/>
  <c r="F877" i="53"/>
  <c r="D877" i="53"/>
  <c r="F876" i="53"/>
  <c r="D876" i="53"/>
  <c r="F875" i="53"/>
  <c r="D875" i="53"/>
  <c r="F874" i="53"/>
  <c r="D874" i="53"/>
  <c r="F873" i="53"/>
  <c r="D873" i="53"/>
  <c r="F872" i="53"/>
  <c r="D872" i="53"/>
  <c r="F871" i="53"/>
  <c r="D871" i="53"/>
  <c r="F870" i="53"/>
  <c r="D870" i="53"/>
  <c r="F869" i="53"/>
  <c r="D869" i="53"/>
  <c r="F868" i="53"/>
  <c r="D868" i="53"/>
  <c r="F867" i="53"/>
  <c r="D867" i="53"/>
  <c r="F866" i="53"/>
  <c r="D866" i="53"/>
  <c r="F865" i="53"/>
  <c r="D865" i="53"/>
  <c r="F864" i="53"/>
  <c r="D864" i="53"/>
  <c r="F863" i="53"/>
  <c r="D863" i="53"/>
  <c r="F862" i="53"/>
  <c r="D862" i="53"/>
  <c r="F861" i="53"/>
  <c r="D861" i="53"/>
  <c r="F860" i="53"/>
  <c r="D860" i="53"/>
  <c r="F859" i="53"/>
  <c r="D859" i="53"/>
  <c r="F858" i="53"/>
  <c r="D858" i="53"/>
  <c r="F857" i="53"/>
  <c r="D857" i="53"/>
  <c r="F856" i="53"/>
  <c r="D856" i="53"/>
  <c r="F855" i="53"/>
  <c r="D855" i="53"/>
  <c r="F854" i="53"/>
  <c r="D854" i="53"/>
  <c r="F853" i="53"/>
  <c r="D853" i="53"/>
  <c r="F852" i="53"/>
  <c r="D852" i="53"/>
  <c r="F851" i="53"/>
  <c r="D851" i="53"/>
  <c r="F850" i="53"/>
  <c r="D850" i="53"/>
  <c r="F849" i="53"/>
  <c r="D849" i="53"/>
  <c r="F848" i="53"/>
  <c r="D848" i="53"/>
  <c r="F847" i="53"/>
  <c r="D847" i="53"/>
  <c r="F846" i="53"/>
  <c r="D846" i="53"/>
  <c r="F845" i="53"/>
  <c r="D845" i="53"/>
  <c r="F844" i="53"/>
  <c r="D844" i="53"/>
  <c r="F843" i="53"/>
  <c r="D843" i="53"/>
  <c r="F842" i="53"/>
  <c r="D842" i="53"/>
  <c r="F841" i="53"/>
  <c r="D841" i="53"/>
  <c r="F840" i="53"/>
  <c r="D840" i="53"/>
  <c r="F839" i="53"/>
  <c r="D839" i="53"/>
  <c r="F838" i="53"/>
  <c r="D838" i="53"/>
  <c r="F837" i="53"/>
  <c r="D837" i="53"/>
  <c r="F836" i="53"/>
  <c r="D836" i="53"/>
  <c r="F835" i="53"/>
  <c r="D835" i="53"/>
  <c r="F834" i="53"/>
  <c r="D834" i="53"/>
  <c r="F833" i="53"/>
  <c r="D833" i="53"/>
  <c r="F832" i="53"/>
  <c r="D832" i="53"/>
  <c r="F831" i="53"/>
  <c r="D831" i="53"/>
  <c r="F830" i="53"/>
  <c r="D830" i="53"/>
  <c r="F829" i="53"/>
  <c r="D829" i="53"/>
  <c r="F828" i="53"/>
  <c r="D828" i="53"/>
  <c r="F827" i="53"/>
  <c r="D827" i="53"/>
  <c r="F826" i="53"/>
  <c r="D826" i="53"/>
  <c r="F825" i="53"/>
  <c r="D825" i="53"/>
  <c r="F824" i="53"/>
  <c r="D824" i="53"/>
  <c r="F823" i="53"/>
  <c r="D823" i="53"/>
  <c r="F822" i="53"/>
  <c r="D822" i="53"/>
  <c r="F821" i="53"/>
  <c r="D821" i="53"/>
  <c r="F820" i="53"/>
  <c r="D820" i="53"/>
  <c r="F819" i="53"/>
  <c r="D819" i="53"/>
  <c r="F818" i="53"/>
  <c r="D818" i="53"/>
  <c r="F817" i="53"/>
  <c r="D817" i="53"/>
  <c r="F816" i="53"/>
  <c r="D816" i="53"/>
  <c r="F815" i="53"/>
  <c r="D815" i="53"/>
  <c r="F814" i="53"/>
  <c r="D814" i="53"/>
  <c r="F813" i="53"/>
  <c r="D813" i="53"/>
  <c r="F812" i="53"/>
  <c r="D812" i="53"/>
  <c r="F811" i="53"/>
  <c r="D811" i="53"/>
  <c r="F810" i="53"/>
  <c r="D810" i="53"/>
  <c r="F809" i="53"/>
  <c r="D809" i="53"/>
  <c r="F808" i="53"/>
  <c r="D808" i="53"/>
  <c r="F807" i="53"/>
  <c r="D807" i="53"/>
  <c r="F806" i="53"/>
  <c r="D806" i="53"/>
  <c r="F805" i="53"/>
  <c r="D805" i="53"/>
  <c r="F804" i="53"/>
  <c r="D804" i="53"/>
  <c r="F803" i="53"/>
  <c r="D803" i="53"/>
  <c r="F802" i="53"/>
  <c r="D802" i="53"/>
  <c r="F801" i="53"/>
  <c r="D801" i="53"/>
  <c r="F800" i="53"/>
  <c r="D800" i="53"/>
  <c r="F799" i="53"/>
  <c r="D799" i="53"/>
  <c r="F798" i="53"/>
  <c r="D798" i="53"/>
  <c r="F797" i="53"/>
  <c r="D797" i="53"/>
  <c r="F796" i="53"/>
  <c r="D796" i="53"/>
  <c r="F795" i="53"/>
  <c r="D795" i="53"/>
  <c r="F794" i="53"/>
  <c r="D794" i="53"/>
  <c r="F793" i="53"/>
  <c r="D793" i="53"/>
  <c r="F792" i="53"/>
  <c r="D792" i="53"/>
  <c r="F791" i="53"/>
  <c r="D791" i="53"/>
  <c r="F790" i="53"/>
  <c r="D790" i="53"/>
  <c r="F789" i="53"/>
  <c r="D789" i="53"/>
  <c r="F788" i="53"/>
  <c r="D788" i="53"/>
  <c r="F787" i="53"/>
  <c r="D787" i="53"/>
  <c r="F786" i="53"/>
  <c r="D786" i="53"/>
  <c r="F785" i="53"/>
  <c r="D785" i="53"/>
  <c r="F784" i="53"/>
  <c r="D784" i="53"/>
  <c r="F783" i="53"/>
  <c r="D783" i="53"/>
  <c r="F782" i="53"/>
  <c r="D782" i="53"/>
  <c r="F781" i="53"/>
  <c r="D781" i="53"/>
  <c r="F780" i="53"/>
  <c r="D780" i="53"/>
  <c r="F779" i="53"/>
  <c r="D779" i="53"/>
  <c r="F778" i="53"/>
  <c r="D778" i="53"/>
  <c r="F777" i="53"/>
  <c r="D777" i="53"/>
  <c r="F776" i="53"/>
  <c r="D776" i="53"/>
  <c r="F775" i="53"/>
  <c r="D775" i="53"/>
  <c r="F774" i="53"/>
  <c r="D774" i="53"/>
  <c r="F773" i="53"/>
  <c r="D773" i="53"/>
  <c r="F772" i="53"/>
  <c r="D772" i="53"/>
  <c r="F771" i="53"/>
  <c r="D771" i="53"/>
  <c r="F770" i="53"/>
  <c r="D770" i="53"/>
  <c r="F769" i="53"/>
  <c r="D769" i="53"/>
  <c r="F768" i="53"/>
  <c r="D768" i="53"/>
  <c r="F767" i="53"/>
  <c r="D767" i="53"/>
  <c r="F766" i="53"/>
  <c r="D766" i="53"/>
  <c r="F765" i="53"/>
  <c r="D765" i="53"/>
  <c r="F764" i="53"/>
  <c r="D764" i="53"/>
  <c r="F763" i="53"/>
  <c r="D763" i="53"/>
  <c r="F762" i="53"/>
  <c r="D762" i="53"/>
  <c r="F761" i="53"/>
  <c r="D761" i="53"/>
  <c r="F760" i="53"/>
  <c r="D760" i="53"/>
  <c r="F759" i="53"/>
  <c r="D759" i="53"/>
  <c r="F758" i="53"/>
  <c r="D758" i="53"/>
  <c r="F757" i="53"/>
  <c r="D757" i="53"/>
  <c r="F756" i="53"/>
  <c r="D756" i="53"/>
  <c r="F755" i="53"/>
  <c r="D755" i="53"/>
  <c r="F754" i="53"/>
  <c r="D754" i="53"/>
  <c r="F753" i="53"/>
  <c r="D753" i="53"/>
  <c r="F752" i="53"/>
  <c r="D752" i="53"/>
  <c r="F751" i="53"/>
  <c r="D751" i="53"/>
  <c r="F750" i="53"/>
  <c r="D750" i="53"/>
  <c r="F749" i="53"/>
  <c r="D749" i="53"/>
  <c r="F748" i="53"/>
  <c r="D748" i="53"/>
  <c r="F747" i="53"/>
  <c r="D747" i="53"/>
  <c r="F746" i="53"/>
  <c r="D746" i="53"/>
  <c r="F745" i="53"/>
  <c r="D745" i="53"/>
  <c r="F744" i="53"/>
  <c r="D744" i="53"/>
  <c r="F743" i="53"/>
  <c r="D743" i="53"/>
  <c r="F742" i="53"/>
  <c r="D742" i="53"/>
  <c r="F741" i="53"/>
  <c r="D741" i="53"/>
  <c r="F740" i="53"/>
  <c r="D740" i="53"/>
  <c r="F739" i="53"/>
  <c r="D739" i="53"/>
  <c r="F738" i="53"/>
  <c r="D738" i="53"/>
  <c r="F737" i="53"/>
  <c r="D737" i="53"/>
  <c r="F736" i="53"/>
  <c r="D736" i="53"/>
  <c r="F735" i="53"/>
  <c r="D735" i="53"/>
  <c r="F734" i="53"/>
  <c r="D734" i="53"/>
  <c r="F733" i="53"/>
  <c r="D733" i="53"/>
  <c r="F732" i="53"/>
  <c r="D732" i="53"/>
  <c r="F731" i="53"/>
  <c r="D731" i="53"/>
  <c r="F730" i="53"/>
  <c r="D730" i="53"/>
  <c r="F729" i="53"/>
  <c r="D729" i="53"/>
  <c r="F728" i="53"/>
  <c r="D728" i="53"/>
  <c r="F727" i="53"/>
  <c r="D727" i="53"/>
  <c r="F726" i="53"/>
  <c r="D726" i="53"/>
  <c r="F725" i="53"/>
  <c r="D725" i="53"/>
  <c r="F724" i="53"/>
  <c r="D724" i="53"/>
  <c r="F723" i="53"/>
  <c r="D723" i="53"/>
  <c r="F722" i="53"/>
  <c r="D722" i="53"/>
  <c r="F721" i="53"/>
  <c r="D721" i="53"/>
  <c r="F720" i="53"/>
  <c r="D720" i="53"/>
  <c r="F719" i="53"/>
  <c r="D719" i="53"/>
  <c r="F718" i="53"/>
  <c r="D718" i="53"/>
  <c r="F717" i="53"/>
  <c r="D717" i="53"/>
  <c r="F716" i="53"/>
  <c r="D716" i="53"/>
  <c r="F715" i="53"/>
  <c r="D715" i="53"/>
  <c r="F714" i="53"/>
  <c r="D714" i="53"/>
  <c r="F713" i="53"/>
  <c r="D713" i="53"/>
  <c r="F712" i="53"/>
  <c r="D712" i="53"/>
  <c r="F711" i="53"/>
  <c r="D711" i="53"/>
  <c r="F710" i="53"/>
  <c r="D710" i="53"/>
  <c r="F709" i="53"/>
  <c r="D709" i="53"/>
  <c r="F708" i="53"/>
  <c r="D708" i="53"/>
  <c r="F707" i="53"/>
  <c r="D707" i="53"/>
  <c r="F706" i="53"/>
  <c r="D706" i="53"/>
  <c r="F705" i="53"/>
  <c r="D705" i="53"/>
  <c r="F704" i="53"/>
  <c r="D704" i="53"/>
  <c r="F703" i="53"/>
  <c r="D703" i="53"/>
  <c r="F702" i="53"/>
  <c r="D702" i="53"/>
  <c r="F701" i="53"/>
  <c r="D701" i="53"/>
  <c r="F700" i="53"/>
  <c r="D700" i="53"/>
  <c r="F699" i="53"/>
  <c r="D699" i="53"/>
  <c r="F698" i="53"/>
  <c r="D698" i="53"/>
  <c r="F697" i="53"/>
  <c r="D697" i="53"/>
  <c r="F696" i="53"/>
  <c r="D696" i="53"/>
  <c r="F695" i="53"/>
  <c r="D695" i="53"/>
  <c r="F694" i="53"/>
  <c r="D694" i="53"/>
  <c r="F693" i="53"/>
  <c r="D693" i="53"/>
  <c r="F692" i="53"/>
  <c r="D692" i="53"/>
  <c r="F691" i="53"/>
  <c r="D691" i="53"/>
  <c r="F690" i="53"/>
  <c r="D690" i="53"/>
  <c r="F689" i="53"/>
  <c r="D689" i="53"/>
  <c r="F688" i="53"/>
  <c r="D688" i="53"/>
  <c r="F687" i="53"/>
  <c r="D687" i="53"/>
  <c r="F686" i="53"/>
  <c r="D686" i="53"/>
  <c r="F685" i="53"/>
  <c r="D685" i="53"/>
  <c r="F684" i="53"/>
  <c r="D684" i="53"/>
  <c r="F683" i="53"/>
  <c r="D683" i="53"/>
  <c r="F682" i="53"/>
  <c r="D682" i="53"/>
  <c r="F681" i="53"/>
  <c r="D681" i="53"/>
  <c r="F680" i="53"/>
  <c r="D680" i="53"/>
  <c r="F679" i="53"/>
  <c r="D679" i="53"/>
  <c r="F678" i="53"/>
  <c r="D678" i="53"/>
  <c r="F677" i="53"/>
  <c r="D677" i="53"/>
  <c r="F676" i="53"/>
  <c r="D676" i="53"/>
  <c r="F675" i="53"/>
  <c r="D675" i="53"/>
  <c r="F674" i="53"/>
  <c r="D674" i="53"/>
  <c r="F673" i="53"/>
  <c r="D673" i="53"/>
  <c r="F672" i="53"/>
  <c r="D672" i="53"/>
  <c r="F671" i="53"/>
  <c r="D671" i="53"/>
  <c r="F670" i="53"/>
  <c r="D670" i="53"/>
  <c r="F669" i="53"/>
  <c r="D669" i="53"/>
  <c r="F668" i="53"/>
  <c r="D668" i="53"/>
  <c r="F667" i="53"/>
  <c r="D667" i="53"/>
  <c r="F666" i="53"/>
  <c r="D666" i="53"/>
  <c r="F665" i="53"/>
  <c r="D665" i="53"/>
  <c r="F664" i="53"/>
  <c r="D664" i="53"/>
  <c r="F663" i="53"/>
  <c r="D663" i="53"/>
  <c r="F662" i="53"/>
  <c r="D662" i="53"/>
  <c r="F661" i="53"/>
  <c r="D661" i="53"/>
  <c r="F660" i="53"/>
  <c r="D660" i="53"/>
  <c r="F659" i="53"/>
  <c r="D659" i="53"/>
  <c r="F658" i="53"/>
  <c r="D658" i="53"/>
  <c r="F657" i="53"/>
  <c r="D657" i="53"/>
  <c r="F656" i="53"/>
  <c r="D656" i="53"/>
  <c r="F655" i="53"/>
  <c r="D655" i="53"/>
  <c r="F654" i="53"/>
  <c r="D654" i="53"/>
  <c r="F653" i="53"/>
  <c r="D653" i="53"/>
  <c r="F652" i="53"/>
  <c r="D652" i="53"/>
  <c r="F651" i="53"/>
  <c r="D651" i="53"/>
  <c r="F650" i="53"/>
  <c r="D650" i="53"/>
  <c r="F649" i="53"/>
  <c r="D649" i="53"/>
  <c r="F648" i="53"/>
  <c r="D648" i="53"/>
  <c r="F647" i="53"/>
  <c r="D647" i="53"/>
  <c r="F646" i="53"/>
  <c r="D646" i="53"/>
  <c r="F645" i="53"/>
  <c r="D645" i="53"/>
  <c r="F644" i="53"/>
  <c r="D644" i="53"/>
  <c r="F643" i="53"/>
  <c r="D643" i="53"/>
  <c r="F642" i="53"/>
  <c r="D642" i="53"/>
  <c r="F641" i="53"/>
  <c r="D641" i="53"/>
  <c r="F640" i="53"/>
  <c r="D640" i="53"/>
  <c r="F639" i="53"/>
  <c r="D639" i="53"/>
  <c r="F638" i="53"/>
  <c r="D638" i="53"/>
  <c r="F637" i="53"/>
  <c r="D637" i="53"/>
  <c r="F636" i="53"/>
  <c r="D636" i="53"/>
  <c r="F635" i="53"/>
  <c r="D635" i="53"/>
  <c r="F634" i="53"/>
  <c r="D634" i="53"/>
  <c r="F633" i="53"/>
  <c r="D633" i="53"/>
  <c r="F632" i="53"/>
  <c r="D632" i="53"/>
  <c r="F631" i="53"/>
  <c r="D631" i="53"/>
  <c r="F630" i="53"/>
  <c r="D630" i="53"/>
  <c r="F629" i="53"/>
  <c r="D629" i="53"/>
  <c r="F628" i="53"/>
  <c r="D628" i="53"/>
  <c r="F627" i="53"/>
  <c r="D627" i="53"/>
  <c r="F626" i="53"/>
  <c r="D626" i="53"/>
  <c r="F625" i="53"/>
  <c r="D625" i="53"/>
  <c r="F624" i="53"/>
  <c r="D624" i="53"/>
  <c r="F623" i="53"/>
  <c r="D623" i="53"/>
  <c r="F622" i="53"/>
  <c r="D622" i="53"/>
  <c r="F621" i="53"/>
  <c r="D621" i="53"/>
  <c r="F620" i="53"/>
  <c r="D620" i="53"/>
  <c r="F619" i="53"/>
  <c r="D619" i="53"/>
  <c r="F618" i="53"/>
  <c r="D618" i="53"/>
  <c r="F617" i="53"/>
  <c r="D617" i="53"/>
  <c r="F616" i="53"/>
  <c r="D616" i="53"/>
  <c r="F615" i="53"/>
  <c r="D615" i="53"/>
  <c r="F614" i="53"/>
  <c r="D614" i="53"/>
  <c r="F613" i="53"/>
  <c r="D613" i="53"/>
  <c r="F612" i="53"/>
  <c r="D612" i="53"/>
  <c r="F611" i="53"/>
  <c r="D611" i="53"/>
  <c r="F610" i="53"/>
  <c r="D610" i="53"/>
  <c r="F609" i="53"/>
  <c r="D609" i="53"/>
  <c r="F608" i="53"/>
  <c r="D608" i="53"/>
  <c r="F607" i="53"/>
  <c r="D607" i="53"/>
  <c r="F606" i="53"/>
  <c r="D606" i="53"/>
  <c r="F605" i="53"/>
  <c r="D605" i="53"/>
  <c r="F604" i="53"/>
  <c r="D604" i="53"/>
  <c r="F603" i="53"/>
  <c r="D603" i="53"/>
  <c r="F602" i="53"/>
  <c r="D602" i="53"/>
  <c r="F601" i="53"/>
  <c r="D601" i="53"/>
  <c r="F600" i="53"/>
  <c r="D600" i="53"/>
  <c r="F599" i="53"/>
  <c r="D599" i="53"/>
  <c r="F598" i="53"/>
  <c r="D598" i="53"/>
  <c r="F597" i="53"/>
  <c r="D597" i="53"/>
  <c r="F596" i="53"/>
  <c r="D596" i="53"/>
  <c r="F595" i="53"/>
  <c r="D595" i="53"/>
  <c r="F594" i="53"/>
  <c r="D594" i="53"/>
  <c r="F593" i="53"/>
  <c r="D593" i="53"/>
  <c r="F592" i="53"/>
  <c r="D592" i="53"/>
  <c r="F591" i="53"/>
  <c r="D591" i="53"/>
  <c r="F590" i="53"/>
  <c r="D590" i="53"/>
  <c r="F589" i="53"/>
  <c r="D589" i="53"/>
  <c r="F588" i="53"/>
  <c r="D588" i="53"/>
  <c r="F587" i="53"/>
  <c r="D587" i="53"/>
  <c r="F586" i="53"/>
  <c r="D586" i="53"/>
  <c r="F585" i="53"/>
  <c r="D585" i="53"/>
  <c r="F584" i="53"/>
  <c r="D584" i="53"/>
  <c r="F583" i="53"/>
  <c r="D583" i="53"/>
  <c r="F582" i="53"/>
  <c r="D582" i="53"/>
  <c r="F581" i="53"/>
  <c r="D581" i="53"/>
  <c r="F580" i="53"/>
  <c r="D580" i="53"/>
  <c r="F579" i="53"/>
  <c r="D579" i="53"/>
  <c r="F578" i="53"/>
  <c r="D578" i="53"/>
  <c r="F577" i="53"/>
  <c r="D577" i="53"/>
  <c r="F576" i="53"/>
  <c r="D576" i="53"/>
  <c r="F575" i="53"/>
  <c r="D575" i="53"/>
  <c r="F574" i="53"/>
  <c r="D574" i="53"/>
  <c r="F573" i="53"/>
  <c r="D573" i="53"/>
  <c r="F572" i="53"/>
  <c r="D572" i="53"/>
  <c r="F571" i="53"/>
  <c r="D571" i="53"/>
  <c r="F570" i="53"/>
  <c r="D570" i="53"/>
  <c r="F569" i="53"/>
  <c r="D569" i="53"/>
  <c r="F568" i="53"/>
  <c r="D568" i="53"/>
  <c r="F567" i="53"/>
  <c r="D567" i="53"/>
  <c r="F566" i="53"/>
  <c r="D566" i="53"/>
  <c r="F565" i="53"/>
  <c r="D565" i="53"/>
  <c r="F564" i="53"/>
  <c r="D564" i="53"/>
  <c r="F563" i="53"/>
  <c r="D563" i="53"/>
  <c r="F562" i="53"/>
  <c r="D562" i="53"/>
  <c r="F561" i="53"/>
  <c r="D561" i="53"/>
  <c r="F560" i="53"/>
  <c r="D560" i="53"/>
  <c r="F559" i="53"/>
  <c r="D559" i="53"/>
  <c r="F558" i="53"/>
  <c r="D558" i="53"/>
  <c r="F557" i="53"/>
  <c r="D557" i="53"/>
  <c r="F556" i="53"/>
  <c r="D556" i="53"/>
  <c r="F555" i="53"/>
  <c r="D555" i="53"/>
  <c r="F554" i="53"/>
  <c r="D554" i="53"/>
  <c r="F553" i="53"/>
  <c r="D553" i="53"/>
  <c r="F552" i="53"/>
  <c r="D552" i="53"/>
  <c r="F551" i="53"/>
  <c r="D551" i="53"/>
  <c r="F550" i="53"/>
  <c r="D550" i="53"/>
  <c r="F549" i="53"/>
  <c r="D549" i="53"/>
  <c r="F548" i="53"/>
  <c r="D548" i="53"/>
  <c r="F547" i="53"/>
  <c r="D547" i="53"/>
  <c r="F546" i="53"/>
  <c r="D546" i="53"/>
  <c r="F545" i="53"/>
  <c r="D545" i="53"/>
  <c r="F544" i="53"/>
  <c r="D544" i="53"/>
  <c r="F543" i="53"/>
  <c r="D543" i="53"/>
  <c r="F542" i="53"/>
  <c r="D542" i="53"/>
  <c r="F541" i="53"/>
  <c r="D541" i="53"/>
  <c r="F540" i="53"/>
  <c r="D540" i="53"/>
  <c r="F539" i="53"/>
  <c r="D539" i="53"/>
  <c r="F538" i="53"/>
  <c r="D538" i="53"/>
  <c r="F537" i="53"/>
  <c r="D537" i="53"/>
  <c r="F536" i="53"/>
  <c r="D536" i="53"/>
  <c r="F535" i="53"/>
  <c r="D535" i="53"/>
  <c r="F534" i="53"/>
  <c r="D534" i="53"/>
  <c r="F533" i="53"/>
  <c r="D533" i="53"/>
  <c r="F532" i="53"/>
  <c r="D532" i="53"/>
  <c r="F531" i="53"/>
  <c r="D531" i="53"/>
  <c r="F530" i="53"/>
  <c r="D530" i="53"/>
  <c r="F529" i="53"/>
  <c r="D529" i="53"/>
  <c r="F528" i="53"/>
  <c r="D528" i="53"/>
  <c r="F527" i="53"/>
  <c r="D527" i="53"/>
  <c r="F526" i="53"/>
  <c r="D526" i="53"/>
  <c r="F525" i="53"/>
  <c r="D525" i="53"/>
  <c r="F524" i="53"/>
  <c r="D524" i="53"/>
  <c r="F523" i="53"/>
  <c r="D523" i="53"/>
  <c r="F522" i="53"/>
  <c r="D522" i="53"/>
  <c r="F521" i="53"/>
  <c r="D521" i="53"/>
  <c r="F520" i="53"/>
  <c r="D520" i="53"/>
  <c r="F519" i="53"/>
  <c r="D519" i="53"/>
  <c r="F518" i="53"/>
  <c r="D518" i="53"/>
  <c r="F517" i="53"/>
  <c r="D517" i="53"/>
  <c r="F516" i="53"/>
  <c r="D516" i="53"/>
  <c r="F515" i="53"/>
  <c r="D515" i="53"/>
  <c r="F514" i="53"/>
  <c r="D514" i="53"/>
  <c r="F513" i="53"/>
  <c r="D513" i="53"/>
  <c r="F512" i="53"/>
  <c r="D512" i="53"/>
  <c r="F511" i="53"/>
  <c r="D511" i="53"/>
  <c r="F510" i="53"/>
  <c r="D510" i="53"/>
  <c r="F509" i="53"/>
  <c r="D509" i="53"/>
  <c r="F508" i="53"/>
  <c r="D508" i="53"/>
  <c r="F507" i="53"/>
  <c r="D507" i="53"/>
  <c r="F506" i="53"/>
  <c r="D506" i="53"/>
  <c r="F505" i="53"/>
  <c r="D505" i="53"/>
  <c r="F504" i="53"/>
  <c r="D504" i="53"/>
  <c r="F503" i="53"/>
  <c r="D503" i="53"/>
  <c r="F502" i="53"/>
  <c r="D502" i="53"/>
  <c r="F501" i="53"/>
  <c r="D501" i="53"/>
  <c r="F500" i="53"/>
  <c r="D500" i="53"/>
  <c r="F499" i="53"/>
  <c r="D499" i="53"/>
  <c r="F498" i="53"/>
  <c r="D498" i="53"/>
  <c r="F497" i="53"/>
  <c r="D497" i="53"/>
  <c r="F496" i="53"/>
  <c r="D496" i="53"/>
  <c r="F495" i="53"/>
  <c r="D495" i="53"/>
  <c r="F494" i="53"/>
  <c r="D494" i="53"/>
  <c r="F493" i="53"/>
  <c r="D493" i="53"/>
  <c r="F492" i="53"/>
  <c r="D492" i="53"/>
  <c r="F491" i="53"/>
  <c r="D491" i="53"/>
  <c r="F490" i="53"/>
  <c r="D490" i="53"/>
  <c r="F489" i="53"/>
  <c r="D489" i="53"/>
  <c r="F488" i="53"/>
  <c r="D488" i="53"/>
  <c r="F487" i="53"/>
  <c r="D487" i="53"/>
  <c r="F486" i="53"/>
  <c r="D486" i="53"/>
  <c r="F485" i="53"/>
  <c r="D485" i="53"/>
  <c r="F484" i="53"/>
  <c r="D484" i="53"/>
  <c r="F483" i="53"/>
  <c r="D483" i="53"/>
  <c r="F482" i="53"/>
  <c r="D482" i="53"/>
  <c r="F481" i="53"/>
  <c r="D481" i="53"/>
  <c r="F480" i="53"/>
  <c r="D480" i="53"/>
  <c r="F479" i="53"/>
  <c r="D479" i="53"/>
  <c r="F478" i="53"/>
  <c r="D478" i="53"/>
  <c r="F477" i="53"/>
  <c r="D477" i="53"/>
  <c r="F476" i="53"/>
  <c r="D476" i="53"/>
  <c r="F475" i="53"/>
  <c r="D475" i="53"/>
  <c r="F474" i="53"/>
  <c r="D474" i="53"/>
  <c r="F473" i="53"/>
  <c r="D473" i="53"/>
  <c r="F472" i="53"/>
  <c r="D472" i="53"/>
  <c r="F471" i="53"/>
  <c r="D471" i="53"/>
  <c r="F470" i="53"/>
  <c r="D470" i="53"/>
  <c r="F469" i="53"/>
  <c r="D469" i="53"/>
  <c r="F468" i="53"/>
  <c r="D468" i="53"/>
  <c r="F467" i="53"/>
  <c r="D467" i="53"/>
  <c r="F466" i="53"/>
  <c r="D466" i="53"/>
  <c r="F465" i="53"/>
  <c r="D465" i="53"/>
  <c r="F464" i="53"/>
  <c r="D464" i="53"/>
  <c r="F463" i="53"/>
  <c r="D463" i="53"/>
  <c r="F462" i="53"/>
  <c r="D462" i="53"/>
  <c r="F461" i="53"/>
  <c r="D461" i="53"/>
  <c r="F460" i="53"/>
  <c r="D460" i="53"/>
  <c r="F459" i="53"/>
  <c r="D459" i="53"/>
  <c r="F458" i="53"/>
  <c r="D458" i="53"/>
  <c r="F457" i="53"/>
  <c r="D457" i="53"/>
  <c r="F456" i="53"/>
  <c r="D456" i="53"/>
  <c r="F455" i="53"/>
  <c r="D455" i="53"/>
  <c r="F454" i="53"/>
  <c r="D454" i="53"/>
  <c r="F453" i="53"/>
  <c r="D453" i="53"/>
  <c r="F452" i="53"/>
  <c r="D452" i="53"/>
  <c r="F451" i="53"/>
  <c r="D451" i="53"/>
  <c r="F450" i="53"/>
  <c r="D450" i="53"/>
  <c r="F449" i="53"/>
  <c r="D449" i="53"/>
  <c r="F448" i="53"/>
  <c r="D448" i="53"/>
  <c r="F447" i="53"/>
  <c r="D447" i="53"/>
  <c r="F446" i="53"/>
  <c r="D446" i="53"/>
  <c r="F445" i="53"/>
  <c r="D445" i="53"/>
  <c r="F444" i="53"/>
  <c r="D444" i="53"/>
  <c r="F443" i="53"/>
  <c r="D443" i="53"/>
  <c r="F442" i="53"/>
  <c r="D442" i="53"/>
  <c r="F441" i="53"/>
  <c r="D441" i="53"/>
  <c r="F440" i="53"/>
  <c r="D440" i="53"/>
  <c r="F439" i="53"/>
  <c r="D439" i="53"/>
  <c r="F438" i="53"/>
  <c r="D438" i="53"/>
  <c r="F437" i="53"/>
  <c r="D437" i="53"/>
  <c r="F436" i="53"/>
  <c r="D436" i="53"/>
  <c r="F435" i="53"/>
  <c r="D435" i="53"/>
  <c r="F434" i="53"/>
  <c r="D434" i="53"/>
  <c r="F433" i="53"/>
  <c r="D433" i="53"/>
  <c r="F432" i="53"/>
  <c r="D432" i="53"/>
  <c r="F431" i="53"/>
  <c r="D431" i="53"/>
  <c r="F430" i="53"/>
  <c r="D430" i="53"/>
  <c r="F429" i="53"/>
  <c r="D429" i="53"/>
  <c r="F428" i="53"/>
  <c r="D428" i="53"/>
  <c r="F427" i="53"/>
  <c r="D427" i="53"/>
  <c r="F426" i="53"/>
  <c r="D426" i="53"/>
  <c r="F425" i="53"/>
  <c r="D425" i="53"/>
  <c r="F424" i="53"/>
  <c r="D424" i="53"/>
  <c r="F423" i="53"/>
  <c r="D423" i="53"/>
  <c r="F422" i="53"/>
  <c r="D422" i="53"/>
  <c r="F421" i="53"/>
  <c r="D421" i="53"/>
  <c r="F420" i="53"/>
  <c r="D420" i="53"/>
  <c r="F419" i="53"/>
  <c r="D419" i="53"/>
  <c r="F418" i="53"/>
  <c r="D418" i="53"/>
  <c r="F417" i="53"/>
  <c r="D417" i="53"/>
  <c r="F416" i="53"/>
  <c r="D416" i="53"/>
  <c r="F415" i="53"/>
  <c r="D415" i="53"/>
  <c r="F414" i="53"/>
  <c r="D414" i="53"/>
  <c r="F413" i="53"/>
  <c r="D413" i="53"/>
  <c r="F412" i="53"/>
  <c r="D412" i="53"/>
  <c r="F411" i="53"/>
  <c r="D411" i="53"/>
  <c r="F410" i="53"/>
  <c r="D410" i="53"/>
  <c r="F409" i="53"/>
  <c r="D409" i="53"/>
  <c r="F408" i="53"/>
  <c r="D408" i="53"/>
  <c r="F407" i="53"/>
  <c r="D407" i="53"/>
  <c r="F406" i="53"/>
  <c r="D406" i="53"/>
  <c r="F405" i="53"/>
  <c r="D405" i="53"/>
  <c r="F404" i="53"/>
  <c r="D404" i="53"/>
  <c r="F403" i="53"/>
  <c r="D403" i="53"/>
  <c r="F402" i="53"/>
  <c r="D402" i="53"/>
  <c r="F401" i="53"/>
  <c r="D401" i="53"/>
  <c r="F400" i="53"/>
  <c r="D400" i="53"/>
  <c r="F399" i="53"/>
  <c r="D399" i="53"/>
  <c r="F398" i="53"/>
  <c r="D398" i="53"/>
  <c r="F397" i="53"/>
  <c r="D397" i="53"/>
  <c r="F396" i="53"/>
  <c r="D396" i="53"/>
  <c r="F395" i="53"/>
  <c r="D395" i="53"/>
  <c r="F394" i="53"/>
  <c r="D394" i="53"/>
  <c r="F393" i="53"/>
  <c r="D393" i="53"/>
  <c r="F392" i="53"/>
  <c r="D392" i="53"/>
  <c r="F391" i="53"/>
  <c r="D391" i="53"/>
  <c r="F390" i="53"/>
  <c r="D390" i="53"/>
  <c r="F389" i="53"/>
  <c r="D389" i="53"/>
  <c r="F388" i="53"/>
  <c r="D388" i="53"/>
  <c r="F387" i="53"/>
  <c r="D387" i="53"/>
  <c r="F386" i="53"/>
  <c r="D386" i="53"/>
  <c r="F385" i="53"/>
  <c r="D385" i="53"/>
  <c r="F384" i="53"/>
  <c r="D384" i="53"/>
  <c r="F383" i="53"/>
  <c r="D383" i="53"/>
  <c r="F382" i="53"/>
  <c r="D382" i="53"/>
  <c r="F381" i="53"/>
  <c r="D381" i="53"/>
  <c r="F380" i="53"/>
  <c r="D380" i="53"/>
  <c r="F379" i="53"/>
  <c r="D379" i="53"/>
  <c r="F378" i="53"/>
  <c r="D378" i="53"/>
  <c r="F377" i="53"/>
  <c r="D377" i="53"/>
  <c r="F376" i="53"/>
  <c r="D376" i="53"/>
  <c r="F375" i="53"/>
  <c r="D375" i="53"/>
  <c r="F374" i="53"/>
  <c r="D374" i="53"/>
  <c r="F373" i="53"/>
  <c r="D373" i="53"/>
  <c r="F372" i="53"/>
  <c r="D372" i="53"/>
  <c r="F371" i="53"/>
  <c r="D371" i="53"/>
  <c r="F370" i="53"/>
  <c r="D370" i="53"/>
  <c r="F369" i="53"/>
  <c r="D369" i="53"/>
  <c r="F368" i="53"/>
  <c r="D368" i="53"/>
  <c r="F367" i="53"/>
  <c r="D367" i="53"/>
  <c r="F366" i="53"/>
  <c r="D366" i="53"/>
  <c r="F365" i="53"/>
  <c r="D365" i="53"/>
  <c r="F364" i="53"/>
  <c r="D364" i="53"/>
  <c r="F363" i="53"/>
  <c r="D363" i="53"/>
  <c r="F362" i="53"/>
  <c r="D362" i="53"/>
  <c r="F361" i="53"/>
  <c r="D361" i="53"/>
  <c r="F360" i="53"/>
  <c r="D360" i="53"/>
  <c r="F359" i="53"/>
  <c r="D359" i="53"/>
  <c r="F358" i="53"/>
  <c r="D358" i="53"/>
  <c r="F357" i="53"/>
  <c r="D357" i="53"/>
  <c r="F356" i="53"/>
  <c r="D356" i="53"/>
  <c r="F355" i="53"/>
  <c r="D355" i="53"/>
  <c r="F354" i="53"/>
  <c r="D354" i="53"/>
  <c r="F353" i="53"/>
  <c r="D353" i="53"/>
  <c r="F352" i="53"/>
  <c r="D352" i="53"/>
  <c r="F351" i="53"/>
  <c r="D351" i="53"/>
  <c r="F350" i="53"/>
  <c r="D350" i="53"/>
  <c r="F349" i="53"/>
  <c r="D349" i="53"/>
  <c r="F348" i="53"/>
  <c r="D348" i="53"/>
  <c r="F347" i="53"/>
  <c r="D347" i="53"/>
  <c r="F346" i="53"/>
  <c r="D346" i="53"/>
  <c r="F345" i="53"/>
  <c r="D345" i="53"/>
  <c r="F344" i="53"/>
  <c r="D344" i="53"/>
  <c r="F343" i="53"/>
  <c r="D343" i="53"/>
  <c r="F342" i="53"/>
  <c r="D342" i="53"/>
  <c r="F341" i="53"/>
  <c r="D341" i="53"/>
  <c r="F340" i="53"/>
  <c r="D340" i="53"/>
  <c r="F339" i="53"/>
  <c r="D339" i="53"/>
  <c r="F338" i="53"/>
  <c r="D338" i="53"/>
  <c r="F337" i="53"/>
  <c r="D337" i="53"/>
  <c r="F336" i="53"/>
  <c r="D336" i="53"/>
  <c r="F335" i="53"/>
  <c r="D335" i="53"/>
  <c r="F334" i="53"/>
  <c r="D334" i="53"/>
  <c r="F333" i="53"/>
  <c r="D333" i="53"/>
  <c r="F332" i="53"/>
  <c r="D332" i="53"/>
  <c r="F331" i="53"/>
  <c r="D331" i="53"/>
  <c r="F330" i="53"/>
  <c r="D330" i="53"/>
  <c r="F329" i="53"/>
  <c r="D329" i="53"/>
  <c r="F328" i="53"/>
  <c r="D328" i="53"/>
  <c r="F327" i="53"/>
  <c r="D327" i="53"/>
  <c r="F326" i="53"/>
  <c r="D326" i="53"/>
  <c r="F325" i="53"/>
  <c r="D325" i="53"/>
  <c r="F324" i="53"/>
  <c r="D324" i="53"/>
  <c r="F323" i="53"/>
  <c r="D323" i="53"/>
  <c r="F322" i="53"/>
  <c r="D322" i="53"/>
  <c r="F321" i="53"/>
  <c r="D321" i="53"/>
  <c r="F320" i="53"/>
  <c r="D320" i="53"/>
  <c r="F319" i="53"/>
  <c r="D319" i="53"/>
  <c r="F318" i="53"/>
  <c r="D318" i="53"/>
  <c r="F317" i="53"/>
  <c r="D317" i="53"/>
  <c r="F316" i="53"/>
  <c r="D316" i="53"/>
  <c r="F315" i="53"/>
  <c r="D315" i="53"/>
  <c r="F314" i="53"/>
  <c r="D314" i="53"/>
  <c r="F313" i="53"/>
  <c r="D313" i="53"/>
  <c r="F312" i="53"/>
  <c r="D312" i="53"/>
  <c r="F311" i="53"/>
  <c r="D311" i="53"/>
  <c r="F310" i="53"/>
  <c r="D310" i="53"/>
  <c r="F309" i="53"/>
  <c r="D309" i="53"/>
  <c r="F308" i="53"/>
  <c r="D308" i="53"/>
  <c r="F307" i="53"/>
  <c r="D307" i="53"/>
  <c r="F306" i="53"/>
  <c r="D306" i="53"/>
  <c r="F305" i="53"/>
  <c r="D305" i="53"/>
  <c r="F304" i="53"/>
  <c r="D304" i="53"/>
  <c r="F303" i="53"/>
  <c r="D303" i="53"/>
  <c r="F302" i="53"/>
  <c r="D302" i="53"/>
  <c r="F301" i="53"/>
  <c r="D301" i="53"/>
  <c r="F300" i="53"/>
  <c r="D300" i="53"/>
  <c r="F299" i="53"/>
  <c r="D299" i="53"/>
  <c r="F298" i="53"/>
  <c r="D298" i="53"/>
  <c r="F297" i="53"/>
  <c r="D297" i="53"/>
  <c r="F296" i="53"/>
  <c r="D296" i="53"/>
  <c r="F295" i="53"/>
  <c r="D295" i="53"/>
  <c r="F294" i="53"/>
  <c r="D294" i="53"/>
  <c r="F293" i="53"/>
  <c r="D293" i="53"/>
  <c r="F292" i="53"/>
  <c r="D292" i="53"/>
  <c r="F291" i="53"/>
  <c r="D291" i="53"/>
  <c r="F290" i="53"/>
  <c r="D290" i="53"/>
  <c r="F289" i="53"/>
  <c r="D289" i="53"/>
  <c r="F288" i="53"/>
  <c r="D288" i="53"/>
  <c r="F287" i="53"/>
  <c r="D287" i="53"/>
  <c r="F286" i="53"/>
  <c r="D286" i="53"/>
  <c r="F285" i="53"/>
  <c r="D285" i="53"/>
  <c r="F284" i="53"/>
  <c r="D284" i="53"/>
  <c r="F283" i="53"/>
  <c r="D283" i="53"/>
  <c r="F282" i="53"/>
  <c r="D282" i="53"/>
  <c r="F281" i="53"/>
  <c r="D281" i="53"/>
  <c r="F280" i="53"/>
  <c r="D280" i="53"/>
  <c r="F279" i="53"/>
  <c r="D279" i="53"/>
  <c r="F278" i="53"/>
  <c r="D278" i="53"/>
  <c r="F277" i="53"/>
  <c r="D277" i="53"/>
  <c r="F276" i="53"/>
  <c r="D276" i="53"/>
  <c r="F275" i="53"/>
  <c r="D275" i="53"/>
  <c r="F274" i="53"/>
  <c r="D274" i="53"/>
  <c r="F273" i="53"/>
  <c r="D273" i="53"/>
  <c r="F272" i="53"/>
  <c r="D272" i="53"/>
  <c r="F271" i="53"/>
  <c r="D271" i="53"/>
  <c r="F270" i="53"/>
  <c r="D270" i="53"/>
  <c r="F269" i="53"/>
  <c r="D269" i="53"/>
  <c r="F268" i="53"/>
  <c r="D268" i="53"/>
  <c r="F267" i="53"/>
  <c r="D267" i="53"/>
  <c r="F266" i="53"/>
  <c r="D266" i="53"/>
  <c r="F265" i="53"/>
  <c r="D265" i="53"/>
  <c r="F264" i="53"/>
  <c r="D264" i="53"/>
  <c r="F263" i="53"/>
  <c r="D263" i="53"/>
  <c r="F262" i="53"/>
  <c r="D262" i="53"/>
  <c r="F261" i="53"/>
  <c r="D261" i="53"/>
  <c r="F260" i="53"/>
  <c r="D260" i="53"/>
  <c r="F259" i="53"/>
  <c r="D259" i="53"/>
  <c r="F258" i="53"/>
  <c r="D258" i="53"/>
  <c r="F257" i="53"/>
  <c r="D257" i="53"/>
  <c r="F256" i="53"/>
  <c r="D256" i="53"/>
  <c r="F255" i="53"/>
  <c r="D255" i="53"/>
  <c r="F254" i="53"/>
  <c r="D254" i="53"/>
  <c r="F253" i="53"/>
  <c r="D253" i="53"/>
  <c r="F252" i="53"/>
  <c r="D252" i="53"/>
  <c r="F251" i="53"/>
  <c r="D251" i="53"/>
  <c r="F250" i="53"/>
  <c r="D250" i="53"/>
  <c r="F249" i="53"/>
  <c r="D249" i="53"/>
  <c r="F248" i="53"/>
  <c r="D248" i="53"/>
  <c r="F247" i="53"/>
  <c r="D247" i="53"/>
  <c r="F246" i="53"/>
  <c r="D246" i="53"/>
  <c r="F245" i="53"/>
  <c r="D245" i="53"/>
  <c r="F244" i="53"/>
  <c r="D244" i="53"/>
  <c r="F243" i="53"/>
  <c r="D243" i="53"/>
  <c r="F242" i="53"/>
  <c r="D242" i="53"/>
  <c r="F241" i="53"/>
  <c r="D241" i="53"/>
  <c r="F240" i="53"/>
  <c r="D240" i="53"/>
  <c r="F239" i="53"/>
  <c r="D239" i="53"/>
  <c r="F238" i="53"/>
  <c r="D238" i="53"/>
  <c r="F237" i="53"/>
  <c r="D237" i="53"/>
  <c r="F236" i="53"/>
  <c r="D236" i="53"/>
  <c r="F235" i="53"/>
  <c r="D235" i="53"/>
  <c r="F234" i="53"/>
  <c r="D234" i="53"/>
  <c r="F233" i="53"/>
  <c r="D233" i="53"/>
  <c r="F232" i="53"/>
  <c r="D232" i="53"/>
  <c r="F231" i="53"/>
  <c r="D231" i="53"/>
  <c r="F230" i="53"/>
  <c r="D230" i="53"/>
  <c r="F229" i="53"/>
  <c r="D229" i="53"/>
  <c r="F228" i="53"/>
  <c r="D228" i="53"/>
  <c r="F227" i="53"/>
  <c r="D227" i="53"/>
  <c r="F226" i="53"/>
  <c r="D226" i="53"/>
  <c r="F225" i="53"/>
  <c r="D225" i="53"/>
  <c r="F224" i="53"/>
  <c r="D224" i="53"/>
  <c r="F223" i="53"/>
  <c r="D223" i="53"/>
  <c r="F222" i="53"/>
  <c r="D222" i="53"/>
  <c r="F221" i="53"/>
  <c r="D221" i="53"/>
  <c r="F220" i="53"/>
  <c r="D220" i="53"/>
  <c r="F219" i="53"/>
  <c r="D219" i="53"/>
  <c r="F218" i="53"/>
  <c r="D218" i="53"/>
  <c r="F217" i="53"/>
  <c r="D217" i="53"/>
  <c r="F216" i="53"/>
  <c r="D216" i="53"/>
  <c r="F215" i="53"/>
  <c r="D215" i="53"/>
  <c r="F214" i="53"/>
  <c r="D214" i="53"/>
  <c r="F213" i="53"/>
  <c r="D213" i="53"/>
  <c r="F212" i="53"/>
  <c r="D212" i="53"/>
  <c r="F211" i="53"/>
  <c r="D211" i="53"/>
  <c r="F210" i="53"/>
  <c r="D210" i="53"/>
  <c r="F209" i="53"/>
  <c r="D209" i="53"/>
  <c r="F208" i="53"/>
  <c r="D208" i="53"/>
  <c r="F207" i="53"/>
  <c r="D207" i="53"/>
  <c r="F206" i="53"/>
  <c r="D206" i="53"/>
  <c r="F205" i="53"/>
  <c r="D205" i="53"/>
  <c r="F204" i="53"/>
  <c r="D204" i="53"/>
  <c r="F203" i="53"/>
  <c r="D203" i="53"/>
  <c r="F202" i="53"/>
  <c r="D202" i="53"/>
  <c r="F201" i="53"/>
  <c r="D201" i="53"/>
  <c r="F200" i="53"/>
  <c r="D200" i="53"/>
  <c r="F199" i="53"/>
  <c r="D199" i="53"/>
  <c r="F198" i="53"/>
  <c r="D198" i="53"/>
  <c r="F197" i="53"/>
  <c r="D197" i="53"/>
  <c r="F196" i="53"/>
  <c r="D196" i="53"/>
  <c r="F195" i="53"/>
  <c r="D195" i="53"/>
  <c r="F194" i="53"/>
  <c r="D194" i="53"/>
  <c r="F193" i="53"/>
  <c r="D193" i="53"/>
  <c r="F192" i="53"/>
  <c r="D192" i="53"/>
  <c r="F191" i="53"/>
  <c r="D191" i="53"/>
  <c r="F190" i="53"/>
  <c r="D190" i="53"/>
  <c r="F189" i="53"/>
  <c r="D189" i="53"/>
  <c r="F188" i="53"/>
  <c r="D188" i="53"/>
  <c r="F187" i="53"/>
  <c r="D187" i="53"/>
  <c r="F186" i="53"/>
  <c r="D186" i="53"/>
  <c r="F185" i="53"/>
  <c r="D185" i="53"/>
  <c r="F184" i="53"/>
  <c r="D184" i="53"/>
  <c r="F183" i="53"/>
  <c r="D183" i="53"/>
  <c r="F182" i="53"/>
  <c r="D182" i="53"/>
  <c r="F181" i="53"/>
  <c r="D181" i="53"/>
  <c r="F180" i="53"/>
  <c r="D180" i="53"/>
  <c r="F179" i="53"/>
  <c r="D179" i="53"/>
  <c r="F178" i="53"/>
  <c r="D178" i="53"/>
  <c r="F177" i="53"/>
  <c r="D177" i="53"/>
  <c r="F176" i="53"/>
  <c r="D176" i="53"/>
  <c r="F175" i="53"/>
  <c r="D175" i="53"/>
  <c r="F174" i="53"/>
  <c r="D174" i="53"/>
  <c r="F173" i="53"/>
  <c r="D173" i="53"/>
  <c r="F172" i="53"/>
  <c r="D172" i="53"/>
  <c r="F171" i="53"/>
  <c r="D171" i="53"/>
  <c r="F170" i="53"/>
  <c r="D170" i="53"/>
  <c r="F169" i="53"/>
  <c r="D169" i="53"/>
  <c r="F168" i="53"/>
  <c r="D168" i="53"/>
  <c r="F167" i="53"/>
  <c r="D167" i="53"/>
  <c r="F166" i="53"/>
  <c r="D166" i="53"/>
  <c r="F165" i="53"/>
  <c r="D165" i="53"/>
  <c r="F164" i="53"/>
  <c r="D164" i="53"/>
  <c r="F163" i="53"/>
  <c r="D163" i="53"/>
  <c r="F162" i="53"/>
  <c r="D162" i="53"/>
  <c r="F161" i="53"/>
  <c r="D161" i="53"/>
  <c r="F160" i="53"/>
  <c r="D160" i="53"/>
  <c r="F159" i="53"/>
  <c r="D159" i="53"/>
  <c r="F158" i="53"/>
  <c r="D158" i="53"/>
  <c r="F157" i="53"/>
  <c r="D157" i="53"/>
  <c r="F156" i="53"/>
  <c r="D156" i="53"/>
  <c r="F155" i="53"/>
  <c r="D155" i="53"/>
  <c r="F154" i="53"/>
  <c r="D154" i="53"/>
  <c r="F153" i="53"/>
  <c r="D153" i="53"/>
  <c r="F152" i="53"/>
  <c r="D152" i="53"/>
  <c r="F151" i="53"/>
  <c r="D151" i="53"/>
  <c r="F150" i="53"/>
  <c r="D150" i="53"/>
  <c r="F149" i="53"/>
  <c r="D149" i="53"/>
  <c r="F148" i="53"/>
  <c r="D148" i="53"/>
  <c r="F147" i="53"/>
  <c r="D147" i="53"/>
  <c r="F146" i="53"/>
  <c r="D146" i="53"/>
  <c r="F145" i="53"/>
  <c r="D145" i="53"/>
  <c r="F144" i="53"/>
  <c r="D144" i="53"/>
  <c r="F143" i="53"/>
  <c r="D143" i="53"/>
  <c r="F142" i="53"/>
  <c r="D142" i="53"/>
  <c r="F141" i="53"/>
  <c r="D141" i="53"/>
  <c r="F140" i="53"/>
  <c r="D140" i="53"/>
  <c r="F139" i="53"/>
  <c r="D139" i="53"/>
  <c r="F138" i="53"/>
  <c r="D138" i="53"/>
  <c r="F137" i="53"/>
  <c r="D137" i="53"/>
  <c r="F136" i="53"/>
  <c r="D136" i="53"/>
  <c r="F135" i="53"/>
  <c r="D135" i="53"/>
  <c r="F134" i="53"/>
  <c r="D134" i="53"/>
  <c r="F133" i="53"/>
  <c r="D133" i="53"/>
  <c r="F132" i="53"/>
  <c r="D132" i="53"/>
  <c r="F131" i="53"/>
  <c r="D131" i="53"/>
  <c r="F130" i="53"/>
  <c r="D130" i="53"/>
  <c r="F129" i="53"/>
  <c r="D129" i="53"/>
  <c r="F128" i="53"/>
  <c r="D128" i="53"/>
  <c r="F127" i="53"/>
  <c r="D127" i="53"/>
  <c r="F126" i="53"/>
  <c r="D126" i="53"/>
  <c r="F125" i="53"/>
  <c r="D125" i="53"/>
  <c r="F124" i="53"/>
  <c r="D124" i="53"/>
  <c r="F123" i="53"/>
  <c r="D123" i="53"/>
  <c r="F122" i="53"/>
  <c r="D122" i="53"/>
  <c r="F121" i="53"/>
  <c r="D121" i="53"/>
  <c r="F120" i="53"/>
  <c r="D120" i="53"/>
  <c r="F119" i="53"/>
  <c r="D119" i="53"/>
  <c r="F118" i="53"/>
  <c r="D118" i="53"/>
  <c r="F117" i="53"/>
  <c r="D117" i="53"/>
  <c r="F116" i="53"/>
  <c r="D116" i="53"/>
  <c r="F115" i="53"/>
  <c r="D115" i="53"/>
  <c r="F114" i="53"/>
  <c r="D114" i="53"/>
  <c r="F113" i="53"/>
  <c r="D113" i="53"/>
  <c r="F112" i="53"/>
  <c r="D112" i="53"/>
  <c r="F111" i="53"/>
  <c r="D111" i="53"/>
  <c r="F110" i="53"/>
  <c r="D110" i="53"/>
  <c r="F109" i="53"/>
  <c r="D109" i="53"/>
  <c r="F108" i="53"/>
  <c r="D108" i="53"/>
  <c r="F107" i="53"/>
  <c r="D107" i="53"/>
  <c r="F106" i="53"/>
  <c r="D106" i="53"/>
  <c r="F105" i="53"/>
  <c r="D105" i="53"/>
  <c r="F104" i="53"/>
  <c r="D104" i="53"/>
  <c r="F103" i="53"/>
  <c r="D103" i="53"/>
  <c r="F102" i="53"/>
  <c r="D102" i="53"/>
  <c r="F101" i="53"/>
  <c r="D101" i="53"/>
  <c r="F100" i="53"/>
  <c r="D100" i="53"/>
  <c r="F99" i="53"/>
  <c r="D99" i="53"/>
  <c r="F98" i="53"/>
  <c r="D98" i="53"/>
  <c r="F97" i="53"/>
  <c r="D97" i="53"/>
  <c r="F96" i="53"/>
  <c r="D96" i="53"/>
  <c r="F95" i="53"/>
  <c r="D95" i="53"/>
  <c r="F94" i="53"/>
  <c r="D94" i="53"/>
  <c r="F93" i="53"/>
  <c r="D93" i="53"/>
  <c r="F92" i="53"/>
  <c r="D92" i="53"/>
  <c r="F91" i="53"/>
  <c r="D91" i="53"/>
  <c r="F90" i="53"/>
  <c r="D90" i="53"/>
  <c r="F89" i="53"/>
  <c r="D89" i="53"/>
  <c r="F88" i="53"/>
  <c r="D88" i="53"/>
  <c r="F87" i="53"/>
  <c r="D87" i="53"/>
  <c r="F86" i="53"/>
  <c r="D86" i="53"/>
  <c r="F85" i="53"/>
  <c r="D85" i="53"/>
  <c r="F84" i="53"/>
  <c r="D84" i="53"/>
  <c r="F83" i="53"/>
  <c r="D83" i="53"/>
  <c r="F82" i="53"/>
  <c r="D82" i="53"/>
  <c r="F81" i="53"/>
  <c r="D81" i="53"/>
  <c r="F80" i="53"/>
  <c r="D80" i="53"/>
  <c r="F79" i="53"/>
  <c r="D79" i="53"/>
  <c r="F78" i="53"/>
  <c r="D78" i="53"/>
  <c r="F77" i="53"/>
  <c r="D77" i="53"/>
  <c r="F76" i="53"/>
  <c r="D76" i="53"/>
  <c r="F75" i="53"/>
  <c r="D75" i="53"/>
  <c r="F74" i="53"/>
  <c r="D74" i="53"/>
  <c r="F73" i="53"/>
  <c r="D73" i="53"/>
  <c r="F72" i="53"/>
  <c r="D72" i="53"/>
  <c r="F71" i="53"/>
  <c r="D71" i="53"/>
  <c r="F70" i="53"/>
  <c r="D70" i="53"/>
  <c r="F69" i="53"/>
  <c r="D69" i="53"/>
  <c r="F68" i="53"/>
  <c r="D68" i="53"/>
  <c r="F67" i="53"/>
  <c r="D67" i="53"/>
  <c r="F66" i="53"/>
  <c r="D66" i="53"/>
  <c r="F65" i="53"/>
  <c r="D65" i="53"/>
  <c r="F64" i="53"/>
  <c r="D64" i="53"/>
  <c r="F63" i="53"/>
  <c r="D63" i="53"/>
  <c r="F62" i="53"/>
  <c r="D62" i="53"/>
  <c r="F61" i="53"/>
  <c r="D61" i="53"/>
  <c r="F60" i="53"/>
  <c r="D60" i="53"/>
  <c r="F59" i="53"/>
  <c r="D59" i="53"/>
  <c r="F58" i="53"/>
  <c r="D58" i="53"/>
  <c r="F57" i="53"/>
  <c r="D57" i="53"/>
  <c r="F56" i="53"/>
  <c r="D56" i="53"/>
  <c r="F55" i="53"/>
  <c r="D55" i="53"/>
  <c r="F54" i="53"/>
  <c r="D54" i="53"/>
  <c r="F53" i="53"/>
  <c r="D53" i="53"/>
  <c r="F52" i="53"/>
  <c r="D52" i="53"/>
  <c r="F51" i="53"/>
  <c r="D51" i="53"/>
  <c r="F50" i="53"/>
  <c r="D50" i="53"/>
  <c r="F49" i="53"/>
  <c r="D49" i="53"/>
  <c r="F48" i="53"/>
  <c r="D48" i="53"/>
  <c r="F47" i="53"/>
  <c r="D47" i="53"/>
  <c r="F46" i="53"/>
  <c r="D46" i="53"/>
  <c r="F45" i="53"/>
  <c r="D45" i="53"/>
  <c r="F44" i="53"/>
  <c r="D44" i="53"/>
  <c r="F43" i="53"/>
  <c r="D43" i="53"/>
  <c r="F42" i="53"/>
  <c r="D42" i="53"/>
  <c r="F41" i="53"/>
  <c r="D41" i="53"/>
  <c r="F40" i="53"/>
  <c r="D40" i="53"/>
  <c r="D39" i="53"/>
  <c r="D38" i="53"/>
  <c r="D37" i="53"/>
  <c r="D36" i="53"/>
  <c r="F21" i="53"/>
  <c r="F23" i="53" s="1"/>
  <c r="F25" i="53" s="1"/>
  <c r="F19" i="53"/>
  <c r="F18" i="53"/>
  <c r="D18" i="53"/>
  <c r="F17" i="53"/>
  <c r="D17" i="53"/>
  <c r="F16" i="53"/>
  <c r="D16" i="53"/>
  <c r="F14" i="53"/>
  <c r="F13" i="53"/>
  <c r="F4" i="53"/>
  <c r="A40" i="51"/>
  <c r="A39" i="51"/>
  <c r="A38" i="51"/>
  <c r="A37" i="51"/>
  <c r="A36" i="51"/>
  <c r="A35" i="51"/>
  <c r="A34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N3" i="51"/>
  <c r="AM3" i="51"/>
  <c r="AL3" i="51"/>
  <c r="AK3" i="51"/>
  <c r="AJ3" i="51"/>
  <c r="AI3" i="51"/>
  <c r="AH3" i="51"/>
  <c r="AG3" i="51"/>
  <c r="AF3" i="51"/>
  <c r="AE3" i="51"/>
  <c r="AD3" i="51"/>
  <c r="AC3" i="51"/>
  <c r="AB3" i="51"/>
  <c r="AA3" i="51"/>
  <c r="Z3" i="51"/>
  <c r="Y3" i="51"/>
  <c r="X3" i="51"/>
  <c r="X1" i="51" s="1"/>
  <c r="W3" i="51"/>
  <c r="W1" i="51" s="1"/>
  <c r="V3" i="51"/>
  <c r="V1" i="51" s="1"/>
  <c r="U3" i="51"/>
  <c r="T3" i="51"/>
  <c r="T1" i="51" s="1"/>
  <c r="S3" i="51"/>
  <c r="R3" i="51"/>
  <c r="R1" i="51" s="1"/>
  <c r="Q3" i="51"/>
  <c r="P3" i="51"/>
  <c r="P1" i="51" s="1"/>
  <c r="O3" i="51"/>
  <c r="O1" i="51" s="1"/>
  <c r="N3" i="51"/>
  <c r="N1" i="51" s="1"/>
  <c r="M3" i="51"/>
  <c r="L3" i="51"/>
  <c r="L1" i="51" s="1"/>
  <c r="K3" i="51"/>
  <c r="J3" i="51"/>
  <c r="J1" i="51" s="1"/>
  <c r="I3" i="51"/>
  <c r="H3" i="51"/>
  <c r="H1" i="51" s="1"/>
  <c r="G3" i="51"/>
  <c r="G1" i="51" s="1"/>
  <c r="F3" i="51"/>
  <c r="F1" i="51" s="1"/>
  <c r="E3" i="51"/>
  <c r="AN2" i="51"/>
  <c r="AM2" i="51"/>
  <c r="AL2" i="51"/>
  <c r="AK2" i="51"/>
  <c r="AJ2" i="51"/>
  <c r="AI2" i="51"/>
  <c r="AH2" i="51"/>
  <c r="AG2" i="51"/>
  <c r="AF2" i="51"/>
  <c r="AE2" i="51"/>
  <c r="AD2" i="51"/>
  <c r="AC2" i="51"/>
  <c r="AB2" i="51"/>
  <c r="AA2" i="51"/>
  <c r="Z2" i="51"/>
  <c r="Y2" i="51"/>
  <c r="X2" i="51"/>
  <c r="W2" i="51"/>
  <c r="V2" i="51"/>
  <c r="U2" i="51"/>
  <c r="T2" i="51"/>
  <c r="S2" i="51"/>
  <c r="R2" i="51"/>
  <c r="Q2" i="51"/>
  <c r="P2" i="51"/>
  <c r="O2" i="51"/>
  <c r="N2" i="51"/>
  <c r="M2" i="51"/>
  <c r="L2" i="51"/>
  <c r="K2" i="51"/>
  <c r="J2" i="51"/>
  <c r="I2" i="51"/>
  <c r="H2" i="51"/>
  <c r="G2" i="51"/>
  <c r="F2" i="51"/>
  <c r="E2" i="51"/>
  <c r="AN1" i="51"/>
  <c r="AM1" i="51"/>
  <c r="AL1" i="51"/>
  <c r="AK1" i="51"/>
  <c r="AJ1" i="51"/>
  <c r="AI1" i="51"/>
  <c r="AH1" i="51"/>
  <c r="AG1" i="51"/>
  <c r="AF1" i="51"/>
  <c r="AE1" i="51"/>
  <c r="AD1" i="51"/>
  <c r="AC1" i="51"/>
  <c r="AB1" i="51"/>
  <c r="AA1" i="51"/>
  <c r="Z1" i="51"/>
  <c r="U1" i="51"/>
  <c r="S1" i="51"/>
  <c r="Q1" i="51"/>
  <c r="M1" i="51"/>
  <c r="K1" i="51"/>
  <c r="I1" i="51"/>
  <c r="E1" i="51"/>
  <c r="P40" i="44"/>
  <c r="P39" i="44"/>
  <c r="P38" i="44"/>
  <c r="P37" i="44"/>
  <c r="P36" i="44"/>
  <c r="P35" i="44"/>
  <c r="P34" i="44"/>
  <c r="P33" i="44"/>
  <c r="P32" i="44"/>
  <c r="P31" i="44"/>
  <c r="P30" i="44"/>
  <c r="P29" i="44"/>
  <c r="P28" i="44"/>
  <c r="P27" i="44"/>
  <c r="P26" i="44"/>
  <c r="P25" i="44"/>
  <c r="P24" i="44"/>
  <c r="P23" i="44"/>
  <c r="D23" i="44"/>
  <c r="P22" i="44"/>
  <c r="D22" i="44"/>
  <c r="P21" i="44"/>
  <c r="P20" i="44"/>
  <c r="D20" i="44"/>
  <c r="P19" i="44"/>
  <c r="D19" i="44"/>
  <c r="P18" i="44"/>
  <c r="D18" i="44"/>
  <c r="P17" i="44"/>
  <c r="D17" i="44"/>
  <c r="P16" i="44"/>
  <c r="D16" i="44"/>
  <c r="P15" i="44"/>
  <c r="P14" i="44"/>
  <c r="P13" i="44"/>
  <c r="P12" i="44"/>
  <c r="P11" i="44"/>
  <c r="D11" i="44"/>
  <c r="P10" i="44"/>
  <c r="D10" i="44"/>
  <c r="P9" i="44"/>
  <c r="P8" i="44"/>
  <c r="D8" i="44"/>
  <c r="P7" i="44"/>
  <c r="D7" i="44"/>
  <c r="P6" i="44"/>
  <c r="D6" i="44"/>
  <c r="P5" i="44"/>
  <c r="D5" i="44"/>
  <c r="D4" i="44"/>
  <c r="D3" i="44"/>
  <c r="D2" i="44"/>
  <c r="C31" i="1" l="1"/>
  <c r="E31" i="1" s="1"/>
  <c r="E32" i="1" s="1"/>
  <c r="P18" i="17"/>
  <c r="D8" i="39"/>
  <c r="D10" i="1" s="1"/>
  <c r="R10" i="17"/>
  <c r="R11" i="17" s="1"/>
  <c r="R12" i="17" s="1"/>
  <c r="R13" i="17" s="1"/>
  <c r="R14" i="17" s="1"/>
  <c r="R15" i="17" s="1"/>
  <c r="R16" i="17" s="1"/>
  <c r="R17" i="17" s="1"/>
  <c r="M10" i="54"/>
  <c r="L8" i="1"/>
  <c r="E5" i="21"/>
  <c r="C33" i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D7" i="1"/>
  <c r="E6" i="21"/>
  <c r="M8" i="54"/>
  <c r="M11" i="54" s="1"/>
  <c r="M9" i="54"/>
  <c r="N10" i="54"/>
  <c r="N9" i="54"/>
  <c r="N8" i="54"/>
  <c r="N11" i="5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Vera.Diribodi</author>
    <author>Felicia.Orose</author>
  </authors>
  <commentList>
    <comment ref="E4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Vera.Diribodi:</t>
        </r>
        <r>
          <rPr>
            <sz val="9"/>
            <color indexed="81"/>
            <rFont val="Tahoma"/>
            <family val="2"/>
          </rPr>
          <t xml:space="preserve">
Choose option in drop-down list to state if completed conduit is in 2015 plan or not</t>
        </r>
      </text>
    </comment>
    <comment ref="F4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Vera.Diribodi:</t>
        </r>
        <r>
          <rPr>
            <sz val="9"/>
            <color indexed="81"/>
            <rFont val="Tahoma"/>
            <family val="2"/>
          </rPr>
          <t xml:space="preserve">
Provide activity detail on work done i.e. New Construction, repairs, replacement etc.</t>
        </r>
      </text>
    </comment>
    <comment ref="H5" authorId="1" shapeId="0" xr:uid="{00000000-0006-0000-1100-000003000000}">
      <text>
        <r>
          <rPr>
            <b/>
            <sz val="9"/>
            <color indexed="81"/>
            <rFont val="Tahoma"/>
            <family val="2"/>
          </rPr>
          <t>Felicia.Orose:</t>
        </r>
        <r>
          <rPr>
            <sz val="9"/>
            <color indexed="81"/>
            <rFont val="Tahoma"/>
            <family val="2"/>
          </rPr>
          <t xml:space="preserve">
Completion Date in Asset Engr. Weekly Highlight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Ade.Fakorede</author>
  </authors>
  <commentList>
    <comment ref="B66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Ade.Fakorede:</t>
        </r>
        <r>
          <rPr>
            <sz val="8"/>
            <color indexed="81"/>
            <rFont val="Tahoma"/>
            <family val="2"/>
          </rPr>
          <t xml:space="preserve">
Conflict btw Uduak &amp; OMNICON: 30/05/17 vs 30/05/16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Ajayi, Kayode NIL SPDC-PTP/O/NA</author>
  </authors>
  <commentList>
    <comment ref="J110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K110" authorId="0" shapeId="0" xr:uid="{00000000-0006-0000-2100-000002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L110" authorId="0" shapeId="0" xr:uid="{00000000-0006-0000-2100-000003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M110" authorId="0" shapeId="0" xr:uid="{00000000-0006-0000-2100-000004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</commentList>
</comments>
</file>

<file path=xl/sharedStrings.xml><?xml version="1.0" encoding="utf-8"?>
<sst xmlns="http://schemas.openxmlformats.org/spreadsheetml/2006/main" count="2527" uniqueCount="1063">
  <si>
    <t>ASTRATA REPORT</t>
  </si>
  <si>
    <t>ASSET</t>
  </si>
  <si>
    <t>ENGINEERING</t>
  </si>
  <si>
    <t>PROJECT INTEGRATION MODULE</t>
  </si>
  <si>
    <t>MONTH</t>
  </si>
  <si>
    <t>PLAN</t>
  </si>
  <si>
    <t>ACTUAL</t>
  </si>
  <si>
    <t>Others</t>
  </si>
  <si>
    <t>CUM PLAN</t>
  </si>
  <si>
    <t>Total Vehicle</t>
  </si>
  <si>
    <t>Reporting</t>
  </si>
  <si>
    <t>Not Reporting</t>
  </si>
  <si>
    <t>ONE-STOP SHOP for Project information management, tracking, reporting and notification.</t>
  </si>
  <si>
    <t>CORPORATE MILESTONE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</si>
  <si>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</si>
  <si>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</si>
  <si>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</si>
  <si>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</si>
  <si>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</si>
  <si>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</si>
  <si>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</si>
  <si>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</si>
  <si>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</si>
  <si>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</si>
  <si>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</si>
  <si>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</si>
  <si>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AF FLOWLINE PLAN</t>
  </si>
  <si>
    <t>CUM ACT</t>
  </si>
  <si>
    <t>AE - MILESTONE (ALL)</t>
  </si>
  <si>
    <t>OTHER FLOWLINE PLAN</t>
  </si>
  <si>
    <t>VIEW CHART</t>
  </si>
  <si>
    <t>Select from list, the chart to view.</t>
  </si>
  <si>
    <t>Go to Asset Engineering HOMEPAGE</t>
  </si>
  <si>
    <t>FIRSTNAME</t>
  </si>
  <si>
    <t>LASTNAME</t>
  </si>
  <si>
    <t>BALANCE</t>
  </si>
  <si>
    <t>TAKEN</t>
  </si>
  <si>
    <t>LEAVE (DAYS)</t>
  </si>
  <si>
    <t>Procurement and Material Tracker</t>
  </si>
  <si>
    <t>TOTAL UNITS:</t>
  </si>
  <si>
    <t>TOTAL NO:</t>
  </si>
  <si>
    <t>CRITICAL:</t>
  </si>
  <si>
    <t>NORMAL:</t>
  </si>
  <si>
    <t>COMPLETED:</t>
  </si>
  <si>
    <t>PROJECT DESCRIPTION</t>
  </si>
  <si>
    <t>START</t>
  </si>
  <si>
    <t>FINISH</t>
  </si>
  <si>
    <t>PROJECT ENGINEER</t>
  </si>
  <si>
    <t>Adeyemi, Olufemi</t>
  </si>
  <si>
    <t>Adeyemi, Stephen</t>
  </si>
  <si>
    <t>Akinbiyi, Akinsoji</t>
  </si>
  <si>
    <t>Akindele, Oyedepo</t>
  </si>
  <si>
    <t>Akoma, Ikechukwu</t>
  </si>
  <si>
    <t xml:space="preserve">Anumaka, Don </t>
  </si>
  <si>
    <t>Arigbe, Frank</t>
  </si>
  <si>
    <t>Azaka, Godson</t>
  </si>
  <si>
    <t>Chima, Louis</t>
  </si>
  <si>
    <t xml:space="preserve">David-Iga, David </t>
  </si>
  <si>
    <t>Egwunatum, Uche</t>
  </si>
  <si>
    <t>Ehizoyayan, Omon</t>
  </si>
  <si>
    <t>Elema, Okorie</t>
  </si>
  <si>
    <t>Emeruwa, Ifeanyi</t>
  </si>
  <si>
    <t>Emuejevorke, Peace</t>
  </si>
  <si>
    <t>Enemuo, Maduabuchi</t>
  </si>
  <si>
    <t>Eyube, Stephen</t>
  </si>
  <si>
    <t>Famofo-Idowu, O.</t>
  </si>
  <si>
    <t>Fujuno, Jerry</t>
  </si>
  <si>
    <t>Gilbert, Otavie</t>
  </si>
  <si>
    <t xml:space="preserve">Ibiso, Martyns </t>
  </si>
  <si>
    <t xml:space="preserve">Isi-Omoigberale, Iziegbe </t>
  </si>
  <si>
    <t>Jimba, O</t>
  </si>
  <si>
    <t>Kode, Felix</t>
  </si>
  <si>
    <t>Nwankwo, Gabriel</t>
  </si>
  <si>
    <t>Obi, Ikenna</t>
  </si>
  <si>
    <t>Obiakor,  Obiora</t>
  </si>
  <si>
    <t>Oduali, Chineme</t>
  </si>
  <si>
    <t>Ogbugo, Chituru</t>
  </si>
  <si>
    <t>Oji, Cyprain</t>
  </si>
  <si>
    <t xml:space="preserve">Okuefuna, George </t>
  </si>
  <si>
    <t xml:space="preserve">Ophiohonren, Mike </t>
  </si>
  <si>
    <t xml:space="preserve">Oritsumibare, Lateef </t>
  </si>
  <si>
    <t>Ovuorho, Richard</t>
  </si>
  <si>
    <t>Raymond, Jones</t>
  </si>
  <si>
    <t>Sagbe, Seprebo</t>
  </si>
  <si>
    <t>Tamunotonye, Richard</t>
  </si>
  <si>
    <t xml:space="preserve">Udechukwu, Nnamdi </t>
  </si>
  <si>
    <t>Uwaezuoke, Daniel</t>
  </si>
  <si>
    <t xml:space="preserve">Warde, Gabriel K </t>
  </si>
  <si>
    <t xml:space="preserve">Werigbelegha, B. </t>
  </si>
  <si>
    <t>PIPES</t>
  </si>
  <si>
    <t>PIPE FITTINGS</t>
  </si>
  <si>
    <t>VALVES, CONTROL</t>
  </si>
  <si>
    <t>VALVES, SHUT DOWN VALVES</t>
  </si>
  <si>
    <t>VALVES, MOTORIED</t>
  </si>
  <si>
    <t>LINEPIPE 4" SCH 40</t>
  </si>
  <si>
    <t>LINEPIPE 6" SCH 80</t>
  </si>
  <si>
    <t>LINEPIPE 8" SCH 100</t>
  </si>
  <si>
    <t>LINEPIPE 4" SCH 60</t>
  </si>
  <si>
    <t>FLOWLINE VALVES</t>
  </si>
  <si>
    <t>HOOK UP KIT</t>
  </si>
  <si>
    <t>4" sch. 40 x12m CS 5L X52 PE/CT Line pipe</t>
  </si>
  <si>
    <t>1" X 200MM stud bolt and nut</t>
  </si>
  <si>
    <t>3/4" X 150mm stud bolt and nut</t>
  </si>
  <si>
    <t>7/8" X 150mm stud bolt and nut</t>
  </si>
  <si>
    <t>4" X 600# W/N Flange</t>
  </si>
  <si>
    <t>4" SPW (RF) Gasket</t>
  </si>
  <si>
    <t>3" X 5000# W/N Flange</t>
  </si>
  <si>
    <t>3" RTJ (35) Ring Gasket</t>
  </si>
  <si>
    <t>3" X 5000# blind Flang</t>
  </si>
  <si>
    <t>3" SPW RF Gasket</t>
  </si>
  <si>
    <t>4"X3" Concentric Reducer</t>
  </si>
  <si>
    <t>3" Equal TEE</t>
  </si>
  <si>
    <t>3" X 600# Ceck valve</t>
  </si>
  <si>
    <t>4" X 600# Ball valve</t>
  </si>
  <si>
    <t>3" X1" Tredolet</t>
  </si>
  <si>
    <t>3" 600# W/N Flange</t>
  </si>
  <si>
    <t>4" X 45Deg. Bend sch. 40</t>
  </si>
  <si>
    <t>4" X 90Deg. Bend sch. 40</t>
  </si>
  <si>
    <t>3" X 45Deg. Bend Elbow sch. XXS</t>
  </si>
  <si>
    <t>FEED</t>
  </si>
  <si>
    <t>AVAILABLE IN CONTRACTOR STOCK</t>
  </si>
  <si>
    <t>DETAIL DESIGN</t>
  </si>
  <si>
    <t>AVAILABLE IN CONTRACTOR STOCK &amp; CONFIRMED</t>
  </si>
  <si>
    <t>LLI ISSUED</t>
  </si>
  <si>
    <t>PO ISSUED</t>
  </si>
  <si>
    <t>LLI APPROVED</t>
  </si>
  <si>
    <t>LIKE-FOR LIKE, NO DESIGN</t>
  </si>
  <si>
    <t>PO ISSUED, OPTIMISE LEAD TIME</t>
  </si>
  <si>
    <t>MATERIALS DESPATCHED</t>
  </si>
  <si>
    <t>MATERIALS READY FOR DESPATCH</t>
  </si>
  <si>
    <t>MATERIALS IN TRANSIT</t>
  </si>
  <si>
    <t>MATERIALS DELIVERED</t>
  </si>
  <si>
    <t>MATERIALS DELIVERED, INSPECTED AND CONFIRMED OK</t>
  </si>
  <si>
    <t>MATERIALS  PARTIALLY DELIVERED</t>
  </si>
  <si>
    <t>MATERIALS IN SPDC STOCK</t>
  </si>
  <si>
    <t>MATERIALS IN SPDC STOCK, INSPECTED OK</t>
  </si>
  <si>
    <t>MATERIALS NOT AVAILABLE</t>
  </si>
  <si>
    <t>RECEIVED</t>
  </si>
  <si>
    <t>MINOR</t>
  </si>
  <si>
    <t>STRATEGIC</t>
  </si>
  <si>
    <t>Onyekwelu.Nwadiuto</t>
  </si>
  <si>
    <t>Mechanical</t>
  </si>
  <si>
    <t>FAULTY, VEHICLE ON SITE BUT OUT OF SERVICE</t>
  </si>
  <si>
    <t>Issued</t>
  </si>
  <si>
    <t>DELAYED</t>
  </si>
  <si>
    <t>MAJOR</t>
  </si>
  <si>
    <t>OPERATIONAL</t>
  </si>
  <si>
    <t>James.Aigboduwa</t>
  </si>
  <si>
    <t>Flowline</t>
  </si>
  <si>
    <t>FAULTY, VEHICLE RETURNED TO CONTRACTOR</t>
  </si>
  <si>
    <t>Not Issued</t>
  </si>
  <si>
    <t>IN TRANSIT</t>
  </si>
  <si>
    <t>OTHER</t>
  </si>
  <si>
    <t>TACTICAL</t>
  </si>
  <si>
    <t>John.Ugbelase</t>
  </si>
  <si>
    <t>Civil</t>
  </si>
  <si>
    <t>FAULTY, VEHICLE IN SERVICE</t>
  </si>
  <si>
    <t>Painting/Corrosion</t>
  </si>
  <si>
    <t>GOOD, BUT NOT REPORTING</t>
  </si>
  <si>
    <t>Environmental</t>
  </si>
  <si>
    <t>GOOD, VEHICLE NOT IN USE</t>
  </si>
  <si>
    <t>Process</t>
  </si>
  <si>
    <t>GOOD, REPORTING OK</t>
  </si>
  <si>
    <t>Structural</t>
  </si>
  <si>
    <t>OTHERS, SPECIFY</t>
  </si>
  <si>
    <t>Electrical</t>
  </si>
  <si>
    <t>VEHICLE NOT FOUND / NOT REPORTING</t>
  </si>
  <si>
    <t>Instrument</t>
  </si>
  <si>
    <t>Facility</t>
  </si>
  <si>
    <t>MATERIAL</t>
  </si>
  <si>
    <t>QUANTITY</t>
  </si>
  <si>
    <t>STATUS</t>
  </si>
  <si>
    <t>TYPE</t>
  </si>
  <si>
    <t>DELIVERY DATE</t>
  </si>
  <si>
    <t>SEND MAIL</t>
  </si>
  <si>
    <t>LEAD TIME TRACKER</t>
  </si>
  <si>
    <t>ACTION</t>
  </si>
  <si>
    <t>S/N</t>
  </si>
  <si>
    <t>COMPLETED</t>
  </si>
  <si>
    <t>MAIL CC:</t>
  </si>
  <si>
    <t>william.emina@shell.com</t>
  </si>
  <si>
    <t>onyekwelu.nwadiuto@shell.com</t>
  </si>
  <si>
    <t>kenneth.offor@shell.com</t>
  </si>
  <si>
    <t>ade.fakorede@shell.com</t>
  </si>
  <si>
    <t>adebayo.karunwi@shell.com</t>
  </si>
  <si>
    <t>james.aigboduwa@shell.com</t>
  </si>
  <si>
    <t>john.ugbelase@shell.com</t>
  </si>
  <si>
    <t>HoD</t>
  </si>
  <si>
    <t>Notification Mail Sender</t>
  </si>
  <si>
    <t>PE EMAIL</t>
  </si>
  <si>
    <t>Akinsoji.akinbiyi@shell.com</t>
  </si>
  <si>
    <t>b.werigbelegha@shell.com</t>
  </si>
  <si>
    <t>Chidiogo.udechukwu@shell.com</t>
  </si>
  <si>
    <t>Chineme.oduali@shell.com</t>
  </si>
  <si>
    <t>Chituru.ogbugo@shell.com</t>
  </si>
  <si>
    <t>Cyprian.orji@shell.com</t>
  </si>
  <si>
    <t>d.uwaezuoke@shell.com</t>
  </si>
  <si>
    <t>David.david-Iga@shell.com</t>
  </si>
  <si>
    <t>Don.anumaka@shell.com</t>
  </si>
  <si>
    <t>Frank.arigbe@shell.com</t>
  </si>
  <si>
    <t>g.azaka@shell.com</t>
  </si>
  <si>
    <t>George.okuefuna@shell.com</t>
  </si>
  <si>
    <t>i.obi@shell.com</t>
  </si>
  <si>
    <t>Ifeanyi.emeruwa@shell.com</t>
  </si>
  <si>
    <t>Ikechukwu.akoma@shell.com</t>
  </si>
  <si>
    <t>Jerry.fujuno@shell.com</t>
  </si>
  <si>
    <t>kayode.ajayi@shell.com</t>
  </si>
  <si>
    <t>Lateef.orisunmibare@shell.com</t>
  </si>
  <si>
    <t>Louis.chima@shell.com</t>
  </si>
  <si>
    <t>Maduabuchi.enemuo@shell.com</t>
  </si>
  <si>
    <t>Michael.ophiohonren@shell.com</t>
  </si>
  <si>
    <t>Nnaemeka.anyachor@shell.com</t>
  </si>
  <si>
    <t>O.J.Famofo-idowu@shell.com</t>
  </si>
  <si>
    <t>Obiora.obiakor@shell.com</t>
  </si>
  <si>
    <t>Olugbenga.jimba@shell.com</t>
  </si>
  <si>
    <t>omon.ehizoyanyan@shell.com</t>
  </si>
  <si>
    <t>Otavie.e.gilbert@shell.com</t>
  </si>
  <si>
    <t>Oyedepo.akindele@shell.com</t>
  </si>
  <si>
    <t>Peace.emuejevorker@shell.com</t>
  </si>
  <si>
    <t>Raymond.jones@shell.com</t>
  </si>
  <si>
    <t>Richard.tamunotonye@shell.com</t>
  </si>
  <si>
    <t>Richie.ovuorho@shell.com</t>
  </si>
  <si>
    <t>Uche.egunatum@shell.com</t>
  </si>
  <si>
    <t>Warde.gabriel@shell.com</t>
  </si>
  <si>
    <t>emmanuel.obumselu@shell.com</t>
  </si>
  <si>
    <t>ugochukwu.nwannadi@shell.com</t>
  </si>
  <si>
    <t>peter.kagbo@shell.com</t>
  </si>
  <si>
    <t>Other</t>
  </si>
  <si>
    <r>
      <rPr>
        <b/>
        <sz val="11"/>
        <color rgb="FFFF0000"/>
        <rFont val="Futura Medium"/>
      </rPr>
      <t>NOTE:</t>
    </r>
    <r>
      <rPr>
        <sz val="11"/>
        <color theme="1"/>
        <rFont val="Futura Medium"/>
      </rPr>
      <t xml:space="preserve"> Columns with Red header label are not to be edited as they contain module information</t>
    </r>
  </si>
  <si>
    <t>S/No</t>
  </si>
  <si>
    <t>Contract ID</t>
  </si>
  <si>
    <t>SAP number</t>
  </si>
  <si>
    <t>Contract Title</t>
  </si>
  <si>
    <t>Vendor Name</t>
  </si>
  <si>
    <t xml:space="preserve">ACV Trigger </t>
  </si>
  <si>
    <t>VARIATION TRIGGER</t>
  </si>
  <si>
    <t>REPLACEMENT TRIGGER</t>
  </si>
  <si>
    <t>Contract Start Date</t>
  </si>
  <si>
    <t>Current Expiry Date</t>
  </si>
  <si>
    <t>Status</t>
  </si>
  <si>
    <t>Contract Currency</t>
  </si>
  <si>
    <t>Current Approved ACV</t>
  </si>
  <si>
    <t>Spent ACV (USD) @ 30 Apr 16</t>
  </si>
  <si>
    <t>Remaining ACV (USD) @ 30 Apr 16</t>
  </si>
  <si>
    <t>Contract Owner</t>
  </si>
  <si>
    <t>Contract holder</t>
  </si>
  <si>
    <t>Category Lead</t>
  </si>
  <si>
    <t>Contract Segmentation</t>
  </si>
  <si>
    <t>HSE Risk</t>
  </si>
  <si>
    <t>HSE Mode</t>
  </si>
  <si>
    <t>CH APPOINTMENT STATUS</t>
  </si>
  <si>
    <t>PO List</t>
  </si>
  <si>
    <t>Approval Required</t>
  </si>
  <si>
    <t>Award Date</t>
  </si>
  <si>
    <t>Location</t>
  </si>
  <si>
    <t>COMMENTS</t>
  </si>
  <si>
    <t>Contract Management Tracker</t>
  </si>
  <si>
    <t>NUMBER REQUIRING VARIATION</t>
  </si>
  <si>
    <t>NUMBER REQUIRING REPLACEMENT</t>
  </si>
  <si>
    <t>TOTAL NUMBER OF CONTRACT</t>
  </si>
  <si>
    <t>ASTRATA SUMMARY</t>
  </si>
  <si>
    <t>TOTAL VEHICLE</t>
  </si>
  <si>
    <t>NOT REPORTING</t>
  </si>
  <si>
    <t>REPORTING</t>
  </si>
  <si>
    <t>OTHERS</t>
  </si>
  <si>
    <t>VEHICLE DETAILS</t>
  </si>
  <si>
    <t>CONTRACTOR</t>
  </si>
  <si>
    <t>P.E.</t>
  </si>
  <si>
    <t>P.E. EMAIL</t>
  </si>
  <si>
    <t>ASTRATA CONDITION</t>
  </si>
  <si>
    <t>REMARKS</t>
  </si>
  <si>
    <t>EMAIL</t>
  </si>
  <si>
    <t>Astrata Reporting Manager</t>
  </si>
  <si>
    <t>INSPECTION DATE</t>
  </si>
  <si>
    <t>NEXT PREMOB DATE</t>
  </si>
  <si>
    <t>Out of Site</t>
  </si>
  <si>
    <t>In Maintenance</t>
  </si>
  <si>
    <t>Leave Management Module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</si>
  <si>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</si>
  <si>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</si>
  <si>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</si>
  <si>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</si>
  <si>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</si>
  <si>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</si>
  <si>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</si>
  <si>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</si>
  <si>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</si>
  <si>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</si>
  <si>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</si>
  <si>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STAFF ID</t>
  </si>
  <si>
    <t>TOTAL</t>
  </si>
  <si>
    <t>TOTAL NUMBER OF STAFF</t>
  </si>
  <si>
    <t>NUMBER OF LEAVE TAKEN</t>
  </si>
  <si>
    <t>NUMBER OF LEAVE PLANNED</t>
  </si>
  <si>
    <t>WELCOME</t>
  </si>
  <si>
    <t>CONTRACT STATUS SUMMARY</t>
  </si>
  <si>
    <t>Total Number of Contracts</t>
  </si>
  <si>
    <t>kayode.ajayi</t>
  </si>
  <si>
    <t>Staff Name</t>
  </si>
  <si>
    <t>Leave Type</t>
  </si>
  <si>
    <t>Start Date</t>
  </si>
  <si>
    <t>End Date</t>
  </si>
  <si>
    <t>Total Days</t>
  </si>
  <si>
    <t>Leave Less than 1 Day?</t>
  </si>
  <si>
    <t>Hours</t>
  </si>
  <si>
    <t>Outcome</t>
  </si>
  <si>
    <t>Comments</t>
  </si>
  <si>
    <t>ddueieo hghd</t>
  </si>
  <si>
    <t>DS</t>
  </si>
  <si>
    <t>Annual</t>
  </si>
  <si>
    <t>Approved</t>
  </si>
  <si>
    <t>Tentative</t>
  </si>
  <si>
    <t>LJ</t>
  </si>
  <si>
    <t>Sick</t>
  </si>
  <si>
    <t>MC</t>
  </si>
  <si>
    <t>MMM</t>
  </si>
  <si>
    <t>Training</t>
  </si>
  <si>
    <t>NP</t>
  </si>
  <si>
    <t>OR</t>
  </si>
  <si>
    <t>PN</t>
  </si>
  <si>
    <t>TL</t>
  </si>
  <si>
    <t>TT</t>
  </si>
  <si>
    <t>Employee Name</t>
  </si>
  <si>
    <t>Holidays</t>
  </si>
  <si>
    <t>A</t>
  </si>
  <si>
    <t>S</t>
  </si>
  <si>
    <t>Email</t>
  </si>
  <si>
    <t>AA</t>
  </si>
  <si>
    <t>Rejected</t>
  </si>
  <si>
    <t>Unplanned</t>
  </si>
  <si>
    <t>U</t>
  </si>
  <si>
    <t xml:space="preserve">Akpabio, Jessica </t>
  </si>
  <si>
    <t>Ehizoyanyan, Omon</t>
  </si>
  <si>
    <t>Arowosafe, Oluwatoba</t>
  </si>
  <si>
    <t>Okeke Dan</t>
  </si>
  <si>
    <t xml:space="preserve">Oruoghor, Jude </t>
  </si>
  <si>
    <t>Kagbo, Peter</t>
  </si>
  <si>
    <t>Ajayi, Kayode</t>
  </si>
  <si>
    <t>Nwannadi, Ugo</t>
  </si>
  <si>
    <t>Obumselu, Emmanuel</t>
  </si>
  <si>
    <t>Humble, Mathew</t>
  </si>
  <si>
    <t>Eche, Johnathan</t>
  </si>
  <si>
    <t>Erezih, Henry</t>
  </si>
  <si>
    <t>Orose, Felicia</t>
  </si>
  <si>
    <t>Mokogwu, Maryann</t>
  </si>
  <si>
    <t>Edafiogho, John</t>
  </si>
  <si>
    <t>Kode</t>
  </si>
  <si>
    <t>Taken</t>
  </si>
  <si>
    <t>Remaining</t>
  </si>
  <si>
    <t>Entitled (Days)</t>
  </si>
  <si>
    <t>Send Mail</t>
  </si>
  <si>
    <t>Omonigho, Eguono</t>
  </si>
  <si>
    <t>Eronmwon Emmanuel</t>
  </si>
  <si>
    <t>Offor Kenneth</t>
  </si>
  <si>
    <t>Nwadiuto Onyekwelu</t>
  </si>
  <si>
    <t>Ugbelase John</t>
  </si>
  <si>
    <t>Emina William</t>
  </si>
  <si>
    <t>Fakorede Ade</t>
  </si>
  <si>
    <t>Mike Nwajei</t>
  </si>
  <si>
    <t>Aigboduwa James</t>
  </si>
  <si>
    <t>Karunwi Adebayo</t>
  </si>
  <si>
    <t>seprebo.sagbe@shell.com</t>
  </si>
  <si>
    <t>ibiso.martyns@shell.com</t>
  </si>
  <si>
    <t>I.Isi-Omoigberale@shell.com</t>
  </si>
  <si>
    <t>Emmanuel.Eronmwon@shell.com</t>
  </si>
  <si>
    <t>eguono.omonigho@shell.com</t>
  </si>
  <si>
    <t>emmanuel.eronmwon@shell.com</t>
  </si>
  <si>
    <t>mike.nwajei@shell.com</t>
  </si>
  <si>
    <t>Contract Owner Email</t>
  </si>
  <si>
    <t>Contract holder Email</t>
  </si>
  <si>
    <t>Kayode Ajayi</t>
  </si>
  <si>
    <t>Contract Requiring CH Attention</t>
  </si>
  <si>
    <t>No of Contract with spend</t>
  </si>
  <si>
    <t>PROJECT SCHEDULE CREATOR</t>
  </si>
  <si>
    <t>GUIDELINE: Enter task information (Name, Start date, Task duration, Completed Duration) only. Then click on GENERATE PROJECT SCHEDULE</t>
  </si>
  <si>
    <t>START DATE</t>
  </si>
  <si>
    <t>COMPLETED DURATION</t>
  </si>
  <si>
    <t>REMAINING DURATION</t>
  </si>
  <si>
    <t>TASK DURATION</t>
  </si>
  <si>
    <t>FINISH DATE</t>
  </si>
  <si>
    <t>J.Akpabio@shell.com</t>
  </si>
  <si>
    <t>akinsoji.akinbiyi@shell.com</t>
  </si>
  <si>
    <t>Oyedepo.Akindele@shell.com</t>
  </si>
  <si>
    <t>ikechukwu.akoma@shell.com</t>
  </si>
  <si>
    <t>Oluwatoba.Arowosafe@shell.com</t>
  </si>
  <si>
    <t>G.Azaka@shell.com</t>
  </si>
  <si>
    <t>jonathan.eche@shell.com</t>
  </si>
  <si>
    <t>John.Edafiogho@shell.com</t>
  </si>
  <si>
    <t>Omon.Ehizoyanyan@Shell.com</t>
  </si>
  <si>
    <t>okorieelema@yahoo.com</t>
  </si>
  <si>
    <t>Ifeanyi.Emeruwa@shell.com</t>
  </si>
  <si>
    <t>Peace.Emuejevorke@shell.com</t>
  </si>
  <si>
    <t>Maduabuchi.Enemuo@shell.com</t>
  </si>
  <si>
    <t>henry.erezih@shell.com</t>
  </si>
  <si>
    <t>vokesteve@yahoo.co.uk</t>
  </si>
  <si>
    <t>Jerry.Fujuno@shell.com</t>
  </si>
  <si>
    <t>otavie.e.gilbert@shell.com</t>
  </si>
  <si>
    <t>Humble.Matthew@shell.com</t>
  </si>
  <si>
    <t>D.Uwaezuoke@shell.com</t>
  </si>
  <si>
    <t>Maryann.O.Mokogwu@shell.com</t>
  </si>
  <si>
    <t>G.Nwankwo@shell.com</t>
  </si>
  <si>
    <t>Ugochukwu.Nwannadi@shell.com</t>
  </si>
  <si>
    <t>I.Obi@SHELL.com</t>
  </si>
  <si>
    <t>Obiora.Obiakor@shell.com</t>
  </si>
  <si>
    <t>Emmanuel.Obumselu@shell.com</t>
  </si>
  <si>
    <t>Chineme.Oduali@shell.com</t>
  </si>
  <si>
    <t>Chituru.Ogbugo@shell.com</t>
  </si>
  <si>
    <t>Cyprian.Orji@shell.com</t>
  </si>
  <si>
    <t>nnaama.okeke@shell.com</t>
  </si>
  <si>
    <t>Felicia.Orose@shell.com</t>
  </si>
  <si>
    <t>J.Oruoghor@shell.com</t>
  </si>
  <si>
    <t>Raymond.Jones@shell.com</t>
  </si>
  <si>
    <t>felixkode@yahoo.com</t>
  </si>
  <si>
    <t>Kayode.Ajayi@shell.com</t>
  </si>
  <si>
    <t>Kayode.Ajayi</t>
  </si>
  <si>
    <t>akinsoji.akinbiyi</t>
  </si>
  <si>
    <t>Oyedepo.Akindele</t>
  </si>
  <si>
    <t>ikechukwu.akoma</t>
  </si>
  <si>
    <t>J.Akpabio</t>
  </si>
  <si>
    <t>Oluwatoba.Arowosafe</t>
  </si>
  <si>
    <t>G.Azaka</t>
  </si>
  <si>
    <t>jonathan.eche</t>
  </si>
  <si>
    <t>John.Edafiogho</t>
  </si>
  <si>
    <t>Omon.Ehizoyanyan</t>
  </si>
  <si>
    <t>okorieelema</t>
  </si>
  <si>
    <t>Ifeanyi.Emeruwa</t>
  </si>
  <si>
    <t>Peace.Emuejevorke</t>
  </si>
  <si>
    <t>Maduabuchi.Enemuo</t>
  </si>
  <si>
    <t>henry.erezih</t>
  </si>
  <si>
    <t>vokesteve</t>
  </si>
  <si>
    <t>Jerry.Fujuno</t>
  </si>
  <si>
    <t>otavie.e.gilbert</t>
  </si>
  <si>
    <t>Humble.Matthew</t>
  </si>
  <si>
    <t>peter.kagbo</t>
  </si>
  <si>
    <t>felixkode</t>
  </si>
  <si>
    <t>Maryann.O.Mokogwu</t>
  </si>
  <si>
    <t>G.Nwankwo</t>
  </si>
  <si>
    <t>Ugochukwu.Nwannadi</t>
  </si>
  <si>
    <t>I.Obi</t>
  </si>
  <si>
    <t>Obiora.Obiakor</t>
  </si>
  <si>
    <t>Emmanuel.Obumselu</t>
  </si>
  <si>
    <t>Chineme.Oduali</t>
  </si>
  <si>
    <t>Chituru.Ogbugo</t>
  </si>
  <si>
    <t>Cyprian.Orji</t>
  </si>
  <si>
    <t>nnaama.okeke</t>
  </si>
  <si>
    <t>Felicia.Orose</t>
  </si>
  <si>
    <t>J.Oruoghor</t>
  </si>
  <si>
    <t>Raymond.Jones</t>
  </si>
  <si>
    <t>D.Uwaezuoke</t>
  </si>
  <si>
    <t>Well Name</t>
  </si>
  <si>
    <t>Asset Team</t>
  </si>
  <si>
    <t>Potential (bopd)</t>
  </si>
  <si>
    <t>Actual (bopd)</t>
  </si>
  <si>
    <t>AE Scope
(km)</t>
  </si>
  <si>
    <t>AF Budget  (F$mln)</t>
  </si>
  <si>
    <t>Actual Cost</t>
  </si>
  <si>
    <t>Comment</t>
  </si>
  <si>
    <t>Revised Start date</t>
  </si>
  <si>
    <t>Revised End date</t>
  </si>
  <si>
    <t>IMOR004T</t>
  </si>
  <si>
    <t>Land</t>
  </si>
  <si>
    <t>Completed</t>
  </si>
  <si>
    <t xml:space="preserve">AF FLOWLINE SUMMARY </t>
  </si>
  <si>
    <t>IMOR036L</t>
  </si>
  <si>
    <t>Month</t>
  </si>
  <si>
    <t>Swamp (No of Conduits)</t>
  </si>
  <si>
    <t>Land Central Hub (No of Conduits)</t>
  </si>
  <si>
    <t>Land East Hub (No of Conduits)</t>
  </si>
  <si>
    <t>AF Total (Plan)</t>
  </si>
  <si>
    <t>Actual AF</t>
  </si>
  <si>
    <t>Cum - Plan</t>
  </si>
  <si>
    <t>Cum - Actual</t>
  </si>
  <si>
    <t>KM</t>
  </si>
  <si>
    <t>Boepd (Plan)</t>
  </si>
  <si>
    <t>Boepd (Actual)</t>
  </si>
  <si>
    <t>Cost (Plan)</t>
  </si>
  <si>
    <t>Cost (Actual)</t>
  </si>
  <si>
    <t>Non AF</t>
  </si>
  <si>
    <t>Actual Length</t>
  </si>
  <si>
    <t>Boepd</t>
  </si>
  <si>
    <t>AGBD050L</t>
  </si>
  <si>
    <t>January</t>
  </si>
  <si>
    <t>AGBD058L</t>
  </si>
  <si>
    <t>February</t>
  </si>
  <si>
    <t>AGBD050L, AGBD058L, IMOR004T</t>
  </si>
  <si>
    <t>KOCR25T</t>
  </si>
  <si>
    <t>Central Hub</t>
  </si>
  <si>
    <t>March</t>
  </si>
  <si>
    <t>AGBD056L</t>
  </si>
  <si>
    <t>April</t>
  </si>
  <si>
    <t>AGBD034S</t>
  </si>
  <si>
    <t>May</t>
  </si>
  <si>
    <t>ADIB 23S</t>
  </si>
  <si>
    <t>June</t>
  </si>
  <si>
    <t>ADIB 8S</t>
  </si>
  <si>
    <t>July</t>
  </si>
  <si>
    <t>ADIB 25S</t>
  </si>
  <si>
    <t>August</t>
  </si>
  <si>
    <t>AFRE004L</t>
  </si>
  <si>
    <t>Swamp/Offshore</t>
  </si>
  <si>
    <t>September</t>
  </si>
  <si>
    <t>AFRE007L</t>
  </si>
  <si>
    <t>October</t>
  </si>
  <si>
    <t>SOKU014L</t>
  </si>
  <si>
    <t>Swamp</t>
  </si>
  <si>
    <t>November</t>
  </si>
  <si>
    <t>ADIB 25L</t>
  </si>
  <si>
    <t>December</t>
  </si>
  <si>
    <t>FORC025T</t>
  </si>
  <si>
    <t>Sub Total</t>
  </si>
  <si>
    <t>AGBD070S</t>
  </si>
  <si>
    <t>completed</t>
  </si>
  <si>
    <t>FORC026S</t>
  </si>
  <si>
    <t>OTUM 55T</t>
  </si>
  <si>
    <t>FORC 132L</t>
  </si>
  <si>
    <t>OTUM 25L</t>
  </si>
  <si>
    <t>BENS 18L</t>
  </si>
  <si>
    <t>PO Issued</t>
  </si>
  <si>
    <t>FORC 87</t>
  </si>
  <si>
    <t>Hook-up</t>
  </si>
  <si>
    <t>Work dependent on completion of WO activities</t>
  </si>
  <si>
    <t>OTUM 22L</t>
  </si>
  <si>
    <t>TUNU 4S</t>
  </si>
  <si>
    <t>SEIB 2S</t>
  </si>
  <si>
    <t>OPUK 25L</t>
  </si>
  <si>
    <t>OTUM 21S</t>
  </si>
  <si>
    <t>OTUM 27L</t>
  </si>
  <si>
    <t>SEIB 3L</t>
  </si>
  <si>
    <t>SEIB 3S</t>
  </si>
  <si>
    <t>SOKU 31S</t>
  </si>
  <si>
    <t>SOKU 8T</t>
  </si>
  <si>
    <t>SOKU 11S</t>
  </si>
  <si>
    <t>SEIB 2L</t>
  </si>
  <si>
    <t>TUNU 4L</t>
  </si>
  <si>
    <t>ETEL001</t>
  </si>
  <si>
    <t>FORC 20S</t>
  </si>
  <si>
    <t>External corrosion on bulkline risers.</t>
  </si>
  <si>
    <t>FORC 86</t>
  </si>
  <si>
    <t>FORC 28L</t>
  </si>
  <si>
    <t>FORC 111T</t>
  </si>
  <si>
    <t>OTUM 35L</t>
  </si>
  <si>
    <t>OPNO 28T</t>
  </si>
  <si>
    <t>SOKU 12T</t>
  </si>
  <si>
    <t>SOKU048L</t>
  </si>
  <si>
    <t>TUNU 6T</t>
  </si>
  <si>
    <t>OTUM 8L</t>
  </si>
  <si>
    <t>OTUM 28S</t>
  </si>
  <si>
    <t xml:space="preserve">  </t>
  </si>
  <si>
    <t>BELE001L</t>
  </si>
  <si>
    <t>FORC 123L</t>
  </si>
  <si>
    <t>FORC 138T</t>
  </si>
  <si>
    <t>Producing. Platform accessible but requires boat landing rehab.</t>
  </si>
  <si>
    <t>FORC 73</t>
  </si>
  <si>
    <t>KANB 4L</t>
  </si>
  <si>
    <t>AJAT001L</t>
  </si>
  <si>
    <t>WORP in view</t>
  </si>
  <si>
    <t>BENS 14S</t>
  </si>
  <si>
    <t>BENS 14L</t>
  </si>
  <si>
    <t>OTUM 22S</t>
  </si>
  <si>
    <t>OTUM 34L</t>
  </si>
  <si>
    <t>SOKU 1T</t>
  </si>
  <si>
    <t>OTUM 35S</t>
  </si>
  <si>
    <t>Bulkline B1 &amp; B2 and Test have underwater leaks</t>
  </si>
  <si>
    <t>OTUM 31L</t>
  </si>
  <si>
    <t>FORC 136T</t>
  </si>
  <si>
    <t>Platform accessible but requires boat landing rehab.</t>
  </si>
  <si>
    <t>OPNO 21T</t>
  </si>
  <si>
    <t>FORC 139T</t>
  </si>
  <si>
    <t>AGBD 42L</t>
  </si>
  <si>
    <t>Work suspended after incurring cost</t>
  </si>
  <si>
    <t>OTUM 39L</t>
  </si>
  <si>
    <t>AGBD 43L</t>
  </si>
  <si>
    <t>FORC 84</t>
  </si>
  <si>
    <t>SOKU 48L</t>
  </si>
  <si>
    <t>GBAR012T</t>
  </si>
  <si>
    <t>KANB 5S</t>
  </si>
  <si>
    <t>FORC 64</t>
  </si>
  <si>
    <t>AGBD 41L</t>
  </si>
  <si>
    <t>AGBD 42S</t>
  </si>
  <si>
    <t>IMOR 51L</t>
  </si>
  <si>
    <t>OTUM 37S</t>
  </si>
  <si>
    <t>SOKU 26T</t>
  </si>
  <si>
    <t>BONN 12V</t>
  </si>
  <si>
    <t>BONN 9T</t>
  </si>
  <si>
    <t>OPUK 10L</t>
  </si>
  <si>
    <t>BONN 19S</t>
  </si>
  <si>
    <t>BONN 6T</t>
  </si>
  <si>
    <t>BONN 17T</t>
  </si>
  <si>
    <t>BONT 2L</t>
  </si>
  <si>
    <t>BONT 2S</t>
  </si>
  <si>
    <t>OTUM 49T</t>
  </si>
  <si>
    <t xml:space="preserve"> AGBD 41S</t>
  </si>
  <si>
    <t>BONN 14T</t>
  </si>
  <si>
    <t>OUTSIDE AF PLAN</t>
  </si>
  <si>
    <t>OBGN020T</t>
  </si>
  <si>
    <t>OBGN055GLL</t>
  </si>
  <si>
    <t>OBGN038L</t>
  </si>
  <si>
    <t>OBGN021T</t>
  </si>
  <si>
    <t>OBGN041T</t>
  </si>
  <si>
    <t>IMOR059T</t>
  </si>
  <si>
    <t>KANB007S</t>
  </si>
  <si>
    <t>KANB009T</t>
  </si>
  <si>
    <t>TUNU007T</t>
  </si>
  <si>
    <t>SOKU021L</t>
  </si>
  <si>
    <t>ESCR010L</t>
  </si>
  <si>
    <t>ADIB012T</t>
  </si>
  <si>
    <t>Hydrotest/ Integrity Checks</t>
  </si>
  <si>
    <t>19/06</t>
  </si>
  <si>
    <t>ADIB016T</t>
  </si>
  <si>
    <t>20/06</t>
  </si>
  <si>
    <t>ADIB023T</t>
  </si>
  <si>
    <t>ADIB010S</t>
  </si>
  <si>
    <t>IMOR037L</t>
  </si>
  <si>
    <t>24/06</t>
  </si>
  <si>
    <r>
      <rPr>
        <sz val="10"/>
        <rFont val="Futura Medium"/>
      </rPr>
      <t>IMOR036L,</t>
    </r>
    <r>
      <rPr>
        <sz val="10"/>
        <color rgb="FF1F497D"/>
        <rFont val="Futura Medium"/>
      </rPr>
      <t xml:space="preserve"> </t>
    </r>
    <r>
      <rPr>
        <sz val="10"/>
        <color rgb="FF0070C0"/>
        <rFont val="Futura Medium"/>
      </rPr>
      <t>TUNU007T</t>
    </r>
  </si>
  <si>
    <r>
      <t>AGBD056L,</t>
    </r>
    <r>
      <rPr>
        <sz val="10"/>
        <color rgb="FF1F497D"/>
        <rFont val="Futura Medium"/>
      </rPr>
      <t xml:space="preserve"> </t>
    </r>
    <r>
      <rPr>
        <sz val="10"/>
        <rFont val="Futura Medium"/>
      </rPr>
      <t>AGBD070S, AGBD034S,</t>
    </r>
    <r>
      <rPr>
        <sz val="10"/>
        <color rgb="FFFF0000"/>
        <rFont val="Futura Medium"/>
      </rPr>
      <t xml:space="preserve"> </t>
    </r>
    <r>
      <rPr>
        <sz val="10"/>
        <rFont val="Futura Medium"/>
      </rPr>
      <t>KOCR25T,</t>
    </r>
    <r>
      <rPr>
        <sz val="10"/>
        <color rgb="FFFF0000"/>
        <rFont val="Futura Medium"/>
      </rPr>
      <t xml:space="preserve"> </t>
    </r>
    <r>
      <rPr>
        <sz val="10"/>
        <rFont val="Futura Medium"/>
      </rPr>
      <t>ADIB 8S, ADIB 25S,</t>
    </r>
    <r>
      <rPr>
        <sz val="10"/>
        <color rgb="FF0070C0"/>
        <rFont val="Futura Medium"/>
      </rPr>
      <t xml:space="preserve"> SOKU021L</t>
    </r>
  </si>
  <si>
    <r>
      <rPr>
        <sz val="10"/>
        <rFont val="Futura Medium"/>
      </rPr>
      <t xml:space="preserve">FORC025T, FORC026S, AFRE004L, AFRE007L, ADIB 25L,  ADIB 23S, </t>
    </r>
    <r>
      <rPr>
        <sz val="10"/>
        <color rgb="FF1F497D"/>
        <rFont val="Futura Medium"/>
      </rPr>
      <t xml:space="preserve">
</t>
    </r>
    <r>
      <rPr>
        <sz val="10"/>
        <color rgb="FF0070C0"/>
        <rFont val="Futura Medium"/>
      </rPr>
      <t xml:space="preserve">OBGN020T, OBGN055GLL, OBGN038L, OBGN021T, OBGN041T, IMOR059T, ESCR010L, KANB007S, KANB009T,  </t>
    </r>
  </si>
  <si>
    <r>
      <t xml:space="preserve">SOKU014L, </t>
    </r>
    <r>
      <rPr>
        <sz val="10"/>
        <color rgb="FF538DD5"/>
        <rFont val="Futura Medium"/>
      </rPr>
      <t>ADIB012T, ADIB016T, ADIB023T, ADIB010S, IMOR037L</t>
    </r>
  </si>
  <si>
    <t>FLOWLINE CONSTRUCTION PLANNER</t>
  </si>
  <si>
    <t>2017 AF FLOWLINES</t>
  </si>
  <si>
    <t>ASSET ENGINEERING 2017 MILESTONE TARGET TRACKER (START AND FINISH MILESTONES)</t>
  </si>
  <si>
    <t>PROJECT NAME</t>
  </si>
  <si>
    <t>MILESTONE DESCRIPTION</t>
  </si>
  <si>
    <t>ACTION PARTY</t>
  </si>
  <si>
    <t>MILESTONE BREAKDOWN (ACTIVITY)</t>
  </si>
  <si>
    <t>AsBUILT DOC</t>
  </si>
  <si>
    <t>LOOK AHEAD / Expected Action</t>
  </si>
  <si>
    <t>STATUS/ Week 20</t>
  </si>
  <si>
    <t>STATUS/ Week 21</t>
  </si>
  <si>
    <t>STATUS/ Week 22</t>
  </si>
  <si>
    <t>STATUS/ Week 23</t>
  </si>
  <si>
    <t>STATUS/ Week 24</t>
  </si>
  <si>
    <t>STATUS/ Week 25</t>
  </si>
  <si>
    <t>STATUS/ Week 26</t>
  </si>
  <si>
    <t>STATUS/ Week 27</t>
  </si>
  <si>
    <t>STATUS/ Week 28</t>
  </si>
  <si>
    <t>LEC</t>
  </si>
  <si>
    <t>ACTUAL COMPLETION  DATE</t>
  </si>
  <si>
    <t>COMMENT</t>
  </si>
  <si>
    <t>HELP REQUIRED</t>
  </si>
  <si>
    <t>FINISH MILESTONES</t>
  </si>
  <si>
    <t>QUARTER 1 WORKS</t>
  </si>
  <si>
    <t>CENTRAL</t>
  </si>
  <si>
    <t>FLOWLINE WORKS</t>
  </si>
  <si>
    <t>4 CONDUITS</t>
  </si>
  <si>
    <t>Sagbe</t>
  </si>
  <si>
    <t>GBAR9T</t>
  </si>
  <si>
    <t>BFM and budget loading ongoing</t>
  </si>
  <si>
    <t>BEHIND SCHEDULE</t>
  </si>
  <si>
    <t>ON SCHEDULE</t>
  </si>
  <si>
    <t>TBA</t>
  </si>
  <si>
    <t>BFM and budget loading</t>
  </si>
  <si>
    <t>GBAR4T</t>
  </si>
  <si>
    <t>NUNR3S</t>
  </si>
  <si>
    <r>
      <rPr>
        <b/>
        <sz val="10"/>
        <color rgb="FFFF0000"/>
        <rFont val="Futura Medium"/>
      </rPr>
      <t>Available budget insufficient.</t>
    </r>
    <r>
      <rPr>
        <sz val="10"/>
        <rFont val="Futura Medium"/>
      </rPr>
      <t xml:space="preserve"> Request for contingency.</t>
    </r>
  </si>
  <si>
    <t>ETEL6T</t>
  </si>
  <si>
    <r>
      <rPr>
        <b/>
        <sz val="10"/>
        <color rgb="FFFF0000"/>
        <rFont val="Futura Medium"/>
      </rPr>
      <t>Community issues</t>
    </r>
    <r>
      <rPr>
        <sz val="10"/>
        <rFont val="Futura Medium"/>
      </rPr>
      <t>. 95% completion</t>
    </r>
  </si>
  <si>
    <t>11 CONDUITS</t>
  </si>
  <si>
    <t xml:space="preserve"> Richard</t>
  </si>
  <si>
    <t>BENS014L</t>
  </si>
  <si>
    <t>Excavation and Welding continue</t>
  </si>
  <si>
    <t>Excavation and Welding</t>
  </si>
  <si>
    <r>
      <t xml:space="preserve">OTUM022L </t>
    </r>
    <r>
      <rPr>
        <strike/>
        <sz val="11"/>
        <rFont val="Futura Medium"/>
      </rPr>
      <t>(GLL)</t>
    </r>
  </si>
  <si>
    <t>Seek approval to vary scope of work</t>
  </si>
  <si>
    <t>AHEAD OF SCHEDULE</t>
  </si>
  <si>
    <t>Flowline failed hydrotest and excavation to locate leaking has exceeded AF scope</t>
  </si>
  <si>
    <t>OPUK025T</t>
  </si>
  <si>
    <t>Collect PE-coated linepipe</t>
  </si>
  <si>
    <t>Awaiting linepipes and budget increase</t>
  </si>
  <si>
    <t>Budget increase and PE-coated linepipe issuance</t>
  </si>
  <si>
    <t>OTUM025L</t>
  </si>
  <si>
    <t>Commenced Bush clearing and excavation</t>
  </si>
  <si>
    <t>Preparation for Flowline RoW bush clearing and excavation</t>
  </si>
  <si>
    <t>Amobi</t>
  </si>
  <si>
    <t>SOKU008T</t>
  </si>
  <si>
    <t>Issue coated line pipes to contractor when the pipes become available in KI.</t>
  </si>
  <si>
    <t>Awaiting supply of coated pipes to KI</t>
  </si>
  <si>
    <t>Supply of coated line pipes to KI.</t>
  </si>
  <si>
    <t>SOKU011S</t>
  </si>
  <si>
    <t>Commence and complete pressure testing; commence and complete backfilling and handover.</t>
  </si>
  <si>
    <t>Project is on track to be completed ahead of schedule.</t>
  </si>
  <si>
    <t>None</t>
  </si>
  <si>
    <t>SOKU031S</t>
  </si>
  <si>
    <t>Complete pressure testing, commence &amp; complete backfilling and handover.</t>
  </si>
  <si>
    <t>Richard</t>
  </si>
  <si>
    <t>FORC087T</t>
  </si>
  <si>
    <t>Complete Pre-mobi lisation activities</t>
  </si>
  <si>
    <t>GZ doumentation reviews in progress.</t>
  </si>
  <si>
    <t>Mobilisation to site aligned with CWI activity - about end July</t>
  </si>
  <si>
    <t>SEIB002S</t>
  </si>
  <si>
    <t>Collect PE-coated linepipe and mobilise to site</t>
  </si>
  <si>
    <t>Awaiting PE-coated linepipes</t>
  </si>
  <si>
    <t>PE-linepipe issuance</t>
  </si>
  <si>
    <t>SEIB003L</t>
  </si>
  <si>
    <t>Logistics to move HB to Seibou 17/07</t>
  </si>
  <si>
    <t>SEIB003S</t>
  </si>
  <si>
    <t>TANK</t>
  </si>
  <si>
    <t>Forcados Tank Rehab - Tank 204 Rehabilitation</t>
  </si>
  <si>
    <t>Complete Commissioning &amp; Handover</t>
  </si>
  <si>
    <t>Don</t>
  </si>
  <si>
    <t>Commissioning and Handover (31 Mar)</t>
  </si>
  <si>
    <t xml:space="preserve">Commission and handover the tank 31/07     </t>
  </si>
  <si>
    <t>Tank hydrotest and calibration completed.
Tank strapping completed.
Drafting of hydrotest and calibration report in progress.
Punch list close out in progress</t>
  </si>
  <si>
    <t>None.</t>
  </si>
  <si>
    <t>QUARTER 2 WORKS (FINISH MILESTONES)</t>
  </si>
  <si>
    <t>LAND</t>
  </si>
  <si>
    <t xml:space="preserve">Facility Mechanical Upgrade &amp; Integrity Fix East - Installation of lifting gantries in Land-2
</t>
  </si>
  <si>
    <t xml:space="preserve">Complete design for Egbema FLB; Oguta F/S; Ahia F/S;Rumuekpe F/S; </t>
  </si>
  <si>
    <t>Omonigho</t>
  </si>
  <si>
    <t>N/A</t>
  </si>
  <si>
    <t xml:space="preserve">
Receive discipline nominee to commence engineering design.
Issue design reference to discipline nominee</t>
  </si>
  <si>
    <t>Design reference issued</t>
  </si>
  <si>
    <t>Discpline engineer to accelerate design</t>
  </si>
  <si>
    <t>Bonny Tank Rehab - Tank 6 Rehabilitation</t>
  </si>
  <si>
    <t>Commissioning and Handover</t>
  </si>
  <si>
    <t>Lateef</t>
  </si>
  <si>
    <t>Arrange TIV/Commissioning team to visit Tank 6, for commissioning</t>
  </si>
  <si>
    <t>Mechanical completion 21/07</t>
  </si>
  <si>
    <t>Forcados Tank Rehab - Tank 1020 Rehabilitation</t>
  </si>
  <si>
    <t>Complete Foundation Construction</t>
  </si>
  <si>
    <t>Achieve 15% of tank blasting and priming.</t>
  </si>
  <si>
    <t>COMPLETED AHEAD</t>
  </si>
  <si>
    <t>26/06</t>
  </si>
  <si>
    <t>Tank blasting and priming in progress.</t>
  </si>
  <si>
    <t>TERMINAL</t>
  </si>
  <si>
    <t xml:space="preserve">Roads and Civil Infrastructure Improvement - BOT - Jetty /Shore line Upgrade
</t>
  </si>
  <si>
    <t>M1-Mobilise for site works</t>
  </si>
  <si>
    <t>Arigbe, F</t>
  </si>
  <si>
    <t>MTB approval for re-alignment of source currencies on SAP in progress. PR to be created.</t>
  </si>
  <si>
    <t>Issue PO. Mobilize contractor to site</t>
  </si>
  <si>
    <t xml:space="preserve">PR created 29/06. </t>
  </si>
  <si>
    <t>QUARTER 3 WORKS</t>
  </si>
  <si>
    <t>Forcados Tank Rehab - Tank 205 Rehabilitation</t>
  </si>
  <si>
    <t>Complete Roof Demolition</t>
  </si>
  <si>
    <t>Achieve removal of demolished roof plates by 31/08.</t>
  </si>
  <si>
    <t>Removal of demolished roof in progress.
Demolition of tank bottom plates in progress.
Blasting and priming tank bottom plates off site in progress.</t>
  </si>
  <si>
    <t>Complete Floor Replacement</t>
  </si>
  <si>
    <t>Achieve 15% blasting and priming tank internal</t>
  </si>
  <si>
    <t>START MILESTONES</t>
  </si>
  <si>
    <t>ACTIVITY BREAKDOWN</t>
  </si>
  <si>
    <t>LOOK AHEAD</t>
  </si>
  <si>
    <t>Terminal</t>
  </si>
  <si>
    <t>Roads and Civil Infrastructure Improvement-FOT</t>
  </si>
  <si>
    <t>Rehabilitation/ Asphalting of 1.5KM Terminal Core Zone roads &amp; BOSS YARD</t>
  </si>
  <si>
    <t>Frank Arigbe</t>
  </si>
  <si>
    <t>Raise minor contract (29/04)</t>
  </si>
  <si>
    <t>Issue ITT by 21/07</t>
  </si>
  <si>
    <t>Contracting process ongoing. Awaiting approval from CP Manager</t>
  </si>
  <si>
    <t>Mobilisation / Materials transportation to site (20 Aug)</t>
  </si>
  <si>
    <t>Asphating works (30 Nov)</t>
  </si>
  <si>
    <t>Roads and Civil Infrastructure Improvement-FOT- Rehabilitation of  FT Jetty /Shoreline Protection</t>
  </si>
  <si>
    <t>Installation of Sheet Pile Wall (200m)</t>
  </si>
  <si>
    <t xml:space="preserve">Installation of concrete works </t>
  </si>
  <si>
    <t>Convey materials for concreting works to site by 21/07.</t>
  </si>
  <si>
    <t>Process for the floating of Contractor's  barge ongoing.</t>
  </si>
  <si>
    <t xml:space="preserve">Installation of handrails/misc. works </t>
  </si>
  <si>
    <t>QUARTER 2 WORKS (START MILESTONES)</t>
  </si>
  <si>
    <t>SWAMP -E</t>
  </si>
  <si>
    <t>Facility Mechanical Upgrade &amp; Integrity Fix East - 3 wellhead Platform Upgrade/cage installation</t>
  </si>
  <si>
    <t>Soku Gas Well 49 &amp; 50</t>
  </si>
  <si>
    <t>Mobilization To Well 50</t>
  </si>
  <si>
    <t>Asset Team not ready to release wells until K2S Project is commissioned.</t>
  </si>
  <si>
    <t>Isolation Of Well 50 By Cwi</t>
  </si>
  <si>
    <t>Fabrication And Construction Ofwell 50 Platform</t>
  </si>
  <si>
    <t>Isolation Of Well 51 By Cwi</t>
  </si>
  <si>
    <t>Fabrication And Construction Works On Well 51</t>
  </si>
  <si>
    <t>Escalation to GM Engineering &amp; Projects if wells are not released post commissioning of K2S Project.</t>
  </si>
  <si>
    <t>Isolation Of  Well 49 By Cwi</t>
  </si>
  <si>
    <t>Fabrication And Construction  Well 49 Platform</t>
  </si>
  <si>
    <t>Demobilization Of Equipment And Personnel From Site</t>
  </si>
  <si>
    <t>Instr. Gas to Instr. Air conversion at Umuechem, Rumuekpe and Nkali -  Installation &amp;  commissioning of main generators and  the instrument air systems.</t>
  </si>
  <si>
    <t>Testing &amp; commissioning</t>
  </si>
  <si>
    <t>Generator tie –in and outstanding piping tie• in works for Umuechem and Rumuekpe</t>
  </si>
  <si>
    <r>
      <t xml:space="preserve">Mobilising for Genset installation (Planning stage)
Mobilization on 26 -June.
PR;s created </t>
    </r>
    <r>
      <rPr>
        <sz val="10"/>
        <color rgb="FFFF0000"/>
        <rFont val="Futura Medium"/>
      </rPr>
      <t>SUSPENDED DUE TO SECURITY CHALLENGES</t>
    </r>
  </si>
  <si>
    <t>Genset already in contractor yard. 'Mobile air compressor servicing completed by Workshop on 07/07. Testing to be done on 10/07.</t>
  </si>
  <si>
    <t>SWAMP-E</t>
  </si>
  <si>
    <t>Bundwall East - Re-construction of flare bundwall A @ Soku F/S (Bundwall prone to periodic flooding)</t>
  </si>
  <si>
    <t>Complete Bunwall construction</t>
  </si>
  <si>
    <t xml:space="preserve">Validate Company Estimate
</t>
  </si>
  <si>
    <r>
      <t xml:space="preserve">Corporate Estimating team to revert by July. Engagement ongoing to get early response.
</t>
    </r>
    <r>
      <rPr>
        <b/>
        <sz val="10"/>
        <color rgb="FFFF0000"/>
        <rFont val="Futura Medium"/>
      </rPr>
      <t>ESCALATE TO MANAGER</t>
    </r>
  </si>
  <si>
    <t>Waiting for response from Corporate cost estimating team.</t>
  </si>
  <si>
    <t>Escalation to Project Services Manager.</t>
  </si>
  <si>
    <t xml:space="preserve">
Issue Tenders
</t>
  </si>
  <si>
    <t xml:space="preserve">
Award Contract
</t>
  </si>
  <si>
    <t xml:space="preserve">
Mobilise to site
</t>
  </si>
  <si>
    <t xml:space="preserve">
Complete bundwall construction</t>
  </si>
  <si>
    <t>SWAMP-W</t>
  </si>
  <si>
    <t>Facility Mechanical Upgrade West</t>
  </si>
  <si>
    <t>Construct drip pan in Opukushi to cover pipings outside pan coverage, Construct dip pan below LP separator</t>
  </si>
  <si>
    <t>Ovuorho R</t>
  </si>
  <si>
    <t xml:space="preserve">
5) Complete Construction</t>
  </si>
  <si>
    <t>Continue Site work</t>
  </si>
  <si>
    <t>Install exhaust flapper on 4 no pump units at Opukushi</t>
  </si>
  <si>
    <t>Continue Fabrication work</t>
  </si>
  <si>
    <t>Pre-fab work ongoing</t>
  </si>
  <si>
    <t>Facility Mechanical Upgrade &amp; Integrity Fix East - Installation of Crude/Condensate offloading facility</t>
  </si>
  <si>
    <t>Procure pumps</t>
  </si>
  <si>
    <t>OEM quotation feedback received. Leadtime is 24 weeks</t>
  </si>
  <si>
    <t>Procurement process ongoing</t>
  </si>
  <si>
    <t>Procurement of Piping and ancillary systems</t>
  </si>
  <si>
    <t>Facilities Integrity Improvement/ Upgrade - FOT - Replacement of fresh water line in Secondary zone.- 4" x 3km</t>
  </si>
  <si>
    <t>M1 - Procurement of materials</t>
  </si>
  <si>
    <t>Complete material coding by 21/07</t>
  </si>
  <si>
    <t>COMPLETED]</t>
  </si>
  <si>
    <t>Facilities Integrity Improvement/ Upgrade - FOT - Misc Asset Eng Intervention Works 
(Repairs of cold weld patches - Sectional replacement of leaking 10" Suction Header by PUMP HOUSE;  leaking V-702,  2" x 2" Drain line
Water disposal pit 6" &amp; 42" corroded lines require sectional replacement,, Agip relief Manifold 2".</t>
  </si>
  <si>
    <t>M1 - complete site works for 50%  (3/6)</t>
  </si>
  <si>
    <t>Secure FTO by 21/07</t>
  </si>
  <si>
    <t xml:space="preserve">PO issued to vendor 10/07. </t>
  </si>
  <si>
    <t>Facilities Integrity Improvement/ Upgrade - FOT - Upgrade/ Replacement of the obsolete KTI Heater for emulsion treatment.</t>
  </si>
  <si>
    <t xml:space="preserve">M1 - Completion of OEM design works </t>
  </si>
  <si>
    <t>Contractor to sign off Contract by 18/07.</t>
  </si>
  <si>
    <t xml:space="preserve">Par B signed 06/07. </t>
  </si>
  <si>
    <t xml:space="preserve">Facilities Integrity Improvement/ Upgrade - BOT - Independent Emergency Relief System on tank 6
</t>
  </si>
  <si>
    <t>Complete Civil / Structural works (culvets &amp; pipe supports)</t>
  </si>
  <si>
    <t>- Complete 40nos of 20" weld joints.
- Complete casting of culvert.</t>
  </si>
  <si>
    <t>- 19 of 93nos weld joints completed.
- Casting of Pipe culvert: Foundation base (100%), vertical walls (40%). 
- 36nos pipe supports casted.</t>
  </si>
  <si>
    <t>SWAMP - W</t>
  </si>
  <si>
    <t>Install Light along the flare walkway at Yokri</t>
  </si>
  <si>
    <t>Secure MoC approval</t>
  </si>
  <si>
    <t>Sign-off documents on electical light and fittings calculation</t>
  </si>
  <si>
    <t>Calculations for light and fittings completed, in circulation for review/sign off</t>
  </si>
  <si>
    <t xml:space="preserve">1) Validate Scope &amp; Cost
</t>
  </si>
  <si>
    <t>Dependednt on above item</t>
  </si>
  <si>
    <t xml:space="preserve">
2) Secure WORP &amp; CCM approval
</t>
  </si>
  <si>
    <t xml:space="preserve">
3) Issue PO to contractor
</t>
  </si>
  <si>
    <t xml:space="preserve">
4) Complete GZ Documentsand Mobilise t o site
</t>
  </si>
  <si>
    <t>Electrical Facility Upgrades</t>
  </si>
  <si>
    <t>Provision of Perimeter lighting @ Rumuekpe F/S</t>
  </si>
  <si>
    <t>Presentation to WORP on 13/07.</t>
  </si>
  <si>
    <t>Bonny Tank Rehab - Tank 5 Rehabilitation</t>
  </si>
  <si>
    <t>Asphalt plant testing to commence 20/07</t>
  </si>
  <si>
    <t xml:space="preserve">Foundation cone-up, 100% completed. </t>
  </si>
  <si>
    <t>Bonny Tank Rehab - Tank 8 Rehabilitation</t>
  </si>
  <si>
    <t>Completed foundation cone up 100%</t>
  </si>
  <si>
    <t>HDPE linning instalation, 100% completed</t>
  </si>
  <si>
    <t>Forcados Tank Rehab - Tank 201 Rehabilitation</t>
  </si>
  <si>
    <t>Complete roof demolition by 30/09.</t>
  </si>
  <si>
    <t>Contractor discussing with Experts on Cold cutting of tank roof containing hydrocarbon.</t>
  </si>
  <si>
    <t>Achieve removal of demolished roof by 31/08.</t>
  </si>
  <si>
    <t>Tank roof demolition completed 30/06. 
Removal of demolished roof in progress.
Demolition of Tank bottom plate in progress.</t>
  </si>
  <si>
    <t>COMPLETED WORKS</t>
  </si>
  <si>
    <t>Warde</t>
  </si>
  <si>
    <t>Completed 31/01</t>
  </si>
  <si>
    <t>Facilities Integrity Improvement/ Upgrade - BOT - Independent Emergency Relief System on tank 6</t>
  </si>
  <si>
    <t>M1-Mobiise for  Lay and Weld</t>
  </si>
  <si>
    <t>*28nos 20" pipes blasted &amp; second-coated (336m of 860m).
*4nos 20” Equal Tee blasted and primed, 3nos. 20” Equal Tees second-coated</t>
  </si>
  <si>
    <t>Forcados Tank Rehab - Tank 202 Rehabilitation</t>
  </si>
  <si>
    <t xml:space="preserve">Completed 28/02. </t>
  </si>
  <si>
    <t>Completed 28/02</t>
  </si>
  <si>
    <t>Complete Commissioning and Handover</t>
  </si>
  <si>
    <t>Bonny Tank Rehab - Tank 15 Rehabilitation</t>
  </si>
  <si>
    <t>Swamp Flow station Extra Ordinary Maintenance at SPDC West Locations Complete corrosion repair and rehabilitation works at Estruary Cluster 2, 5, 31</t>
  </si>
  <si>
    <t>Complete corrosion repair and rehabilitation works at Estruary Cluster 2, 5, 31</t>
  </si>
  <si>
    <t>•  Dismantle Boatlanding structure (Cluster 2, 5, 31)
•  Boatlanding Structural Rehabilitation &amp; Spray Painting (Cluster 2, 5, 31)
•  Scaffold Erection (Cluster 2, 5, 31)
•  Replacement OF platform corroded Structural steel members (Cluster 2, 5, 31)
•  Grit Blasting and Spray Painting OF platform (Cluster 2, 5, 31)
•  Installation OF Rehabilitated Boat Landing (Cluster 2, 5, 31)
•  Scaffold Dismantling (Cluster 2, 5, 31)
•  Handover (Cluster 2, 5, 31)</t>
  </si>
  <si>
    <t>Tank 203 &amp; 207 Bundwall rehabilitation/resealing</t>
  </si>
  <si>
    <t>None, work 100% completed</t>
  </si>
  <si>
    <t>Works 100% Completed</t>
  </si>
  <si>
    <t>Prefabrication works
Dye penetrant test
Materials transportation to site
Asphating works</t>
  </si>
  <si>
    <t>Forcados Tank Rehab - Tank 210 Rehabilitation</t>
  </si>
  <si>
    <t>•  Complete Roof Construction (20 Feb)</t>
  </si>
  <si>
    <t xml:space="preserve">Hand over by 30/04                                                                                                                                                      
                       </t>
  </si>
  <si>
    <t>COMPLETED ON TARGET</t>
  </si>
  <si>
    <r>
      <rPr>
        <sz val="10"/>
        <color rgb="FF00B050"/>
        <rFont val="Futura Medium"/>
      </rPr>
      <t>Tank Calibration 100% completion. 
 Servicing of AFFF 100% completion</t>
    </r>
    <r>
      <rPr>
        <sz val="10"/>
        <rFont val="Futura Medium"/>
      </rPr>
      <t xml:space="preserve">.                                                           </t>
    </r>
    <r>
      <rPr>
        <sz val="10"/>
        <color rgb="FF00B050"/>
        <rFont val="Futura Medium"/>
      </rPr>
      <t xml:space="preserve">Tank draining in progress. </t>
    </r>
    <r>
      <rPr>
        <sz val="10"/>
        <rFont val="Futura Medium"/>
      </rPr>
      <t xml:space="preserve">                                                                            Bundwall repairs in progress. 7% complete                                                                                                                  Closing out of Category A Punch list items 98%.                                     Demobilization of materials in progress.</t>
    </r>
  </si>
  <si>
    <t>•  Complete Blasting and Painting (15 Mar)</t>
  </si>
  <si>
    <t xml:space="preserve"> Installation of tank roof primary/ secondary roof seals/roof accessories. (20 Mar)</t>
  </si>
  <si>
    <t>•  Hydrotest/Calibration (25 Mar)</t>
  </si>
  <si>
    <t>•  Commissioning and Handover (31 Mar)</t>
  </si>
  <si>
    <t>COMPLETED BEHIND</t>
  </si>
  <si>
    <t>Bundwall East - Re-construction of bundwall for cold vent discharge containment in Rumuahia F/S</t>
  </si>
  <si>
    <t>Planning to use any available contract. Target mobilisation is 2nd week May 2017</t>
  </si>
  <si>
    <t>DROPPED</t>
  </si>
  <si>
    <t>DROPPED. NO LONGER REQUIRED</t>
  </si>
  <si>
    <t>Bundwall East - Rumuekpe Bundwall upgrade</t>
  </si>
  <si>
    <t>Repair of leaking saver pit at Rumuekpe (cracked)</t>
  </si>
  <si>
    <t xml:space="preserve">Facilities Integrity Improvement/ Upgrade - FOT - Pakscan control Panel for Rotork  </t>
  </si>
  <si>
    <t>M1 - Procurement of Pakscan</t>
  </si>
  <si>
    <t xml:space="preserve">Discussion with C&amp;P for material procurement. </t>
  </si>
  <si>
    <t>Activity no longer required. Dropped by Asset Team</t>
  </si>
  <si>
    <t>FACILITIES INTEGRITY IMPROVEMENT UPGRADE - BOT: BNAG condensate evacuation line</t>
  </si>
  <si>
    <t>Complete condensate line from BNAG to Incoming Manifold.</t>
  </si>
  <si>
    <t>'•  Mobilise to site (20 Jan)</t>
  </si>
  <si>
    <r>
      <rPr>
        <sz val="10"/>
        <color rgb="FF00B050"/>
        <rFont val="Futura Medium"/>
      </rPr>
      <t>Line pipe welding (146 joints). 100% completed. 
Weld joints 100% Radiographed. 
Repair of the failed joints (4 nos). 100% completed.</t>
    </r>
    <r>
      <rPr>
        <sz val="10"/>
        <rFont val="Futura Medium"/>
      </rPr>
      <t xml:space="preserve">
</t>
    </r>
    <r>
      <rPr>
        <sz val="10"/>
        <color rgb="FF00B050"/>
        <rFont val="Futura Medium"/>
      </rPr>
      <t>Site installation of pre-cast concrete supports (32 nos). 100% completed.</t>
    </r>
    <r>
      <rPr>
        <sz val="10"/>
        <rFont val="Futura Medium"/>
      </rPr>
      <t xml:space="preserve">
Pipe spool box-up for NDT (hydro-testing) in progress.
</t>
    </r>
  </si>
  <si>
    <t>•  Site Preparation (25 Jan)</t>
  </si>
  <si>
    <t>•  Blinding of Support Base (10 Feb)</t>
  </si>
  <si>
    <t>•  Line pipe welding (20 Mar)</t>
  </si>
  <si>
    <t>•  Installation of pre-cast concrete (12 Mar)</t>
  </si>
  <si>
    <t>•   NDT (Radiography) (26 Mar)</t>
  </si>
  <si>
    <t>•   Road Restoration (31 Mar)</t>
  </si>
  <si>
    <t>Instrument Air Compressor House: replace missing roof cladding at Yokri</t>
  </si>
  <si>
    <t>1) Validate Scope &amp; Cost
2) Secure WORP &amp; CCM
3) Issue PO to contractor
4) Complete GZ Documentsand Mobilise t o site
5) Complete Construction</t>
  </si>
  <si>
    <t>Commision overhead water tank and link to station fire hydrant system at Northbank Flowstation</t>
  </si>
  <si>
    <t>Complete Floor Demolition</t>
  </si>
  <si>
    <t>Dropped</t>
  </si>
  <si>
    <t>Complete Site Preparation</t>
  </si>
  <si>
    <t>24/04</t>
  </si>
  <si>
    <t>Site preparation (31 Mar)</t>
  </si>
  <si>
    <t>18/03</t>
  </si>
  <si>
    <t>Tank isolation of crude oil process lines, instrucment /Electrical lines. (20 Mar)</t>
  </si>
  <si>
    <t>Complete Tank Cleaning</t>
  </si>
  <si>
    <t>'Dislodging of sludge and tank cleaning. (30 Jun)</t>
  </si>
  <si>
    <r>
      <rPr>
        <sz val="10"/>
        <color rgb="FF00B050"/>
        <rFont val="Futura Medium"/>
      </rPr>
      <t>Tank Cleaning completed</t>
    </r>
    <r>
      <rPr>
        <sz val="10"/>
        <rFont val="Futura Medium"/>
      </rPr>
      <t xml:space="preserve">                                                                                                      Complete Tank roof demolition by 15/06</t>
    </r>
  </si>
  <si>
    <t>Tank cleaning completed.                                                                    Commence roof demolition by 01/05</t>
  </si>
  <si>
    <t xml:space="preserve">Redirect the horizontal Test separator controller step brace that is tack-welded to the oil outlet line </t>
  </si>
  <si>
    <t>Work replaced with : REPLACEMENT OF 2" GAS LINE. COMPLETED</t>
  </si>
  <si>
    <t>FACILITIES INTEGRITY IMPROVEMENT UPGRADE - BOT: Installation of  Agar probes on the FWKO</t>
  </si>
  <si>
    <t>Complete installation of  Agar Probes on the FWKO</t>
  </si>
  <si>
    <t>Tank floor demolition. (30 Apr)</t>
  </si>
  <si>
    <t>•  Complete Site Installation</t>
  </si>
  <si>
    <t>•  Complete System Integration</t>
  </si>
  <si>
    <t>•  Commission</t>
  </si>
  <si>
    <t>No initial finish date promise</t>
  </si>
  <si>
    <t>FORC027S</t>
  </si>
  <si>
    <t>6 CONDUITS</t>
  </si>
  <si>
    <t>Emma</t>
  </si>
  <si>
    <t>Reconstruct the dilapidated toilet for Estuary flowstation</t>
  </si>
  <si>
    <t>DROPPED FOR SPACE CONSTRAINTS</t>
  </si>
  <si>
    <t>Scope Develocoped</t>
  </si>
  <si>
    <t>OTUM055T</t>
  </si>
  <si>
    <t>Handover to Asset team</t>
  </si>
  <si>
    <t>Hydrotest completed, satisfactory. Handover to Asset team in view</t>
  </si>
  <si>
    <r>
      <t>OTUM027</t>
    </r>
    <r>
      <rPr>
        <strike/>
        <sz val="11"/>
        <rFont val="Futura Medium"/>
      </rPr>
      <t>L</t>
    </r>
    <r>
      <rPr>
        <sz val="11"/>
        <rFont val="Futura Medium"/>
      </rPr>
      <t xml:space="preserve"> (GLL)</t>
    </r>
  </si>
  <si>
    <t>•  Hydrotest/Calibration (15 Mar)</t>
  </si>
  <si>
    <t>•  RSFU (9 Apr)</t>
  </si>
  <si>
    <t>Electrical facility Upgrade East</t>
  </si>
  <si>
    <t>FEED for LV switchboard @ Obigbo NAG</t>
  </si>
  <si>
    <t xml:space="preserve">CCMP defense </t>
  </si>
  <si>
    <t>Design completed and attached as part supporting documentation for CCMP approval</t>
  </si>
  <si>
    <t>Ops Support RA review to enable scheduling for CCMP on 06/07/17</t>
  </si>
  <si>
    <t>FEED for LV switchboard @ Imo River FLB</t>
  </si>
  <si>
    <t>REMOVED. NO longer required</t>
  </si>
  <si>
    <t>Sign-off &amp; issue technical report by 16/05/17. Hookup design to be executed in-house</t>
  </si>
  <si>
    <t>FEED for LV switchboard @ Oguta F/S</t>
  </si>
  <si>
    <t>IG-IA Conversion _OBEL</t>
  </si>
  <si>
    <t>Civil modification works on gen skid</t>
  </si>
  <si>
    <r>
      <t xml:space="preserve">Ready for mobilisation by 07-June but </t>
    </r>
    <r>
      <rPr>
        <sz val="10"/>
        <color rgb="FFFF0000"/>
        <rFont val="Futura Medium"/>
      </rPr>
      <t xml:space="preserve">deferred due to SECURITY ISSUES.
</t>
    </r>
    <r>
      <rPr>
        <sz val="10"/>
        <rFont val="Futura Medium"/>
      </rPr>
      <t>Allow foundation to cure - LEC 14/07
Deploy mobile air compressor to site - 10/07.</t>
    </r>
  </si>
  <si>
    <t>23/06/17</t>
  </si>
  <si>
    <t>Mobile air compressor servicing completed by Workshop on 07/07. Testing to be done on 10/07.</t>
  </si>
  <si>
    <t>Complete Roof Repair</t>
  </si>
  <si>
    <t>Commence blasting and priming and complete by 31/07.</t>
  </si>
  <si>
    <t>Completed tank roof replacement on 30/06.</t>
  </si>
  <si>
    <t>Well is flowing, no repairs done</t>
  </si>
  <si>
    <t>FORC123L</t>
  </si>
  <si>
    <t>CADENCE - PROJECT DELIVERABLES TRACKER</t>
  </si>
  <si>
    <t>Total No of Risk Focused Session</t>
  </si>
  <si>
    <t>Total No Planned YTD</t>
  </si>
  <si>
    <t>Total No Achieved YTD</t>
  </si>
  <si>
    <t>S/No.</t>
  </si>
  <si>
    <t>Activity</t>
  </si>
  <si>
    <t>Milestone Description</t>
  </si>
  <si>
    <t>Milestone Plan</t>
  </si>
  <si>
    <t>PE/TL</t>
  </si>
  <si>
    <t>Focused Risk Session</t>
  </si>
  <si>
    <t>Focused Activity Risk Session Plan</t>
  </si>
  <si>
    <t>Risk Register</t>
  </si>
  <si>
    <t>Jan</t>
  </si>
  <si>
    <t>Feb</t>
  </si>
  <si>
    <t>Mar</t>
  </si>
  <si>
    <t>Apr</t>
  </si>
  <si>
    <t>Aug</t>
  </si>
  <si>
    <t>Sept</t>
  </si>
  <si>
    <t>Oct</t>
  </si>
  <si>
    <t>Nov</t>
  </si>
  <si>
    <t>Dec</t>
  </si>
  <si>
    <t>Legend</t>
  </si>
  <si>
    <t>Pending</t>
  </si>
  <si>
    <t>Completed Risk Assesment Matrix and Developed Risk register</t>
  </si>
  <si>
    <t>RISK FOCUS SESSION PLANNER</t>
  </si>
  <si>
    <t>2017 RISK SESSION PLAN</t>
  </si>
  <si>
    <t>PROJECT ISSUE TRACKER</t>
  </si>
  <si>
    <t>Date</t>
  </si>
  <si>
    <t>ISSUES TRACKER (CLOSED VS OPEN)</t>
  </si>
  <si>
    <t>#</t>
  </si>
  <si>
    <t>Issue</t>
  </si>
  <si>
    <t>Priority</t>
  </si>
  <si>
    <t>Open</t>
  </si>
  <si>
    <t>Close</t>
  </si>
  <si>
    <t>Owner</t>
  </si>
  <si>
    <t>Column1</t>
  </si>
  <si>
    <t>High</t>
  </si>
  <si>
    <t>Closed</t>
  </si>
  <si>
    <t>Medium</t>
  </si>
  <si>
    <t>SUMMARY</t>
  </si>
  <si>
    <t>OPEN</t>
  </si>
  <si>
    <t>CLOSED</t>
  </si>
  <si>
    <t>HIGH</t>
  </si>
  <si>
    <t>Low</t>
  </si>
  <si>
    <t>MEDIUM</t>
  </si>
  <si>
    <t>LOW</t>
  </si>
  <si>
    <t>ISSUE STATUS MATRIX</t>
  </si>
  <si>
    <t>PRIORITY</t>
  </si>
  <si>
    <t>WO Review Date</t>
  </si>
  <si>
    <t>ACTIVITY/PROJECT</t>
  </si>
  <si>
    <t>LOCATION</t>
  </si>
  <si>
    <t>PE / SPONSOR</t>
  </si>
  <si>
    <t>APPROVAL STATUS</t>
  </si>
  <si>
    <t>WORP REMARKS / STEERS</t>
  </si>
  <si>
    <t>STEERS CLOSE-OUT DATE</t>
  </si>
  <si>
    <t>WO Awarded to :</t>
  </si>
  <si>
    <t>Contractors Considered / Benchmarked with Awardee</t>
  </si>
  <si>
    <t>WORK-ORDER REVIEW TRACKER SHEET</t>
  </si>
  <si>
    <t>LESSON LEARNT RECORDS - FACILITY WORKS</t>
  </si>
  <si>
    <t>LESSON LEARNT RECORDS - TERMINAL WORKS</t>
  </si>
  <si>
    <t>LESSON LEARNT RECORDS - FLOWLINE WORKS</t>
  </si>
  <si>
    <t xml:space="preserve">2016 Completed Flowline Projects </t>
  </si>
  <si>
    <t>CONDUIT</t>
  </si>
  <si>
    <t>Activity Status</t>
  </si>
  <si>
    <t>In Plan</t>
  </si>
  <si>
    <t>Activity Description</t>
  </si>
  <si>
    <t>Asset Engr.</t>
  </si>
  <si>
    <t>Geomatics</t>
  </si>
  <si>
    <t>Project Engineer</t>
  </si>
  <si>
    <t>Team Lead</t>
  </si>
  <si>
    <t>Remarks</t>
  </si>
  <si>
    <t>Docs Status</t>
  </si>
  <si>
    <t>Activty Completion Date</t>
  </si>
  <si>
    <t>Info. Submission Date to DCC</t>
  </si>
  <si>
    <t>Ops Support FL H/O Resp. Checklist</t>
  </si>
  <si>
    <t>Link to Evidence</t>
  </si>
  <si>
    <t>Tally Sheets</t>
  </si>
  <si>
    <t>Geomatics Onboard?</t>
  </si>
  <si>
    <t>As- Built Data Status</t>
  </si>
  <si>
    <t>Date Data handed to Geomatics</t>
  </si>
  <si>
    <t>As-built Received Date</t>
  </si>
  <si>
    <t>FL H/O Resp. Checklist (Geoscope)</t>
  </si>
  <si>
    <t>Drawing No (EP Catalogue No)</t>
  </si>
  <si>
    <t>Link to Drawing</t>
  </si>
  <si>
    <t>AS-BUILT DOCUMENTATION TRACKER</t>
  </si>
  <si>
    <t>PROJECTS TOP RISK MANAGER</t>
  </si>
  <si>
    <t>COST SAVING TRACKER</t>
  </si>
  <si>
    <t>COMMITMENT CONTROL TRACKER</t>
  </si>
  <si>
    <t>AE MILESTONE</t>
  </si>
  <si>
    <t>Uplanned</t>
  </si>
  <si>
    <t>Project Goal Zero Documentation</t>
  </si>
  <si>
    <t>Site Induction</t>
  </si>
  <si>
    <t>Pre-mobilization of contractor readiness/issuance of HSE certificate</t>
  </si>
  <si>
    <t>TASK NAME</t>
  </si>
  <si>
    <t>Secure MTO for LLI's</t>
  </si>
  <si>
    <t>Detailed Design</t>
  </si>
  <si>
    <t>Internal Check for Materials</t>
  </si>
  <si>
    <t>Coding of Outstanding Materials in SAP</t>
  </si>
  <si>
    <t>Raise &amp; release PR for LLI's/ Issue released PR to Procurement</t>
  </si>
  <si>
    <t>Procurement/ Delivery of LLI's</t>
  </si>
  <si>
    <t>Raise PR/PO for Construction Works</t>
  </si>
  <si>
    <t>Secure WORP approval for Construction Works</t>
  </si>
  <si>
    <t>Kick off Meeting with Vendor</t>
  </si>
  <si>
    <t>Olugbenga.Jimba</t>
  </si>
  <si>
    <t>PTW opening and issuance</t>
  </si>
  <si>
    <t>Site clean up &amp; Interim Demobilization of Crew</t>
  </si>
  <si>
    <t>Collection of Materials</t>
  </si>
  <si>
    <t>Equipment/ Personnel Certification</t>
  </si>
  <si>
    <t>Pre-commissioning</t>
  </si>
  <si>
    <t>Commissioning</t>
  </si>
  <si>
    <t>Handover &amp; Demobilization</t>
  </si>
  <si>
    <t>Equipment/Personnel certification</t>
  </si>
  <si>
    <t>Sourcing/ collection of avalilable materials</t>
  </si>
  <si>
    <t>ETC for Personnel</t>
  </si>
  <si>
    <t>Mobilization of Personnel to site</t>
  </si>
  <si>
    <t>Civil Works</t>
  </si>
  <si>
    <t>Test Line Unblocking</t>
  </si>
  <si>
    <t>Mobilization of Personnel/ Equipment</t>
  </si>
  <si>
    <t>Movement of materials to site</t>
  </si>
  <si>
    <t>Mechanical &amp; PACO Works @ Etelebou</t>
  </si>
  <si>
    <t>Mechanical &amp; PACO Works @ Gbaran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</si>
</sst>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mmm\ yyyy"/>
    <numFmt numFmtId="165" formatCode="[$-F800]dddd\,\ mmmm\ dd\,\ yyyy"/>
    <numFmt numFmtId="166" formatCode="[$-409]d\-mmm;@"/>
    <numFmt numFmtId="167" formatCode="[$-409]d\-mmm\-yy;@"/>
    <numFmt numFmtId="168" formatCode="_-* #,##0.00_-;\-* #,##0.00_-;_-* &quot;-&quot;??_-;_-@_-"/>
    <numFmt numFmtId="169" formatCode="#,##0.00;[Red]#,##0.00"/>
    <numFmt numFmtId="170" formatCode="0.?"/>
    <numFmt numFmtId="171" formatCode="mmmm\ yyyy"/>
    <numFmt numFmtId="172" formatCode=";;;"/>
    <numFmt numFmtId="173" formatCode="d"/>
    <numFmt numFmtId="174" formatCode="[$-409]mmm\-yy;@"/>
    <numFmt numFmtId="175" formatCode="_(* #,##0_);_(* \(#,##0\);_(* &quot;-&quot;??_);_(@_)"/>
    <numFmt numFmtId="176" formatCode="0.0"/>
    <numFmt numFmtId="177" formatCode="_-* #,##0_-;\-* #,##0_-;_-* &quot;-&quot;??_-;_-@_-"/>
    <numFmt numFmtId="178" formatCode="mmm/dd"/>
    <numFmt numFmtId="179" formatCode="0_);\(0\)"/>
    <numFmt numFmtId="180" formatCode="[$-409]d\-mmm\-yyyy;@"/>
  </numFmts>
  <fonts count="125" x14ac:knownFonts="1">
    <font>
      <sz val="11"/>
      <color theme="1"/>
      <name val="Calibri"/>
      <family val="2"/>
      <scheme val="minor"/>
    </font>
    <font>
      <b/>
      <sz val="24"/>
      <color rgb="FF0070C0"/>
      <name val="Calibri"/>
      <family val="2"/>
      <scheme val="minor"/>
    </font>
    <font>
      <b/>
      <sz val="10"/>
      <color theme="1"/>
      <name val="Futura Medium"/>
    </font>
    <font>
      <b/>
      <sz val="10"/>
      <color theme="0"/>
      <name val="Futura Medium"/>
    </font>
    <font>
      <b/>
      <sz val="25"/>
      <color rgb="FFFF0000"/>
      <name val="Futura Medium"/>
    </font>
    <font>
      <sz val="10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Futura Bold"/>
    </font>
    <font>
      <sz val="16"/>
      <color theme="0"/>
      <name val="Futura Bold"/>
    </font>
    <font>
      <b/>
      <sz val="20"/>
      <color theme="8" tint="-0.499984740745262"/>
      <name val="Aharoni"/>
    </font>
    <font>
      <b/>
      <sz val="40"/>
      <color theme="8" tint="-0.499984740745262"/>
      <name val="Aharoni"/>
    </font>
    <font>
      <b/>
      <sz val="16"/>
      <color theme="0"/>
      <name val="Aharoni"/>
    </font>
    <font>
      <b/>
      <sz val="12"/>
      <color theme="8" tint="-0.499984740745262"/>
      <name val="Futura Medium"/>
    </font>
    <font>
      <b/>
      <sz val="12"/>
      <color theme="0"/>
      <name val="Futura Medium"/>
    </font>
    <font>
      <sz val="12"/>
      <color theme="1"/>
      <name val="Calibri"/>
      <family val="2"/>
      <scheme val="minor"/>
    </font>
    <font>
      <b/>
      <sz val="12"/>
      <color theme="1"/>
      <name val="Futura Medium"/>
    </font>
    <font>
      <sz val="12"/>
      <color theme="0"/>
      <name val="Futura Bold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24"/>
      <color rgb="FF002060"/>
      <name val="Futura Medium"/>
    </font>
    <font>
      <b/>
      <sz val="12"/>
      <name val="Futura Medium"/>
    </font>
    <font>
      <sz val="11"/>
      <color theme="1"/>
      <name val="Futura Medium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Verdana"/>
      <family val="2"/>
    </font>
    <font>
      <b/>
      <sz val="11"/>
      <color theme="0"/>
      <name val="Futura Medium"/>
    </font>
    <font>
      <b/>
      <sz val="11"/>
      <color theme="1"/>
      <name val="Futura Medium"/>
    </font>
    <font>
      <b/>
      <sz val="11"/>
      <color rgb="FFFF0000"/>
      <name val="Futura Medium"/>
    </font>
    <font>
      <b/>
      <sz val="14"/>
      <color rgb="FF002060"/>
      <name val="Futura Medium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Futura Medium"/>
    </font>
    <font>
      <b/>
      <sz val="23"/>
      <color rgb="FF002060"/>
      <name val="Futura Medium"/>
    </font>
    <font>
      <sz val="11"/>
      <color theme="1"/>
      <name val="Arial Narrow"/>
      <family val="2"/>
    </font>
    <font>
      <sz val="11"/>
      <name val="Arial Narrow"/>
      <family val="2"/>
    </font>
    <font>
      <sz val="11"/>
      <name val="Futura Medium"/>
    </font>
    <font>
      <sz val="10"/>
      <color theme="0"/>
      <name val="Futura Medium"/>
    </font>
    <font>
      <b/>
      <sz val="14"/>
      <color theme="0"/>
      <name val="Futura Medium"/>
    </font>
    <font>
      <b/>
      <sz val="11"/>
      <name val="Futura Medium"/>
    </font>
    <font>
      <sz val="11"/>
      <color theme="0"/>
      <name val="Futura Medium"/>
    </font>
    <font>
      <sz val="10"/>
      <name val="Consolas"/>
      <family val="3"/>
    </font>
    <font>
      <sz val="10"/>
      <color theme="0"/>
      <name val="Consolas"/>
      <family val="3"/>
    </font>
    <font>
      <b/>
      <sz val="12"/>
      <color theme="0"/>
      <name val="Consolas"/>
      <family val="3"/>
    </font>
    <font>
      <sz val="11"/>
      <color theme="9" tint="0.79998168889431442"/>
      <name val="Futura Medium"/>
    </font>
    <font>
      <b/>
      <sz val="12"/>
      <color theme="1"/>
      <name val="Calibri"/>
      <family val="2"/>
      <scheme val="minor"/>
    </font>
    <font>
      <shadow/>
      <sz val="20"/>
      <color rgb="FF002060"/>
      <name val="Futura Bold"/>
    </font>
    <font>
      <sz val="20"/>
      <color theme="1"/>
      <name val="Futura Bold"/>
    </font>
    <font>
      <shadow/>
      <sz val="18"/>
      <color rgb="FF002060"/>
      <name val="Futura Bold"/>
    </font>
    <font>
      <b/>
      <sz val="20"/>
      <color rgb="FFC00000"/>
      <name val="Futura Bold"/>
    </font>
    <font>
      <sz val="11"/>
      <color rgb="FF000000"/>
      <name val="Calibri"/>
      <family val="2"/>
    </font>
    <font>
      <sz val="10"/>
      <color rgb="FF000000"/>
      <name val="Futura Medium"/>
    </font>
    <font>
      <b/>
      <sz val="10"/>
      <name val="Futura Medium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0"/>
      <name val="Futura Bold"/>
    </font>
    <font>
      <sz val="10"/>
      <color theme="1"/>
      <name val="Futura Medium"/>
    </font>
    <font>
      <b/>
      <sz val="24"/>
      <color rgb="FFFFFF00"/>
      <name val="Futura Medium"/>
    </font>
    <font>
      <b/>
      <sz val="36"/>
      <color rgb="FFFFFF00"/>
      <name val="Futura Medium"/>
    </font>
    <font>
      <sz val="10"/>
      <color rgb="FF00B050"/>
      <name val="Futura Medium"/>
    </font>
    <font>
      <sz val="11"/>
      <color rgb="FF000000"/>
      <name val="Futura Medium"/>
    </font>
    <font>
      <sz val="10"/>
      <color rgb="FF0070C0"/>
      <name val="Futura Medium"/>
    </font>
    <font>
      <sz val="10"/>
      <color rgb="FFFF0000"/>
      <name val="Futura Medium"/>
    </font>
    <font>
      <sz val="11"/>
      <color rgb="FF00B050"/>
      <name val="Futura Medium"/>
    </font>
    <font>
      <sz val="10"/>
      <color rgb="FFFFFFFF"/>
      <name val="Futura Medium"/>
    </font>
    <font>
      <b/>
      <sz val="10"/>
      <color rgb="FFFFFFFF"/>
      <name val="Futura Medium"/>
    </font>
    <font>
      <sz val="10"/>
      <color rgb="FF1F497D"/>
      <name val="Futura Medium"/>
    </font>
    <font>
      <sz val="10"/>
      <color rgb="FF538DD5"/>
      <name val="Futura Medium"/>
    </font>
    <font>
      <b/>
      <sz val="18"/>
      <name val="Futura Bold"/>
    </font>
    <font>
      <b/>
      <sz val="11"/>
      <color theme="0"/>
      <name val="Calibri"/>
      <family val="2"/>
      <scheme val="minor"/>
    </font>
    <font>
      <b/>
      <sz val="16"/>
      <color theme="0"/>
      <name val="Futura Medium"/>
    </font>
    <font>
      <b/>
      <sz val="18"/>
      <color theme="0"/>
      <name val="Futura Medium"/>
    </font>
    <font>
      <b/>
      <sz val="10"/>
      <color rgb="FFFF0000"/>
      <name val="Futura Medium"/>
    </font>
    <font>
      <strike/>
      <sz val="11"/>
      <name val="Futura Medium"/>
    </font>
    <font>
      <sz val="10"/>
      <name val="Helv"/>
      <family val="2"/>
    </font>
    <font>
      <b/>
      <sz val="9"/>
      <color theme="0"/>
      <name val="Futura Medium"/>
    </font>
    <font>
      <sz val="9"/>
      <color rgb="FF2C2C2C"/>
      <name val="Futura Medium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Futura Bold"/>
    </font>
    <font>
      <sz val="10"/>
      <color theme="1"/>
      <name val="Futura Bold"/>
    </font>
    <font>
      <b/>
      <sz val="10"/>
      <name val="Futura Bold"/>
    </font>
    <font>
      <b/>
      <sz val="12"/>
      <color rgb="FFFFFF00"/>
      <name val="Futura Medium"/>
    </font>
    <font>
      <sz val="9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theme="3"/>
      <name val="Futura Medium"/>
    </font>
    <font>
      <sz val="9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0"/>
      <name val="Futura Medium"/>
    </font>
    <font>
      <b/>
      <sz val="9"/>
      <color theme="1"/>
      <name val="Calibri"/>
      <family val="2"/>
      <scheme val="minor"/>
    </font>
    <font>
      <b/>
      <sz val="18"/>
      <color theme="0"/>
      <name val="Futura Bold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2060"/>
      <name val="Futura Medium"/>
    </font>
    <font>
      <sz val="10"/>
      <color rgb="FF002060"/>
      <name val="Futura Medium"/>
    </font>
    <font>
      <b/>
      <sz val="10"/>
      <color rgb="FF002060"/>
      <name val="Futura Medium"/>
    </font>
    <font>
      <sz val="10"/>
      <color theme="3"/>
      <name val="Futura Medium"/>
    </font>
    <font>
      <b/>
      <sz val="16"/>
      <color theme="1"/>
      <name val="Futura Medium"/>
    </font>
    <font>
      <b/>
      <sz val="14"/>
      <color theme="1"/>
      <name val="Garamond"/>
      <family val="1"/>
    </font>
    <font>
      <sz val="11"/>
      <color theme="1"/>
      <name val="Garamond"/>
      <family val="1"/>
    </font>
    <font>
      <sz val="10"/>
      <color theme="1"/>
      <name val="Garamond"/>
      <family val="1"/>
    </font>
    <font>
      <b/>
      <sz val="10"/>
      <color theme="1"/>
      <name val="Garamond"/>
      <family val="1"/>
    </font>
    <font>
      <sz val="10"/>
      <color theme="1" tint="0.499984740745262"/>
      <name val="Garamond"/>
      <family val="1"/>
    </font>
    <font>
      <sz val="10"/>
      <color rgb="FF000000"/>
      <name val="Arial"/>
      <family val="2"/>
    </font>
    <font>
      <sz val="10"/>
      <color rgb="FF000000"/>
      <name val="Garamond"/>
      <family val="1"/>
    </font>
    <font>
      <u/>
      <sz val="10"/>
      <color theme="10"/>
      <name val="Arial"/>
      <family val="2"/>
    </font>
    <font>
      <u/>
      <sz val="10"/>
      <name val="Garamond"/>
      <family val="1"/>
    </font>
    <font>
      <sz val="10"/>
      <name val="Calibri"/>
      <family val="2"/>
      <scheme val="minor"/>
    </font>
    <font>
      <sz val="10"/>
      <name val="Garamond"/>
      <family val="1"/>
    </font>
    <font>
      <u/>
      <sz val="10"/>
      <color theme="10"/>
      <name val="Calibri"/>
      <family val="2"/>
      <scheme val="minor"/>
    </font>
    <font>
      <u/>
      <sz val="10"/>
      <color theme="10"/>
      <name val="Garamond"/>
      <family val="1"/>
    </font>
    <font>
      <b/>
      <u/>
      <sz val="10"/>
      <color theme="10"/>
      <name val="Futura Medium"/>
    </font>
    <font>
      <sz val="11"/>
      <color rgb="FF92D050"/>
      <name val="Calibri"/>
      <family val="2"/>
      <scheme val="minor"/>
    </font>
    <font>
      <b/>
      <sz val="9"/>
      <name val="Futura Medium"/>
    </font>
    <font>
      <sz val="9"/>
      <name val="Futura Medium"/>
    </font>
    <font>
      <sz val="9"/>
      <color theme="1"/>
      <name val="Futura Medium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4F81BD"/>
        <bgColor rgb="FF4F81BD"/>
      </patternFill>
    </fill>
    <fill>
      <patternFill patternType="solid">
        <fgColor rgb="FFC5D9F1"/>
        <bgColor rgb="FF4F81BD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3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9E756"/>
        <bgColor indexed="64"/>
      </patternFill>
    </fill>
    <fill>
      <patternFill patternType="solid">
        <fgColor theme="3"/>
        <bgColor indexed="64"/>
      </patternFill>
    </fill>
  </fills>
  <borders count="1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medium">
        <color rgb="FF002060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rgb="FF002060"/>
      </bottom>
      <diagonal/>
    </border>
    <border>
      <left style="thin">
        <color theme="8"/>
      </left>
      <right style="medium">
        <color rgb="FF002060"/>
      </right>
      <top style="thin">
        <color theme="8"/>
      </top>
      <bottom style="medium">
        <color rgb="FF002060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206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ck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rgb="FF00206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002060"/>
      </left>
      <right/>
      <top style="medium">
        <color rgb="FF002060"/>
      </top>
      <bottom style="thin">
        <color theme="8"/>
      </bottom>
      <diagonal/>
    </border>
    <border>
      <left/>
      <right/>
      <top style="medium">
        <color rgb="FF002060"/>
      </top>
      <bottom style="thin">
        <color theme="8"/>
      </bottom>
      <diagonal/>
    </border>
    <border>
      <left/>
      <right style="thin">
        <color rgb="FF002060"/>
      </right>
      <top style="medium">
        <color rgb="FF002060"/>
      </top>
      <bottom style="thin">
        <color theme="8"/>
      </bottom>
      <diagonal/>
    </border>
    <border>
      <left style="medium">
        <color rgb="FF002060"/>
      </left>
      <right style="thin">
        <color theme="8"/>
      </right>
      <top style="thin">
        <color theme="8"/>
      </top>
      <bottom/>
      <diagonal/>
    </border>
    <border>
      <left style="medium">
        <color rgb="FF002060"/>
      </left>
      <right style="thin">
        <color theme="8"/>
      </right>
      <top/>
      <bottom/>
      <diagonal/>
    </border>
    <border>
      <left style="medium">
        <color rgb="FF002060"/>
      </left>
      <right style="thin">
        <color theme="8"/>
      </right>
      <top/>
      <bottom style="medium">
        <color rgb="FF00206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thin">
        <color theme="8"/>
      </right>
      <top/>
      <bottom style="medium">
        <color rgb="FF002060"/>
      </bottom>
      <diagonal/>
    </border>
    <border>
      <left style="medium">
        <color rgb="FF002060"/>
      </left>
      <right style="thin">
        <color theme="8"/>
      </right>
      <top style="medium">
        <color rgb="FF002060"/>
      </top>
      <bottom/>
      <diagonal/>
    </border>
    <border>
      <left style="thin">
        <color theme="8"/>
      </left>
      <right/>
      <top style="medium">
        <color rgb="FF002060"/>
      </top>
      <bottom/>
      <diagonal/>
    </border>
    <border>
      <left/>
      <right style="thin">
        <color theme="8"/>
      </right>
      <top style="medium">
        <color rgb="FF00206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double">
        <color theme="3" tint="0.3999755851924192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249977111117893"/>
      </right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double">
        <color theme="3" tint="0.39994506668294322"/>
      </left>
      <right/>
      <top style="double">
        <color theme="3" tint="0.39994506668294322"/>
      </top>
      <bottom style="double">
        <color theme="3" tint="0.39994506668294322"/>
      </bottom>
      <diagonal/>
    </border>
    <border>
      <left/>
      <right/>
      <top style="double">
        <color theme="3" tint="0.39994506668294322"/>
      </top>
      <bottom style="double">
        <color theme="3" tint="0.39994506668294322"/>
      </bottom>
      <diagonal/>
    </border>
    <border>
      <left/>
      <right style="double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double">
        <color theme="3" tint="0.39994506668294322"/>
      </left>
      <right style="double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rgb="FF00B050"/>
      </left>
      <right/>
      <top/>
      <bottom/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</borders>
  <cellStyleXfs count="17">
    <xf numFmtId="0" fontId="0" fillId="0" borderId="0"/>
    <xf numFmtId="0" fontId="17" fillId="0" borderId="0" applyNumberFormat="0" applyFill="0" applyBorder="0" applyAlignment="0" applyProtection="0"/>
    <xf numFmtId="168" fontId="22" fillId="0" borderId="0" applyFont="0" applyFill="0" applyBorder="0" applyAlignment="0" applyProtection="0"/>
    <xf numFmtId="0" fontId="3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0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4" fillId="0" borderId="0" applyNumberFormat="0" applyFill="0" applyBorder="0" applyAlignment="0" applyProtection="0"/>
    <xf numFmtId="0" fontId="33" fillId="0" borderId="0"/>
  </cellStyleXfs>
  <cellXfs count="140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0" xfId="0" applyFill="1" applyBorder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/>
    <xf numFmtId="0" fontId="5" fillId="8" borderId="0" xfId="0" applyFont="1" applyFill="1"/>
    <xf numFmtId="0" fontId="0" fillId="11" borderId="0" xfId="0" applyFill="1"/>
    <xf numFmtId="0" fontId="6" fillId="11" borderId="0" xfId="0" applyFont="1" applyFill="1"/>
    <xf numFmtId="0" fontId="6" fillId="11" borderId="0" xfId="0" applyFont="1" applyFill="1" applyBorder="1"/>
    <xf numFmtId="0" fontId="1" fillId="2" borderId="0" xfId="0" applyFont="1" applyFill="1" applyBorder="1" applyAlignment="1">
      <alignment vertical="center"/>
    </xf>
    <xf numFmtId="0" fontId="0" fillId="8" borderId="8" xfId="0" applyFill="1" applyBorder="1"/>
    <xf numFmtId="0" fontId="14" fillId="5" borderId="1" xfId="0" applyFont="1" applyFill="1" applyBorder="1"/>
    <xf numFmtId="0" fontId="14" fillId="7" borderId="1" xfId="0" applyFont="1" applyFill="1" applyBorder="1"/>
    <xf numFmtId="0" fontId="14" fillId="9" borderId="1" xfId="0" applyFont="1" applyFill="1" applyBorder="1"/>
    <xf numFmtId="0" fontId="14" fillId="10" borderId="1" xfId="0" applyFont="1" applyFill="1" applyBorder="1"/>
    <xf numFmtId="0" fontId="14" fillId="3" borderId="7" xfId="0" applyFont="1" applyFill="1" applyBorder="1"/>
    <xf numFmtId="0" fontId="14" fillId="3" borderId="8" xfId="0" applyFont="1" applyFill="1" applyBorder="1"/>
    <xf numFmtId="0" fontId="14" fillId="3" borderId="9" xfId="0" applyFont="1" applyFill="1" applyBorder="1"/>
    <xf numFmtId="0" fontId="3" fillId="4" borderId="10" xfId="0" applyFont="1" applyFill="1" applyBorder="1" applyAlignment="1">
      <alignment horizontal="center"/>
    </xf>
    <xf numFmtId="164" fontId="2" fillId="6" borderId="10" xfId="0" applyNumberFormat="1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/>
    </xf>
    <xf numFmtId="0" fontId="6" fillId="2" borderId="0" xfId="0" applyFont="1" applyFill="1"/>
    <xf numFmtId="0" fontId="0" fillId="9" borderId="10" xfId="0" applyFill="1" applyBorder="1"/>
    <xf numFmtId="0" fontId="0" fillId="9" borderId="12" xfId="0" applyFill="1" applyBorder="1"/>
    <xf numFmtId="0" fontId="0" fillId="0" borderId="12" xfId="0" applyBorder="1"/>
    <xf numFmtId="0" fontId="0" fillId="0" borderId="13" xfId="0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3" fillId="7" borderId="10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19" fillId="11" borderId="3" xfId="0" applyFont="1" applyFill="1" applyBorder="1" applyAlignment="1">
      <alignment vertical="center"/>
    </xf>
    <xf numFmtId="0" fontId="19" fillId="11" borderId="8" xfId="0" applyFont="1" applyFill="1" applyBorder="1" applyAlignment="1">
      <alignment vertical="center"/>
    </xf>
    <xf numFmtId="0" fontId="21" fillId="0" borderId="0" xfId="0" applyFont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21" fillId="11" borderId="3" xfId="0" applyFont="1" applyFill="1" applyBorder="1"/>
    <xf numFmtId="0" fontId="21" fillId="2" borderId="3" xfId="0" applyFont="1" applyFill="1" applyBorder="1"/>
    <xf numFmtId="0" fontId="21" fillId="11" borderId="8" xfId="0" applyFont="1" applyFill="1" applyBorder="1"/>
    <xf numFmtId="0" fontId="21" fillId="2" borderId="8" xfId="0" applyFont="1" applyFill="1" applyBorder="1"/>
    <xf numFmtId="0" fontId="21" fillId="15" borderId="0" xfId="0" applyFont="1" applyFill="1"/>
    <xf numFmtId="0" fontId="21" fillId="15" borderId="23" xfId="0" applyFont="1" applyFill="1" applyBorder="1"/>
    <xf numFmtId="0" fontId="21" fillId="15" borderId="0" xfId="0" applyFont="1" applyFill="1" applyBorder="1"/>
    <xf numFmtId="0" fontId="0" fillId="0" borderId="1" xfId="0" applyBorder="1"/>
    <xf numFmtId="0" fontId="23" fillId="0" borderId="0" xfId="0" applyFont="1"/>
    <xf numFmtId="0" fontId="24" fillId="0" borderId="1" xfId="0" applyFont="1" applyFill="1" applyBorder="1"/>
    <xf numFmtId="14" fontId="0" fillId="0" borderId="0" xfId="0" applyNumberFormat="1"/>
    <xf numFmtId="0" fontId="21" fillId="0" borderId="0" xfId="0" applyFont="1" applyAlignment="1">
      <alignment horizontal="center" vertical="center"/>
    </xf>
    <xf numFmtId="167" fontId="21" fillId="0" borderId="0" xfId="0" applyNumberFormat="1" applyFont="1"/>
    <xf numFmtId="167" fontId="21" fillId="0" borderId="0" xfId="0" applyNumberFormat="1" applyFont="1" applyProtection="1"/>
    <xf numFmtId="0" fontId="21" fillId="0" borderId="0" xfId="0" applyFont="1" applyProtection="1"/>
    <xf numFmtId="167" fontId="19" fillId="11" borderId="3" xfId="0" applyNumberFormat="1" applyFont="1" applyFill="1" applyBorder="1" applyAlignment="1">
      <alignment vertical="center"/>
    </xf>
    <xf numFmtId="167" fontId="19" fillId="11" borderId="8" xfId="0" applyNumberFormat="1" applyFont="1" applyFill="1" applyBorder="1" applyAlignment="1">
      <alignment vertical="center"/>
    </xf>
    <xf numFmtId="167" fontId="21" fillId="15" borderId="0" xfId="0" applyNumberFormat="1" applyFont="1" applyFill="1"/>
    <xf numFmtId="167" fontId="21" fillId="15" borderId="0" xfId="0" applyNumberFormat="1" applyFont="1" applyFill="1" applyBorder="1"/>
    <xf numFmtId="0" fontId="25" fillId="11" borderId="36" xfId="0" applyFont="1" applyFill="1" applyBorder="1" applyAlignment="1">
      <alignment vertical="center"/>
    </xf>
    <xf numFmtId="0" fontId="25" fillId="11" borderId="38" xfId="0" applyFont="1" applyFill="1" applyBorder="1" applyAlignment="1">
      <alignment horizontal="center" vertical="center"/>
    </xf>
    <xf numFmtId="0" fontId="25" fillId="11" borderId="39" xfId="0" applyFont="1" applyFill="1" applyBorder="1" applyAlignment="1">
      <alignment horizontal="center" vertical="center"/>
    </xf>
    <xf numFmtId="167" fontId="21" fillId="0" borderId="40" xfId="0" applyNumberFormat="1" applyFont="1" applyBorder="1"/>
    <xf numFmtId="0" fontId="21" fillId="0" borderId="40" xfId="0" applyFont="1" applyBorder="1"/>
    <xf numFmtId="167" fontId="21" fillId="0" borderId="40" xfId="0" applyNumberFormat="1" applyFont="1" applyBorder="1" applyProtection="1"/>
    <xf numFmtId="2" fontId="21" fillId="0" borderId="40" xfId="0" applyNumberFormat="1" applyFont="1" applyBorder="1" applyAlignment="1">
      <alignment horizontal="center" vertic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/>
    <xf numFmtId="167" fontId="21" fillId="0" borderId="42" xfId="0" applyNumberFormat="1" applyFont="1" applyBorder="1"/>
    <xf numFmtId="0" fontId="21" fillId="0" borderId="42" xfId="0" applyFont="1" applyBorder="1"/>
    <xf numFmtId="167" fontId="21" fillId="0" borderId="42" xfId="0" applyNumberFormat="1" applyFont="1" applyBorder="1" applyProtection="1"/>
    <xf numFmtId="2" fontId="21" fillId="0" borderId="42" xfId="0" applyNumberFormat="1" applyFont="1" applyBorder="1" applyAlignment="1">
      <alignment horizontal="center" vertical="center"/>
    </xf>
    <xf numFmtId="0" fontId="21" fillId="0" borderId="42" xfId="0" applyFont="1" applyBorder="1" applyAlignment="1">
      <alignment horizontal="center"/>
    </xf>
    <xf numFmtId="0" fontId="21" fillId="0" borderId="43" xfId="0" applyFont="1" applyBorder="1"/>
    <xf numFmtId="167" fontId="25" fillId="9" borderId="38" xfId="0" applyNumberFormat="1" applyFont="1" applyFill="1" applyBorder="1" applyAlignment="1">
      <alignment horizontal="center" vertical="center"/>
    </xf>
    <xf numFmtId="0" fontId="25" fillId="9" borderId="38" xfId="0" applyFont="1" applyFill="1" applyBorder="1" applyAlignment="1">
      <alignment horizontal="center" vertical="center"/>
    </xf>
    <xf numFmtId="0" fontId="13" fillId="11" borderId="10" xfId="0" applyFont="1" applyFill="1" applyBorder="1"/>
    <xf numFmtId="0" fontId="17" fillId="0" borderId="0" xfId="1"/>
    <xf numFmtId="0" fontId="21" fillId="8" borderId="24" xfId="0" applyFont="1" applyFill="1" applyBorder="1"/>
    <xf numFmtId="0" fontId="21" fillId="8" borderId="35" xfId="0" applyFont="1" applyFill="1" applyBorder="1"/>
    <xf numFmtId="0" fontId="21" fillId="0" borderId="0" xfId="0" applyFont="1" applyFill="1"/>
    <xf numFmtId="0" fontId="26" fillId="2" borderId="31" xfId="0" applyFont="1" applyFill="1" applyBorder="1" applyAlignment="1">
      <alignment horizontal="right"/>
    </xf>
    <xf numFmtId="0" fontId="26" fillId="2" borderId="33" xfId="0" applyFont="1" applyFill="1" applyBorder="1" applyAlignment="1">
      <alignment horizontal="right"/>
    </xf>
    <xf numFmtId="0" fontId="30" fillId="0" borderId="0" xfId="0" applyFont="1" applyFill="1"/>
    <xf numFmtId="0" fontId="30" fillId="0" borderId="0" xfId="0" applyFont="1"/>
    <xf numFmtId="0" fontId="36" fillId="0" borderId="0" xfId="0" applyFont="1" applyAlignment="1">
      <alignment horizontal="center" vertical="center" wrapText="1"/>
    </xf>
    <xf numFmtId="0" fontId="3" fillId="11" borderId="24" xfId="0" applyNumberFormat="1" applyFont="1" applyFill="1" applyBorder="1" applyAlignment="1">
      <alignment horizontal="center" vertical="center" wrapText="1"/>
    </xf>
    <xf numFmtId="0" fontId="3" fillId="9" borderId="24" xfId="0" applyFont="1" applyFill="1" applyBorder="1" applyAlignment="1">
      <alignment horizontal="center" vertical="center" wrapText="1"/>
    </xf>
    <xf numFmtId="168" fontId="3" fillId="11" borderId="24" xfId="2" applyFont="1" applyFill="1" applyBorder="1" applyAlignment="1">
      <alignment horizontal="center" vertical="center" wrapText="1"/>
    </xf>
    <xf numFmtId="169" fontId="3" fillId="11" borderId="24" xfId="0" applyNumberFormat="1" applyFont="1" applyFill="1" applyBorder="1" applyAlignment="1">
      <alignment horizontal="center" vertical="center" wrapText="1"/>
    </xf>
    <xf numFmtId="0" fontId="31" fillId="0" borderId="24" xfId="0" applyFont="1" applyFill="1" applyBorder="1" applyAlignment="1">
      <alignment horizontal="center" vertical="center" wrapText="1"/>
    </xf>
    <xf numFmtId="0" fontId="29" fillId="0" borderId="24" xfId="0" applyFont="1" applyFill="1" applyBorder="1" applyAlignment="1">
      <alignment horizontal="center" vertical="center" wrapText="1"/>
    </xf>
    <xf numFmtId="0" fontId="24" fillId="0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46" xfId="0" applyFont="1" applyBorder="1" applyAlignment="1">
      <alignment vertical="center"/>
    </xf>
    <xf numFmtId="0" fontId="38" fillId="0" borderId="47" xfId="0" applyFont="1" applyFill="1" applyBorder="1" applyAlignment="1">
      <alignment vertical="center"/>
    </xf>
    <xf numFmtId="0" fontId="30" fillId="0" borderId="47" xfId="1" applyFont="1" applyFill="1" applyBorder="1" applyAlignment="1">
      <alignment vertical="center"/>
    </xf>
    <xf numFmtId="0" fontId="38" fillId="0" borderId="47" xfId="0" applyFont="1" applyFill="1" applyBorder="1" applyAlignment="1">
      <alignment vertical="center" wrapText="1"/>
    </xf>
    <xf numFmtId="0" fontId="21" fillId="0" borderId="47" xfId="0" applyFont="1" applyBorder="1"/>
    <xf numFmtId="0" fontId="39" fillId="0" borderId="47" xfId="0" applyFont="1" applyFill="1" applyBorder="1" applyAlignment="1">
      <alignment horizontal="left" vertical="center" wrapText="1"/>
    </xf>
    <xf numFmtId="0" fontId="21" fillId="0" borderId="47" xfId="0" applyFont="1" applyFill="1" applyBorder="1"/>
    <xf numFmtId="0" fontId="38" fillId="0" borderId="47" xfId="0" applyFont="1" applyBorder="1" applyAlignment="1">
      <alignment vertical="center"/>
    </xf>
    <xf numFmtId="0" fontId="21" fillId="0" borderId="48" xfId="0" applyFont="1" applyFill="1" applyBorder="1"/>
    <xf numFmtId="0" fontId="38" fillId="0" borderId="47" xfId="0" applyFont="1" applyBorder="1" applyAlignment="1">
      <alignment vertical="center" wrapText="1"/>
    </xf>
    <xf numFmtId="0" fontId="38" fillId="0" borderId="47" xfId="0" applyFont="1" applyBorder="1"/>
    <xf numFmtId="0" fontId="38" fillId="0" borderId="47" xfId="0" applyFont="1" applyBorder="1" applyAlignment="1">
      <alignment wrapText="1"/>
    </xf>
    <xf numFmtId="0" fontId="21" fillId="0" borderId="46" xfId="0" applyFont="1" applyFill="1" applyBorder="1" applyAlignment="1">
      <alignment vertical="center"/>
    </xf>
    <xf numFmtId="0" fontId="19" fillId="11" borderId="3" xfId="0" applyFont="1" applyFill="1" applyBorder="1" applyAlignment="1">
      <alignment horizontal="center" vertical="center"/>
    </xf>
    <xf numFmtId="0" fontId="19" fillId="11" borderId="8" xfId="0" applyFont="1" applyFill="1" applyBorder="1" applyAlignment="1">
      <alignment horizontal="center" vertical="center"/>
    </xf>
    <xf numFmtId="0" fontId="21" fillId="15" borderId="0" xfId="0" applyFont="1" applyFill="1" applyAlignment="1">
      <alignment horizontal="center"/>
    </xf>
    <xf numFmtId="0" fontId="21" fillId="15" borderId="0" xfId="0" applyFont="1" applyFill="1" applyBorder="1" applyAlignment="1">
      <alignment horizontal="center"/>
    </xf>
    <xf numFmtId="166" fontId="38" fillId="0" borderId="47" xfId="0" applyNumberFormat="1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 wrapText="1"/>
    </xf>
    <xf numFmtId="0" fontId="19" fillId="11" borderId="5" xfId="0" applyFont="1" applyFill="1" applyBorder="1" applyAlignment="1">
      <alignment vertical="center"/>
    </xf>
    <xf numFmtId="0" fontId="19" fillId="11" borderId="9" xfId="0" applyFont="1" applyFill="1" applyBorder="1" applyAlignment="1">
      <alignment vertical="center"/>
    </xf>
    <xf numFmtId="0" fontId="21" fillId="15" borderId="6" xfId="0" applyFont="1" applyFill="1" applyBorder="1"/>
    <xf numFmtId="0" fontId="21" fillId="15" borderId="2" xfId="0" applyFont="1" applyFill="1" applyBorder="1"/>
    <xf numFmtId="0" fontId="21" fillId="15" borderId="7" xfId="0" applyFont="1" applyFill="1" applyBorder="1"/>
    <xf numFmtId="0" fontId="21" fillId="15" borderId="8" xfId="0" applyFont="1" applyFill="1" applyBorder="1"/>
    <xf numFmtId="0" fontId="21" fillId="15" borderId="9" xfId="0" applyFont="1" applyFill="1" applyBorder="1"/>
    <xf numFmtId="14" fontId="26" fillId="0" borderId="1" xfId="0" applyNumberFormat="1" applyFont="1" applyFill="1" applyBorder="1" applyAlignment="1">
      <alignment horizontal="center"/>
    </xf>
    <xf numFmtId="0" fontId="13" fillId="11" borderId="51" xfId="0" applyFont="1" applyFill="1" applyBorder="1" applyAlignment="1">
      <alignment horizontal="center"/>
    </xf>
    <xf numFmtId="0" fontId="13" fillId="11" borderId="52" xfId="0" applyFont="1" applyFill="1" applyBorder="1" applyAlignment="1">
      <alignment horizontal="center"/>
    </xf>
    <xf numFmtId="0" fontId="13" fillId="11" borderId="53" xfId="0" applyFont="1" applyFill="1" applyBorder="1" applyAlignment="1">
      <alignment horizontal="center"/>
    </xf>
    <xf numFmtId="0" fontId="40" fillId="0" borderId="47" xfId="0" applyFont="1" applyFill="1" applyBorder="1"/>
    <xf numFmtId="0" fontId="3" fillId="9" borderId="45" xfId="0" applyFont="1" applyFill="1" applyBorder="1" applyAlignment="1">
      <alignment horizontal="center" vertical="center" wrapText="1"/>
    </xf>
    <xf numFmtId="0" fontId="3" fillId="12" borderId="57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21" fillId="0" borderId="58" xfId="0" applyFont="1" applyFill="1" applyBorder="1"/>
    <xf numFmtId="0" fontId="38" fillId="19" borderId="47" xfId="0" applyFont="1" applyFill="1" applyBorder="1" applyAlignment="1">
      <alignment vertical="center"/>
    </xf>
    <xf numFmtId="0" fontId="39" fillId="19" borderId="47" xfId="0" applyFont="1" applyFill="1" applyBorder="1" applyAlignment="1">
      <alignment horizontal="left" vertical="center" wrapText="1"/>
    </xf>
    <xf numFmtId="0" fontId="0" fillId="19" borderId="47" xfId="0" applyFont="1" applyFill="1" applyBorder="1" applyAlignment="1">
      <alignment horizontal="left" vertical="center" wrapText="1"/>
    </xf>
    <xf numFmtId="0" fontId="0" fillId="19" borderId="47" xfId="0" applyFont="1" applyFill="1" applyBorder="1" applyAlignment="1">
      <alignment horizontal="left" vertical="center"/>
    </xf>
    <xf numFmtId="0" fontId="38" fillId="19" borderId="47" xfId="0" applyFont="1" applyFill="1" applyBorder="1" applyAlignment="1">
      <alignment horizontal="center" vertical="center"/>
    </xf>
    <xf numFmtId="0" fontId="39" fillId="19" borderId="47" xfId="0" applyFont="1" applyFill="1" applyBorder="1" applyAlignment="1">
      <alignment horizontal="center" vertical="center" wrapText="1"/>
    </xf>
    <xf numFmtId="0" fontId="0" fillId="19" borderId="47" xfId="0" applyFont="1" applyFill="1" applyBorder="1" applyAlignment="1">
      <alignment horizontal="center" vertical="center" wrapText="1"/>
    </xf>
    <xf numFmtId="0" fontId="0" fillId="19" borderId="47" xfId="0" applyFont="1" applyFill="1" applyBorder="1" applyAlignment="1">
      <alignment horizontal="center" vertical="center"/>
    </xf>
    <xf numFmtId="1" fontId="45" fillId="0" borderId="0" xfId="0" applyNumberFormat="1" applyFont="1" applyAlignment="1">
      <alignment horizontal="center"/>
    </xf>
    <xf numFmtId="1" fontId="46" fillId="11" borderId="60" xfId="0" applyNumberFormat="1" applyFont="1" applyFill="1" applyBorder="1" applyAlignment="1">
      <alignment horizontal="center"/>
    </xf>
    <xf numFmtId="1" fontId="45" fillId="20" borderId="59" xfId="0" applyNumberFormat="1" applyFont="1" applyFill="1" applyBorder="1" applyAlignment="1">
      <alignment horizontal="center"/>
    </xf>
    <xf numFmtId="1" fontId="47" fillId="20" borderId="61" xfId="0" applyNumberFormat="1" applyFont="1" applyFill="1" applyBorder="1" applyAlignment="1">
      <alignment horizontal="center"/>
    </xf>
    <xf numFmtId="1" fontId="47" fillId="9" borderId="61" xfId="0" applyNumberFormat="1" applyFont="1" applyFill="1" applyBorder="1" applyAlignment="1">
      <alignment horizontal="center"/>
    </xf>
    <xf numFmtId="1" fontId="47" fillId="11" borderId="61" xfId="0" applyNumberFormat="1" applyFont="1" applyFill="1" applyBorder="1" applyAlignment="1">
      <alignment horizontal="center"/>
    </xf>
    <xf numFmtId="0" fontId="21" fillId="15" borderId="0" xfId="0" applyFont="1" applyFill="1" applyBorder="1" applyAlignment="1">
      <alignment vertical="center"/>
    </xf>
    <xf numFmtId="166" fontId="48" fillId="21" borderId="60" xfId="0" applyNumberFormat="1" applyFont="1" applyFill="1" applyBorder="1" applyAlignment="1">
      <alignment vertical="center"/>
    </xf>
    <xf numFmtId="166" fontId="48" fillId="21" borderId="59" xfId="0" applyNumberFormat="1" applyFont="1" applyFill="1" applyBorder="1" applyAlignment="1">
      <alignment vertical="center"/>
    </xf>
    <xf numFmtId="0" fontId="21" fillId="15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166" fontId="44" fillId="8" borderId="60" xfId="0" applyNumberFormat="1" applyFont="1" applyFill="1" applyBorder="1" applyAlignment="1">
      <alignment vertical="center"/>
    </xf>
    <xf numFmtId="166" fontId="44" fillId="8" borderId="59" xfId="0" applyNumberFormat="1" applyFont="1" applyFill="1" applyBorder="1" applyAlignment="1">
      <alignment vertical="center"/>
    </xf>
    <xf numFmtId="0" fontId="49" fillId="8" borderId="1" xfId="0" applyFont="1" applyFill="1" applyBorder="1" applyAlignment="1">
      <alignment horizontal="center"/>
    </xf>
    <xf numFmtId="0" fontId="52" fillId="2" borderId="0" xfId="0" applyFont="1" applyFill="1" applyAlignment="1">
      <alignment vertical="center"/>
    </xf>
    <xf numFmtId="0" fontId="51" fillId="2" borderId="0" xfId="0" applyFont="1" applyFill="1" applyBorder="1" applyAlignment="1">
      <alignment horizontal="left"/>
    </xf>
    <xf numFmtId="0" fontId="53" fillId="2" borderId="0" xfId="0" applyFont="1" applyFill="1" applyBorder="1" applyAlignment="1">
      <alignment horizontal="left"/>
    </xf>
    <xf numFmtId="0" fontId="8" fillId="11" borderId="0" xfId="0" applyFont="1" applyFill="1" applyAlignment="1">
      <alignment vertical="center"/>
    </xf>
    <xf numFmtId="0" fontId="36" fillId="8" borderId="1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/>
    </xf>
    <xf numFmtId="0" fontId="56" fillId="22" borderId="10" xfId="0" applyFont="1" applyFill="1" applyBorder="1" applyAlignment="1">
      <alignment horizontal="center" vertical="center"/>
    </xf>
    <xf numFmtId="0" fontId="36" fillId="22" borderId="10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70" xfId="0" applyFont="1" applyFill="1" applyBorder="1" applyAlignment="1">
      <alignment horizontal="center" vertical="center"/>
    </xf>
    <xf numFmtId="0" fontId="3" fillId="11" borderId="71" xfId="0" applyFont="1" applyFill="1" applyBorder="1" applyAlignment="1">
      <alignment horizontal="center" vertical="center"/>
    </xf>
    <xf numFmtId="0" fontId="3" fillId="11" borderId="72" xfId="0" applyFont="1" applyFill="1" applyBorder="1" applyAlignment="1">
      <alignment horizontal="center" vertical="center"/>
    </xf>
    <xf numFmtId="0" fontId="3" fillId="11" borderId="73" xfId="0" applyFont="1" applyFill="1" applyBorder="1" applyAlignment="1">
      <alignment horizontal="center" vertical="center"/>
    </xf>
    <xf numFmtId="0" fontId="3" fillId="11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/>
    </xf>
    <xf numFmtId="0" fontId="3" fillId="4" borderId="76" xfId="0" applyFont="1" applyFill="1" applyBorder="1" applyAlignment="1">
      <alignment horizontal="center"/>
    </xf>
    <xf numFmtId="0" fontId="3" fillId="4" borderId="77" xfId="0" applyFont="1" applyFill="1" applyBorder="1" applyAlignment="1">
      <alignment horizontal="center"/>
    </xf>
    <xf numFmtId="170" fontId="0" fillId="0" borderId="0" xfId="0" applyNumberFormat="1"/>
    <xf numFmtId="14" fontId="0" fillId="0" borderId="0" xfId="0" applyNumberFormat="1" applyBorder="1"/>
    <xf numFmtId="0" fontId="0" fillId="0" borderId="0" xfId="0" applyNumberFormat="1"/>
    <xf numFmtId="0" fontId="0" fillId="0" borderId="0" xfId="0" applyBorder="1"/>
    <xf numFmtId="0" fontId="57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60" fillId="11" borderId="0" xfId="0" applyFont="1" applyFill="1" applyAlignment="1">
      <alignment horizontal="center"/>
    </xf>
    <xf numFmtId="0" fontId="0" fillId="35" borderId="1" xfId="0" applyFill="1" applyBorder="1"/>
    <xf numFmtId="0" fontId="0" fillId="32" borderId="1" xfId="0" applyFill="1" applyBorder="1"/>
    <xf numFmtId="167" fontId="0" fillId="0" borderId="0" xfId="0" applyNumberFormat="1" applyBorder="1"/>
    <xf numFmtId="167" fontId="0" fillId="0" borderId="0" xfId="0" applyNumberFormat="1"/>
    <xf numFmtId="171" fontId="61" fillId="9" borderId="105" xfId="0" applyNumberFormat="1" applyFont="1" applyFill="1" applyBorder="1" applyAlignment="1">
      <alignment horizontal="center" vertical="center"/>
    </xf>
    <xf numFmtId="171" fontId="58" fillId="8" borderId="105" xfId="0" applyNumberFormat="1" applyFont="1" applyFill="1" applyBorder="1" applyAlignment="1">
      <alignment horizontal="center"/>
    </xf>
    <xf numFmtId="172" fontId="0" fillId="31" borderId="105" xfId="0" applyNumberFormat="1" applyFill="1" applyBorder="1" applyAlignment="1">
      <alignment horizontal="center"/>
    </xf>
    <xf numFmtId="172" fontId="0" fillId="8" borderId="105" xfId="0" applyNumberFormat="1" applyFill="1" applyBorder="1" applyAlignment="1">
      <alignment horizontal="center"/>
    </xf>
    <xf numFmtId="0" fontId="0" fillId="11" borderId="105" xfId="0" applyFill="1" applyBorder="1" applyAlignment="1">
      <alignment horizontal="center"/>
    </xf>
    <xf numFmtId="0" fontId="0" fillId="8" borderId="105" xfId="0" applyFill="1" applyBorder="1" applyAlignment="1">
      <alignment horizontal="center"/>
    </xf>
    <xf numFmtId="0" fontId="57" fillId="33" borderId="105" xfId="0" applyFont="1" applyFill="1" applyBorder="1" applyAlignment="1">
      <alignment horizontal="center"/>
    </xf>
    <xf numFmtId="173" fontId="57" fillId="24" borderId="105" xfId="0" applyNumberFormat="1" applyFont="1" applyFill="1" applyBorder="1" applyAlignment="1">
      <alignment horizontal="center"/>
    </xf>
    <xf numFmtId="173" fontId="57" fillId="34" borderId="105" xfId="0" applyNumberFormat="1" applyFont="1" applyFill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05" xfId="0" applyBorder="1" applyAlignment="1">
      <alignment horizontal="left"/>
    </xf>
    <xf numFmtId="0" fontId="0" fillId="27" borderId="105" xfId="0" applyFill="1" applyBorder="1" applyAlignment="1">
      <alignment horizontal="center"/>
    </xf>
    <xf numFmtId="0" fontId="0" fillId="26" borderId="105" xfId="0" applyFill="1" applyBorder="1" applyAlignment="1">
      <alignment horizontal="center"/>
    </xf>
    <xf numFmtId="0" fontId="0" fillId="25" borderId="105" xfId="0" applyFill="1" applyBorder="1" applyAlignment="1">
      <alignment horizontal="center"/>
    </xf>
    <xf numFmtId="0" fontId="0" fillId="28" borderId="105" xfId="0" applyFill="1" applyBorder="1" applyAlignment="1">
      <alignment horizontal="center"/>
    </xf>
    <xf numFmtId="0" fontId="0" fillId="29" borderId="105" xfId="0" applyFill="1" applyBorder="1" applyAlignment="1">
      <alignment horizontal="center"/>
    </xf>
    <xf numFmtId="0" fontId="0" fillId="30" borderId="105" xfId="0" applyFill="1" applyBorder="1" applyAlignment="1">
      <alignment horizontal="center"/>
    </xf>
    <xf numFmtId="0" fontId="57" fillId="36" borderId="105" xfId="0" applyFont="1" applyFill="1" applyBorder="1" applyAlignment="1">
      <alignment horizontal="center"/>
    </xf>
    <xf numFmtId="172" fontId="0" fillId="36" borderId="105" xfId="0" applyNumberFormat="1" applyFill="1" applyBorder="1" applyAlignment="1">
      <alignment horizontal="center"/>
    </xf>
    <xf numFmtId="0" fontId="0" fillId="36" borderId="105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55" xfId="0" applyFill="1" applyBorder="1" applyAlignment="1">
      <alignment horizontal="center"/>
    </xf>
    <xf numFmtId="0" fontId="0" fillId="36" borderId="0" xfId="0" applyFill="1" applyAlignment="1">
      <alignment horizontal="center"/>
    </xf>
    <xf numFmtId="0" fontId="60" fillId="36" borderId="105" xfId="0" applyFont="1" applyFill="1" applyBorder="1" applyAlignment="1">
      <alignment horizontal="center"/>
    </xf>
    <xf numFmtId="0" fontId="59" fillId="36" borderId="105" xfId="0" applyFont="1" applyFill="1" applyBorder="1" applyAlignment="1">
      <alignment horizontal="center"/>
    </xf>
    <xf numFmtId="171" fontId="58" fillId="37" borderId="105" xfId="0" applyNumberFormat="1" applyFont="1" applyFill="1" applyBorder="1" applyAlignment="1">
      <alignment horizontal="center"/>
    </xf>
    <xf numFmtId="0" fontId="57" fillId="37" borderId="105" xfId="0" applyFont="1" applyFill="1" applyBorder="1" applyAlignment="1">
      <alignment horizontal="center"/>
    </xf>
    <xf numFmtId="0" fontId="0" fillId="37" borderId="105" xfId="0" applyFill="1" applyBorder="1" applyAlignment="1">
      <alignment horizontal="center"/>
    </xf>
    <xf numFmtId="0" fontId="30" fillId="0" borderId="24" xfId="0" applyFont="1" applyFill="1" applyBorder="1" applyAlignment="1">
      <alignment horizontal="center" vertical="center" wrapText="1"/>
    </xf>
    <xf numFmtId="0" fontId="30" fillId="0" borderId="24" xfId="0" applyFont="1" applyFill="1" applyBorder="1" applyAlignment="1">
      <alignment horizontal="center" vertical="center"/>
    </xf>
    <xf numFmtId="0" fontId="30" fillId="0" borderId="24" xfId="0" applyNumberFormat="1" applyFont="1" applyBorder="1" applyAlignment="1">
      <alignment horizontal="center" vertical="center"/>
    </xf>
    <xf numFmtId="0" fontId="33" fillId="0" borderId="24" xfId="3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/>
    </xf>
    <xf numFmtId="0" fontId="24" fillId="0" borderId="24" xfId="3" applyFont="1" applyFill="1" applyBorder="1" applyAlignment="1">
      <alignment horizontal="center" vertical="center" wrapText="1"/>
    </xf>
    <xf numFmtId="0" fontId="24" fillId="0" borderId="24" xfId="0" applyNumberFormat="1" applyFont="1" applyFill="1" applyBorder="1" applyAlignment="1">
      <alignment horizontal="center" vertical="center" wrapText="1"/>
    </xf>
    <xf numFmtId="43" fontId="24" fillId="0" borderId="24" xfId="4" applyFont="1" applyFill="1" applyBorder="1" applyAlignment="1">
      <alignment horizontal="center" vertical="center" wrapText="1"/>
    </xf>
    <xf numFmtId="0" fontId="33" fillId="0" borderId="24" xfId="3" applyNumberFormat="1" applyFont="1" applyFill="1" applyBorder="1" applyAlignment="1">
      <alignment horizontal="center" vertical="center"/>
    </xf>
    <xf numFmtId="0" fontId="24" fillId="0" borderId="24" xfId="3" applyNumberFormat="1" applyFont="1" applyFill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/>
    </xf>
    <xf numFmtId="15" fontId="30" fillId="0" borderId="24" xfId="0" applyNumberFormat="1" applyFont="1" applyBorder="1" applyAlignment="1">
      <alignment horizontal="center" vertical="center"/>
    </xf>
    <xf numFmtId="168" fontId="30" fillId="0" borderId="24" xfId="2" applyFont="1" applyFill="1" applyBorder="1" applyAlignment="1">
      <alignment horizontal="center" vertical="center"/>
    </xf>
    <xf numFmtId="169" fontId="30" fillId="0" borderId="24" xfId="2" applyNumberFormat="1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30" fillId="0" borderId="24" xfId="0" applyFont="1" applyBorder="1" applyAlignment="1">
      <alignment horizontal="center" vertical="center" wrapText="1"/>
    </xf>
    <xf numFmtId="0" fontId="30" fillId="0" borderId="24" xfId="0" applyNumberFormat="1" applyFont="1" applyBorder="1" applyAlignment="1">
      <alignment horizontal="center" vertical="center" wrapText="1"/>
    </xf>
    <xf numFmtId="169" fontId="30" fillId="0" borderId="24" xfId="0" applyNumberFormat="1" applyFont="1" applyBorder="1" applyAlignment="1">
      <alignment horizontal="center" vertical="center"/>
    </xf>
    <xf numFmtId="0" fontId="32" fillId="0" borderId="24" xfId="0" applyNumberFormat="1" applyFont="1" applyBorder="1" applyAlignment="1">
      <alignment horizontal="center" vertical="center" wrapText="1"/>
    </xf>
    <xf numFmtId="15" fontId="30" fillId="0" borderId="24" xfId="0" applyNumberFormat="1" applyFont="1" applyFill="1" applyBorder="1" applyAlignment="1">
      <alignment horizontal="center" vertical="center"/>
    </xf>
    <xf numFmtId="0" fontId="29" fillId="0" borderId="24" xfId="0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 wrapText="1"/>
    </xf>
    <xf numFmtId="43" fontId="30" fillId="0" borderId="24" xfId="0" applyNumberFormat="1" applyFont="1" applyBorder="1" applyAlignment="1">
      <alignment horizontal="center" vertical="center"/>
    </xf>
    <xf numFmtId="0" fontId="30" fillId="0" borderId="24" xfId="0" applyNumberFormat="1" applyFont="1" applyFill="1" applyBorder="1" applyAlignment="1" applyProtection="1">
      <alignment horizontal="center" vertical="center"/>
      <protection locked="0"/>
    </xf>
    <xf numFmtId="0" fontId="32" fillId="0" borderId="24" xfId="0" applyFont="1" applyFill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169" fontId="30" fillId="0" borderId="24" xfId="0" applyNumberFormat="1" applyFont="1" applyFill="1" applyBorder="1" applyAlignment="1">
      <alignment horizontal="center" vertical="center"/>
    </xf>
    <xf numFmtId="0" fontId="32" fillId="0" borderId="24" xfId="0" applyNumberFormat="1" applyFont="1" applyFill="1" applyBorder="1" applyAlignment="1">
      <alignment horizontal="center" vertical="center" wrapText="1"/>
    </xf>
    <xf numFmtId="168" fontId="24" fillId="0" borderId="24" xfId="2" applyFont="1" applyFill="1" applyBorder="1" applyAlignment="1">
      <alignment horizontal="center" vertical="center" wrapText="1"/>
    </xf>
    <xf numFmtId="14" fontId="30" fillId="0" borderId="24" xfId="0" applyNumberFormat="1" applyFont="1" applyFill="1" applyBorder="1" applyAlignment="1">
      <alignment horizontal="center" vertical="center"/>
    </xf>
    <xf numFmtId="0" fontId="0" fillId="17" borderId="1" xfId="0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0" fillId="35" borderId="1" xfId="0" applyFill="1" applyBorder="1" applyAlignment="1">
      <alignment vertical="center"/>
    </xf>
    <xf numFmtId="0" fontId="0" fillId="32" borderId="1" xfId="0" applyFill="1" applyBorder="1" applyAlignment="1">
      <alignment vertical="center"/>
    </xf>
    <xf numFmtId="0" fontId="0" fillId="0" borderId="1" xfId="0" applyFill="1" applyBorder="1"/>
    <xf numFmtId="0" fontId="0" fillId="0" borderId="1" xfId="0" applyBorder="1" applyAlignment="1">
      <alignment vertical="center"/>
    </xf>
    <xf numFmtId="0" fontId="17" fillId="17" borderId="1" xfId="1" applyFill="1" applyBorder="1" applyAlignment="1">
      <alignment vertical="center"/>
    </xf>
    <xf numFmtId="0" fontId="17" fillId="16" borderId="1" xfId="1" applyFill="1" applyBorder="1" applyAlignment="1">
      <alignment vertical="center"/>
    </xf>
    <xf numFmtId="0" fontId="17" fillId="0" borderId="106" xfId="1" applyFill="1" applyBorder="1"/>
    <xf numFmtId="0" fontId="3" fillId="9" borderId="24" xfId="0" applyNumberFormat="1" applyFont="1" applyFill="1" applyBorder="1" applyAlignment="1">
      <alignment horizontal="center" vertical="center" wrapText="1"/>
    </xf>
    <xf numFmtId="0" fontId="0" fillId="17" borderId="106" xfId="0" applyFill="1" applyBorder="1" applyAlignment="1">
      <alignment vertical="center"/>
    </xf>
    <xf numFmtId="0" fontId="17" fillId="0" borderId="106" xfId="1" applyFill="1" applyBorder="1" applyAlignment="1">
      <alignment vertical="center"/>
    </xf>
    <xf numFmtId="0" fontId="26" fillId="2" borderId="6" xfId="0" applyFont="1" applyFill="1" applyBorder="1"/>
    <xf numFmtId="0" fontId="26" fillId="2" borderId="0" xfId="0" applyFont="1" applyFill="1" applyBorder="1"/>
    <xf numFmtId="0" fontId="26" fillId="8" borderId="0" xfId="0" applyFont="1" applyFill="1" applyBorder="1"/>
    <xf numFmtId="0" fontId="26" fillId="8" borderId="2" xfId="0" applyFont="1" applyFill="1" applyBorder="1"/>
    <xf numFmtId="0" fontId="26" fillId="2" borderId="0" xfId="0" applyFont="1" applyFill="1"/>
    <xf numFmtId="0" fontId="62" fillId="0" borderId="110" xfId="0" applyFont="1" applyFill="1" applyBorder="1" applyProtection="1"/>
    <xf numFmtId="0" fontId="62" fillId="0" borderId="110" xfId="0" applyFont="1" applyBorder="1" applyProtection="1">
      <protection locked="0"/>
    </xf>
    <xf numFmtId="167" fontId="62" fillId="0" borderId="107" xfId="0" applyNumberFormat="1" applyFont="1" applyBorder="1" applyProtection="1"/>
    <xf numFmtId="0" fontId="21" fillId="31" borderId="0" xfId="0" applyFont="1" applyFill="1"/>
    <xf numFmtId="167" fontId="62" fillId="0" borderId="110" xfId="0" applyNumberFormat="1" applyFont="1" applyBorder="1" applyProtection="1">
      <protection locked="0"/>
    </xf>
    <xf numFmtId="0" fontId="62" fillId="0" borderId="112" xfId="0" applyFont="1" applyBorder="1" applyProtection="1">
      <protection locked="0"/>
    </xf>
    <xf numFmtId="167" fontId="62" fillId="0" borderId="113" xfId="0" applyNumberFormat="1" applyFont="1" applyBorder="1" applyProtection="1"/>
    <xf numFmtId="0" fontId="62" fillId="0" borderId="110" xfId="0" applyFont="1" applyBorder="1" applyProtection="1"/>
    <xf numFmtId="0" fontId="63" fillId="11" borderId="3" xfId="0" applyFont="1" applyFill="1" applyBorder="1" applyAlignment="1"/>
    <xf numFmtId="0" fontId="63" fillId="11" borderId="5" xfId="0" applyFont="1" applyFill="1" applyBorder="1" applyAlignment="1"/>
    <xf numFmtId="0" fontId="26" fillId="11" borderId="0" xfId="0" applyFont="1" applyFill="1"/>
    <xf numFmtId="0" fontId="64" fillId="11" borderId="4" xfId="0" applyFont="1" applyFill="1" applyBorder="1" applyAlignment="1"/>
    <xf numFmtId="0" fontId="21" fillId="38" borderId="107" xfId="0" applyFont="1" applyFill="1" applyBorder="1" applyProtection="1">
      <protection locked="0"/>
    </xf>
    <xf numFmtId="0" fontId="21" fillId="38" borderId="108" xfId="0" applyFont="1" applyFill="1" applyBorder="1" applyProtection="1">
      <protection locked="0"/>
    </xf>
    <xf numFmtId="0" fontId="21" fillId="38" borderId="109" xfId="0" applyFont="1" applyFill="1" applyBorder="1" applyProtection="1">
      <protection locked="0"/>
    </xf>
    <xf numFmtId="0" fontId="21" fillId="0" borderId="0" xfId="0" applyFont="1" applyProtection="1">
      <protection locked="0"/>
    </xf>
    <xf numFmtId="0" fontId="21" fillId="31" borderId="0" xfId="0" applyFont="1" applyFill="1" applyProtection="1">
      <protection locked="0"/>
    </xf>
    <xf numFmtId="0" fontId="62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56" fillId="8" borderId="1" xfId="0" applyFont="1" applyFill="1" applyBorder="1" applyAlignment="1">
      <alignment horizontal="center" vertical="center"/>
    </xf>
    <xf numFmtId="0" fontId="56" fillId="20" borderId="1" xfId="0" applyFont="1" applyFill="1" applyBorder="1" applyAlignment="1">
      <alignment horizontal="center" vertical="center"/>
    </xf>
    <xf numFmtId="0" fontId="56" fillId="10" borderId="10" xfId="0" applyFont="1" applyFill="1" applyBorder="1" applyAlignment="1">
      <alignment horizontal="center" vertical="center"/>
    </xf>
    <xf numFmtId="1" fontId="65" fillId="0" borderId="1" xfId="0" applyNumberFormat="1" applyFont="1" applyFill="1" applyBorder="1" applyAlignment="1">
      <alignment vertical="center"/>
    </xf>
    <xf numFmtId="1" fontId="65" fillId="0" borderId="1" xfId="0" applyNumberFormat="1" applyFont="1" applyFill="1" applyBorder="1" applyAlignment="1">
      <alignment horizontal="center" vertical="center" wrapText="1"/>
    </xf>
    <xf numFmtId="2" fontId="65" fillId="0" borderId="1" xfId="0" applyNumberFormat="1" applyFont="1" applyFill="1" applyBorder="1" applyAlignment="1">
      <alignment horizontal="center" vertical="center" wrapText="1"/>
    </xf>
    <xf numFmtId="2" fontId="65" fillId="0" borderId="1" xfId="0" applyNumberFormat="1" applyFont="1" applyFill="1" applyBorder="1" applyAlignment="1">
      <alignment horizontal="center" vertical="center"/>
    </xf>
    <xf numFmtId="2" fontId="65" fillId="0" borderId="1" xfId="0" applyNumberFormat="1" applyFont="1" applyFill="1" applyBorder="1" applyAlignment="1">
      <alignment horizontal="left" vertical="center" wrapText="1"/>
    </xf>
    <xf numFmtId="174" fontId="65" fillId="0" borderId="1" xfId="0" applyNumberFormat="1" applyFont="1" applyFill="1" applyBorder="1" applyAlignment="1">
      <alignment horizontal="center" vertical="center"/>
    </xf>
    <xf numFmtId="1" fontId="65" fillId="0" borderId="1" xfId="0" applyNumberFormat="1" applyFont="1" applyFill="1" applyBorder="1" applyAlignment="1">
      <alignment vertical="center" wrapText="1"/>
    </xf>
    <xf numFmtId="174" fontId="65" fillId="0" borderId="1" xfId="0" applyNumberFormat="1" applyFont="1" applyFill="1" applyBorder="1" applyAlignment="1">
      <alignment horizontal="center" vertical="center" wrapText="1"/>
    </xf>
    <xf numFmtId="0" fontId="65" fillId="0" borderId="1" xfId="0" applyFont="1" applyFill="1" applyBorder="1" applyAlignment="1">
      <alignment vertical="center"/>
    </xf>
    <xf numFmtId="0" fontId="65" fillId="0" borderId="1" xfId="0" applyFont="1" applyFill="1" applyBorder="1" applyAlignment="1">
      <alignment horizontal="center" vertical="center"/>
    </xf>
    <xf numFmtId="1" fontId="65" fillId="0" borderId="1" xfId="0" applyNumberFormat="1" applyFont="1" applyFill="1" applyBorder="1" applyAlignment="1">
      <alignment horizontal="center" vertical="center"/>
    </xf>
    <xf numFmtId="0" fontId="36" fillId="0" borderId="120" xfId="0" applyFont="1" applyFill="1" applyBorder="1" applyAlignment="1">
      <alignment vertical="top" wrapText="1"/>
    </xf>
    <xf numFmtId="0" fontId="65" fillId="0" borderId="1" xfId="0" applyFont="1" applyFill="1" applyBorder="1" applyAlignment="1">
      <alignment horizontal="left" vertical="center"/>
    </xf>
    <xf numFmtId="0" fontId="65" fillId="0" borderId="1" xfId="0" applyFont="1" applyFill="1" applyBorder="1"/>
    <xf numFmtId="0" fontId="36" fillId="0" borderId="120" xfId="0" applyFont="1" applyFill="1" applyBorder="1" applyAlignment="1">
      <alignment vertical="center" wrapText="1"/>
    </xf>
    <xf numFmtId="1" fontId="65" fillId="0" borderId="1" xfId="0" applyNumberFormat="1" applyFont="1" applyFill="1" applyBorder="1" applyAlignment="1">
      <alignment horizontal="left" vertical="center"/>
    </xf>
    <xf numFmtId="0" fontId="36" fillId="0" borderId="1" xfId="0" applyFont="1" applyFill="1" applyBorder="1" applyAlignment="1">
      <alignment horizontal="center" vertical="center"/>
    </xf>
    <xf numFmtId="2" fontId="36" fillId="0" borderId="1" xfId="0" applyNumberFormat="1" applyFont="1" applyFill="1" applyBorder="1" applyAlignment="1">
      <alignment horizontal="center" vertical="center" wrapText="1"/>
    </xf>
    <xf numFmtId="1" fontId="36" fillId="0" borderId="1" xfId="0" applyNumberFormat="1" applyFont="1" applyFill="1" applyBorder="1" applyAlignment="1">
      <alignment horizontal="center" vertical="center" wrapText="1"/>
    </xf>
    <xf numFmtId="2" fontId="36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/>
    <xf numFmtId="174" fontId="36" fillId="0" borderId="1" xfId="0" applyNumberFormat="1" applyFont="1" applyFill="1" applyBorder="1" applyAlignment="1">
      <alignment horizontal="center" vertical="center"/>
    </xf>
    <xf numFmtId="1" fontId="36" fillId="0" borderId="1" xfId="0" applyNumberFormat="1" applyFont="1" applyFill="1" applyBorder="1" applyAlignment="1">
      <alignment horizontal="center" vertical="center"/>
    </xf>
    <xf numFmtId="2" fontId="36" fillId="0" borderId="1" xfId="0" applyNumberFormat="1" applyFont="1" applyFill="1" applyBorder="1"/>
    <xf numFmtId="176" fontId="36" fillId="0" borderId="1" xfId="0" applyNumberFormat="1" applyFont="1" applyFill="1" applyBorder="1" applyAlignment="1">
      <alignment horizontal="center" vertical="center"/>
    </xf>
    <xf numFmtId="0" fontId="43" fillId="0" borderId="49" xfId="0" applyFont="1" applyFill="1" applyBorder="1" applyAlignment="1">
      <alignment horizontal="left"/>
    </xf>
    <xf numFmtId="0" fontId="69" fillId="0" borderId="50" xfId="0" applyFont="1" applyFill="1" applyBorder="1" applyAlignment="1">
      <alignment horizontal="left"/>
    </xf>
    <xf numFmtId="0" fontId="69" fillId="0" borderId="55" xfId="0" applyFont="1" applyFill="1" applyBorder="1" applyAlignment="1">
      <alignment horizontal="left"/>
    </xf>
    <xf numFmtId="1" fontId="69" fillId="0" borderId="1" xfId="0" applyNumberFormat="1" applyFont="1" applyFill="1" applyBorder="1"/>
    <xf numFmtId="0" fontId="69" fillId="0" borderId="1" xfId="0" applyFont="1" applyFill="1" applyBorder="1" applyAlignment="1">
      <alignment horizontal="center" vertical="center"/>
    </xf>
    <xf numFmtId="0" fontId="69" fillId="0" borderId="1" xfId="0" applyFont="1" applyFill="1" applyBorder="1"/>
    <xf numFmtId="1" fontId="69" fillId="0" borderId="1" xfId="0" applyNumberFormat="1" applyFont="1" applyFill="1" applyBorder="1" applyAlignment="1">
      <alignment horizontal="center" vertical="center"/>
    </xf>
    <xf numFmtId="0" fontId="70" fillId="39" borderId="1" xfId="0" applyFont="1" applyFill="1" applyBorder="1" applyAlignment="1">
      <alignment horizontal="center" vertical="center" wrapText="1"/>
    </xf>
    <xf numFmtId="0" fontId="55" fillId="0" borderId="0" xfId="0" applyFont="1" applyFill="1" applyBorder="1"/>
    <xf numFmtId="0" fontId="55" fillId="0" borderId="0" xfId="0" applyFont="1" applyFill="1" applyBorder="1" applyAlignment="1">
      <alignment wrapText="1"/>
    </xf>
    <xf numFmtId="0" fontId="36" fillId="41" borderId="117" xfId="0" applyFont="1" applyFill="1" applyBorder="1" applyAlignment="1">
      <alignment horizontal="center" vertical="center" wrapText="1"/>
    </xf>
    <xf numFmtId="0" fontId="36" fillId="41" borderId="81" xfId="0" applyFont="1" applyFill="1" applyBorder="1" applyAlignment="1">
      <alignment horizontal="center" vertical="center" wrapText="1"/>
    </xf>
    <xf numFmtId="166" fontId="36" fillId="41" borderId="81" xfId="0" applyNumberFormat="1" applyFont="1" applyFill="1" applyBorder="1" applyAlignment="1">
      <alignment horizontal="center" vertical="center" wrapText="1"/>
    </xf>
    <xf numFmtId="0" fontId="36" fillId="41" borderId="118" xfId="0" applyFont="1" applyFill="1" applyBorder="1" applyAlignment="1">
      <alignment horizontal="center" vertical="center" wrapText="1"/>
    </xf>
    <xf numFmtId="0" fontId="55" fillId="0" borderId="119" xfId="0" applyFont="1" applyFill="1" applyBorder="1" applyAlignment="1">
      <alignment vertical="center"/>
    </xf>
    <xf numFmtId="0" fontId="55" fillId="0" borderId="1" xfId="0" applyFont="1" applyFill="1" applyBorder="1" applyAlignment="1">
      <alignment horizontal="center" vertical="center"/>
    </xf>
    <xf numFmtId="0" fontId="55" fillId="42" borderId="1" xfId="0" applyFont="1" applyFill="1" applyBorder="1" applyAlignment="1">
      <alignment horizontal="center" vertical="center"/>
    </xf>
    <xf numFmtId="0" fontId="55" fillId="43" borderId="1" xfId="0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66" fillId="44" borderId="1" xfId="0" applyFont="1" applyFill="1" applyBorder="1" applyAlignment="1">
      <alignment horizontal="center" vertical="center"/>
    </xf>
    <xf numFmtId="175" fontId="55" fillId="44" borderId="1" xfId="5" applyNumberFormat="1" applyFont="1" applyFill="1" applyBorder="1" applyAlignment="1">
      <alignment horizontal="center" vertical="center"/>
    </xf>
    <xf numFmtId="0" fontId="55" fillId="45" borderId="1" xfId="0" applyFont="1" applyFill="1" applyBorder="1" applyAlignment="1">
      <alignment horizontal="center" vertical="center"/>
    </xf>
    <xf numFmtId="175" fontId="55" fillId="45" borderId="1" xfId="5" applyNumberFormat="1" applyFont="1" applyFill="1" applyBorder="1" applyAlignment="1">
      <alignment horizontal="center" vertical="center"/>
    </xf>
    <xf numFmtId="0" fontId="55" fillId="0" borderId="120" xfId="0" applyFont="1" applyFill="1" applyBorder="1" applyAlignment="1">
      <alignment horizontal="center" vertical="center"/>
    </xf>
    <xf numFmtId="0" fontId="55" fillId="0" borderId="120" xfId="0" applyFont="1" applyFill="1" applyBorder="1" applyAlignment="1">
      <alignment vertical="top" wrapText="1"/>
    </xf>
    <xf numFmtId="0" fontId="72" fillId="0" borderId="120" xfId="0" applyFont="1" applyFill="1" applyBorder="1" applyAlignment="1">
      <alignment vertical="center" wrapText="1"/>
    </xf>
    <xf numFmtId="0" fontId="55" fillId="0" borderId="120" xfId="0" applyFont="1" applyFill="1" applyBorder="1" applyAlignment="1">
      <alignment vertical="center" wrapText="1"/>
    </xf>
    <xf numFmtId="0" fontId="55" fillId="0" borderId="120" xfId="0" applyFont="1" applyFill="1" applyBorder="1" applyAlignment="1">
      <alignment vertical="center"/>
    </xf>
    <xf numFmtId="1" fontId="65" fillId="43" borderId="1" xfId="0" applyNumberFormat="1" applyFont="1" applyFill="1" applyBorder="1" applyAlignment="1">
      <alignment horizontal="left" vertical="center"/>
    </xf>
    <xf numFmtId="0" fontId="55" fillId="46" borderId="119" xfId="0" applyFont="1" applyFill="1" applyBorder="1"/>
    <xf numFmtId="0" fontId="55" fillId="46" borderId="1" xfId="0" applyFont="1" applyFill="1" applyBorder="1" applyAlignment="1">
      <alignment horizontal="center" vertical="center"/>
    </xf>
    <xf numFmtId="175" fontId="55" fillId="46" borderId="1" xfId="5" applyNumberFormat="1" applyFont="1" applyFill="1" applyBorder="1" applyAlignment="1">
      <alignment horizontal="center" vertical="center"/>
    </xf>
    <xf numFmtId="43" fontId="55" fillId="46" borderId="1" xfId="5" applyNumberFormat="1" applyFont="1" applyFill="1" applyBorder="1" applyAlignment="1">
      <alignment horizontal="center" vertical="center"/>
    </xf>
    <xf numFmtId="0" fontId="55" fillId="46" borderId="120" xfId="0" applyFont="1" applyFill="1" applyBorder="1" applyAlignment="1">
      <alignment vertical="center"/>
    </xf>
    <xf numFmtId="0" fontId="55" fillId="0" borderId="1" xfId="0" applyFont="1" applyFill="1" applyBorder="1"/>
    <xf numFmtId="16" fontId="55" fillId="0" borderId="1" xfId="0" applyNumberFormat="1" applyFont="1" applyFill="1" applyBorder="1"/>
    <xf numFmtId="0" fontId="55" fillId="47" borderId="1" xfId="0" applyFont="1" applyFill="1" applyBorder="1"/>
    <xf numFmtId="0" fontId="36" fillId="47" borderId="1" xfId="0" applyFont="1" applyFill="1" applyBorder="1" applyAlignment="1">
      <alignment wrapText="1"/>
    </xf>
    <xf numFmtId="16" fontId="55" fillId="0" borderId="1" xfId="0" applyNumberFormat="1" applyFont="1" applyFill="1" applyBorder="1" applyAlignment="1">
      <alignment vertical="center"/>
    </xf>
    <xf numFmtId="0" fontId="36" fillId="0" borderId="1" xfId="0" applyFont="1" applyFill="1" applyBorder="1" applyAlignment="1">
      <alignment wrapText="1"/>
    </xf>
    <xf numFmtId="0" fontId="36" fillId="48" borderId="1" xfId="0" applyFont="1" applyFill="1" applyBorder="1"/>
    <xf numFmtId="16" fontId="36" fillId="0" borderId="1" xfId="0" applyNumberFormat="1" applyFont="1" applyFill="1" applyBorder="1"/>
    <xf numFmtId="0" fontId="36" fillId="48" borderId="1" xfId="0" applyFont="1" applyFill="1" applyBorder="1" applyAlignment="1">
      <alignment wrapText="1"/>
    </xf>
    <xf numFmtId="0" fontId="55" fillId="0" borderId="1" xfId="0" applyFont="1" applyFill="1" applyBorder="1" applyAlignment="1">
      <alignment vertical="center"/>
    </xf>
    <xf numFmtId="2" fontId="36" fillId="46" borderId="1" xfId="0" applyNumberFormat="1" applyFont="1" applyFill="1" applyBorder="1" applyAlignment="1">
      <alignment horizontal="left" vertical="center" wrapText="1"/>
    </xf>
    <xf numFmtId="0" fontId="74" fillId="2" borderId="0" xfId="0" applyFont="1" applyFill="1" applyAlignment="1">
      <alignment horizontal="left" vertical="center"/>
    </xf>
    <xf numFmtId="2" fontId="76" fillId="49" borderId="0" xfId="0" applyNumberFormat="1" applyFont="1" applyFill="1" applyBorder="1" applyAlignment="1" applyProtection="1">
      <alignment vertical="center"/>
      <protection locked="0"/>
    </xf>
    <xf numFmtId="2" fontId="76" fillId="49" borderId="0" xfId="0" applyNumberFormat="1" applyFont="1" applyFill="1" applyBorder="1" applyAlignment="1">
      <alignment vertical="center"/>
    </xf>
    <xf numFmtId="2" fontId="76" fillId="52" borderId="0" xfId="0" applyNumberFormat="1" applyFont="1" applyFill="1" applyBorder="1" applyAlignment="1" applyProtection="1">
      <alignment vertical="center"/>
      <protection locked="0"/>
    </xf>
    <xf numFmtId="2" fontId="76" fillId="52" borderId="0" xfId="0" applyNumberFormat="1" applyFont="1" applyFill="1" applyBorder="1" applyAlignment="1" applyProtection="1">
      <alignment vertical="center" wrapText="1"/>
      <protection locked="0"/>
    </xf>
    <xf numFmtId="2" fontId="76" fillId="52" borderId="0" xfId="0" applyNumberFormat="1" applyFont="1" applyFill="1" applyBorder="1" applyAlignment="1">
      <alignment vertical="center" wrapText="1"/>
    </xf>
    <xf numFmtId="0" fontId="77" fillId="22" borderId="0" xfId="0" applyFont="1" applyFill="1" applyProtection="1">
      <protection locked="0"/>
    </xf>
    <xf numFmtId="0" fontId="62" fillId="22" borderId="0" xfId="0" applyFont="1" applyFill="1" applyProtection="1">
      <protection locked="0"/>
    </xf>
    <xf numFmtId="0" fontId="62" fillId="22" borderId="0" xfId="0" applyFont="1" applyFill="1" applyAlignment="1">
      <alignment horizontal="center" vertical="center"/>
    </xf>
    <xf numFmtId="166" fontId="62" fillId="22" borderId="0" xfId="0" applyNumberFormat="1" applyFont="1" applyFill="1"/>
    <xf numFmtId="166" fontId="36" fillId="8" borderId="121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21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21" xfId="0" applyFont="1" applyFill="1" applyBorder="1" applyAlignment="1" applyProtection="1">
      <alignment horizontal="center" vertical="center"/>
      <protection locked="0"/>
    </xf>
    <xf numFmtId="0" fontId="40" fillId="0" borderId="122" xfId="0" applyFont="1" applyFill="1" applyBorder="1" applyAlignment="1">
      <alignment horizontal="center" vertical="center"/>
    </xf>
    <xf numFmtId="166" fontId="36" fillId="8" borderId="123" xfId="0" applyNumberFormat="1" applyFont="1" applyFill="1" applyBorder="1" applyAlignment="1">
      <alignment horizontal="center" vertical="center" wrapText="1"/>
    </xf>
    <xf numFmtId="166" fontId="36" fillId="8" borderId="1" xfId="0" applyNumberFormat="1" applyFont="1" applyFill="1" applyBorder="1" applyAlignment="1">
      <alignment horizontal="center" vertical="center" wrapText="1"/>
    </xf>
    <xf numFmtId="166" fontId="36" fillId="8" borderId="124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25" xfId="0" quotePrefix="1" applyNumberFormat="1" applyFont="1" applyFill="1" applyBorder="1" applyAlignment="1">
      <alignment horizontal="center" vertical="center" wrapText="1"/>
    </xf>
    <xf numFmtId="166" fontId="36" fillId="8" borderId="125" xfId="0" applyNumberFormat="1" applyFont="1" applyFill="1" applyBorder="1" applyAlignment="1">
      <alignment horizontal="center" vertical="center" wrapText="1"/>
    </xf>
    <xf numFmtId="0" fontId="36" fillId="8" borderId="125" xfId="0" applyFont="1" applyFill="1" applyBorder="1" applyAlignment="1" applyProtection="1">
      <alignment horizontal="left" vertical="center" wrapText="1"/>
      <protection locked="0"/>
    </xf>
    <xf numFmtId="0" fontId="40" fillId="0" borderId="55" xfId="0" applyFont="1" applyFill="1" applyBorder="1" applyAlignment="1">
      <alignment horizontal="center" vertical="center"/>
    </xf>
    <xf numFmtId="166" fontId="36" fillId="8" borderId="1" xfId="0" quotePrefix="1" applyNumberFormat="1" applyFont="1" applyFill="1" applyBorder="1" applyAlignment="1">
      <alignment horizontal="center" vertical="center" wrapText="1"/>
    </xf>
    <xf numFmtId="0" fontId="36" fillId="8" borderId="55" xfId="0" applyFont="1" applyFill="1" applyBorder="1" applyAlignment="1" applyProtection="1">
      <alignment horizontal="center" vertical="center" wrapText="1"/>
      <protection locked="0"/>
    </xf>
    <xf numFmtId="166" fontId="36" fillId="8" borderId="7" xfId="0" applyNumberFormat="1" applyFont="1" applyFill="1" applyBorder="1" applyAlignment="1">
      <alignment horizontal="center" vertical="center" wrapText="1"/>
    </xf>
    <xf numFmtId="0" fontId="36" fillId="8" borderId="126" xfId="0" applyFont="1" applyFill="1" applyBorder="1" applyAlignment="1" applyProtection="1">
      <alignment horizontal="center" vertical="center" wrapText="1"/>
      <protection locked="0"/>
    </xf>
    <xf numFmtId="166" fontId="36" fillId="8" borderId="127" xfId="0" applyNumberFormat="1" applyFont="1" applyFill="1" applyBorder="1" applyAlignment="1">
      <alignment horizontal="center" vertical="center" wrapText="1"/>
    </xf>
    <xf numFmtId="0" fontId="36" fillId="0" borderId="127" xfId="0" applyFont="1" applyFill="1" applyBorder="1" applyAlignment="1" applyProtection="1">
      <alignment horizontal="left" vertical="center" wrapText="1"/>
      <protection locked="0"/>
    </xf>
    <xf numFmtId="166" fontId="36" fillId="8" borderId="127" xfId="0" quotePrefix="1" applyNumberFormat="1" applyFont="1" applyFill="1" applyBorder="1" applyAlignment="1">
      <alignment horizontal="center" vertical="center" wrapText="1"/>
    </xf>
    <xf numFmtId="0" fontId="36" fillId="8" borderId="127" xfId="0" applyFont="1" applyFill="1" applyBorder="1" applyAlignment="1" applyProtection="1">
      <alignment horizontal="left" vertical="center" wrapText="1"/>
      <protection locked="0"/>
    </xf>
    <xf numFmtId="166" fontId="36" fillId="8" borderId="128" xfId="0" quotePrefix="1" applyNumberFormat="1" applyFont="1" applyFill="1" applyBorder="1" applyAlignment="1" applyProtection="1">
      <alignment horizontal="left" vertical="center" wrapText="1"/>
      <protection locked="0"/>
    </xf>
    <xf numFmtId="0" fontId="36" fillId="8" borderId="121" xfId="0" applyFont="1" applyFill="1" applyBorder="1" applyAlignment="1" applyProtection="1">
      <alignment horizontal="center" vertical="center" wrapText="1"/>
      <protection locked="0"/>
    </xf>
    <xf numFmtId="166" fontId="40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 applyAlignment="1" applyProtection="1">
      <alignment horizontal="left" vertical="center" wrapText="1"/>
      <protection locked="0"/>
    </xf>
    <xf numFmtId="0" fontId="36" fillId="8" borderId="1" xfId="0" applyFont="1" applyFill="1" applyBorder="1" applyAlignment="1" applyProtection="1">
      <alignment horizontal="left" vertical="center" wrapText="1"/>
      <protection locked="0"/>
    </xf>
    <xf numFmtId="166" fontId="36" fillId="8" borderId="120" xfId="0" quotePrefix="1" applyNumberFormat="1" applyFont="1" applyFill="1" applyBorder="1" applyAlignment="1" applyProtection="1">
      <alignment horizontal="left" vertical="center" wrapText="1"/>
      <protection locked="0"/>
    </xf>
    <xf numFmtId="1" fontId="40" fillId="0" borderId="55" xfId="0" applyNumberFormat="1" applyFont="1" applyFill="1" applyBorder="1" applyAlignment="1">
      <alignment horizontal="center" vertical="center"/>
    </xf>
    <xf numFmtId="1" fontId="40" fillId="0" borderId="5" xfId="0" applyNumberFormat="1" applyFont="1" applyFill="1" applyBorder="1" applyAlignment="1">
      <alignment horizontal="center" vertical="center"/>
    </xf>
    <xf numFmtId="166" fontId="40" fillId="0" borderId="80" xfId="0" applyNumberFormat="1" applyFont="1" applyFill="1" applyBorder="1" applyAlignment="1">
      <alignment horizontal="center" vertical="center"/>
    </xf>
    <xf numFmtId="166" fontId="36" fillId="8" borderId="80" xfId="0" applyNumberFormat="1" applyFont="1" applyFill="1" applyBorder="1" applyAlignment="1">
      <alignment horizontal="center" vertical="center" wrapText="1"/>
    </xf>
    <xf numFmtId="0" fontId="36" fillId="0" borderId="80" xfId="0" applyFont="1" applyFill="1" applyBorder="1" applyAlignment="1" applyProtection="1">
      <alignment horizontal="left" vertical="center" wrapText="1"/>
      <protection locked="0"/>
    </xf>
    <xf numFmtId="166" fontId="36" fillId="8" borderId="80" xfId="0" quotePrefix="1" applyNumberFormat="1" applyFont="1" applyFill="1" applyBorder="1" applyAlignment="1">
      <alignment horizontal="center" vertical="center" wrapText="1"/>
    </xf>
    <xf numFmtId="166" fontId="36" fillId="8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81" xfId="0" applyNumberFormat="1" applyFont="1" applyFill="1" applyBorder="1" applyAlignment="1" applyProtection="1">
      <alignment horizontal="center" vertical="center" wrapText="1"/>
      <protection locked="0"/>
    </xf>
    <xf numFmtId="3" fontId="36" fillId="0" borderId="81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81" xfId="0" applyFont="1" applyFill="1" applyBorder="1" applyAlignment="1" applyProtection="1">
      <alignment horizontal="center" vertical="center"/>
      <protection locked="0"/>
    </xf>
    <xf numFmtId="0" fontId="36" fillId="0" borderId="1" xfId="0" applyFont="1" applyFill="1" applyBorder="1" applyAlignment="1" applyProtection="1">
      <alignment horizontal="left" vertical="center"/>
      <protection locked="0"/>
    </xf>
    <xf numFmtId="166" fontId="36" fillId="0" borderId="1" xfId="0" applyNumberFormat="1" applyFont="1" applyFill="1" applyBorder="1" applyAlignment="1">
      <alignment horizontal="center" vertical="center" wrapText="1"/>
    </xf>
    <xf numFmtId="166" fontId="36" fillId="0" borderId="1" xfId="0" quotePrefix="1" applyNumberFormat="1" applyFont="1" applyFill="1" applyBorder="1" applyAlignment="1">
      <alignment horizontal="center" vertical="center" wrapText="1"/>
    </xf>
    <xf numFmtId="166" fontId="36" fillId="0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62" fillId="22" borderId="0" xfId="0" applyFont="1" applyFill="1" applyAlignment="1" applyProtection="1">
      <alignment horizontal="left"/>
      <protection locked="0"/>
    </xf>
    <xf numFmtId="166" fontId="30" fillId="8" borderId="129" xfId="0" applyNumberFormat="1" applyFont="1" applyFill="1" applyBorder="1" applyAlignment="1" applyProtection="1">
      <alignment horizontal="center" vertical="center" wrapText="1"/>
      <protection locked="0"/>
    </xf>
    <xf numFmtId="3" fontId="30" fillId="8" borderId="130" xfId="0" applyNumberFormat="1" applyFont="1" applyFill="1" applyBorder="1" applyAlignment="1" applyProtection="1">
      <alignment horizontal="left" vertical="center" wrapText="1"/>
      <protection locked="0"/>
    </xf>
    <xf numFmtId="3" fontId="30" fillId="8" borderId="123" xfId="0" applyNumberFormat="1" applyFont="1" applyFill="1" applyBorder="1" applyAlignment="1" applyProtection="1">
      <alignment vertical="center" wrapText="1"/>
      <protection locked="0"/>
    </xf>
    <xf numFmtId="0" fontId="30" fillId="8" borderId="130" xfId="0" applyFont="1" applyFill="1" applyBorder="1" applyAlignment="1" applyProtection="1">
      <alignment horizontal="center" vertical="center"/>
      <protection locked="0"/>
    </xf>
    <xf numFmtId="3" fontId="30" fillId="8" borderId="130" xfId="0" applyNumberFormat="1" applyFont="1" applyFill="1" applyBorder="1" applyAlignment="1" applyProtection="1">
      <alignment vertical="center" wrapText="1"/>
      <protection locked="0"/>
    </xf>
    <xf numFmtId="166" fontId="30" fillId="8" borderId="123" xfId="0" applyNumberFormat="1" applyFont="1" applyFill="1" applyBorder="1" applyAlignment="1">
      <alignment horizontal="center" vertical="center" wrapText="1"/>
    </xf>
    <xf numFmtId="167" fontId="30" fillId="8" borderId="123" xfId="6" applyNumberFormat="1" applyFont="1" applyFill="1" applyBorder="1" applyAlignment="1">
      <alignment horizontal="center" vertical="center" wrapText="1"/>
    </xf>
    <xf numFmtId="166" fontId="36" fillId="8" borderId="12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30" xfId="0" quotePrefix="1" applyNumberFormat="1" applyFont="1" applyFill="1" applyBorder="1" applyAlignment="1">
      <alignment horizontal="center" vertical="center" wrapText="1"/>
    </xf>
    <xf numFmtId="166" fontId="36" fillId="8" borderId="123" xfId="0" quotePrefix="1" applyNumberFormat="1" applyFont="1" applyFill="1" applyBorder="1" applyAlignment="1">
      <alignment horizontal="center" vertical="center" wrapText="1"/>
    </xf>
    <xf numFmtId="167" fontId="30" fillId="8" borderId="130" xfId="6" applyNumberFormat="1" applyFont="1" applyFill="1" applyBorder="1" applyAlignment="1">
      <alignment horizontal="center" vertical="center" wrapText="1"/>
    </xf>
    <xf numFmtId="166" fontId="36" fillId="8" borderId="13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21" xfId="0" applyNumberFormat="1" applyFont="1" applyFill="1" applyBorder="1" applyAlignment="1" applyProtection="1">
      <alignment horizontal="center" vertical="center" wrapText="1"/>
      <protection locked="0"/>
    </xf>
    <xf numFmtId="3" fontId="36" fillId="0" borderId="121" xfId="0" applyNumberFormat="1" applyFont="1" applyFill="1" applyBorder="1" applyAlignment="1" applyProtection="1">
      <alignment horizontal="left" vertical="center" wrapText="1"/>
      <protection locked="0"/>
    </xf>
    <xf numFmtId="0" fontId="36" fillId="0" borderId="121" xfId="0" applyFont="1" applyFill="1" applyBorder="1" applyAlignment="1" applyProtection="1">
      <alignment horizontal="center" vertical="center"/>
      <protection locked="0"/>
    </xf>
    <xf numFmtId="0" fontId="36" fillId="0" borderId="132" xfId="0" applyFont="1" applyFill="1" applyBorder="1" applyAlignment="1" applyProtection="1">
      <alignment horizontal="left" vertical="center"/>
      <protection locked="0"/>
    </xf>
    <xf numFmtId="166" fontId="36" fillId="0" borderId="130" xfId="0" quotePrefix="1" applyNumberFormat="1" applyFont="1" applyFill="1" applyBorder="1" applyAlignment="1">
      <alignment horizontal="center" vertical="center" wrapText="1"/>
    </xf>
    <xf numFmtId="166" fontId="36" fillId="0" borderId="133" xfId="0" quotePrefix="1" applyNumberFormat="1" applyFont="1" applyFill="1" applyBorder="1" applyAlignment="1">
      <alignment horizontal="center" vertical="center" wrapText="1"/>
    </xf>
    <xf numFmtId="166" fontId="36" fillId="0" borderId="127" xfId="0" applyNumberFormat="1" applyFont="1" applyFill="1" applyBorder="1" applyAlignment="1">
      <alignment horizontal="center" vertical="center" wrapText="1"/>
    </xf>
    <xf numFmtId="166" fontId="36" fillId="0" borderId="1" xfId="0" applyNumberFormat="1" applyFont="1" applyFill="1" applyBorder="1" applyAlignment="1" applyProtection="1">
      <alignment horizontal="left" vertical="center"/>
      <protection locked="0"/>
    </xf>
    <xf numFmtId="166" fontId="30" fillId="0" borderId="129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30" xfId="0" applyNumberFormat="1" applyFont="1" applyFill="1" applyBorder="1" applyAlignment="1" applyProtection="1">
      <alignment horizontal="left" vertical="center" wrapText="1"/>
      <protection locked="0"/>
    </xf>
    <xf numFmtId="3" fontId="30" fillId="0" borderId="130" xfId="0" applyNumberFormat="1" applyFont="1" applyFill="1" applyBorder="1" applyAlignment="1" applyProtection="1">
      <alignment vertical="center" wrapText="1"/>
      <protection locked="0"/>
    </xf>
    <xf numFmtId="0" fontId="30" fillId="0" borderId="130" xfId="0" applyFont="1" applyFill="1" applyBorder="1" applyAlignment="1" applyProtection="1">
      <alignment horizontal="center" vertical="center"/>
      <protection locked="0"/>
    </xf>
    <xf numFmtId="166" fontId="30" fillId="0" borderId="130" xfId="0" applyNumberFormat="1" applyFont="1" applyFill="1" applyBorder="1" applyAlignment="1">
      <alignment horizontal="center" vertical="center" wrapText="1"/>
    </xf>
    <xf numFmtId="167" fontId="30" fillId="0" borderId="130" xfId="0" applyNumberFormat="1" applyFont="1" applyFill="1" applyBorder="1" applyAlignment="1">
      <alignment horizontal="center" vertical="center" wrapText="1"/>
    </xf>
    <xf numFmtId="166" fontId="36" fillId="0" borderId="130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134" xfId="0" quotePrefix="1" applyNumberFormat="1" applyFont="1" applyFill="1" applyBorder="1" applyAlignment="1" applyProtection="1">
      <alignment horizontal="left" vertical="center" wrapText="1"/>
      <protection locked="0"/>
    </xf>
    <xf numFmtId="0" fontId="30" fillId="0" borderId="130" xfId="0" applyFont="1" applyFill="1" applyBorder="1" applyAlignment="1" applyProtection="1">
      <alignment vertical="center" wrapText="1"/>
      <protection locked="0"/>
    </xf>
    <xf numFmtId="0" fontId="77" fillId="22" borderId="135" xfId="0" applyFont="1" applyFill="1" applyBorder="1" applyProtection="1">
      <protection locked="0"/>
    </xf>
    <xf numFmtId="0" fontId="62" fillId="22" borderId="136" xfId="0" applyFont="1" applyFill="1" applyBorder="1" applyProtection="1">
      <protection locked="0"/>
    </xf>
    <xf numFmtId="0" fontId="62" fillId="22" borderId="136" xfId="0" applyFont="1" applyFill="1" applyBorder="1" applyAlignment="1">
      <alignment horizontal="center" vertical="center"/>
    </xf>
    <xf numFmtId="166" fontId="62" fillId="22" borderId="136" xfId="0" applyNumberFormat="1" applyFont="1" applyFill="1" applyBorder="1"/>
    <xf numFmtId="0" fontId="62" fillId="22" borderId="137" xfId="0" applyFont="1" applyFill="1" applyBorder="1" applyProtection="1">
      <protection locked="0"/>
    </xf>
    <xf numFmtId="166" fontId="30" fillId="0" borderId="1" xfId="0" applyNumberFormat="1" applyFont="1" applyFill="1" applyBorder="1" applyAlignment="1">
      <alignment horizontal="center" vertical="center" wrapText="1"/>
    </xf>
    <xf numFmtId="3" fontId="30" fillId="0" borderId="1" xfId="0" applyNumberFormat="1" applyFont="1" applyFill="1" applyBorder="1" applyAlignment="1">
      <alignment horizontal="left" vertical="center" wrapText="1"/>
    </xf>
    <xf numFmtId="3" fontId="30" fillId="0" borderId="1" xfId="0" applyNumberFormat="1" applyFont="1" applyFill="1" applyBorder="1" applyAlignment="1">
      <alignment vertical="center" wrapText="1"/>
    </xf>
    <xf numFmtId="0" fontId="30" fillId="0" borderId="1" xfId="0" applyFont="1" applyFill="1" applyBorder="1" applyAlignment="1">
      <alignment horizontal="center" vertical="center"/>
    </xf>
    <xf numFmtId="167" fontId="30" fillId="0" borderId="1" xfId="0" applyNumberFormat="1" applyFont="1" applyFill="1" applyBorder="1" applyAlignment="1">
      <alignment horizontal="center" vertical="center" wrapText="1"/>
    </xf>
    <xf numFmtId="0" fontId="62" fillId="0" borderId="0" xfId="0" applyFont="1" applyProtection="1">
      <protection locked="0"/>
    </xf>
    <xf numFmtId="0" fontId="62" fillId="0" borderId="0" xfId="0" applyFont="1" applyAlignment="1">
      <alignment horizontal="center" vertical="center"/>
    </xf>
    <xf numFmtId="166" fontId="62" fillId="0" borderId="0" xfId="0" applyNumberFormat="1" applyFont="1"/>
    <xf numFmtId="0" fontId="62" fillId="0" borderId="0" xfId="0" applyFont="1" applyFill="1" applyAlignment="1" applyProtection="1">
      <alignment horizontal="center" vertical="center"/>
      <protection locked="0"/>
    </xf>
    <xf numFmtId="2" fontId="76" fillId="52" borderId="135" xfId="0" applyNumberFormat="1" applyFont="1" applyFill="1" applyBorder="1" applyAlignment="1" applyProtection="1">
      <alignment vertical="center"/>
      <protection locked="0"/>
    </xf>
    <xf numFmtId="2" fontId="76" fillId="52" borderId="136" xfId="0" applyNumberFormat="1" applyFont="1" applyFill="1" applyBorder="1" applyAlignment="1" applyProtection="1">
      <alignment vertical="center"/>
      <protection locked="0"/>
    </xf>
    <xf numFmtId="2" fontId="76" fillId="52" borderId="136" xfId="0" applyNumberFormat="1" applyFont="1" applyFill="1" applyBorder="1" applyAlignment="1">
      <alignment vertical="center"/>
    </xf>
    <xf numFmtId="2" fontId="76" fillId="52" borderId="137" xfId="0" applyNumberFormat="1" applyFont="1" applyFill="1" applyBorder="1" applyAlignment="1" applyProtection="1">
      <alignment vertical="center"/>
      <protection locked="0"/>
    </xf>
    <xf numFmtId="0" fontId="3" fillId="50" borderId="123" xfId="0" applyFont="1" applyFill="1" applyBorder="1" applyAlignment="1">
      <alignment horizontal="center" vertical="center" wrapText="1"/>
    </xf>
    <xf numFmtId="9" fontId="81" fillId="50" borderId="123" xfId="0" applyNumberFormat="1" applyFont="1" applyFill="1" applyBorder="1" applyAlignment="1">
      <alignment horizontal="center" vertical="center" wrapText="1"/>
    </xf>
    <xf numFmtId="0" fontId="3" fillId="50" borderId="133" xfId="0" applyFont="1" applyFill="1" applyBorder="1" applyAlignment="1">
      <alignment horizontal="center" vertical="center" wrapText="1"/>
    </xf>
    <xf numFmtId="9" fontId="81" fillId="50" borderId="133" xfId="0" applyNumberFormat="1" applyFont="1" applyFill="1" applyBorder="1" applyAlignment="1">
      <alignment horizontal="center" vertical="center" wrapText="1"/>
    </xf>
    <xf numFmtId="3" fontId="36" fillId="0" borderId="121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121" xfId="0" applyFont="1" applyFill="1" applyBorder="1" applyAlignment="1" applyProtection="1">
      <alignment horizontal="left" vertical="center"/>
      <protection locked="0"/>
    </xf>
    <xf numFmtId="166" fontId="36" fillId="0" borderId="121" xfId="0" applyNumberFormat="1" applyFont="1" applyFill="1" applyBorder="1" applyAlignment="1">
      <alignment horizontal="center" vertical="center" wrapText="1"/>
    </xf>
    <xf numFmtId="0" fontId="36" fillId="0" borderId="121" xfId="0" applyFont="1" applyFill="1" applyBorder="1" applyAlignment="1" applyProtection="1">
      <alignment horizontal="left" vertical="center" wrapText="1"/>
      <protection locked="0"/>
    </xf>
    <xf numFmtId="166" fontId="36" fillId="0" borderId="121" xfId="0" quotePrefix="1" applyNumberFormat="1" applyFont="1" applyFill="1" applyBorder="1" applyAlignment="1">
      <alignment horizontal="center" vertical="center" wrapText="1"/>
    </xf>
    <xf numFmtId="166" fontId="36" fillId="0" borderId="141" xfId="0" applyNumberFormat="1" applyFont="1" applyFill="1" applyBorder="1" applyAlignment="1">
      <alignment horizontal="center" vertical="center" wrapText="1"/>
    </xf>
    <xf numFmtId="166" fontId="36" fillId="0" borderId="141" xfId="0" quotePrefix="1" applyNumberFormat="1" applyFont="1" applyFill="1" applyBorder="1" applyAlignment="1">
      <alignment horizontal="center" vertical="center" wrapText="1"/>
    </xf>
    <xf numFmtId="0" fontId="36" fillId="0" borderId="55" xfId="0" applyFont="1" applyFill="1" applyBorder="1" applyAlignment="1" applyProtection="1">
      <alignment horizontal="left" vertical="center"/>
      <protection locked="0"/>
    </xf>
    <xf numFmtId="166" fontId="36" fillId="0" borderId="106" xfId="0" quotePrefix="1" applyNumberFormat="1" applyFont="1" applyFill="1" applyBorder="1" applyAlignment="1">
      <alignment horizontal="center" vertical="center" wrapText="1"/>
    </xf>
    <xf numFmtId="0" fontId="77" fillId="22" borderId="143" xfId="0" applyFont="1" applyFill="1" applyBorder="1" applyProtection="1">
      <protection locked="0"/>
    </xf>
    <xf numFmtId="0" fontId="62" fillId="22" borderId="144" xfId="0" applyFont="1" applyFill="1" applyBorder="1" applyProtection="1">
      <protection locked="0"/>
    </xf>
    <xf numFmtId="0" fontId="62" fillId="22" borderId="144" xfId="0" applyFont="1" applyFill="1" applyBorder="1" applyAlignment="1">
      <alignment horizontal="center" vertical="center"/>
    </xf>
    <xf numFmtId="166" fontId="62" fillId="22" borderId="144" xfId="0" applyNumberFormat="1" applyFont="1" applyFill="1" applyBorder="1"/>
    <xf numFmtId="166" fontId="30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" xfId="0" applyNumberFormat="1" applyFont="1" applyFill="1" applyBorder="1" applyAlignment="1" applyProtection="1">
      <alignment horizontal="left" vertical="center" wrapText="1"/>
      <protection locked="0"/>
    </xf>
    <xf numFmtId="167" fontId="30" fillId="0" borderId="1" xfId="6" applyNumberFormat="1" applyFont="1" applyFill="1" applyBorder="1" applyAlignment="1" applyProtection="1">
      <alignment horizontal="center" vertical="center" wrapText="1"/>
      <protection locked="0"/>
    </xf>
    <xf numFmtId="0" fontId="62" fillId="0" borderId="1" xfId="0" applyFont="1" applyBorder="1" applyAlignment="1" applyProtection="1">
      <alignment vertical="top" wrapText="1"/>
      <protection locked="0"/>
    </xf>
    <xf numFmtId="167" fontId="30" fillId="0" borderId="1" xfId="6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 applyProtection="1">
      <alignment horizontal="left" vertical="center" wrapText="1"/>
      <protection locked="0"/>
    </xf>
    <xf numFmtId="0" fontId="62" fillId="0" borderId="106" xfId="0" applyFont="1" applyFill="1" applyBorder="1" applyAlignment="1" applyProtection="1">
      <alignment horizontal="center" vertical="center" wrapText="1"/>
      <protection locked="0"/>
    </xf>
    <xf numFmtId="0" fontId="62" fillId="0" borderId="106" xfId="0" applyFont="1" applyFill="1" applyBorder="1" applyAlignment="1" applyProtection="1">
      <alignment horizontal="left" vertical="center" wrapText="1"/>
      <protection locked="0"/>
    </xf>
    <xf numFmtId="0" fontId="62" fillId="0" borderId="80" xfId="0" applyFont="1" applyBorder="1" applyAlignment="1" applyProtection="1">
      <alignment vertical="top" wrapText="1"/>
      <protection locked="0"/>
    </xf>
    <xf numFmtId="166" fontId="36" fillId="0" borderId="80" xfId="0" quotePrefix="1" applyNumberFormat="1" applyFont="1" applyFill="1" applyBorder="1" applyAlignment="1">
      <alignment horizontal="center" vertical="center" wrapText="1"/>
    </xf>
    <xf numFmtId="167" fontId="30" fillId="0" borderId="80" xfId="6" applyNumberFormat="1" applyFont="1" applyFill="1" applyBorder="1" applyAlignment="1">
      <alignment horizontal="center" vertical="center" wrapText="1"/>
    </xf>
    <xf numFmtId="166" fontId="30" fillId="0" borderId="139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06" xfId="0" applyNumberFormat="1" applyFont="1" applyFill="1" applyBorder="1" applyAlignment="1" applyProtection="1">
      <alignment horizontal="left" vertical="center" wrapText="1"/>
      <protection locked="0"/>
    </xf>
    <xf numFmtId="167" fontId="30" fillId="0" borderId="106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130" xfId="0" applyFont="1" applyBorder="1" applyAlignment="1" applyProtection="1">
      <alignment vertical="center" wrapText="1"/>
      <protection locked="0"/>
    </xf>
    <xf numFmtId="166" fontId="30" fillId="0" borderId="106" xfId="0" applyNumberFormat="1" applyFont="1" applyFill="1" applyBorder="1" applyAlignment="1">
      <alignment horizontal="center" vertical="center" wrapText="1"/>
    </xf>
    <xf numFmtId="167" fontId="30" fillId="0" borderId="106" xfId="0" applyNumberFormat="1" applyFont="1" applyFill="1" applyBorder="1" applyAlignment="1">
      <alignment horizontal="center" vertical="center" wrapText="1"/>
    </xf>
    <xf numFmtId="0" fontId="36" fillId="0" borderId="80" xfId="0" applyFont="1" applyBorder="1" applyAlignment="1" applyProtection="1">
      <alignment vertical="center" wrapText="1"/>
      <protection locked="0"/>
    </xf>
    <xf numFmtId="0" fontId="62" fillId="0" borderId="130" xfId="0" applyFont="1" applyFill="1" applyBorder="1" applyAlignment="1" applyProtection="1">
      <alignment vertical="center" wrapText="1"/>
      <protection locked="0"/>
    </xf>
    <xf numFmtId="0" fontId="62" fillId="0" borderId="134" xfId="0" applyFont="1" applyFill="1" applyBorder="1" applyAlignment="1" applyProtection="1">
      <alignment horizontal="center" vertical="center" wrapText="1"/>
      <protection locked="0"/>
    </xf>
    <xf numFmtId="166" fontId="30" fillId="0" borderId="121" xfId="0" applyNumberFormat="1" applyFont="1" applyFill="1" applyBorder="1" applyAlignment="1">
      <alignment horizontal="center" vertical="center" wrapText="1"/>
    </xf>
    <xf numFmtId="3" fontId="30" fillId="0" borderId="55" xfId="0" applyNumberFormat="1" applyFont="1" applyFill="1" applyBorder="1" applyAlignment="1">
      <alignment horizontal="center" vertical="center" wrapText="1"/>
    </xf>
    <xf numFmtId="0" fontId="62" fillId="0" borderId="123" xfId="0" applyFont="1" applyFill="1" applyBorder="1" applyAlignment="1" applyProtection="1">
      <alignment vertical="center" wrapText="1"/>
      <protection locked="0"/>
    </xf>
    <xf numFmtId="166" fontId="30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 applyProtection="1">
      <alignment horizontal="center" vertical="center" wrapText="1"/>
      <protection locked="0"/>
    </xf>
    <xf numFmtId="166" fontId="36" fillId="0" borderId="123" xfId="0" quotePrefix="1" applyNumberFormat="1" applyFont="1" applyFill="1" applyBorder="1" applyAlignment="1">
      <alignment horizontal="center" vertical="center" wrapText="1"/>
    </xf>
    <xf numFmtId="167" fontId="30" fillId="0" borderId="123" xfId="6" applyNumberFormat="1" applyFont="1" applyFill="1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vertical="center" wrapText="1"/>
      <protection locked="0"/>
    </xf>
    <xf numFmtId="0" fontId="62" fillId="0" borderId="127" xfId="0" applyFont="1" applyFill="1" applyBorder="1" applyAlignment="1" applyProtection="1">
      <alignment vertical="center" wrapText="1"/>
      <protection locked="0"/>
    </xf>
    <xf numFmtId="166" fontId="36" fillId="0" borderId="127" xfId="0" quotePrefix="1" applyNumberFormat="1" applyFont="1" applyFill="1" applyBorder="1" applyAlignment="1">
      <alignment horizontal="center" vertical="center" wrapText="1"/>
    </xf>
    <xf numFmtId="167" fontId="30" fillId="0" borderId="127" xfId="6" applyNumberFormat="1" applyFont="1" applyFill="1" applyBorder="1" applyAlignment="1">
      <alignment horizontal="center" vertical="center" wrapText="1"/>
    </xf>
    <xf numFmtId="3" fontId="30" fillId="0" borderId="145" xfId="0" applyNumberFormat="1" applyFont="1" applyFill="1" applyBorder="1" applyAlignment="1">
      <alignment horizontal="center" vertical="center" wrapText="1"/>
    </xf>
    <xf numFmtId="3" fontId="30" fillId="0" borderId="145" xfId="0" applyNumberFormat="1" applyFont="1" applyFill="1" applyBorder="1" applyAlignment="1">
      <alignment horizontal="left" vertical="center" wrapText="1"/>
    </xf>
    <xf numFmtId="0" fontId="30" fillId="0" borderId="145" xfId="0" applyFont="1" applyFill="1" applyBorder="1" applyAlignment="1">
      <alignment horizontal="center" vertical="center"/>
    </xf>
    <xf numFmtId="0" fontId="62" fillId="0" borderId="132" xfId="0" applyFont="1" applyFill="1" applyBorder="1" applyAlignment="1" applyProtection="1">
      <alignment vertical="center" wrapText="1"/>
      <protection locked="0"/>
    </xf>
    <xf numFmtId="0" fontId="0" fillId="0" borderId="133" xfId="0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horizontal="left" vertical="top" wrapText="1"/>
      <protection locked="0"/>
    </xf>
    <xf numFmtId="3" fontId="30" fillId="0" borderId="121" xfId="0" applyNumberFormat="1" applyFont="1" applyFill="1" applyBorder="1" applyAlignment="1">
      <alignment horizontal="center" vertical="center" wrapText="1"/>
    </xf>
    <xf numFmtId="3" fontId="30" fillId="0" borderId="121" xfId="0" applyNumberFormat="1" applyFont="1" applyFill="1" applyBorder="1" applyAlignment="1">
      <alignment horizontal="left" vertical="center" wrapText="1"/>
    </xf>
    <xf numFmtId="0" fontId="30" fillId="0" borderId="121" xfId="0" applyFont="1" applyFill="1" applyBorder="1" applyAlignment="1">
      <alignment horizontal="center" vertical="center" wrapText="1"/>
    </xf>
    <xf numFmtId="0" fontId="36" fillId="0" borderId="1" xfId="0" applyFont="1" applyBorder="1" applyAlignment="1" applyProtection="1">
      <alignment horizontal="center" vertical="center"/>
      <protection locked="0"/>
    </xf>
    <xf numFmtId="166" fontId="30" fillId="0" borderId="129" xfId="0" applyNumberFormat="1" applyFont="1" applyFill="1" applyBorder="1" applyAlignment="1">
      <alignment horizontal="center" vertical="center" wrapText="1"/>
    </xf>
    <xf numFmtId="3" fontId="30" fillId="0" borderId="130" xfId="0" applyNumberFormat="1" applyFont="1" applyFill="1" applyBorder="1" applyAlignment="1">
      <alignment horizontal="left" vertical="center" wrapText="1"/>
    </xf>
    <xf numFmtId="0" fontId="30" fillId="0" borderId="130" xfId="0" applyFont="1" applyFill="1" applyBorder="1" applyAlignment="1">
      <alignment vertical="center" wrapText="1"/>
    </xf>
    <xf numFmtId="0" fontId="30" fillId="0" borderId="130" xfId="0" applyFont="1" applyFill="1" applyBorder="1" applyAlignment="1">
      <alignment horizontal="center" vertical="center"/>
    </xf>
    <xf numFmtId="166" fontId="30" fillId="0" borderId="133" xfId="0" applyNumberFormat="1" applyFont="1" applyBorder="1" applyAlignment="1">
      <alignment horizontal="center" vertical="center" wrapText="1"/>
    </xf>
    <xf numFmtId="0" fontId="62" fillId="0" borderId="133" xfId="0" applyFont="1" applyBorder="1" applyAlignment="1" applyProtection="1">
      <alignment vertical="center" wrapText="1"/>
      <protection locked="0"/>
    </xf>
    <xf numFmtId="167" fontId="30" fillId="0" borderId="130" xfId="6" applyNumberFormat="1" applyFont="1" applyFill="1" applyBorder="1" applyAlignment="1">
      <alignment horizontal="center" vertical="center" wrapText="1"/>
    </xf>
    <xf numFmtId="0" fontId="62" fillId="0" borderId="133" xfId="0" applyFont="1" applyBorder="1" applyAlignment="1" applyProtection="1">
      <alignment horizontal="left" vertical="center" wrapText="1"/>
      <protection locked="0"/>
    </xf>
    <xf numFmtId="0" fontId="62" fillId="0" borderId="140" xfId="0" applyFont="1" applyFill="1" applyBorder="1" applyAlignment="1" applyProtection="1">
      <alignment horizontal="left" vertical="center" wrapText="1"/>
      <protection locked="0"/>
    </xf>
    <xf numFmtId="166" fontId="30" fillId="0" borderId="130" xfId="0" applyNumberFormat="1" applyFont="1" applyBorder="1" applyAlignment="1">
      <alignment horizontal="center" vertical="center" wrapText="1"/>
    </xf>
    <xf numFmtId="0" fontId="62" fillId="0" borderId="130" xfId="0" applyFont="1" applyBorder="1" applyAlignment="1" applyProtection="1">
      <alignment horizontal="left" vertical="center" wrapText="1"/>
      <protection locked="0"/>
    </xf>
    <xf numFmtId="0" fontId="62" fillId="0" borderId="134" xfId="0" applyFont="1" applyFill="1" applyBorder="1" applyAlignment="1" applyProtection="1">
      <alignment horizontal="left" vertical="center" wrapText="1"/>
      <protection locked="0"/>
    </xf>
    <xf numFmtId="3" fontId="30" fillId="0" borderId="130" xfId="0" applyNumberFormat="1" applyFont="1" applyFill="1" applyBorder="1" applyAlignment="1">
      <alignment vertical="center" wrapText="1"/>
    </xf>
    <xf numFmtId="0" fontId="62" fillId="7" borderId="130" xfId="0" applyFont="1" applyFill="1" applyBorder="1" applyAlignment="1" applyProtection="1">
      <alignment vertical="center" wrapText="1"/>
      <protection locked="0"/>
    </xf>
    <xf numFmtId="166" fontId="30" fillId="0" borderId="123" xfId="0" applyNumberFormat="1" applyFont="1" applyBorder="1" applyAlignment="1">
      <alignment horizontal="center" vertical="center" wrapText="1"/>
    </xf>
    <xf numFmtId="0" fontId="62" fillId="0" borderId="123" xfId="0" quotePrefix="1" applyFont="1" applyBorder="1" applyAlignment="1" applyProtection="1">
      <alignment vertical="center" wrapText="1"/>
      <protection locked="0"/>
    </xf>
    <xf numFmtId="0" fontId="62" fillId="8" borderId="123" xfId="0" quotePrefix="1" applyFont="1" applyFill="1" applyBorder="1" applyAlignment="1" applyProtection="1">
      <alignment vertical="center" wrapText="1"/>
      <protection locked="0"/>
    </xf>
    <xf numFmtId="0" fontId="62" fillId="0" borderId="131" xfId="0" applyFont="1" applyFill="1" applyBorder="1" applyAlignment="1" applyProtection="1">
      <alignment vertical="center" wrapText="1"/>
      <protection locked="0"/>
    </xf>
    <xf numFmtId="0" fontId="62" fillId="0" borderId="122" xfId="0" applyFont="1" applyFill="1" applyBorder="1" applyAlignment="1" applyProtection="1">
      <alignment vertical="center" wrapText="1"/>
      <protection locked="0"/>
    </xf>
    <xf numFmtId="0" fontId="62" fillId="0" borderId="1" xfId="0" applyFont="1" applyBorder="1" applyAlignment="1" applyProtection="1">
      <alignment horizontal="center" vertical="center" wrapText="1"/>
      <protection locked="0"/>
    </xf>
    <xf numFmtId="166" fontId="36" fillId="0" borderId="125" xfId="0" quotePrefix="1" applyNumberFormat="1" applyFont="1" applyFill="1" applyBorder="1" applyAlignment="1">
      <alignment horizontal="center" vertical="center" wrapText="1"/>
    </xf>
    <xf numFmtId="167" fontId="30" fillId="0" borderId="125" xfId="6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 applyProtection="1">
      <alignment vertical="center" wrapText="1"/>
      <protection locked="0"/>
    </xf>
    <xf numFmtId="0" fontId="62" fillId="0" borderId="1" xfId="0" applyFont="1" applyFill="1" applyBorder="1" applyAlignment="1" applyProtection="1">
      <alignment vertical="top" wrapText="1"/>
      <protection locked="0"/>
    </xf>
    <xf numFmtId="0" fontId="62" fillId="0" borderId="55" xfId="0" applyFont="1" applyFill="1" applyBorder="1" applyAlignment="1" applyProtection="1">
      <alignment vertical="center" wrapText="1"/>
      <protection locked="0"/>
    </xf>
    <xf numFmtId="0" fontId="62" fillId="0" borderId="140" xfId="0" applyFont="1" applyFill="1" applyBorder="1" applyAlignment="1" applyProtection="1">
      <alignment vertical="center" wrapText="1"/>
      <protection locked="0"/>
    </xf>
    <xf numFmtId="3" fontId="30" fillId="0" borderId="106" xfId="0" applyNumberFormat="1" applyFont="1" applyFill="1" applyBorder="1" applyAlignment="1">
      <alignment horizontal="left" vertical="center" wrapText="1"/>
    </xf>
    <xf numFmtId="3" fontId="30" fillId="0" borderId="106" xfId="0" applyNumberFormat="1" applyFont="1" applyFill="1" applyBorder="1" applyAlignment="1">
      <alignment vertical="center" wrapText="1"/>
    </xf>
    <xf numFmtId="0" fontId="30" fillId="0" borderId="106" xfId="0" applyFont="1" applyFill="1" applyBorder="1" applyAlignment="1">
      <alignment horizontal="center" vertical="center"/>
    </xf>
    <xf numFmtId="166" fontId="30" fillId="0" borderId="106" xfId="0" applyNumberFormat="1" applyFont="1" applyBorder="1" applyAlignment="1">
      <alignment horizontal="center" vertical="center" wrapText="1"/>
    </xf>
    <xf numFmtId="0" fontId="62" fillId="0" borderId="106" xfId="0" applyFont="1" applyBorder="1" applyAlignment="1" applyProtection="1">
      <alignment horizontal="left" vertical="center" wrapText="1"/>
      <protection locked="0"/>
    </xf>
    <xf numFmtId="166" fontId="30" fillId="8" borderId="129" xfId="0" applyNumberFormat="1" applyFont="1" applyFill="1" applyBorder="1" applyAlignment="1">
      <alignment horizontal="center" vertical="center" wrapText="1"/>
    </xf>
    <xf numFmtId="3" fontId="30" fillId="8" borderId="130" xfId="0" applyNumberFormat="1" applyFont="1" applyFill="1" applyBorder="1" applyAlignment="1">
      <alignment horizontal="left" vertical="center" wrapText="1"/>
    </xf>
    <xf numFmtId="3" fontId="30" fillId="8" borderId="130" xfId="0" applyNumberFormat="1" applyFont="1" applyFill="1" applyBorder="1" applyAlignment="1">
      <alignment vertical="center" wrapText="1"/>
    </xf>
    <xf numFmtId="0" fontId="30" fillId="8" borderId="130" xfId="0" applyFont="1" applyFill="1" applyBorder="1" applyAlignment="1">
      <alignment horizontal="center" vertical="center"/>
    </xf>
    <xf numFmtId="166" fontId="30" fillId="8" borderId="130" xfId="0" applyNumberFormat="1" applyFont="1" applyFill="1" applyBorder="1" applyAlignment="1">
      <alignment horizontal="center" vertical="center" wrapText="1"/>
    </xf>
    <xf numFmtId="0" fontId="62" fillId="8" borderId="130" xfId="0" applyFont="1" applyFill="1" applyBorder="1" applyAlignment="1" applyProtection="1">
      <alignment vertical="center" wrapText="1"/>
      <protection locked="0"/>
    </xf>
    <xf numFmtId="0" fontId="62" fillId="8" borderId="130" xfId="0" applyFont="1" applyFill="1" applyBorder="1" applyAlignment="1" applyProtection="1">
      <alignment horizontal="left" vertical="center" wrapText="1"/>
      <protection locked="0"/>
    </xf>
    <xf numFmtId="0" fontId="62" fillId="8" borderId="134" xfId="0" applyFont="1" applyFill="1" applyBorder="1" applyAlignment="1" applyProtection="1">
      <alignment horizontal="left" vertical="center" wrapText="1"/>
      <protection locked="0"/>
    </xf>
    <xf numFmtId="0" fontId="62" fillId="0" borderId="123" xfId="0" applyFont="1" applyBorder="1" applyAlignment="1" applyProtection="1">
      <alignment vertical="center" wrapText="1"/>
      <protection locked="0"/>
    </xf>
    <xf numFmtId="0" fontId="62" fillId="0" borderId="130" xfId="0" applyFont="1" applyBorder="1" applyAlignment="1" applyProtection="1">
      <alignment horizontal="left" vertical="top" wrapText="1"/>
      <protection locked="0"/>
    </xf>
    <xf numFmtId="166" fontId="30" fillId="0" borderId="0" xfId="0" applyNumberFormat="1" applyFont="1" applyFill="1" applyBorder="1" applyAlignment="1">
      <alignment horizontal="center" vertical="center" wrapText="1"/>
    </xf>
    <xf numFmtId="3" fontId="30" fillId="0" borderId="0" xfId="0" applyNumberFormat="1" applyFont="1" applyFill="1" applyBorder="1" applyAlignment="1">
      <alignment horizontal="left" vertical="center" wrapText="1"/>
    </xf>
    <xf numFmtId="3" fontId="30" fillId="0" borderId="0" xfId="0" applyNumberFormat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166" fontId="30" fillId="0" borderId="0" xfId="0" applyNumberFormat="1" applyFont="1" applyBorder="1" applyAlignment="1">
      <alignment horizontal="center" vertical="center" wrapText="1"/>
    </xf>
    <xf numFmtId="0" fontId="62" fillId="0" borderId="0" xfId="0" applyFont="1" applyBorder="1" applyAlignment="1" applyProtection="1">
      <alignment vertical="center"/>
      <protection locked="0"/>
    </xf>
    <xf numFmtId="166" fontId="36" fillId="0" borderId="0" xfId="0" quotePrefix="1" applyNumberFormat="1" applyFont="1" applyFill="1" applyBorder="1" applyAlignment="1">
      <alignment horizontal="center" vertical="center" wrapText="1"/>
    </xf>
    <xf numFmtId="167" fontId="30" fillId="0" borderId="0" xfId="0" applyNumberFormat="1" applyFont="1" applyFill="1" applyBorder="1" applyAlignment="1">
      <alignment horizontal="center" vertical="center" wrapText="1"/>
    </xf>
    <xf numFmtId="0" fontId="62" fillId="0" borderId="0" xfId="0" applyFont="1" applyBorder="1" applyAlignment="1" applyProtection="1">
      <alignment vertical="top" wrapText="1"/>
      <protection locked="0"/>
    </xf>
    <xf numFmtId="0" fontId="62" fillId="0" borderId="0" xfId="0" applyFont="1" applyFill="1" applyBorder="1" applyAlignment="1" applyProtection="1">
      <alignment horizontal="center" vertical="center" wrapText="1"/>
      <protection locked="0"/>
    </xf>
    <xf numFmtId="2" fontId="76" fillId="52" borderId="6" xfId="0" applyNumberFormat="1" applyFont="1" applyFill="1" applyBorder="1" applyAlignment="1" applyProtection="1">
      <alignment vertical="center"/>
      <protection locked="0"/>
    </xf>
    <xf numFmtId="2" fontId="76" fillId="52" borderId="0" xfId="0" applyNumberFormat="1" applyFont="1" applyFill="1" applyBorder="1" applyAlignment="1">
      <alignment vertical="center"/>
    </xf>
    <xf numFmtId="166" fontId="36" fillId="7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7" borderId="1" xfId="0" applyFont="1" applyFill="1" applyBorder="1" applyAlignment="1" applyProtection="1">
      <alignment vertical="center" wrapText="1"/>
      <protection locked="0"/>
    </xf>
    <xf numFmtId="0" fontId="36" fillId="7" borderId="1" xfId="0" applyFont="1" applyFill="1" applyBorder="1" applyAlignment="1" applyProtection="1">
      <alignment horizontal="center" vertical="center"/>
      <protection locked="0"/>
    </xf>
    <xf numFmtId="0" fontId="36" fillId="53" borderId="1" xfId="0" applyFont="1" applyFill="1" applyBorder="1" applyAlignment="1" applyProtection="1">
      <alignment horizontal="left" vertical="center" wrapText="1"/>
      <protection locked="0"/>
    </xf>
    <xf numFmtId="166" fontId="30" fillId="54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7" borderId="1" xfId="0" applyFont="1" applyFill="1" applyBorder="1" applyAlignment="1" applyProtection="1">
      <alignment horizontal="center" vertical="center" wrapText="1"/>
      <protection locked="0"/>
    </xf>
    <xf numFmtId="0" fontId="36" fillId="0" borderId="1" xfId="0" applyFont="1" applyFill="1" applyBorder="1" applyAlignment="1" applyProtection="1">
      <alignment horizontal="center" vertical="center" wrapText="1"/>
      <protection locked="0"/>
    </xf>
    <xf numFmtId="0" fontId="36" fillId="7" borderId="1" xfId="0" applyFont="1" applyFill="1" applyBorder="1" applyAlignment="1" applyProtection="1">
      <alignment horizontal="left" vertical="center" wrapText="1"/>
      <protection locked="0"/>
    </xf>
    <xf numFmtId="0" fontId="36" fillId="7" borderId="1" xfId="0" applyFont="1" applyFill="1" applyBorder="1" applyAlignment="1" applyProtection="1">
      <alignment horizontal="left" vertical="top" wrapText="1"/>
      <protection locked="0"/>
    </xf>
    <xf numFmtId="0" fontId="36" fillId="7" borderId="1" xfId="0" applyFont="1" applyFill="1" applyBorder="1" applyAlignment="1" applyProtection="1">
      <alignment horizontal="left" vertical="center"/>
      <protection locked="0"/>
    </xf>
    <xf numFmtId="166" fontId="65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65" fillId="7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65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3" fontId="36" fillId="7" borderId="1" xfId="0" applyNumberFormat="1" applyFont="1" applyFill="1" applyBorder="1" applyAlignment="1" applyProtection="1">
      <alignment vertical="center" wrapText="1"/>
      <protection locked="0"/>
    </xf>
    <xf numFmtId="166" fontId="36" fillId="7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36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3" fontId="30" fillId="7" borderId="1" xfId="0" applyNumberFormat="1" applyFont="1" applyFill="1" applyBorder="1" applyAlignment="1" applyProtection="1">
      <alignment horizontal="left" vertical="center" wrapText="1"/>
      <protection locked="0"/>
    </xf>
    <xf numFmtId="3" fontId="30" fillId="7" borderId="1" xfId="0" applyNumberFormat="1" applyFont="1" applyFill="1" applyBorder="1" applyAlignment="1" applyProtection="1">
      <alignment vertical="center" wrapText="1"/>
      <protection locked="0"/>
    </xf>
    <xf numFmtId="0" fontId="30" fillId="7" borderId="1" xfId="0" applyFont="1" applyFill="1" applyBorder="1" applyAlignment="1" applyProtection="1">
      <alignment horizontal="center" vertical="center"/>
      <protection locked="0"/>
    </xf>
    <xf numFmtId="167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7" borderId="125" xfId="0" applyFont="1" applyFill="1" applyBorder="1" applyAlignment="1" applyProtection="1">
      <alignment horizontal="left" vertical="center"/>
      <protection locked="0"/>
    </xf>
    <xf numFmtId="166" fontId="68" fillId="7" borderId="123" xfId="0" applyNumberFormat="1" applyFont="1" applyFill="1" applyBorder="1" applyAlignment="1">
      <alignment horizontal="center" vertical="center" wrapText="1"/>
    </xf>
    <xf numFmtId="166" fontId="36" fillId="7" borderId="130" xfId="0" quotePrefix="1" applyNumberFormat="1" applyFont="1" applyFill="1" applyBorder="1" applyAlignment="1">
      <alignment horizontal="center" vertical="center" wrapText="1"/>
    </xf>
    <xf numFmtId="166" fontId="36" fillId="7" borderId="123" xfId="0" quotePrefix="1" applyNumberFormat="1" applyFont="1" applyFill="1" applyBorder="1" applyAlignment="1">
      <alignment horizontal="center" vertical="center" wrapText="1"/>
    </xf>
    <xf numFmtId="166" fontId="36" fillId="7" borderId="125" xfId="0" applyNumberFormat="1" applyFont="1" applyFill="1" applyBorder="1" applyAlignment="1">
      <alignment horizontal="center" vertical="center" wrapText="1"/>
    </xf>
    <xf numFmtId="166" fontId="68" fillId="7" borderId="106" xfId="0" applyNumberFormat="1" applyFont="1" applyFill="1" applyBorder="1" applyAlignment="1">
      <alignment horizontal="center" vertical="center" wrapText="1"/>
    </xf>
    <xf numFmtId="166" fontId="36" fillId="7" borderId="106" xfId="0" quotePrefix="1" applyNumberFormat="1" applyFont="1" applyFill="1" applyBorder="1" applyAlignment="1">
      <alignment horizontal="center" vertical="center" wrapText="1"/>
    </xf>
    <xf numFmtId="166" fontId="36" fillId="7" borderId="1" xfId="0" applyNumberFormat="1" applyFont="1" applyFill="1" applyBorder="1" applyAlignment="1">
      <alignment horizontal="center" vertical="center" wrapText="1"/>
    </xf>
    <xf numFmtId="0" fontId="36" fillId="7" borderId="127" xfId="0" applyFont="1" applyFill="1" applyBorder="1" applyAlignment="1" applyProtection="1">
      <alignment horizontal="left" vertical="center"/>
      <protection locked="0"/>
    </xf>
    <xf numFmtId="166" fontId="68" fillId="7" borderId="133" xfId="0" applyNumberFormat="1" applyFont="1" applyFill="1" applyBorder="1" applyAlignment="1">
      <alignment horizontal="center" vertical="center" wrapText="1"/>
    </xf>
    <xf numFmtId="166" fontId="36" fillId="7" borderId="133" xfId="0" quotePrefix="1" applyNumberFormat="1" applyFont="1" applyFill="1" applyBorder="1" applyAlignment="1">
      <alignment horizontal="center" vertical="center" wrapText="1"/>
    </xf>
    <xf numFmtId="166" fontId="36" fillId="7" borderId="127" xfId="0" applyNumberFormat="1" applyFont="1" applyFill="1" applyBorder="1" applyAlignment="1">
      <alignment horizontal="center" vertical="center" wrapText="1"/>
    </xf>
    <xf numFmtId="166" fontId="30" fillId="9" borderId="129" xfId="0" applyNumberFormat="1" applyFont="1" applyFill="1" applyBorder="1" applyAlignment="1" applyProtection="1">
      <alignment horizontal="center" vertical="center" wrapText="1"/>
      <protection locked="0"/>
    </xf>
    <xf numFmtId="3" fontId="30" fillId="9" borderId="130" xfId="0" applyNumberFormat="1" applyFont="1" applyFill="1" applyBorder="1" applyAlignment="1" applyProtection="1">
      <alignment horizontal="left" vertical="center" wrapText="1"/>
      <protection locked="0"/>
    </xf>
    <xf numFmtId="3" fontId="30" fillId="9" borderId="130" xfId="0" applyNumberFormat="1" applyFont="1" applyFill="1" applyBorder="1" applyAlignment="1" applyProtection="1">
      <alignment vertical="center" wrapText="1"/>
      <protection locked="0"/>
    </xf>
    <xf numFmtId="0" fontId="30" fillId="9" borderId="130" xfId="0" applyFont="1" applyFill="1" applyBorder="1" applyAlignment="1" applyProtection="1">
      <alignment horizontal="center" vertical="center"/>
      <protection locked="0"/>
    </xf>
    <xf numFmtId="166" fontId="36" fillId="9" borderId="130" xfId="0" quotePrefix="1" applyNumberFormat="1" applyFont="1" applyFill="1" applyBorder="1" applyAlignment="1" applyProtection="1">
      <alignment horizontal="left" vertical="center" wrapText="1"/>
      <protection locked="0"/>
    </xf>
    <xf numFmtId="166" fontId="6" fillId="9" borderId="130" xfId="0" applyNumberFormat="1" applyFont="1" applyFill="1" applyBorder="1" applyAlignment="1">
      <alignment horizontal="center" vertical="center" wrapText="1"/>
    </xf>
    <xf numFmtId="167" fontId="6" fillId="9" borderId="130" xfId="0" applyNumberFormat="1" applyFont="1" applyFill="1" applyBorder="1" applyAlignment="1">
      <alignment horizontal="center" vertical="center" wrapText="1"/>
    </xf>
    <xf numFmtId="166" fontId="41" fillId="9" borderId="130" xfId="0" quotePrefix="1" applyNumberFormat="1" applyFont="1" applyFill="1" applyBorder="1" applyAlignment="1">
      <alignment horizontal="center" vertical="center" wrapText="1"/>
    </xf>
    <xf numFmtId="167" fontId="23" fillId="9" borderId="130" xfId="0" applyNumberFormat="1" applyFont="1" applyFill="1" applyBorder="1" applyAlignment="1">
      <alignment horizontal="center" vertical="center" wrapText="1"/>
    </xf>
    <xf numFmtId="166" fontId="41" fillId="9" borderId="130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4" xfId="0" quotePrefix="1" applyNumberFormat="1" applyFont="1" applyFill="1" applyBorder="1" applyAlignment="1" applyProtection="1">
      <alignment horizontal="center" vertical="center" wrapText="1"/>
      <protection locked="0"/>
    </xf>
    <xf numFmtId="167" fontId="30" fillId="9" borderId="130" xfId="0" applyNumberFormat="1" applyFont="1" applyFill="1" applyBorder="1" applyAlignment="1">
      <alignment horizontal="center" vertical="center" wrapText="1"/>
    </xf>
    <xf numFmtId="166" fontId="36" fillId="9" borderId="129" xfId="0" applyNumberFormat="1" applyFont="1" applyFill="1" applyBorder="1" applyAlignment="1" applyProtection="1">
      <alignment horizontal="center" vertical="center" wrapText="1"/>
      <protection locked="0"/>
    </xf>
    <xf numFmtId="3" fontId="36" fillId="9" borderId="130" xfId="0" applyNumberFormat="1" applyFont="1" applyFill="1" applyBorder="1" applyAlignment="1" applyProtection="1">
      <alignment horizontal="left" vertical="center" wrapText="1"/>
      <protection locked="0"/>
    </xf>
    <xf numFmtId="0" fontId="36" fillId="9" borderId="130" xfId="0" applyFont="1" applyFill="1" applyBorder="1" applyAlignment="1" applyProtection="1">
      <alignment vertical="center" wrapText="1"/>
      <protection locked="0"/>
    </xf>
    <xf numFmtId="0" fontId="36" fillId="9" borderId="130" xfId="0" applyFont="1" applyFill="1" applyBorder="1" applyAlignment="1" applyProtection="1">
      <alignment horizontal="center" vertical="center"/>
      <protection locked="0"/>
    </xf>
    <xf numFmtId="0" fontId="65" fillId="9" borderId="130" xfId="0" applyFont="1" applyFill="1" applyBorder="1" applyAlignment="1" applyProtection="1">
      <alignment vertical="center" wrapText="1"/>
      <protection locked="0"/>
    </xf>
    <xf numFmtId="166" fontId="41" fillId="9" borderId="130" xfId="0" applyNumberFormat="1" applyFont="1" applyFill="1" applyBorder="1" applyAlignment="1">
      <alignment horizontal="center" vertical="center" wrapText="1"/>
    </xf>
    <xf numFmtId="0" fontId="78" fillId="9" borderId="130" xfId="0" applyFont="1" applyFill="1" applyBorder="1" applyAlignment="1" applyProtection="1">
      <alignment horizontal="center" vertical="center" wrapText="1"/>
      <protection locked="0"/>
    </xf>
    <xf numFmtId="166" fontId="36" fillId="9" borderId="130" xfId="0" applyNumberFormat="1" applyFont="1" applyFill="1" applyBorder="1" applyAlignment="1">
      <alignment horizontal="center" vertical="center" wrapText="1"/>
    </xf>
    <xf numFmtId="166" fontId="3" fillId="9" borderId="130" xfId="0" applyNumberFormat="1" applyFont="1" applyFill="1" applyBorder="1" applyAlignment="1" applyProtection="1">
      <alignment horizontal="left" vertical="center"/>
      <protection locked="0"/>
    </xf>
    <xf numFmtId="166" fontId="36" fillId="7" borderId="123" xfId="0" applyNumberFormat="1" applyFont="1" applyFill="1" applyBorder="1" applyAlignment="1">
      <alignment horizontal="center" vertical="center" wrapText="1"/>
    </xf>
    <xf numFmtId="166" fontId="36" fillId="7" borderId="106" xfId="0" applyNumberFormat="1" applyFont="1" applyFill="1" applyBorder="1" applyAlignment="1">
      <alignment horizontal="center" vertical="center" wrapText="1"/>
    </xf>
    <xf numFmtId="166" fontId="36" fillId="7" borderId="80" xfId="0" applyNumberFormat="1" applyFont="1" applyFill="1" applyBorder="1" applyAlignment="1">
      <alignment horizontal="center" vertical="center" wrapText="1"/>
    </xf>
    <xf numFmtId="166" fontId="36" fillId="7" borderId="133" xfId="0" applyNumberFormat="1" applyFont="1" applyFill="1" applyBorder="1" applyAlignment="1">
      <alignment horizontal="center" vertical="center" wrapText="1"/>
    </xf>
    <xf numFmtId="166" fontId="30" fillId="7" borderId="1" xfId="0" applyNumberFormat="1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>
      <alignment horizontal="left" vertical="center" wrapText="1"/>
    </xf>
    <xf numFmtId="3" fontId="30" fillId="7" borderId="1" xfId="0" applyNumberFormat="1" applyFont="1" applyFill="1" applyBorder="1" applyAlignment="1">
      <alignment vertical="center" wrapText="1"/>
    </xf>
    <xf numFmtId="0" fontId="30" fillId="7" borderId="1" xfId="0" applyFont="1" applyFill="1" applyBorder="1" applyAlignment="1">
      <alignment horizontal="center" vertical="center"/>
    </xf>
    <xf numFmtId="0" fontId="62" fillId="7" borderId="1" xfId="0" applyFont="1" applyFill="1" applyBorder="1" applyAlignment="1" applyProtection="1">
      <alignment vertical="center" wrapText="1"/>
      <protection locked="0"/>
    </xf>
    <xf numFmtId="0" fontId="62" fillId="7" borderId="1" xfId="0" applyFont="1" applyFill="1" applyBorder="1" applyAlignment="1" applyProtection="1">
      <alignment vertical="center"/>
      <protection locked="0"/>
    </xf>
    <xf numFmtId="166" fontId="36" fillId="7" borderId="1" xfId="0" quotePrefix="1" applyNumberFormat="1" applyFont="1" applyFill="1" applyBorder="1" applyAlignment="1">
      <alignment horizontal="center" vertical="center" wrapText="1"/>
    </xf>
    <xf numFmtId="167" fontId="30" fillId="7" borderId="1" xfId="6" applyNumberFormat="1" applyFont="1" applyFill="1" applyBorder="1" applyAlignment="1">
      <alignment horizontal="center" vertical="center" wrapText="1"/>
    </xf>
    <xf numFmtId="0" fontId="62" fillId="7" borderId="1" xfId="0" applyFont="1" applyFill="1" applyBorder="1" applyAlignment="1" applyProtection="1">
      <alignment horizontal="left" vertical="center" wrapText="1"/>
      <protection locked="0"/>
    </xf>
    <xf numFmtId="0" fontId="62" fillId="0" borderId="1" xfId="0" applyFont="1" applyFill="1" applyBorder="1" applyAlignment="1" applyProtection="1">
      <alignment horizontal="center" vertical="center" wrapText="1"/>
      <protection locked="0"/>
    </xf>
    <xf numFmtId="167" fontId="30" fillId="7" borderId="1" xfId="0" applyNumberFormat="1" applyFont="1" applyFill="1" applyBorder="1" applyAlignment="1">
      <alignment horizontal="center" vertical="center" wrapText="1"/>
    </xf>
    <xf numFmtId="15" fontId="30" fillId="7" borderId="1" xfId="6" applyNumberFormat="1" applyFont="1" applyFill="1" applyBorder="1" applyAlignment="1">
      <alignment horizontal="center" vertical="center" wrapText="1"/>
    </xf>
    <xf numFmtId="15" fontId="82" fillId="7" borderId="147" xfId="0" applyNumberFormat="1" applyFont="1" applyFill="1" applyBorder="1" applyAlignment="1">
      <alignment horizontal="center" vertical="center" wrapText="1"/>
    </xf>
    <xf numFmtId="15" fontId="30" fillId="7" borderId="1" xfId="0" applyNumberFormat="1" applyFont="1" applyFill="1" applyBorder="1" applyAlignment="1">
      <alignment horizontal="center" vertical="center" wrapText="1"/>
    </xf>
    <xf numFmtId="166" fontId="30" fillId="9" borderId="80" xfId="0" applyNumberFormat="1" applyFont="1" applyFill="1" applyBorder="1" applyAlignment="1">
      <alignment horizontal="center" vertical="center" wrapText="1"/>
    </xf>
    <xf numFmtId="3" fontId="30" fillId="9" borderId="80" xfId="0" applyNumberFormat="1" applyFont="1" applyFill="1" applyBorder="1" applyAlignment="1">
      <alignment horizontal="left" vertical="center" wrapText="1"/>
    </xf>
    <xf numFmtId="3" fontId="30" fillId="9" borderId="80" xfId="0" applyNumberFormat="1" applyFont="1" applyFill="1" applyBorder="1" applyAlignment="1">
      <alignment vertical="center" wrapText="1"/>
    </xf>
    <xf numFmtId="0" fontId="30" fillId="9" borderId="80" xfId="0" applyFont="1" applyFill="1" applyBorder="1" applyAlignment="1">
      <alignment horizontal="center" vertical="center"/>
    </xf>
    <xf numFmtId="0" fontId="62" fillId="9" borderId="80" xfId="0" applyFont="1" applyFill="1" applyBorder="1" applyAlignment="1" applyProtection="1">
      <alignment vertical="center" wrapText="1"/>
      <protection locked="0"/>
    </xf>
    <xf numFmtId="0" fontId="62" fillId="9" borderId="80" xfId="0" applyFont="1" applyFill="1" applyBorder="1" applyAlignment="1" applyProtection="1">
      <alignment vertical="center"/>
      <protection locked="0"/>
    </xf>
    <xf numFmtId="166" fontId="3" fillId="9" borderId="80" xfId="0" quotePrefix="1" applyNumberFormat="1" applyFont="1" applyFill="1" applyBorder="1" applyAlignment="1">
      <alignment horizontal="center" vertical="center" wrapText="1"/>
    </xf>
    <xf numFmtId="167" fontId="30" fillId="9" borderId="80" xfId="6" applyNumberFormat="1" applyFont="1" applyFill="1" applyBorder="1" applyAlignment="1">
      <alignment horizontal="center" vertical="center" wrapText="1"/>
    </xf>
    <xf numFmtId="0" fontId="41" fillId="9" borderId="80" xfId="0" applyFont="1" applyFill="1" applyBorder="1" applyAlignment="1" applyProtection="1">
      <alignment horizontal="left" vertical="center" wrapText="1"/>
      <protection locked="0"/>
    </xf>
    <xf numFmtId="0" fontId="62" fillId="0" borderId="80" xfId="0" applyFont="1" applyFill="1" applyBorder="1" applyAlignment="1" applyProtection="1">
      <alignment horizontal="center" vertical="center" wrapText="1"/>
      <protection locked="0"/>
    </xf>
    <xf numFmtId="0" fontId="36" fillId="54" borderId="1" xfId="0" applyFont="1" applyFill="1" applyBorder="1" applyAlignment="1" applyProtection="1">
      <alignment horizontal="center" vertical="center"/>
      <protection locked="0"/>
    </xf>
    <xf numFmtId="166" fontId="36" fillId="7" borderId="1" xfId="0" applyNumberFormat="1" applyFont="1" applyFill="1" applyBorder="1" applyAlignment="1" applyProtection="1">
      <alignment horizontal="left" vertical="center"/>
      <protection locked="0"/>
    </xf>
    <xf numFmtId="166" fontId="36" fillId="0" borderId="1" xfId="0" applyNumberFormat="1" applyFont="1" applyFill="1" applyBorder="1" applyAlignment="1" applyProtection="1">
      <alignment horizontal="center" vertical="center"/>
      <protection locked="0"/>
    </xf>
    <xf numFmtId="167" fontId="36" fillId="7" borderId="1" xfId="0" applyNumberFormat="1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8" fillId="7" borderId="1" xfId="0" applyFont="1" applyFill="1" applyBorder="1" applyAlignment="1" applyProtection="1">
      <alignment horizontal="left" vertical="center" wrapText="1"/>
      <protection locked="0"/>
    </xf>
    <xf numFmtId="166" fontId="36" fillId="7" borderId="81" xfId="0" applyNumberFormat="1" applyFont="1" applyFill="1" applyBorder="1" applyAlignment="1">
      <alignment horizontal="center" vertical="center" wrapText="1"/>
    </xf>
    <xf numFmtId="0" fontId="36" fillId="7" borderId="1" xfId="0" quotePrefix="1" applyFont="1" applyFill="1" applyBorder="1" applyAlignment="1" applyProtection="1">
      <alignment horizontal="left" vertical="center"/>
      <protection locked="0"/>
    </xf>
    <xf numFmtId="166" fontId="65" fillId="0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0" borderId="127" xfId="0" applyFont="1" applyFill="1" applyBorder="1" applyAlignment="1" applyProtection="1">
      <alignment horizontal="left" vertical="center"/>
      <protection locked="0"/>
    </xf>
    <xf numFmtId="0" fontId="36" fillId="8" borderId="1" xfId="0" applyFont="1" applyFill="1" applyBorder="1" applyAlignment="1" applyProtection="1">
      <alignment horizontal="left" vertical="center"/>
      <protection locked="0"/>
    </xf>
    <xf numFmtId="166" fontId="36" fillId="8" borderId="0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0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0" xfId="0" applyFont="1" applyFill="1" applyBorder="1" applyAlignment="1" applyProtection="1">
      <alignment horizontal="center" vertical="center"/>
      <protection locked="0"/>
    </xf>
    <xf numFmtId="0" fontId="65" fillId="8" borderId="1" xfId="0" applyFont="1" applyFill="1" applyBorder="1" applyAlignment="1" applyProtection="1">
      <alignment horizontal="center" vertical="center" wrapText="1"/>
      <protection locked="0"/>
    </xf>
    <xf numFmtId="166" fontId="36" fillId="8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65" fillId="8" borderId="7" xfId="0" quotePrefix="1" applyNumberFormat="1" applyFont="1" applyFill="1" applyBorder="1" applyAlignment="1">
      <alignment horizontal="center" vertical="center" wrapText="1"/>
    </xf>
    <xf numFmtId="166" fontId="36" fillId="8" borderId="55" xfId="0" quotePrefix="1" applyNumberFormat="1" applyFont="1" applyFill="1" applyBorder="1" applyAlignment="1">
      <alignment horizontal="center" vertical="center" wrapText="1"/>
    </xf>
    <xf numFmtId="166" fontId="36" fillId="8" borderId="81" xfId="0" quotePrefix="1" applyNumberFormat="1" applyFont="1" applyFill="1" applyBorder="1" applyAlignment="1">
      <alignment horizontal="center" vertical="center" wrapText="1"/>
    </xf>
    <xf numFmtId="166" fontId="36" fillId="8" borderId="81" xfId="0" applyNumberFormat="1" applyFont="1" applyFill="1" applyBorder="1" applyAlignment="1">
      <alignment horizontal="center" vertical="center" wrapText="1"/>
    </xf>
    <xf numFmtId="166" fontId="65" fillId="8" borderId="81" xfId="0" quotePrefix="1" applyNumberFormat="1" applyFont="1" applyFill="1" applyBorder="1" applyAlignment="1">
      <alignment horizontal="center" vertical="center" wrapText="1"/>
    </xf>
    <xf numFmtId="0" fontId="36" fillId="0" borderId="81" xfId="0" applyFont="1" applyFill="1" applyBorder="1" applyAlignment="1" applyProtection="1">
      <alignment horizontal="left" vertical="center" wrapText="1"/>
      <protection locked="0"/>
    </xf>
    <xf numFmtId="166" fontId="36" fillId="8" borderId="133" xfId="0" quotePrefix="1" applyNumberFormat="1" applyFont="1" applyFill="1" applyBorder="1" applyAlignment="1">
      <alignment horizontal="center" vertical="center" wrapText="1"/>
    </xf>
    <xf numFmtId="0" fontId="62" fillId="8" borderId="148" xfId="0" applyFont="1" applyFill="1" applyBorder="1"/>
    <xf numFmtId="16" fontId="62" fillId="8" borderId="132" xfId="0" applyNumberFormat="1" applyFont="1" applyFill="1" applyBorder="1" applyAlignment="1">
      <alignment horizontal="center"/>
    </xf>
    <xf numFmtId="0" fontId="62" fillId="8" borderId="127" xfId="0" applyFont="1" applyFill="1" applyBorder="1"/>
    <xf numFmtId="166" fontId="36" fillId="8" borderId="127" xfId="0" quotePrefix="1" applyNumberFormat="1" applyFont="1" applyFill="1" applyBorder="1" applyAlignment="1" applyProtection="1">
      <alignment horizontal="center" vertical="center" wrapText="1"/>
      <protection locked="0"/>
    </xf>
    <xf numFmtId="166" fontId="65" fillId="8" borderId="1" xfId="0" quotePrefix="1" applyNumberFormat="1" applyFont="1" applyFill="1" applyBorder="1" applyAlignment="1">
      <alignment horizontal="center" vertical="center" wrapText="1"/>
    </xf>
    <xf numFmtId="166" fontId="65" fillId="8" borderId="133" xfId="0" quotePrefix="1" applyNumberFormat="1" applyFont="1" applyFill="1" applyBorder="1" applyAlignment="1">
      <alignment horizontal="center" vertical="center" wrapText="1"/>
    </xf>
    <xf numFmtId="0" fontId="65" fillId="8" borderId="125" xfId="0" applyFont="1" applyFill="1" applyBorder="1" applyAlignment="1" applyProtection="1">
      <alignment horizontal="center" vertical="center" wrapText="1"/>
      <protection locked="0"/>
    </xf>
    <xf numFmtId="166" fontId="36" fillId="8" borderId="106" xfId="0" applyNumberFormat="1" applyFont="1" applyFill="1" applyBorder="1" applyAlignment="1">
      <alignment horizontal="center" vertical="center" wrapText="1"/>
    </xf>
    <xf numFmtId="0" fontId="36" fillId="0" borderId="106" xfId="0" applyFont="1" applyFill="1" applyBorder="1" applyAlignment="1" applyProtection="1">
      <alignment horizontal="left" vertical="center" wrapText="1"/>
      <protection locked="0"/>
    </xf>
    <xf numFmtId="166" fontId="36" fillId="8" borderId="106" xfId="0" quotePrefix="1" applyNumberFormat="1" applyFont="1" applyFill="1" applyBorder="1" applyAlignment="1">
      <alignment horizontal="center" vertical="center" wrapText="1"/>
    </xf>
    <xf numFmtId="166" fontId="36" fillId="8" borderId="142" xfId="0" quotePrefix="1" applyNumberFormat="1" applyFont="1" applyFill="1" applyBorder="1" applyAlignment="1" applyProtection="1">
      <alignment horizontal="center" vertical="center" wrapText="1"/>
      <protection locked="0"/>
    </xf>
    <xf numFmtId="0" fontId="62" fillId="0" borderId="0" xfId="0" applyFont="1"/>
    <xf numFmtId="0" fontId="36" fillId="9" borderId="125" xfId="0" applyFont="1" applyFill="1" applyBorder="1" applyAlignment="1" applyProtection="1">
      <alignment vertical="center" wrapText="1"/>
      <protection locked="0"/>
    </xf>
    <xf numFmtId="166" fontId="30" fillId="9" borderId="123" xfId="0" applyNumberFormat="1" applyFont="1" applyFill="1" applyBorder="1" applyAlignment="1">
      <alignment horizontal="center" vertical="center" wrapText="1"/>
    </xf>
    <xf numFmtId="166" fontId="36" fillId="9" borderId="125" xfId="0" quotePrefix="1" applyNumberFormat="1" applyFont="1" applyFill="1" applyBorder="1" applyAlignment="1">
      <alignment horizontal="center" vertical="center" wrapText="1"/>
    </xf>
    <xf numFmtId="167" fontId="30" fillId="9" borderId="125" xfId="6" applyNumberFormat="1" applyFont="1" applyFill="1" applyBorder="1" applyAlignment="1">
      <alignment horizontal="center" vertical="center" wrapText="1"/>
    </xf>
    <xf numFmtId="0" fontId="36" fillId="9" borderId="1" xfId="0" applyFont="1" applyFill="1" applyBorder="1" applyAlignment="1" applyProtection="1">
      <alignment vertical="center" wrapText="1"/>
      <protection locked="0"/>
    </xf>
    <xf numFmtId="166" fontId="30" fillId="9" borderId="106" xfId="0" applyNumberFormat="1" applyFont="1" applyFill="1" applyBorder="1" applyAlignment="1">
      <alignment horizontal="center" vertical="center" wrapText="1"/>
    </xf>
    <xf numFmtId="166" fontId="36" fillId="9" borderId="1" xfId="0" quotePrefix="1" applyNumberFormat="1" applyFont="1" applyFill="1" applyBorder="1" applyAlignment="1">
      <alignment horizontal="center" vertical="center" wrapText="1"/>
    </xf>
    <xf numFmtId="167" fontId="30" fillId="9" borderId="1" xfId="6" applyNumberFormat="1" applyFont="1" applyFill="1" applyBorder="1" applyAlignment="1">
      <alignment horizontal="center" vertical="center" wrapText="1"/>
    </xf>
    <xf numFmtId="0" fontId="36" fillId="9" borderId="127" xfId="0" applyFont="1" applyFill="1" applyBorder="1" applyAlignment="1" applyProtection="1">
      <alignment vertical="center" wrapText="1"/>
      <protection locked="0"/>
    </xf>
    <xf numFmtId="166" fontId="30" fillId="9" borderId="133" xfId="0" applyNumberFormat="1" applyFont="1" applyFill="1" applyBorder="1" applyAlignment="1">
      <alignment horizontal="center" vertical="center" wrapText="1"/>
    </xf>
    <xf numFmtId="166" fontId="36" fillId="9" borderId="127" xfId="0" quotePrefix="1" applyNumberFormat="1" applyFont="1" applyFill="1" applyBorder="1" applyAlignment="1">
      <alignment horizontal="center" vertical="center" wrapText="1"/>
    </xf>
    <xf numFmtId="167" fontId="30" fillId="9" borderId="127" xfId="6" applyNumberFormat="1" applyFont="1" applyFill="1" applyBorder="1" applyAlignment="1">
      <alignment horizontal="center" vertical="center" wrapText="1"/>
    </xf>
    <xf numFmtId="1" fontId="40" fillId="0" borderId="1" xfId="0" applyNumberFormat="1" applyFont="1" applyFill="1" applyBorder="1" applyAlignment="1">
      <alignment horizontal="center" vertical="center"/>
    </xf>
    <xf numFmtId="166" fontId="36" fillId="8" borderId="120" xfId="0" quotePrefix="1" applyNumberFormat="1" applyFont="1" applyFill="1" applyBorder="1" applyAlignment="1" applyProtection="1">
      <alignment horizontal="center" vertical="center" wrapText="1"/>
      <protection locked="0"/>
    </xf>
    <xf numFmtId="166" fontId="36" fillId="0" borderId="106" xfId="0" applyNumberFormat="1" applyFont="1" applyFill="1" applyBorder="1" applyAlignment="1">
      <alignment horizontal="center" vertical="center" wrapText="1"/>
    </xf>
    <xf numFmtId="0" fontId="36" fillId="0" borderId="80" xfId="0" applyFont="1" applyFill="1" applyBorder="1" applyAlignment="1" applyProtection="1">
      <alignment horizontal="left" vertical="center"/>
      <protection locked="0"/>
    </xf>
    <xf numFmtId="166" fontId="68" fillId="0" borderId="106" xfId="0" applyNumberFormat="1" applyFont="1" applyFill="1" applyBorder="1" applyAlignment="1">
      <alignment horizontal="center" vertical="center" wrapText="1"/>
    </xf>
    <xf numFmtId="166" fontId="36" fillId="0" borderId="80" xfId="0" applyNumberFormat="1" applyFont="1" applyFill="1" applyBorder="1" applyAlignment="1">
      <alignment horizontal="center" vertical="center" wrapText="1"/>
    </xf>
    <xf numFmtId="3" fontId="30" fillId="0" borderId="133" xfId="0" applyNumberFormat="1" applyFont="1" applyFill="1" applyBorder="1" applyAlignment="1" applyProtection="1">
      <alignment horizontal="left" vertical="center" wrapText="1"/>
      <protection locked="0"/>
    </xf>
    <xf numFmtId="3" fontId="30" fillId="0" borderId="133" xfId="0" applyNumberFormat="1" applyFont="1" applyFill="1" applyBorder="1" applyAlignment="1" applyProtection="1">
      <alignment vertical="center" wrapText="1"/>
      <protection locked="0"/>
    </xf>
    <xf numFmtId="0" fontId="30" fillId="0" borderId="133" xfId="0" applyFont="1" applyFill="1" applyBorder="1" applyAlignment="1" applyProtection="1">
      <alignment horizontal="center" vertical="center"/>
      <protection locked="0"/>
    </xf>
    <xf numFmtId="166" fontId="30" fillId="0" borderId="133" xfId="0" applyNumberFormat="1" applyFont="1" applyFill="1" applyBorder="1" applyAlignment="1">
      <alignment horizontal="center" vertical="center" wrapText="1"/>
    </xf>
    <xf numFmtId="167" fontId="30" fillId="0" borderId="133" xfId="0" applyNumberFormat="1" applyFont="1" applyFill="1" applyBorder="1" applyAlignment="1">
      <alignment horizontal="center" vertical="center" wrapText="1"/>
    </xf>
    <xf numFmtId="166" fontId="36" fillId="0" borderId="81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81" xfId="0" applyNumberFormat="1" applyFont="1" applyFill="1" applyBorder="1" applyAlignment="1" applyProtection="1">
      <alignment horizontal="left" vertical="top" wrapText="1"/>
      <protection locked="0"/>
    </xf>
    <xf numFmtId="166" fontId="36" fillId="0" borderId="140" xfId="0" quotePrefix="1" applyNumberFormat="1" applyFont="1" applyFill="1" applyBorder="1" applyAlignment="1" applyProtection="1">
      <alignment horizontal="left" vertical="center" wrapText="1"/>
      <protection locked="0"/>
    </xf>
    <xf numFmtId="166" fontId="68" fillId="0" borderId="1" xfId="0" applyNumberFormat="1" applyFont="1" applyFill="1" applyBorder="1" applyAlignment="1" applyProtection="1">
      <alignment horizontal="left" vertical="center"/>
      <protection locked="0"/>
    </xf>
    <xf numFmtId="166" fontId="68" fillId="0" borderId="80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0" xfId="0" quotePrefix="1" applyNumberFormat="1" applyFont="1" applyFill="1" applyBorder="1" applyAlignment="1" applyProtection="1">
      <alignment horizontal="left" vertical="center" wrapText="1"/>
      <protection locked="0"/>
    </xf>
    <xf numFmtId="0" fontId="40" fillId="0" borderId="125" xfId="0" applyFont="1" applyFill="1" applyBorder="1" applyAlignment="1">
      <alignment horizontal="center" vertical="center"/>
    </xf>
    <xf numFmtId="174" fontId="40" fillId="8" borderId="81" xfId="0" applyNumberFormat="1" applyFont="1" applyFill="1" applyBorder="1" applyAlignment="1">
      <alignment horizontal="center" vertical="center"/>
    </xf>
    <xf numFmtId="0" fontId="36" fillId="0" borderId="125" xfId="0" applyFont="1" applyFill="1" applyBorder="1" applyAlignment="1" applyProtection="1">
      <alignment horizontal="left" vertical="center" wrapText="1"/>
      <protection locked="0"/>
    </xf>
    <xf numFmtId="166" fontId="36" fillId="8" borderId="124" xfId="0" quotePrefix="1" applyNumberFormat="1" applyFont="1" applyFill="1" applyBorder="1" applyAlignment="1" applyProtection="1">
      <alignment horizontal="center" vertical="center" wrapText="1"/>
      <protection locked="0"/>
    </xf>
    <xf numFmtId="174" fontId="40" fillId="8" borderId="1" xfId="0" applyNumberFormat="1" applyFont="1" applyFill="1" applyBorder="1" applyAlignment="1">
      <alignment horizontal="center" vertical="center"/>
    </xf>
    <xf numFmtId="0" fontId="36" fillId="8" borderId="81" xfId="0" applyFont="1" applyFill="1" applyBorder="1" applyAlignment="1" applyProtection="1">
      <alignment horizontal="left" vertical="center" wrapText="1"/>
      <protection locked="0"/>
    </xf>
    <xf numFmtId="166" fontId="36" fillId="8" borderId="118" xfId="0" quotePrefix="1" applyNumberFormat="1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Fill="1" applyBorder="1" applyAlignment="1">
      <alignment horizontal="center" vertical="center"/>
    </xf>
    <xf numFmtId="0" fontId="85" fillId="0" borderId="0" xfId="0" applyFont="1"/>
    <xf numFmtId="0" fontId="20" fillId="0" borderId="0" xfId="0" applyFont="1" applyFill="1" applyBorder="1" applyAlignment="1">
      <alignment horizontal="center"/>
    </xf>
    <xf numFmtId="49" fontId="20" fillId="0" borderId="0" xfId="0" applyNumberFormat="1" applyFont="1" applyFill="1" applyBorder="1" applyAlignment="1">
      <alignment horizontal="center"/>
    </xf>
    <xf numFmtId="0" fontId="49" fillId="55" borderId="45" xfId="0" applyFont="1" applyFill="1" applyBorder="1" applyAlignment="1">
      <alignment horizontal="center" vertical="center"/>
    </xf>
    <xf numFmtId="0" fontId="49" fillId="55" borderId="45" xfId="0" applyFont="1" applyFill="1" applyBorder="1" applyAlignment="1">
      <alignment vertical="center"/>
    </xf>
    <xf numFmtId="49" fontId="49" fillId="55" borderId="45" xfId="0" applyNumberFormat="1" applyFont="1" applyFill="1" applyBorder="1" applyAlignment="1">
      <alignment vertical="center"/>
    </xf>
    <xf numFmtId="0" fontId="14" fillId="0" borderId="47" xfId="0" applyFont="1" applyBorder="1" applyAlignment="1">
      <alignment horizontal="center" vertical="center"/>
    </xf>
    <xf numFmtId="49" fontId="86" fillId="0" borderId="47" xfId="0" applyNumberFormat="1" applyFont="1" applyFill="1" applyBorder="1" applyAlignment="1">
      <alignment horizontal="left" vertical="center" wrapText="1"/>
    </xf>
    <xf numFmtId="15" fontId="86" fillId="0" borderId="47" xfId="6" applyNumberFormat="1" applyFont="1" applyFill="1" applyBorder="1" applyAlignment="1">
      <alignment horizontal="left" vertical="center" wrapText="1"/>
    </xf>
    <xf numFmtId="17" fontId="86" fillId="0" borderId="47" xfId="0" applyNumberFormat="1" applyFont="1" applyFill="1" applyBorder="1" applyAlignment="1">
      <alignment horizontal="center" vertical="center"/>
    </xf>
    <xf numFmtId="49" fontId="14" fillId="0" borderId="47" xfId="0" applyNumberFormat="1" applyFont="1" applyBorder="1" applyAlignment="1">
      <alignment vertical="center"/>
    </xf>
    <xf numFmtId="0" fontId="49" fillId="0" borderId="47" xfId="0" applyFont="1" applyBorder="1" applyAlignment="1">
      <alignment horizontal="center" vertical="center"/>
    </xf>
    <xf numFmtId="0" fontId="14" fillId="0" borderId="47" xfId="0" applyFont="1" applyBorder="1" applyAlignment="1">
      <alignment vertical="center"/>
    </xf>
    <xf numFmtId="49" fontId="86" fillId="0" borderId="47" xfId="0" applyNumberFormat="1" applyFont="1" applyFill="1" applyBorder="1" applyAlignment="1">
      <alignment vertical="center"/>
    </xf>
    <xf numFmtId="0" fontId="49" fillId="55" borderId="47" xfId="0" applyFont="1" applyFill="1" applyBorder="1" applyAlignment="1">
      <alignment horizontal="center" vertical="center"/>
    </xf>
    <xf numFmtId="0" fontId="49" fillId="55" borderId="47" xfId="0" applyFont="1" applyFill="1" applyBorder="1" applyAlignment="1">
      <alignment vertical="center"/>
    </xf>
    <xf numFmtId="49" fontId="86" fillId="55" borderId="47" xfId="0" applyNumberFormat="1" applyFont="1" applyFill="1" applyBorder="1" applyAlignment="1">
      <alignment horizontal="left" vertical="center" wrapText="1"/>
    </xf>
    <xf numFmtId="15" fontId="86" fillId="55" borderId="47" xfId="6" applyNumberFormat="1" applyFont="1" applyFill="1" applyBorder="1" applyAlignment="1">
      <alignment horizontal="left" vertical="center" wrapText="1"/>
    </xf>
    <xf numFmtId="17" fontId="86" fillId="55" borderId="47" xfId="0" applyNumberFormat="1" applyFont="1" applyFill="1" applyBorder="1" applyAlignment="1">
      <alignment horizontal="center" vertical="center"/>
    </xf>
    <xf numFmtId="49" fontId="14" fillId="55" borderId="47" xfId="0" applyNumberFormat="1" applyFont="1" applyFill="1" applyBorder="1" applyAlignment="1">
      <alignment vertical="center"/>
    </xf>
    <xf numFmtId="0" fontId="14" fillId="55" borderId="47" xfId="0" applyFont="1" applyFill="1" applyBorder="1" applyAlignment="1">
      <alignment vertical="center"/>
    </xf>
    <xf numFmtId="49" fontId="86" fillId="0" borderId="47" xfId="0" applyNumberFormat="1" applyFont="1" applyFill="1" applyBorder="1" applyAlignment="1">
      <alignment horizontal="left" vertical="top" wrapText="1"/>
    </xf>
    <xf numFmtId="0" fontId="87" fillId="55" borderId="47" xfId="0" applyFont="1" applyFill="1" applyBorder="1" applyAlignment="1" applyProtection="1">
      <alignment horizontal="left" vertical="center" wrapText="1"/>
      <protection locked="0" hidden="1"/>
    </xf>
    <xf numFmtId="49" fontId="86" fillId="55" borderId="47" xfId="0" applyNumberFormat="1" applyFont="1" applyFill="1" applyBorder="1" applyAlignment="1">
      <alignment horizontal="left" vertical="top" wrapText="1"/>
    </xf>
    <xf numFmtId="49" fontId="86" fillId="55" borderId="47" xfId="0" applyNumberFormat="1" applyFont="1" applyFill="1" applyBorder="1" applyAlignment="1">
      <alignment vertical="center"/>
    </xf>
    <xf numFmtId="49" fontId="86" fillId="55" borderId="47" xfId="0" applyNumberFormat="1" applyFont="1" applyFill="1" applyBorder="1" applyAlignment="1">
      <alignment horizontal="center" vertical="center"/>
    </xf>
    <xf numFmtId="49" fontId="87" fillId="55" borderId="47" xfId="0" applyNumberFormat="1" applyFont="1" applyFill="1" applyBorder="1" applyAlignment="1">
      <alignment horizontal="left" vertical="center" wrapText="1"/>
    </xf>
    <xf numFmtId="49" fontId="14" fillId="0" borderId="47" xfId="0" applyNumberFormat="1" applyFont="1" applyFill="1" applyBorder="1" applyAlignment="1">
      <alignment vertical="center"/>
    </xf>
    <xf numFmtId="0" fontId="49" fillId="55" borderId="0" xfId="0" applyFont="1" applyFill="1" applyAlignment="1">
      <alignment horizontal="center" vertical="center"/>
    </xf>
    <xf numFmtId="0" fontId="14" fillId="0" borderId="46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15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177" fontId="30" fillId="0" borderId="0" xfId="5" applyNumberFormat="1" applyFont="1" applyFill="1" applyBorder="1" applyAlignment="1">
      <alignment vertical="center" wrapText="1"/>
    </xf>
    <xf numFmtId="49" fontId="14" fillId="0" borderId="0" xfId="0" applyNumberFormat="1" applyFont="1" applyFill="1" applyBorder="1" applyAlignment="1">
      <alignment vertical="center"/>
    </xf>
    <xf numFmtId="0" fontId="49" fillId="55" borderId="151" xfId="0" applyFont="1" applyFill="1" applyBorder="1" applyAlignment="1">
      <alignment horizontal="center" vertical="center"/>
    </xf>
    <xf numFmtId="0" fontId="49" fillId="55" borderId="0" xfId="0" applyFont="1" applyFill="1" applyBorder="1" applyAlignment="1">
      <alignment vertical="center"/>
    </xf>
    <xf numFmtId="0" fontId="14" fillId="55" borderId="0" xfId="0" applyFont="1" applyFill="1" applyBorder="1" applyAlignment="1">
      <alignment vertical="center"/>
    </xf>
    <xf numFmtId="177" fontId="30" fillId="55" borderId="0" xfId="5" applyNumberFormat="1" applyFont="1" applyFill="1" applyBorder="1" applyAlignment="1">
      <alignment vertical="center" wrapText="1"/>
    </xf>
    <xf numFmtId="49" fontId="14" fillId="55" borderId="0" xfId="0" applyNumberFormat="1" applyFont="1" applyFill="1" applyBorder="1" applyAlignment="1">
      <alignment vertical="center"/>
    </xf>
    <xf numFmtId="0" fontId="14" fillId="0" borderId="152" xfId="0" applyFont="1" applyBorder="1" applyAlignment="1">
      <alignment horizontal="center" vertical="center"/>
    </xf>
    <xf numFmtId="49" fontId="86" fillId="0" borderId="153" xfId="0" applyNumberFormat="1" applyFont="1" applyFill="1" applyBorder="1" applyAlignment="1">
      <alignment horizontal="left" vertical="center" wrapText="1"/>
    </xf>
    <xf numFmtId="49" fontId="86" fillId="0" borderId="153" xfId="0" applyNumberFormat="1" applyFont="1" applyFill="1" applyBorder="1" applyAlignment="1">
      <alignment horizontal="left" vertical="top" wrapText="1"/>
    </xf>
    <xf numFmtId="15" fontId="86" fillId="0" borderId="153" xfId="6" applyNumberFormat="1" applyFont="1" applyFill="1" applyBorder="1" applyAlignment="1">
      <alignment horizontal="left" vertical="center" wrapText="1"/>
    </xf>
    <xf numFmtId="17" fontId="86" fillId="0" borderId="153" xfId="0" applyNumberFormat="1" applyFont="1" applyFill="1" applyBorder="1" applyAlignment="1">
      <alignment horizontal="center" vertical="center"/>
    </xf>
    <xf numFmtId="49" fontId="14" fillId="0" borderId="153" xfId="0" applyNumberFormat="1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49" fontId="86" fillId="0" borderId="0" xfId="0" applyNumberFormat="1" applyFont="1" applyBorder="1" applyAlignment="1">
      <alignment horizontal="left" vertical="center" wrapText="1"/>
    </xf>
    <xf numFmtId="49" fontId="86" fillId="0" borderId="0" xfId="0" applyNumberFormat="1" applyFont="1" applyBorder="1" applyAlignment="1">
      <alignment horizontal="left" vertical="top" wrapText="1"/>
    </xf>
    <xf numFmtId="15" fontId="86" fillId="0" borderId="0" xfId="6" applyNumberFormat="1" applyFont="1" applyBorder="1" applyAlignment="1">
      <alignment horizontal="left" vertical="center" wrapText="1"/>
    </xf>
    <xf numFmtId="15" fontId="86" fillId="0" borderId="0" xfId="6" applyNumberFormat="1" applyFont="1" applyFill="1" applyBorder="1" applyAlignment="1">
      <alignment horizontal="left" vertical="center" wrapText="1"/>
    </xf>
    <xf numFmtId="17" fontId="86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0" xfId="0" applyFont="1" applyFill="1" applyAlignment="1">
      <alignment horizontal="left" vertical="center" wrapText="1"/>
    </xf>
    <xf numFmtId="0" fontId="29" fillId="0" borderId="0" xfId="0" applyFont="1" applyAlignment="1">
      <alignment horizontal="center" vertical="center" wrapText="1"/>
    </xf>
    <xf numFmtId="49" fontId="29" fillId="0" borderId="0" xfId="0" applyNumberFormat="1" applyFont="1" applyAlignment="1">
      <alignment horizontal="center" vertical="center" wrapText="1"/>
    </xf>
    <xf numFmtId="49" fontId="57" fillId="0" borderId="0" xfId="0" applyNumberFormat="1" applyFont="1" applyAlignment="1">
      <alignment horizontal="center" vertical="center" wrapText="1"/>
    </xf>
    <xf numFmtId="49" fontId="30" fillId="0" borderId="0" xfId="0" applyNumberFormat="1" applyFont="1" applyAlignment="1" applyProtection="1">
      <alignment vertical="center"/>
      <protection locked="0"/>
    </xf>
    <xf numFmtId="49" fontId="14" fillId="0" borderId="0" xfId="0" applyNumberFormat="1" applyFont="1" applyAlignment="1">
      <alignment vertical="center"/>
    </xf>
    <xf numFmtId="0" fontId="29" fillId="0" borderId="0" xfId="0" applyFont="1" applyFill="1" applyAlignment="1">
      <alignment horizontal="center" vertical="center" wrapText="1"/>
    </xf>
    <xf numFmtId="177" fontId="29" fillId="0" borderId="0" xfId="0" applyNumberFormat="1" applyFont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29" fillId="7" borderId="0" xfId="0" applyFont="1" applyFill="1" applyAlignment="1">
      <alignment horizontal="center" vertical="center" wrapText="1"/>
    </xf>
    <xf numFmtId="49" fontId="14" fillId="0" borderId="154" xfId="0" applyNumberFormat="1" applyFont="1" applyFill="1" applyBorder="1" applyAlignment="1">
      <alignment vertical="center"/>
    </xf>
    <xf numFmtId="49" fontId="14" fillId="0" borderId="154" xfId="0" applyNumberFormat="1" applyFont="1" applyBorder="1" applyAlignment="1">
      <alignment vertical="center"/>
    </xf>
    <xf numFmtId="49" fontId="14" fillId="0" borderId="155" xfId="0" applyNumberFormat="1" applyFont="1" applyBorder="1" applyAlignment="1">
      <alignment vertical="center"/>
    </xf>
    <xf numFmtId="49" fontId="14" fillId="0" borderId="156" xfId="0" applyNumberFormat="1" applyFont="1" applyBorder="1" applyAlignment="1">
      <alignment vertical="center"/>
    </xf>
    <xf numFmtId="0" fontId="89" fillId="0" borderId="0" xfId="0" applyFont="1"/>
    <xf numFmtId="49" fontId="88" fillId="56" borderId="10" xfId="0" applyNumberFormat="1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/>
    </xf>
    <xf numFmtId="0" fontId="91" fillId="11" borderId="11" xfId="0" applyFont="1" applyFill="1" applyBorder="1" applyAlignment="1">
      <alignment horizontal="right"/>
    </xf>
    <xf numFmtId="0" fontId="91" fillId="11" borderId="149" xfId="0" applyFont="1" applyFill="1" applyBorder="1" applyAlignment="1">
      <alignment horizontal="right"/>
    </xf>
    <xf numFmtId="0" fontId="95" fillId="0" borderId="0" xfId="0" applyFont="1" applyFill="1" applyBorder="1" applyAlignment="1">
      <alignment vertical="center"/>
    </xf>
    <xf numFmtId="0" fontId="95" fillId="22" borderId="0" xfId="0" applyFont="1" applyFill="1" applyBorder="1" applyAlignment="1">
      <alignment vertical="center"/>
    </xf>
    <xf numFmtId="0" fontId="96" fillId="22" borderId="0" xfId="0" applyFont="1" applyFill="1" applyBorder="1" applyAlignment="1">
      <alignment vertical="center"/>
    </xf>
    <xf numFmtId="0" fontId="97" fillId="22" borderId="0" xfId="0" applyFont="1" applyFill="1" applyBorder="1" applyAlignment="1">
      <alignment vertical="center"/>
    </xf>
    <xf numFmtId="0" fontId="95" fillId="22" borderId="0" xfId="0" applyFont="1" applyFill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57" fillId="58" borderId="157" xfId="0" applyFont="1" applyFill="1" applyBorder="1" applyAlignment="1">
      <alignment horizontal="center" vertical="center"/>
    </xf>
    <xf numFmtId="0" fontId="57" fillId="58" borderId="158" xfId="0" applyFont="1" applyFill="1" applyBorder="1" applyAlignment="1">
      <alignment horizontal="center" vertical="center"/>
    </xf>
    <xf numFmtId="0" fontId="57" fillId="58" borderId="159" xfId="0" applyFont="1" applyFill="1" applyBorder="1" applyAlignment="1">
      <alignment horizontal="center" vertical="center"/>
    </xf>
    <xf numFmtId="0" fontId="57" fillId="58" borderId="161" xfId="0" applyFont="1" applyFill="1" applyBorder="1" applyAlignment="1">
      <alignment horizontal="center" vertical="center"/>
    </xf>
    <xf numFmtId="0" fontId="98" fillId="57" borderId="0" xfId="0" applyFont="1" applyFill="1" applyAlignment="1">
      <alignment vertical="center"/>
    </xf>
    <xf numFmtId="0" fontId="57" fillId="58" borderId="162" xfId="0" applyFont="1" applyFill="1" applyBorder="1" applyAlignment="1">
      <alignment horizontal="center" vertical="center"/>
    </xf>
    <xf numFmtId="0" fontId="57" fillId="58" borderId="163" xfId="0" applyFont="1" applyFill="1" applyBorder="1" applyAlignment="1">
      <alignment horizontal="center" vertical="center"/>
    </xf>
    <xf numFmtId="0" fontId="57" fillId="58" borderId="164" xfId="0" applyFont="1" applyFill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95" fillId="0" borderId="165" xfId="0" applyFont="1" applyBorder="1" applyAlignment="1">
      <alignment horizontal="center" vertical="center"/>
    </xf>
    <xf numFmtId="0" fontId="95" fillId="0" borderId="166" xfId="0" applyFont="1" applyBorder="1" applyAlignment="1">
      <alignment vertical="center"/>
    </xf>
    <xf numFmtId="1" fontId="95" fillId="15" borderId="166" xfId="0" applyNumberFormat="1" applyFont="1" applyFill="1" applyBorder="1" applyAlignment="1">
      <alignment horizontal="center" vertical="center"/>
    </xf>
    <xf numFmtId="178" fontId="95" fillId="0" borderId="166" xfId="0" applyNumberFormat="1" applyFont="1" applyBorder="1" applyAlignment="1">
      <alignment horizontal="center" vertical="center"/>
    </xf>
    <xf numFmtId="178" fontId="95" fillId="0" borderId="167" xfId="0" applyNumberFormat="1" applyFont="1" applyBorder="1" applyAlignment="1">
      <alignment horizontal="center" vertical="center"/>
    </xf>
    <xf numFmtId="0" fontId="95" fillId="7" borderId="167" xfId="0" applyFont="1" applyFill="1" applyBorder="1" applyAlignment="1">
      <alignment horizontal="center" vertical="center"/>
    </xf>
    <xf numFmtId="0" fontId="95" fillId="59" borderId="0" xfId="0" applyFont="1" applyFill="1" applyBorder="1" applyAlignment="1">
      <alignment horizontal="center" vertical="center"/>
    </xf>
    <xf numFmtId="0" fontId="95" fillId="6" borderId="0" xfId="0" applyFont="1" applyFill="1" applyBorder="1" applyAlignment="1">
      <alignment horizontal="center" vertical="center"/>
    </xf>
    <xf numFmtId="0" fontId="95" fillId="6" borderId="0" xfId="0" applyFont="1" applyFill="1" applyAlignment="1">
      <alignment vertical="center"/>
    </xf>
    <xf numFmtId="1" fontId="95" fillId="10" borderId="166" xfId="0" applyNumberFormat="1" applyFont="1" applyFill="1" applyBorder="1" applyAlignment="1">
      <alignment horizontal="center" vertical="center"/>
    </xf>
    <xf numFmtId="0" fontId="95" fillId="9" borderId="167" xfId="0" applyFont="1" applyFill="1" applyBorder="1" applyAlignment="1">
      <alignment horizontal="center" vertical="center"/>
    </xf>
    <xf numFmtId="0" fontId="31" fillId="6" borderId="168" xfId="0" applyFont="1" applyFill="1" applyBorder="1" applyAlignment="1">
      <alignment horizontal="center" vertical="center"/>
    </xf>
    <xf numFmtId="1" fontId="95" fillId="9" borderId="166" xfId="0" applyNumberFormat="1" applyFont="1" applyFill="1" applyBorder="1" applyAlignment="1">
      <alignment horizontal="center" vertical="center"/>
    </xf>
    <xf numFmtId="0" fontId="31" fillId="6" borderId="168" xfId="0" applyFont="1" applyFill="1" applyBorder="1" applyAlignment="1">
      <alignment vertical="center"/>
    </xf>
    <xf numFmtId="0" fontId="85" fillId="6" borderId="168" xfId="0" applyFont="1" applyFill="1" applyBorder="1" applyAlignment="1">
      <alignment horizontal="center" vertical="center"/>
    </xf>
    <xf numFmtId="0" fontId="95" fillId="0" borderId="167" xfId="0" applyFont="1" applyBorder="1" applyAlignment="1">
      <alignment horizontal="center" vertical="center"/>
    </xf>
    <xf numFmtId="1" fontId="95" fillId="0" borderId="166" xfId="0" applyNumberFormat="1" applyFont="1" applyBorder="1" applyAlignment="1">
      <alignment horizontal="center" vertical="center"/>
    </xf>
    <xf numFmtId="0" fontId="95" fillId="0" borderId="182" xfId="0" applyFont="1" applyBorder="1" applyAlignment="1">
      <alignment horizontal="center" vertical="center"/>
    </xf>
    <xf numFmtId="0" fontId="95" fillId="0" borderId="183" xfId="0" applyFont="1" applyBorder="1" applyAlignment="1">
      <alignment vertical="center"/>
    </xf>
    <xf numFmtId="178" fontId="95" fillId="0" borderId="183" xfId="0" applyNumberFormat="1" applyFont="1" applyBorder="1" applyAlignment="1">
      <alignment horizontal="center" vertical="center"/>
    </xf>
    <xf numFmtId="178" fontId="95" fillId="0" borderId="184" xfId="0" applyNumberFormat="1" applyFont="1" applyBorder="1" applyAlignment="1">
      <alignment horizontal="center" vertical="center"/>
    </xf>
    <xf numFmtId="1" fontId="95" fillId="0" borderId="0" xfId="0" applyNumberFormat="1" applyFont="1" applyAlignment="1">
      <alignment horizontal="center" vertical="center"/>
    </xf>
    <xf numFmtId="178" fontId="95" fillId="0" borderId="0" xfId="0" applyNumberFormat="1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2" fillId="2" borderId="0" xfId="0" applyFont="1" applyFill="1" applyBorder="1" applyAlignment="1">
      <alignment vertical="center"/>
    </xf>
    <xf numFmtId="0" fontId="93" fillId="2" borderId="0" xfId="0" applyFont="1" applyFill="1" applyBorder="1" applyAlignment="1">
      <alignment vertical="center"/>
    </xf>
    <xf numFmtId="0" fontId="94" fillId="2" borderId="0" xfId="0" applyFont="1" applyFill="1" applyBorder="1" applyAlignment="1">
      <alignment vertical="center"/>
    </xf>
    <xf numFmtId="0" fontId="92" fillId="2" borderId="0" xfId="0" applyFont="1" applyFill="1" applyBorder="1" applyAlignment="1">
      <alignment horizontal="center" vertical="center"/>
    </xf>
    <xf numFmtId="0" fontId="95" fillId="2" borderId="0" xfId="0" applyFont="1" applyFill="1" applyBorder="1" applyAlignment="1">
      <alignment vertical="center"/>
    </xf>
    <xf numFmtId="167" fontId="25" fillId="11" borderId="188" xfId="0" applyNumberFormat="1" applyFont="1" applyFill="1" applyBorder="1" applyAlignment="1">
      <alignment horizontal="center" vertical="center"/>
    </xf>
    <xf numFmtId="0" fontId="25" fillId="11" borderId="188" xfId="0" applyFont="1" applyFill="1" applyBorder="1" applyAlignment="1">
      <alignment horizontal="center" vertical="center" wrapText="1"/>
    </xf>
    <xf numFmtId="0" fontId="25" fillId="11" borderId="188" xfId="0" applyFont="1" applyFill="1" applyBorder="1" applyAlignment="1">
      <alignment horizontal="center" vertical="center"/>
    </xf>
    <xf numFmtId="0" fontId="25" fillId="11" borderId="185" xfId="0" applyFont="1" applyFill="1" applyBorder="1" applyAlignment="1">
      <alignment horizontal="center" vertical="center"/>
    </xf>
    <xf numFmtId="167" fontId="25" fillId="14" borderId="188" xfId="0" applyNumberFormat="1" applyFont="1" applyFill="1" applyBorder="1" applyAlignment="1">
      <alignment horizontal="center" vertical="center"/>
    </xf>
    <xf numFmtId="0" fontId="25" fillId="14" borderId="188" xfId="0" applyFont="1" applyFill="1" applyBorder="1" applyAlignment="1">
      <alignment horizontal="center" vertical="center" wrapText="1"/>
    </xf>
    <xf numFmtId="0" fontId="25" fillId="14" borderId="188" xfId="0" applyFont="1" applyFill="1" applyBorder="1" applyAlignment="1">
      <alignment horizontal="center" vertical="center"/>
    </xf>
    <xf numFmtId="0" fontId="44" fillId="14" borderId="188" xfId="0" applyFont="1" applyFill="1" applyBorder="1" applyAlignment="1">
      <alignment horizontal="center" vertical="center"/>
    </xf>
    <xf numFmtId="0" fontId="56" fillId="14" borderId="188" xfId="0" applyFont="1" applyFill="1" applyBorder="1" applyAlignment="1">
      <alignment horizontal="center" vertical="center"/>
    </xf>
    <xf numFmtId="0" fontId="56" fillId="14" borderId="188" xfId="0" applyFont="1" applyFill="1" applyBorder="1" applyAlignment="1">
      <alignment horizontal="center" vertical="center" wrapText="1"/>
    </xf>
    <xf numFmtId="0" fontId="21" fillId="0" borderId="188" xfId="0" applyFont="1" applyBorder="1" applyAlignment="1">
      <alignment horizontal="center"/>
    </xf>
    <xf numFmtId="167" fontId="102" fillId="0" borderId="188" xfId="0" applyNumberFormat="1" applyFont="1" applyFill="1" applyBorder="1" applyAlignment="1">
      <alignment horizontal="center" vertical="center"/>
    </xf>
    <xf numFmtId="0" fontId="102" fillId="0" borderId="188" xfId="0" applyFont="1" applyFill="1" applyBorder="1" applyAlignment="1">
      <alignment horizontal="left" vertical="center" wrapText="1"/>
    </xf>
    <xf numFmtId="0" fontId="102" fillId="0" borderId="188" xfId="0" applyFont="1" applyFill="1" applyBorder="1" applyAlignment="1">
      <alignment horizontal="center" vertical="center"/>
    </xf>
    <xf numFmtId="0" fontId="103" fillId="0" borderId="188" xfId="0" applyFont="1" applyFill="1" applyBorder="1" applyAlignment="1">
      <alignment horizontal="left" vertical="center"/>
    </xf>
    <xf numFmtId="0" fontId="103" fillId="0" borderId="188" xfId="0" applyFont="1" applyFill="1" applyBorder="1" applyAlignment="1">
      <alignment horizontal="left" vertical="center" wrapText="1"/>
    </xf>
    <xf numFmtId="0" fontId="104" fillId="0" borderId="188" xfId="0" applyFont="1" applyFill="1" applyBorder="1" applyAlignment="1">
      <alignment horizontal="center" vertical="center"/>
    </xf>
    <xf numFmtId="167" fontId="102" fillId="14" borderId="188" xfId="0" applyNumberFormat="1" applyFont="1" applyFill="1" applyBorder="1" applyAlignment="1">
      <alignment horizontal="center" vertical="center"/>
    </xf>
    <xf numFmtId="0" fontId="102" fillId="14" borderId="188" xfId="0" applyFont="1" applyFill="1" applyBorder="1" applyAlignment="1">
      <alignment horizontal="left" vertical="center" wrapText="1"/>
    </xf>
    <xf numFmtId="0" fontId="102" fillId="14" borderId="188" xfId="0" applyFont="1" applyFill="1" applyBorder="1" applyAlignment="1">
      <alignment horizontal="center" vertical="center"/>
    </xf>
    <xf numFmtId="0" fontId="103" fillId="14" borderId="188" xfId="0" applyFont="1" applyFill="1" applyBorder="1" applyAlignment="1">
      <alignment horizontal="left" vertical="center"/>
    </xf>
    <xf numFmtId="0" fontId="104" fillId="14" borderId="188" xfId="0" applyFont="1" applyFill="1" applyBorder="1" applyAlignment="1">
      <alignment horizontal="center" vertical="center"/>
    </xf>
    <xf numFmtId="0" fontId="102" fillId="0" borderId="188" xfId="0" applyFont="1" applyFill="1" applyBorder="1" applyAlignment="1">
      <alignment horizontal="left" vertical="center"/>
    </xf>
    <xf numFmtId="0" fontId="103" fillId="14" borderId="188" xfId="0" applyFont="1" applyFill="1" applyBorder="1" applyAlignment="1">
      <alignment horizontal="left" vertical="center" wrapText="1"/>
    </xf>
    <xf numFmtId="167" fontId="21" fillId="11" borderId="188" xfId="0" applyNumberFormat="1" applyFont="1" applyFill="1" applyBorder="1" applyAlignment="1">
      <alignment horizontal="center" vertical="center"/>
    </xf>
    <xf numFmtId="0" fontId="21" fillId="11" borderId="188" xfId="0" applyFont="1" applyFill="1" applyBorder="1" applyAlignment="1">
      <alignment horizontal="center" vertical="center"/>
    </xf>
    <xf numFmtId="0" fontId="21" fillId="11" borderId="188" xfId="0" applyFont="1" applyFill="1" applyBorder="1" applyAlignment="1">
      <alignment horizontal="left" vertical="center"/>
    </xf>
    <xf numFmtId="0" fontId="26" fillId="11" borderId="188" xfId="0" applyFont="1" applyFill="1" applyBorder="1" applyAlignment="1">
      <alignment horizontal="center" vertical="center"/>
    </xf>
    <xf numFmtId="0" fontId="26" fillId="14" borderId="18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1" fillId="0" borderId="188" xfId="0" applyFont="1" applyBorder="1" applyAlignment="1">
      <alignment horizontal="center" vertical="center"/>
    </xf>
    <xf numFmtId="0" fontId="21" fillId="14" borderId="188" xfId="0" applyFont="1" applyFill="1" applyBorder="1" applyAlignment="1">
      <alignment horizontal="center" vertical="center"/>
    </xf>
    <xf numFmtId="0" fontId="105" fillId="0" borderId="49" xfId="0" applyFont="1" applyFill="1" applyBorder="1" applyAlignment="1">
      <alignment vertical="center" wrapText="1"/>
    </xf>
    <xf numFmtId="0" fontId="21" fillId="11" borderId="188" xfId="0" applyFont="1" applyFill="1" applyBorder="1" applyAlignment="1">
      <alignment vertical="center" wrapText="1"/>
    </xf>
    <xf numFmtId="0" fontId="21" fillId="11" borderId="188" xfId="0" applyFont="1" applyFill="1" applyBorder="1" applyAlignment="1">
      <alignment vertical="center"/>
    </xf>
    <xf numFmtId="0" fontId="0" fillId="0" borderId="189" xfId="0" applyBorder="1"/>
    <xf numFmtId="0" fontId="0" fillId="15" borderId="0" xfId="0" applyFill="1"/>
    <xf numFmtId="0" fontId="76" fillId="62" borderId="0" xfId="0" applyFont="1" applyFill="1" applyBorder="1" applyAlignment="1"/>
    <xf numFmtId="0" fontId="106" fillId="0" borderId="0" xfId="0" applyFont="1"/>
    <xf numFmtId="0" fontId="108" fillId="15" borderId="0" xfId="0" applyFont="1" applyFill="1" applyAlignment="1">
      <alignment horizontal="right" vertical="center"/>
    </xf>
    <xf numFmtId="0" fontId="108" fillId="15" borderId="0" xfId="0" applyFont="1" applyFill="1" applyAlignment="1">
      <alignment vertical="center"/>
    </xf>
    <xf numFmtId="0" fontId="108" fillId="15" borderId="0" xfId="0" applyFont="1" applyFill="1" applyAlignment="1">
      <alignment vertical="center" wrapText="1"/>
    </xf>
    <xf numFmtId="0" fontId="108" fillId="15" borderId="0" xfId="0" applyFont="1" applyFill="1" applyAlignment="1">
      <alignment horizontal="center" vertical="center"/>
    </xf>
    <xf numFmtId="0" fontId="108" fillId="62" borderId="0" xfId="0" applyFont="1" applyFill="1" applyAlignment="1">
      <alignment vertical="center"/>
    </xf>
    <xf numFmtId="0" fontId="109" fillId="62" borderId="0" xfId="0" applyFont="1" applyFill="1" applyAlignment="1">
      <alignment vertical="center"/>
    </xf>
    <xf numFmtId="0" fontId="109" fillId="0" borderId="0" xfId="0" applyFont="1" applyAlignment="1">
      <alignment vertical="center"/>
    </xf>
    <xf numFmtId="179" fontId="111" fillId="8" borderId="47" xfId="0" applyNumberFormat="1" applyFont="1" applyFill="1" applyBorder="1" applyAlignment="1">
      <alignment horizontal="center" vertical="center" wrapText="1"/>
    </xf>
    <xf numFmtId="0" fontId="113" fillId="0" borderId="192" xfId="7" applyFont="1" applyFill="1" applyBorder="1" applyAlignment="1">
      <alignment vertical="center" wrapText="1"/>
    </xf>
    <xf numFmtId="0" fontId="113" fillId="0" borderId="45" xfId="9" applyFont="1" applyFill="1" applyBorder="1" applyAlignment="1">
      <alignment horizontal="center" vertical="center" wrapText="1"/>
    </xf>
    <xf numFmtId="0" fontId="113" fillId="0" borderId="45" xfId="8" applyFont="1" applyFill="1" applyBorder="1" applyAlignment="1">
      <alignment horizontal="left" vertical="center" wrapText="1"/>
    </xf>
    <xf numFmtId="14" fontId="113" fillId="0" borderId="45" xfId="10" applyNumberFormat="1" applyFont="1" applyFill="1" applyBorder="1" applyAlignment="1">
      <alignment vertical="center" wrapText="1"/>
    </xf>
    <xf numFmtId="0" fontId="17" fillId="0" borderId="0" xfId="1" applyAlignment="1">
      <alignment horizontal="center" vertical="center"/>
    </xf>
    <xf numFmtId="0" fontId="113" fillId="0" borderId="45" xfId="11" applyFont="1" applyFill="1" applyBorder="1" applyAlignment="1">
      <alignment vertical="center" wrapText="1"/>
    </xf>
    <xf numFmtId="0" fontId="113" fillId="0" borderId="45" xfId="12" applyFont="1" applyFill="1" applyBorder="1" applyAlignment="1">
      <alignment horizontal="center" vertical="center" wrapText="1"/>
    </xf>
    <xf numFmtId="0" fontId="113" fillId="0" borderId="45" xfId="13" applyFont="1" applyFill="1" applyBorder="1" applyAlignment="1">
      <alignment horizontal="center" vertical="center" wrapText="1"/>
    </xf>
    <xf numFmtId="180" fontId="110" fillId="8" borderId="45" xfId="0" applyNumberFormat="1" applyFont="1" applyFill="1" applyBorder="1" applyAlignment="1">
      <alignment vertical="center" textRotation="90" wrapText="1"/>
    </xf>
    <xf numFmtId="0" fontId="109" fillId="0" borderId="45" xfId="0" applyFont="1" applyBorder="1" applyAlignment="1">
      <alignment vertical="center"/>
    </xf>
    <xf numFmtId="0" fontId="113" fillId="0" borderId="45" xfId="14" applyFont="1" applyFill="1" applyBorder="1" applyAlignment="1">
      <alignment vertical="center" wrapText="1"/>
    </xf>
    <xf numFmtId="0" fontId="115" fillId="0" borderId="47" xfId="15" applyFont="1" applyFill="1" applyBorder="1" applyAlignment="1">
      <alignment vertical="center" wrapText="1"/>
    </xf>
    <xf numFmtId="180" fontId="109" fillId="8" borderId="45" xfId="0" applyNumberFormat="1" applyFont="1" applyFill="1" applyBorder="1" applyAlignment="1">
      <alignment vertical="center" wrapText="1"/>
    </xf>
    <xf numFmtId="180" fontId="110" fillId="8" borderId="45" xfId="0" applyNumberFormat="1" applyFont="1" applyFill="1" applyBorder="1" applyAlignment="1">
      <alignment vertical="center" wrapText="1"/>
    </xf>
    <xf numFmtId="0" fontId="17" fillId="0" borderId="47" xfId="1" applyBorder="1" applyAlignment="1">
      <alignment horizontal="center" vertical="center"/>
    </xf>
    <xf numFmtId="0" fontId="113" fillId="0" borderId="47" xfId="11" applyFont="1" applyFill="1" applyBorder="1" applyAlignment="1">
      <alignment vertical="center" wrapText="1"/>
    </xf>
    <xf numFmtId="0" fontId="113" fillId="0" borderId="47" xfId="12" applyFont="1" applyFill="1" applyBorder="1" applyAlignment="1">
      <alignment horizontal="center" vertical="center"/>
    </xf>
    <xf numFmtId="0" fontId="113" fillId="0" borderId="47" xfId="13" applyFont="1" applyFill="1" applyBorder="1" applyAlignment="1">
      <alignment horizontal="center" vertical="center" wrapText="1"/>
    </xf>
    <xf numFmtId="180" fontId="110" fillId="8" borderId="47" xfId="0" applyNumberFormat="1" applyFont="1" applyFill="1" applyBorder="1" applyAlignment="1">
      <alignment vertical="center" textRotation="90" wrapText="1"/>
    </xf>
    <xf numFmtId="0" fontId="109" fillId="0" borderId="47" xfId="0" applyFont="1" applyBorder="1" applyAlignment="1">
      <alignment vertical="center"/>
    </xf>
    <xf numFmtId="0" fontId="113" fillId="0" borderId="47" xfId="14" applyFont="1" applyFill="1" applyBorder="1" applyAlignment="1">
      <alignment vertical="center" wrapText="1"/>
    </xf>
    <xf numFmtId="0" fontId="113" fillId="0" borderId="191" xfId="7" applyFont="1" applyFill="1" applyBorder="1" applyAlignment="1">
      <alignment vertical="center" wrapText="1"/>
    </xf>
    <xf numFmtId="0" fontId="113" fillId="0" borderId="47" xfId="8" applyFont="1" applyFill="1" applyBorder="1" applyAlignment="1">
      <alignment horizontal="left" vertical="center" wrapText="1"/>
    </xf>
    <xf numFmtId="14" fontId="113" fillId="0" borderId="45" xfId="10" applyNumberFormat="1" applyFont="1" applyFill="1" applyBorder="1" applyAlignment="1">
      <alignment horizontal="right" vertical="center" wrapText="1"/>
    </xf>
    <xf numFmtId="0" fontId="113" fillId="0" borderId="47" xfId="10" applyFont="1" applyFill="1" applyBorder="1" applyAlignment="1">
      <alignment vertical="center" wrapText="1"/>
    </xf>
    <xf numFmtId="0" fontId="116" fillId="0" borderId="47" xfId="1" applyFont="1" applyFill="1" applyBorder="1" applyAlignment="1">
      <alignment horizontal="center" vertical="center" wrapText="1"/>
    </xf>
    <xf numFmtId="0" fontId="113" fillId="0" borderId="47" xfId="12" applyFont="1" applyFill="1" applyBorder="1" applyAlignment="1">
      <alignment horizontal="center" vertical="center" wrapText="1"/>
    </xf>
    <xf numFmtId="0" fontId="115" fillId="0" borderId="47" xfId="15" applyFont="1" applyBorder="1" applyAlignment="1">
      <alignment vertical="center" wrapText="1"/>
    </xf>
    <xf numFmtId="180" fontId="109" fillId="8" borderId="47" xfId="0" applyNumberFormat="1" applyFont="1" applyFill="1" applyBorder="1" applyAlignment="1">
      <alignment vertical="center" wrapText="1"/>
    </xf>
    <xf numFmtId="180" fontId="110" fillId="8" borderId="47" xfId="0" applyNumberFormat="1" applyFont="1" applyFill="1" applyBorder="1" applyAlignment="1">
      <alignment vertical="center" wrapText="1"/>
    </xf>
    <xf numFmtId="0" fontId="17" fillId="0" borderId="47" xfId="1" applyFill="1" applyBorder="1" applyAlignment="1">
      <alignment horizontal="center" vertical="center" wrapText="1"/>
    </xf>
    <xf numFmtId="0" fontId="113" fillId="0" borderId="47" xfId="10" applyFont="1" applyFill="1" applyBorder="1" applyAlignment="1">
      <alignment horizontal="right" vertical="center" wrapText="1"/>
    </xf>
    <xf numFmtId="14" fontId="113" fillId="0" borderId="47" xfId="10" applyNumberFormat="1" applyFont="1" applyFill="1" applyBorder="1" applyAlignment="1">
      <alignment vertical="center" wrapText="1"/>
    </xf>
    <xf numFmtId="0" fontId="109" fillId="2" borderId="0" xfId="0" applyFont="1" applyFill="1" applyAlignment="1">
      <alignment vertical="center"/>
    </xf>
    <xf numFmtId="14" fontId="113" fillId="0" borderId="47" xfId="10" applyNumberFormat="1" applyFont="1" applyFill="1" applyBorder="1" applyAlignment="1">
      <alignment horizontal="right" vertical="center" wrapText="1"/>
    </xf>
    <xf numFmtId="14" fontId="113" fillId="8" borderId="47" xfId="10" applyNumberFormat="1" applyFont="1" applyFill="1" applyBorder="1" applyAlignment="1">
      <alignment vertical="center" wrapText="1"/>
    </xf>
    <xf numFmtId="0" fontId="113" fillId="8" borderId="47" xfId="11" applyFont="1" applyFill="1" applyBorder="1" applyAlignment="1">
      <alignment vertical="center" wrapText="1"/>
    </xf>
    <xf numFmtId="0" fontId="117" fillId="8" borderId="47" xfId="12" applyFont="1" applyFill="1" applyBorder="1" applyAlignment="1">
      <alignment horizontal="center" vertical="center"/>
    </xf>
    <xf numFmtId="0" fontId="113" fillId="8" borderId="47" xfId="13" applyFont="1" applyFill="1" applyBorder="1" applyAlignment="1">
      <alignment horizontal="center" vertical="center" wrapText="1"/>
    </xf>
    <xf numFmtId="0" fontId="109" fillId="8" borderId="47" xfId="0" applyFont="1" applyFill="1" applyBorder="1" applyAlignment="1">
      <alignment vertical="center"/>
    </xf>
    <xf numFmtId="0" fontId="113" fillId="8" borderId="47" xfId="14" applyFont="1" applyFill="1" applyBorder="1" applyAlignment="1">
      <alignment vertical="center" wrapText="1"/>
    </xf>
    <xf numFmtId="0" fontId="118" fillId="8" borderId="47" xfId="1" applyFont="1" applyFill="1" applyBorder="1" applyAlignment="1">
      <alignment vertical="center" wrapText="1"/>
    </xf>
    <xf numFmtId="0" fontId="109" fillId="8" borderId="0" xfId="0" applyFont="1" applyFill="1" applyAlignment="1">
      <alignment vertical="center"/>
    </xf>
    <xf numFmtId="0" fontId="113" fillId="0" borderId="47" xfId="9" applyFont="1" applyFill="1" applyBorder="1" applyAlignment="1">
      <alignment horizontal="center" vertical="center"/>
    </xf>
    <xf numFmtId="0" fontId="17" fillId="0" borderId="47" xfId="1" applyNumberFormat="1" applyFill="1" applyBorder="1" applyAlignment="1">
      <alignment horizontal="center" vertical="center" wrapText="1"/>
    </xf>
    <xf numFmtId="0" fontId="109" fillId="0" borderId="47" xfId="11" applyFont="1" applyFill="1" applyBorder="1" applyAlignment="1">
      <alignment vertical="center" wrapText="1"/>
    </xf>
    <xf numFmtId="0" fontId="117" fillId="0" borderId="47" xfId="16" applyFont="1" applyFill="1" applyBorder="1" applyAlignment="1">
      <alignment vertical="center" wrapText="1"/>
    </xf>
    <xf numFmtId="0" fontId="109" fillId="62" borderId="0" xfId="0" applyFont="1" applyFill="1" applyAlignment="1">
      <alignment vertical="top"/>
    </xf>
    <xf numFmtId="179" fontId="111" fillId="8" borderId="47" xfId="0" applyNumberFormat="1" applyFont="1" applyFill="1" applyBorder="1" applyAlignment="1">
      <alignment horizontal="center" vertical="top" wrapText="1"/>
    </xf>
    <xf numFmtId="0" fontId="113" fillId="0" borderId="191" xfId="7" applyFont="1" applyFill="1" applyBorder="1" applyAlignment="1">
      <alignment vertical="top" wrapText="1"/>
    </xf>
    <xf numFmtId="0" fontId="113" fillId="8" borderId="47" xfId="8" applyFont="1" applyFill="1" applyBorder="1" applyAlignment="1">
      <alignment vertical="top" wrapText="1"/>
    </xf>
    <xf numFmtId="0" fontId="113" fillId="0" borderId="47" xfId="9" applyFont="1" applyFill="1" applyBorder="1" applyAlignment="1">
      <alignment horizontal="center" vertical="top"/>
    </xf>
    <xf numFmtId="0" fontId="113" fillId="0" borderId="47" xfId="8" applyFont="1" applyFill="1" applyBorder="1" applyAlignment="1">
      <alignment horizontal="left" vertical="top" wrapText="1"/>
    </xf>
    <xf numFmtId="0" fontId="113" fillId="8" borderId="47" xfId="10" applyFont="1" applyFill="1" applyBorder="1" applyAlignment="1">
      <alignment vertical="top" wrapText="1"/>
    </xf>
    <xf numFmtId="0" fontId="113" fillId="0" borderId="47" xfId="10" applyFont="1" applyFill="1" applyBorder="1" applyAlignment="1">
      <alignment vertical="top" wrapText="1"/>
    </xf>
    <xf numFmtId="0" fontId="118" fillId="0" borderId="47" xfId="1" applyFont="1" applyFill="1" applyBorder="1" applyAlignment="1">
      <alignment horizontal="center" vertical="top" wrapText="1"/>
    </xf>
    <xf numFmtId="0" fontId="118" fillId="0" borderId="47" xfId="1" applyFont="1" applyFill="1" applyBorder="1" applyAlignment="1">
      <alignment horizontal="center" vertical="top"/>
    </xf>
    <xf numFmtId="0" fontId="113" fillId="0" borderId="47" xfId="11" applyFont="1" applyFill="1" applyBorder="1" applyAlignment="1">
      <alignment vertical="top" wrapText="1"/>
    </xf>
    <xf numFmtId="180" fontId="110" fillId="8" borderId="47" xfId="0" applyNumberFormat="1" applyFont="1" applyFill="1" applyBorder="1" applyAlignment="1">
      <alignment vertical="top" textRotation="90" wrapText="1"/>
    </xf>
    <xf numFmtId="0" fontId="109" fillId="0" borderId="47" xfId="0" applyFont="1" applyBorder="1" applyAlignment="1">
      <alignment vertical="top"/>
    </xf>
    <xf numFmtId="0" fontId="113" fillId="0" borderId="47" xfId="14" applyFont="1" applyFill="1" applyBorder="1" applyAlignment="1">
      <alignment vertical="top" wrapText="1"/>
    </xf>
    <xf numFmtId="0" fontId="115" fillId="0" borderId="47" xfId="15" applyFont="1" applyFill="1" applyBorder="1" applyAlignment="1">
      <alignment vertical="top" wrapText="1"/>
    </xf>
    <xf numFmtId="180" fontId="109" fillId="8" borderId="47" xfId="0" applyNumberFormat="1" applyFont="1" applyFill="1" applyBorder="1" applyAlignment="1">
      <alignment vertical="top" wrapText="1"/>
    </xf>
    <xf numFmtId="180" fontId="110" fillId="8" borderId="47" xfId="0" applyNumberFormat="1" applyFont="1" applyFill="1" applyBorder="1" applyAlignment="1">
      <alignment vertical="top" wrapText="1"/>
    </xf>
    <xf numFmtId="0" fontId="109" fillId="0" borderId="0" xfId="0" applyFont="1" applyAlignment="1">
      <alignment vertical="top"/>
    </xf>
    <xf numFmtId="0" fontId="117" fillId="0" borderId="47" xfId="9" applyFont="1" applyFill="1" applyBorder="1" applyAlignment="1">
      <alignment horizontal="center" vertical="top"/>
    </xf>
    <xf numFmtId="0" fontId="117" fillId="0" borderId="47" xfId="10" applyFont="1" applyFill="1" applyBorder="1" applyAlignment="1">
      <alignment vertical="top" wrapText="1"/>
    </xf>
    <xf numFmtId="0" fontId="119" fillId="0" borderId="47" xfId="1" applyFont="1" applyFill="1" applyBorder="1" applyAlignment="1">
      <alignment horizontal="center" vertical="top"/>
    </xf>
    <xf numFmtId="0" fontId="117" fillId="0" borderId="47" xfId="12" applyFont="1" applyFill="1" applyBorder="1" applyAlignment="1">
      <alignment horizontal="center" vertical="center"/>
    </xf>
    <xf numFmtId="0" fontId="117" fillId="0" borderId="47" xfId="13" applyFont="1" applyFill="1" applyBorder="1" applyAlignment="1">
      <alignment horizontal="center" vertical="center" wrapText="1"/>
    </xf>
    <xf numFmtId="0" fontId="113" fillId="0" borderId="47" xfId="14" applyFont="1" applyFill="1" applyBorder="1" applyAlignment="1">
      <alignment vertical="top"/>
    </xf>
    <xf numFmtId="0" fontId="119" fillId="0" borderId="47" xfId="1" applyFont="1" applyFill="1" applyBorder="1" applyAlignment="1">
      <alignment vertical="top" wrapText="1"/>
    </xf>
    <xf numFmtId="0" fontId="109" fillId="62" borderId="0" xfId="0" applyFont="1" applyFill="1"/>
    <xf numFmtId="0" fontId="113" fillId="0" borderId="47" xfId="11" applyFont="1" applyFill="1" applyBorder="1" applyAlignment="1">
      <alignment vertical="top"/>
    </xf>
    <xf numFmtId="0" fontId="115" fillId="0" borderId="47" xfId="15" applyFont="1" applyBorder="1" applyAlignment="1">
      <alignment vertical="top" wrapText="1"/>
    </xf>
    <xf numFmtId="0" fontId="109" fillId="0" borderId="0" xfId="0" applyFont="1"/>
    <xf numFmtId="0" fontId="119" fillId="0" borderId="47" xfId="1" applyFont="1" applyBorder="1" applyAlignment="1">
      <alignment horizontal="center"/>
    </xf>
    <xf numFmtId="0" fontId="109" fillId="0" borderId="47" xfId="11" applyFont="1" applyFill="1" applyBorder="1" applyAlignment="1">
      <alignment vertical="top" wrapText="1"/>
    </xf>
    <xf numFmtId="166" fontId="110" fillId="8" borderId="47" xfId="0" applyNumberFormat="1" applyFont="1" applyFill="1" applyBorder="1" applyAlignment="1">
      <alignment horizontal="right" vertical="top" wrapText="1"/>
    </xf>
    <xf numFmtId="0" fontId="113" fillId="8" borderId="47" xfId="14" applyFont="1" applyFill="1" applyBorder="1" applyAlignment="1">
      <alignment vertical="top" wrapText="1"/>
    </xf>
    <xf numFmtId="0" fontId="118" fillId="8" borderId="47" xfId="1" applyFont="1" applyFill="1" applyBorder="1" applyAlignment="1">
      <alignment vertical="top" wrapText="1"/>
    </xf>
    <xf numFmtId="0" fontId="109" fillId="8" borderId="47" xfId="10" applyFont="1" applyFill="1" applyBorder="1" applyAlignment="1">
      <alignment vertical="top" wrapText="1"/>
    </xf>
    <xf numFmtId="0" fontId="109" fillId="0" borderId="47" xfId="10" applyFont="1" applyFill="1" applyBorder="1" applyAlignment="1">
      <alignment vertical="top" wrapText="1"/>
    </xf>
    <xf numFmtId="0" fontId="119" fillId="0" borderId="47" xfId="1" applyFont="1" applyFill="1" applyBorder="1" applyAlignment="1">
      <alignment horizontal="center" vertical="top" wrapText="1"/>
    </xf>
    <xf numFmtId="0" fontId="109" fillId="0" borderId="47" xfId="13" applyFont="1" applyFill="1" applyBorder="1" applyAlignment="1">
      <alignment horizontal="center" vertical="center" wrapText="1"/>
    </xf>
    <xf numFmtId="0" fontId="118" fillId="0" borderId="47" xfId="1" applyFont="1" applyBorder="1" applyAlignment="1">
      <alignment vertical="top" wrapText="1"/>
    </xf>
    <xf numFmtId="0" fontId="85" fillId="62" borderId="0" xfId="0" applyFont="1" applyFill="1"/>
    <xf numFmtId="0" fontId="0" fillId="62" borderId="0" xfId="0" applyFill="1"/>
    <xf numFmtId="0" fontId="113" fillId="0" borderId="45" xfId="8" applyFont="1" applyFill="1" applyBorder="1" applyAlignment="1">
      <alignment vertical="center" wrapText="1"/>
    </xf>
    <xf numFmtId="0" fontId="113" fillId="0" borderId="45" xfId="10" applyFont="1" applyFill="1" applyBorder="1" applyAlignment="1">
      <alignment vertical="center" wrapText="1"/>
    </xf>
    <xf numFmtId="0" fontId="113" fillId="0" borderId="47" xfId="8" applyFont="1" applyFill="1" applyBorder="1" applyAlignment="1">
      <alignment vertical="center" wrapText="1"/>
    </xf>
    <xf numFmtId="0" fontId="113" fillId="0" borderId="47" xfId="8" applyFont="1" applyFill="1" applyBorder="1" applyAlignment="1">
      <alignment vertical="top" wrapText="1"/>
    </xf>
    <xf numFmtId="0" fontId="62" fillId="62" borderId="0" xfId="0" applyFont="1" applyFill="1" applyAlignment="1">
      <alignment vertical="center"/>
    </xf>
    <xf numFmtId="0" fontId="2" fillId="6" borderId="47" xfId="0" applyFont="1" applyFill="1" applyBorder="1" applyAlignment="1">
      <alignment horizontal="center" vertical="center" textRotation="90" wrapText="1"/>
    </xf>
    <xf numFmtId="0" fontId="120" fillId="6" borderId="47" xfId="1" applyFont="1" applyFill="1" applyBorder="1" applyAlignment="1">
      <alignment horizontal="center" vertical="center" textRotation="90" wrapText="1"/>
    </xf>
    <xf numFmtId="0" fontId="56" fillId="6" borderId="47" xfId="1" applyFont="1" applyFill="1" applyBorder="1" applyAlignment="1">
      <alignment horizontal="center" vertical="center" textRotation="90" wrapText="1"/>
    </xf>
    <xf numFmtId="0" fontId="2" fillId="6" borderId="47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0" fontId="89" fillId="62" borderId="0" xfId="0" applyFont="1" applyFill="1" applyAlignment="1">
      <alignment vertical="center"/>
    </xf>
    <xf numFmtId="0" fontId="89" fillId="0" borderId="0" xfId="0" applyFont="1" applyAlignment="1">
      <alignment vertical="center"/>
    </xf>
    <xf numFmtId="0" fontId="0" fillId="2" borderId="193" xfId="0" applyFill="1" applyBorder="1"/>
    <xf numFmtId="0" fontId="0" fillId="2" borderId="194" xfId="0" applyFill="1" applyBorder="1"/>
    <xf numFmtId="0" fontId="74" fillId="2" borderId="193" xfId="0" applyFont="1" applyFill="1" applyBorder="1" applyAlignment="1">
      <alignment horizontal="left" vertical="center"/>
    </xf>
    <xf numFmtId="0" fontId="121" fillId="0" borderId="0" xfId="0" applyFont="1" applyBorder="1"/>
    <xf numFmtId="0" fontId="121" fillId="0" borderId="0" xfId="0" applyFont="1"/>
    <xf numFmtId="0" fontId="122" fillId="2" borderId="196" xfId="0" applyFont="1" applyFill="1" applyBorder="1" applyAlignment="1">
      <alignment horizontal="center" vertical="center"/>
    </xf>
    <xf numFmtId="167" fontId="122" fillId="2" borderId="197" xfId="0" applyNumberFormat="1" applyFont="1" applyFill="1" applyBorder="1" applyAlignment="1">
      <alignment horizontal="center" vertical="center" wrapText="1"/>
    </xf>
    <xf numFmtId="0" fontId="122" fillId="2" borderId="197" xfId="0" applyFont="1" applyFill="1" applyBorder="1" applyAlignment="1">
      <alignment horizontal="center" vertical="center" wrapText="1"/>
    </xf>
    <xf numFmtId="0" fontId="122" fillId="2" borderId="195" xfId="0" applyFont="1" applyFill="1" applyBorder="1" applyAlignment="1">
      <alignment horizontal="center" vertical="center"/>
    </xf>
    <xf numFmtId="0" fontId="123" fillId="0" borderId="9" xfId="3" applyFont="1" applyBorder="1" applyAlignment="1">
      <alignment horizontal="left" vertical="center" wrapText="1"/>
    </xf>
    <xf numFmtId="0" fontId="123" fillId="0" borderId="1" xfId="3" applyFont="1" applyBorder="1" applyAlignment="1">
      <alignment horizontal="left" vertical="center" wrapText="1"/>
    </xf>
    <xf numFmtId="0" fontId="123" fillId="0" borderId="1" xfId="3" applyFont="1" applyBorder="1" applyAlignment="1">
      <alignment horizontal="center" vertical="center"/>
    </xf>
    <xf numFmtId="0" fontId="62" fillId="0" borderId="110" xfId="3" applyFont="1" applyBorder="1" applyAlignment="1" applyProtection="1">
      <alignment horizontal="center" vertical="center"/>
      <protection locked="0"/>
    </xf>
    <xf numFmtId="0" fontId="124" fillId="0" borderId="109" xfId="3" applyFont="1" applyBorder="1" applyAlignment="1" applyProtection="1">
      <alignment horizontal="left" vertical="center" wrapText="1"/>
      <protection locked="0"/>
    </xf>
    <xf numFmtId="0" fontId="123" fillId="0" borderId="109" xfId="0" applyFont="1" applyFill="1" applyBorder="1" applyProtection="1">
      <protection locked="0"/>
    </xf>
    <xf numFmtId="0" fontId="124" fillId="0" borderId="109" xfId="0" applyFont="1" applyBorder="1" applyProtection="1">
      <protection locked="0"/>
    </xf>
    <xf numFmtId="0" fontId="124" fillId="0" borderId="111" xfId="0" applyFont="1" applyBorder="1" applyProtection="1">
      <protection locked="0"/>
    </xf>
    <xf numFmtId="167" fontId="62" fillId="0" borderId="1" xfId="0" applyNumberFormat="1" applyFont="1" applyBorder="1" applyProtection="1">
      <protection locked="0"/>
    </xf>
    <xf numFmtId="0" fontId="123" fillId="0" borderId="1" xfId="3" applyFont="1" applyBorder="1" applyAlignment="1">
      <alignment vertical="center"/>
    </xf>
    <xf numFmtId="0" fontId="62" fillId="0" borderId="110" xfId="3" applyNumberFormat="1" applyFont="1" applyFill="1" applyBorder="1" applyAlignment="1" applyProtection="1">
      <alignment vertical="center"/>
    </xf>
    <xf numFmtId="0" fontId="62" fillId="0" borderId="110" xfId="3" applyFont="1" applyBorder="1" applyAlignment="1" applyProtection="1">
      <alignment vertical="center"/>
      <protection locked="0"/>
    </xf>
    <xf numFmtId="0" fontId="62" fillId="0" borderId="1" xfId="0" applyFont="1" applyFill="1" applyBorder="1" applyAlignment="1" applyProtection="1"/>
    <xf numFmtId="0" fontId="36" fillId="0" borderId="1" xfId="3" applyNumberFormat="1" applyFont="1" applyFill="1" applyBorder="1" applyAlignment="1"/>
    <xf numFmtId="0" fontId="62" fillId="0" borderId="110" xfId="0" applyNumberFormat="1" applyFont="1" applyFill="1" applyBorder="1" applyAlignment="1" applyProtection="1"/>
    <xf numFmtId="0" fontId="62" fillId="0" borderId="110" xfId="3" applyNumberFormat="1" applyFont="1" applyFill="1" applyBorder="1" applyAlignment="1" applyProtection="1">
      <protection locked="0"/>
    </xf>
    <xf numFmtId="0" fontId="36" fillId="0" borderId="1" xfId="3" applyFont="1" applyFill="1" applyBorder="1" applyAlignment="1"/>
    <xf numFmtId="0" fontId="13" fillId="11" borderId="14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13" fillId="11" borderId="19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3" fillId="11" borderId="21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20" fillId="22" borderId="4" xfId="0" applyFont="1" applyFill="1" applyBorder="1" applyAlignment="1">
      <alignment horizontal="center" vertical="center"/>
    </xf>
    <xf numFmtId="0" fontId="20" fillId="22" borderId="3" xfId="0" applyFont="1" applyFill="1" applyBorder="1" applyAlignment="1">
      <alignment horizontal="center" vertical="center"/>
    </xf>
    <xf numFmtId="0" fontId="20" fillId="22" borderId="5" xfId="0" applyFont="1" applyFill="1" applyBorder="1" applyAlignment="1">
      <alignment horizontal="center" vertical="center"/>
    </xf>
    <xf numFmtId="0" fontId="20" fillId="22" borderId="7" xfId="0" applyFont="1" applyFill="1" applyBorder="1" applyAlignment="1">
      <alignment horizontal="center" vertical="center"/>
    </xf>
    <xf numFmtId="0" fontId="20" fillId="22" borderId="8" xfId="0" applyFont="1" applyFill="1" applyBorder="1" applyAlignment="1">
      <alignment horizontal="center" vertical="center"/>
    </xf>
    <xf numFmtId="0" fontId="20" fillId="22" borderId="9" xfId="0" applyFont="1" applyFill="1" applyBorder="1" applyAlignment="1">
      <alignment horizontal="center" vertical="center"/>
    </xf>
    <xf numFmtId="0" fontId="56" fillId="8" borderId="49" xfId="0" applyFont="1" applyFill="1" applyBorder="1" applyAlignment="1">
      <alignment horizontal="center"/>
    </xf>
    <xf numFmtId="0" fontId="56" fillId="8" borderId="50" xfId="0" applyFont="1" applyFill="1" applyBorder="1" applyAlignment="1">
      <alignment horizontal="center"/>
    </xf>
    <xf numFmtId="0" fontId="56" fillId="8" borderId="55" xfId="0" applyFont="1" applyFill="1" applyBorder="1" applyAlignment="1">
      <alignment horizont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20" borderId="49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55" xfId="0" applyFont="1" applyFill="1" applyBorder="1" applyAlignment="1">
      <alignment horizontal="center"/>
    </xf>
    <xf numFmtId="0" fontId="16" fillId="12" borderId="14" xfId="0" applyFont="1" applyFill="1" applyBorder="1" applyAlignment="1">
      <alignment horizontal="left" vertical="center"/>
    </xf>
    <xf numFmtId="0" fontId="16" fillId="12" borderId="15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9" xfId="0" applyFont="1" applyFill="1" applyBorder="1" applyAlignment="1">
      <alignment horizontal="left" vertical="center"/>
    </xf>
    <xf numFmtId="0" fontId="16" fillId="12" borderId="20" xfId="0" applyFont="1" applyFill="1" applyBorder="1" applyAlignment="1">
      <alignment horizontal="left" vertical="center"/>
    </xf>
    <xf numFmtId="0" fontId="16" fillId="12" borderId="2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0" fontId="15" fillId="8" borderId="7" xfId="0" applyFont="1" applyFill="1" applyBorder="1" applyAlignment="1">
      <alignment horizontal="center" vertical="center"/>
    </xf>
    <xf numFmtId="0" fontId="15" fillId="8" borderId="9" xfId="0" applyFont="1" applyFill="1" applyBorder="1" applyAlignment="1">
      <alignment horizontal="center" vertical="center"/>
    </xf>
    <xf numFmtId="0" fontId="13" fillId="10" borderId="49" xfId="0" applyFont="1" applyFill="1" applyBorder="1" applyAlignment="1">
      <alignment horizontal="right" vertical="center"/>
    </xf>
    <xf numFmtId="0" fontId="13" fillId="10" borderId="55" xfId="0" applyFont="1" applyFill="1" applyBorder="1" applyAlignment="1">
      <alignment horizontal="right" vertical="center"/>
    </xf>
    <xf numFmtId="0" fontId="13" fillId="11" borderId="4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5" xfId="0" applyFont="1" applyFill="1" applyBorder="1" applyAlignment="1">
      <alignment horizontal="center"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1" borderId="9" xfId="0" applyFont="1" applyFill="1" applyBorder="1" applyAlignment="1">
      <alignment horizontal="center" vertical="center"/>
    </xf>
    <xf numFmtId="0" fontId="18" fillId="2" borderId="22" xfId="1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left" vertical="center"/>
    </xf>
    <xf numFmtId="0" fontId="11" fillId="9" borderId="12" xfId="0" applyFont="1" applyFill="1" applyBorder="1" applyAlignment="1">
      <alignment horizontal="left" vertical="center"/>
    </xf>
    <xf numFmtId="0" fontId="42" fillId="12" borderId="4" xfId="0" applyFont="1" applyFill="1" applyBorder="1" applyAlignment="1">
      <alignment horizontal="center" vertical="center"/>
    </xf>
    <xf numFmtId="0" fontId="42" fillId="12" borderId="3" xfId="0" applyFont="1" applyFill="1" applyBorder="1" applyAlignment="1">
      <alignment horizontal="center" vertical="center"/>
    </xf>
    <xf numFmtId="0" fontId="42" fillId="12" borderId="5" xfId="0" applyFont="1" applyFill="1" applyBorder="1" applyAlignment="1">
      <alignment horizontal="center" vertical="center"/>
    </xf>
    <xf numFmtId="165" fontId="12" fillId="8" borderId="7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9" xfId="0" applyNumberFormat="1" applyFont="1" applyFill="1" applyBorder="1" applyAlignment="1">
      <alignment horizontal="center" vertical="center"/>
    </xf>
    <xf numFmtId="0" fontId="13" fillId="9" borderId="49" xfId="0" applyFont="1" applyFill="1" applyBorder="1" applyAlignment="1">
      <alignment horizontal="right" vertical="center"/>
    </xf>
    <xf numFmtId="0" fontId="13" fillId="9" borderId="55" xfId="0" applyFont="1" applyFill="1" applyBorder="1" applyAlignment="1">
      <alignment horizontal="right" vertical="center"/>
    </xf>
    <xf numFmtId="0" fontId="9" fillId="2" borderId="22" xfId="0" applyFont="1" applyFill="1" applyBorder="1" applyAlignment="1">
      <alignment horizontal="left" vertical="center"/>
    </xf>
    <xf numFmtId="0" fontId="13" fillId="5" borderId="49" xfId="0" applyFont="1" applyFill="1" applyBorder="1" applyAlignment="1">
      <alignment horizontal="right" vertical="center"/>
    </xf>
    <xf numFmtId="0" fontId="13" fillId="5" borderId="55" xfId="0" applyFont="1" applyFill="1" applyBorder="1" applyAlignment="1">
      <alignment horizontal="right" vertical="center"/>
    </xf>
    <xf numFmtId="0" fontId="13" fillId="7" borderId="49" xfId="0" applyFont="1" applyFill="1" applyBorder="1" applyAlignment="1">
      <alignment horizontal="right" vertical="center"/>
    </xf>
    <xf numFmtId="0" fontId="13" fillId="7" borderId="5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42" fillId="23" borderId="49" xfId="0" applyFont="1" applyFill="1" applyBorder="1" applyAlignment="1">
      <alignment horizontal="center"/>
    </xf>
    <xf numFmtId="0" fontId="42" fillId="23" borderId="50" xfId="0" applyFont="1" applyFill="1" applyBorder="1" applyAlignment="1">
      <alignment horizontal="center"/>
    </xf>
    <xf numFmtId="0" fontId="42" fillId="23" borderId="55" xfId="0" applyFont="1" applyFill="1" applyBorder="1" applyAlignment="1">
      <alignment horizontal="center"/>
    </xf>
    <xf numFmtId="0" fontId="20" fillId="17" borderId="4" xfId="0" applyFont="1" applyFill="1" applyBorder="1" applyAlignment="1">
      <alignment horizontal="center" vertical="center"/>
    </xf>
    <xf numFmtId="0" fontId="20" fillId="17" borderId="3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20" fillId="17" borderId="9" xfId="0" applyFont="1" applyFill="1" applyBorder="1" applyAlignment="1">
      <alignment horizontal="center" vertical="center"/>
    </xf>
    <xf numFmtId="0" fontId="42" fillId="11" borderId="49" xfId="0" applyFont="1" applyFill="1" applyBorder="1" applyAlignment="1">
      <alignment horizontal="center"/>
    </xf>
    <xf numFmtId="0" fontId="42" fillId="11" borderId="50" xfId="0" applyFont="1" applyFill="1" applyBorder="1" applyAlignment="1">
      <alignment horizontal="center"/>
    </xf>
    <xf numFmtId="0" fontId="42" fillId="11" borderId="55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28" fillId="11" borderId="49" xfId="0" applyFont="1" applyFill="1" applyBorder="1" applyAlignment="1">
      <alignment horizontal="center"/>
    </xf>
    <xf numFmtId="0" fontId="28" fillId="11" borderId="50" xfId="0" applyFont="1" applyFill="1" applyBorder="1" applyAlignment="1">
      <alignment horizontal="center"/>
    </xf>
    <xf numFmtId="0" fontId="28" fillId="11" borderId="55" xfId="0" applyFont="1" applyFill="1" applyBorder="1" applyAlignment="1">
      <alignment horizontal="center"/>
    </xf>
    <xf numFmtId="0" fontId="21" fillId="0" borderId="83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30" xfId="0" applyFont="1" applyFill="1" applyBorder="1" applyAlignment="1">
      <alignment horizontal="left" wrapText="1"/>
    </xf>
    <xf numFmtId="0" fontId="21" fillId="0" borderId="54" xfId="0" applyFont="1" applyFill="1" applyBorder="1" applyAlignment="1">
      <alignment horizontal="left" wrapText="1"/>
    </xf>
    <xf numFmtId="0" fontId="21" fillId="0" borderId="23" xfId="0" applyFont="1" applyFill="1" applyBorder="1" applyAlignment="1">
      <alignment horizontal="left" wrapText="1"/>
    </xf>
    <xf numFmtId="0" fontId="21" fillId="0" borderId="34" xfId="0" applyFont="1" applyFill="1" applyBorder="1" applyAlignment="1">
      <alignment horizontal="left" wrapText="1"/>
    </xf>
    <xf numFmtId="0" fontId="20" fillId="2" borderId="73" xfId="0" applyFont="1" applyFill="1" applyBorder="1" applyAlignment="1">
      <alignment horizontal="left" vertical="center"/>
    </xf>
    <xf numFmtId="0" fontId="20" fillId="2" borderId="84" xfId="0" applyFont="1" applyFill="1" applyBorder="1" applyAlignment="1">
      <alignment horizontal="left" vertical="center"/>
    </xf>
    <xf numFmtId="0" fontId="21" fillId="8" borderId="49" xfId="0" applyFont="1" applyFill="1" applyBorder="1" applyAlignment="1">
      <alignment horizontal="left"/>
    </xf>
    <xf numFmtId="0" fontId="21" fillId="8" borderId="50" xfId="0" applyFont="1" applyFill="1" applyBorder="1" applyAlignment="1">
      <alignment horizontal="left"/>
    </xf>
    <xf numFmtId="0" fontId="21" fillId="8" borderId="55" xfId="0" applyFont="1" applyFill="1" applyBorder="1" applyAlignment="1">
      <alignment horizontal="left"/>
    </xf>
    <xf numFmtId="0" fontId="26" fillId="2" borderId="49" xfId="0" applyFont="1" applyFill="1" applyBorder="1" applyAlignment="1">
      <alignment horizontal="center"/>
    </xf>
    <xf numFmtId="0" fontId="26" fillId="2" borderId="55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horizontal="left" vertical="center"/>
    </xf>
    <xf numFmtId="0" fontId="19" fillId="2" borderId="54" xfId="0" applyFont="1" applyFill="1" applyBorder="1" applyAlignment="1">
      <alignment horizontal="left" vertical="center"/>
    </xf>
    <xf numFmtId="0" fontId="19" fillId="2" borderId="23" xfId="0" applyFont="1" applyFill="1" applyBorder="1" applyAlignment="1">
      <alignment horizontal="left" vertical="center"/>
    </xf>
    <xf numFmtId="0" fontId="26" fillId="0" borderId="49" xfId="0" applyFont="1" applyFill="1" applyBorder="1" applyAlignment="1">
      <alignment horizontal="left"/>
    </xf>
    <xf numFmtId="0" fontId="26" fillId="0" borderId="55" xfId="0" applyFont="1" applyFill="1" applyBorder="1" applyAlignment="1">
      <alignment horizontal="left"/>
    </xf>
    <xf numFmtId="0" fontId="20" fillId="7" borderId="72" xfId="0" applyFont="1" applyFill="1" applyBorder="1" applyAlignment="1">
      <alignment horizontal="left" vertical="center"/>
    </xf>
    <xf numFmtId="0" fontId="20" fillId="7" borderId="13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13" xfId="0" applyFont="1" applyFill="1" applyBorder="1" applyAlignment="1">
      <alignment horizontal="left" vertical="center"/>
    </xf>
    <xf numFmtId="0" fontId="20" fillId="14" borderId="70" xfId="0" applyFont="1" applyFill="1" applyBorder="1" applyAlignment="1">
      <alignment horizontal="left" vertical="center"/>
    </xf>
    <xf numFmtId="0" fontId="20" fillId="14" borderId="82" xfId="0" applyFont="1" applyFill="1" applyBorder="1" applyAlignment="1">
      <alignment horizontal="left" vertical="center"/>
    </xf>
    <xf numFmtId="0" fontId="26" fillId="20" borderId="87" xfId="0" applyFont="1" applyFill="1" applyBorder="1" applyAlignment="1">
      <alignment horizontal="center"/>
    </xf>
    <xf numFmtId="0" fontId="26" fillId="20" borderId="86" xfId="0" applyFont="1" applyFill="1" applyBorder="1" applyAlignment="1">
      <alignment horizontal="center"/>
    </xf>
    <xf numFmtId="0" fontId="26" fillId="20" borderId="60" xfId="0" applyFont="1" applyFill="1" applyBorder="1" applyAlignment="1">
      <alignment horizontal="center"/>
    </xf>
    <xf numFmtId="0" fontId="25" fillId="11" borderId="87" xfId="0" applyFont="1" applyFill="1" applyBorder="1" applyAlignment="1">
      <alignment horizontal="center"/>
    </xf>
    <xf numFmtId="0" fontId="25" fillId="11" borderId="86" xfId="0" applyFont="1" applyFill="1" applyBorder="1" applyAlignment="1">
      <alignment horizontal="center"/>
    </xf>
    <xf numFmtId="0" fontId="25" fillId="11" borderId="60" xfId="0" applyFont="1" applyFill="1" applyBorder="1" applyAlignment="1">
      <alignment horizontal="center"/>
    </xf>
    <xf numFmtId="0" fontId="43" fillId="20" borderId="87" xfId="0" applyFont="1" applyFill="1" applyBorder="1" applyAlignment="1">
      <alignment horizontal="center"/>
    </xf>
    <xf numFmtId="0" fontId="43" fillId="20" borderId="86" xfId="0" applyFont="1" applyFill="1" applyBorder="1" applyAlignment="1">
      <alignment horizontal="center"/>
    </xf>
    <xf numFmtId="0" fontId="43" fillId="20" borderId="60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left" vertical="center"/>
    </xf>
    <xf numFmtId="0" fontId="20" fillId="14" borderId="13" xfId="0" applyFont="1" applyFill="1" applyBorder="1" applyAlignment="1">
      <alignment horizontal="left" vertical="center"/>
    </xf>
    <xf numFmtId="0" fontId="13" fillId="11" borderId="11" xfId="0" applyFont="1" applyFill="1" applyBorder="1" applyAlignment="1">
      <alignment horizontal="left" vertical="center"/>
    </xf>
    <xf numFmtId="0" fontId="13" fillId="11" borderId="13" xfId="0" applyFont="1" applyFill="1" applyBorder="1" applyAlignment="1">
      <alignment horizontal="left" vertical="center"/>
    </xf>
    <xf numFmtId="0" fontId="20" fillId="2" borderId="11" xfId="0" applyFont="1" applyFill="1" applyBorder="1" applyAlignment="1">
      <alignment horizontal="left" vertical="center"/>
    </xf>
    <xf numFmtId="0" fontId="20" fillId="2" borderId="13" xfId="0" applyFont="1" applyFill="1" applyBorder="1" applyAlignment="1">
      <alignment horizontal="left" vertical="center"/>
    </xf>
    <xf numFmtId="0" fontId="37" fillId="2" borderId="4" xfId="0" applyFont="1" applyFill="1" applyBorder="1" applyAlignment="1">
      <alignment horizontal="left" vertical="center"/>
    </xf>
    <xf numFmtId="0" fontId="37" fillId="2" borderId="3" xfId="0" applyFont="1" applyFill="1" applyBorder="1" applyAlignment="1">
      <alignment horizontal="left" vertical="center"/>
    </xf>
    <xf numFmtId="0" fontId="37" fillId="2" borderId="7" xfId="0" applyFont="1" applyFill="1" applyBorder="1" applyAlignment="1">
      <alignment horizontal="left" vertical="center"/>
    </xf>
    <xf numFmtId="0" fontId="37" fillId="2" borderId="8" xfId="0" applyFont="1" applyFill="1" applyBorder="1" applyAlignment="1">
      <alignment horizontal="left" vertical="center"/>
    </xf>
    <xf numFmtId="0" fontId="25" fillId="11" borderId="85" xfId="0" applyFont="1" applyFill="1" applyBorder="1" applyAlignment="1">
      <alignment horizontal="center"/>
    </xf>
    <xf numFmtId="0" fontId="25" fillId="11" borderId="0" xfId="0" applyFont="1" applyFill="1" applyBorder="1" applyAlignment="1">
      <alignment horizontal="center" vertical="center"/>
    </xf>
    <xf numFmtId="0" fontId="25" fillId="11" borderId="62" xfId="0" applyFont="1" applyFill="1" applyBorder="1" applyAlignment="1">
      <alignment horizontal="center" vertical="center"/>
    </xf>
    <xf numFmtId="0" fontId="21" fillId="0" borderId="63" xfId="0" applyFont="1" applyBorder="1" applyAlignment="1">
      <alignment horizontal="center" vertical="center"/>
    </xf>
    <xf numFmtId="0" fontId="21" fillId="0" borderId="64" xfId="0" applyFont="1" applyBorder="1" applyAlignment="1">
      <alignment horizontal="center" vertical="center"/>
    </xf>
    <xf numFmtId="0" fontId="13" fillId="11" borderId="65" xfId="0" applyFont="1" applyFill="1" applyBorder="1" applyAlignment="1">
      <alignment horizontal="center"/>
    </xf>
    <xf numFmtId="0" fontId="13" fillId="11" borderId="66" xfId="0" applyFont="1" applyFill="1" applyBorder="1" applyAlignment="1">
      <alignment horizontal="center"/>
    </xf>
    <xf numFmtId="0" fontId="13" fillId="11" borderId="67" xfId="0" applyFont="1" applyFill="1" applyBorder="1" applyAlignment="1">
      <alignment horizontal="center"/>
    </xf>
    <xf numFmtId="14" fontId="21" fillId="0" borderId="63" xfId="0" applyNumberFormat="1" applyFont="1" applyBorder="1" applyAlignment="1">
      <alignment horizontal="center" vertical="center"/>
    </xf>
    <xf numFmtId="14" fontId="21" fillId="0" borderId="64" xfId="0" applyNumberFormat="1" applyFont="1" applyBorder="1" applyAlignment="1">
      <alignment horizontal="center" vertical="center"/>
    </xf>
    <xf numFmtId="0" fontId="50" fillId="2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0" fontId="76" fillId="55" borderId="150" xfId="0" applyFont="1" applyFill="1" applyBorder="1" applyAlignment="1">
      <alignment horizontal="left"/>
    </xf>
    <xf numFmtId="0" fontId="76" fillId="55" borderId="0" xfId="0" applyFont="1" applyFill="1" applyBorder="1" applyAlignment="1">
      <alignment horizontal="left"/>
    </xf>
    <xf numFmtId="0" fontId="88" fillId="56" borderId="10" xfId="0" applyFont="1" applyFill="1" applyBorder="1" applyAlignment="1">
      <alignment horizontal="center" vertical="center"/>
    </xf>
    <xf numFmtId="0" fontId="88" fillId="56" borderId="79" xfId="0" applyFont="1" applyFill="1" applyBorder="1" applyAlignment="1">
      <alignment horizontal="center" vertical="center" wrapText="1"/>
    </xf>
    <xf numFmtId="0" fontId="88" fillId="56" borderId="10" xfId="0" applyFont="1" applyFill="1" applyBorder="1" applyAlignment="1">
      <alignment horizontal="center" vertical="center" wrapText="1"/>
    </xf>
    <xf numFmtId="49" fontId="90" fillId="2" borderId="10" xfId="0" applyNumberFormat="1" applyFont="1" applyFill="1" applyBorder="1" applyAlignment="1">
      <alignment horizontal="center" vertical="center"/>
    </xf>
    <xf numFmtId="0" fontId="41" fillId="62" borderId="156" xfId="0" applyFont="1" applyFill="1" applyBorder="1" applyAlignment="1">
      <alignment horizontal="center" vertical="center" textRotation="90"/>
    </xf>
    <xf numFmtId="0" fontId="41" fillId="62" borderId="45" xfId="0" applyFont="1" applyFill="1" applyBorder="1" applyAlignment="1">
      <alignment horizontal="center" vertical="center" textRotation="90"/>
    </xf>
    <xf numFmtId="0" fontId="3" fillId="62" borderId="156" xfId="0" applyFont="1" applyFill="1" applyBorder="1" applyAlignment="1">
      <alignment horizontal="center" vertical="center"/>
    </xf>
    <xf numFmtId="0" fontId="3" fillId="62" borderId="45" xfId="0" applyFont="1" applyFill="1" applyBorder="1" applyAlignment="1">
      <alignment horizontal="center" vertical="center"/>
    </xf>
    <xf numFmtId="0" fontId="76" fillId="2" borderId="150" xfId="0" applyFont="1" applyFill="1" applyBorder="1" applyAlignment="1">
      <alignment horizontal="center"/>
    </xf>
    <xf numFmtId="0" fontId="76" fillId="2" borderId="0" xfId="0" applyFont="1" applyFill="1" applyBorder="1" applyAlignment="1">
      <alignment horizontal="center"/>
    </xf>
    <xf numFmtId="176" fontId="107" fillId="15" borderId="0" xfId="0" applyNumberFormat="1" applyFont="1" applyFill="1" applyBorder="1" applyAlignment="1">
      <alignment horizontal="left" vertical="center"/>
    </xf>
    <xf numFmtId="0" fontId="3" fillId="62" borderId="156" xfId="0" applyFont="1" applyFill="1" applyBorder="1" applyAlignment="1">
      <alignment vertical="center"/>
    </xf>
    <xf numFmtId="0" fontId="3" fillId="62" borderId="45" xfId="0" applyFont="1" applyFill="1" applyBorder="1" applyAlignment="1">
      <alignment vertical="center"/>
    </xf>
    <xf numFmtId="0" fontId="3" fillId="62" borderId="156" xfId="0" applyFont="1" applyFill="1" applyBorder="1" applyAlignment="1">
      <alignment horizontal="center" vertical="center" wrapText="1"/>
    </xf>
    <xf numFmtId="0" fontId="3" fillId="62" borderId="45" xfId="0" applyFont="1" applyFill="1" applyBorder="1" applyAlignment="1">
      <alignment horizontal="center" vertical="center" wrapText="1"/>
    </xf>
    <xf numFmtId="0" fontId="3" fillId="62" borderId="156" xfId="0" applyFont="1" applyFill="1" applyBorder="1" applyAlignment="1">
      <alignment horizontal="center" vertical="center" textRotation="90"/>
    </xf>
    <xf numFmtId="0" fontId="3" fillId="62" borderId="45" xfId="0" applyFont="1" applyFill="1" applyBorder="1" applyAlignment="1">
      <alignment horizontal="center" vertical="center" textRotation="90"/>
    </xf>
    <xf numFmtId="0" fontId="3" fillId="62" borderId="156" xfId="0" applyFont="1" applyFill="1" applyBorder="1" applyAlignment="1">
      <alignment horizontal="left" vertical="center" wrapText="1"/>
    </xf>
    <xf numFmtId="0" fontId="3" fillId="62" borderId="45" xfId="0" applyFont="1" applyFill="1" applyBorder="1" applyAlignment="1">
      <alignment horizontal="left" vertical="center" wrapText="1"/>
    </xf>
    <xf numFmtId="175" fontId="90" fillId="2" borderId="154" xfId="5" applyNumberFormat="1" applyFont="1" applyFill="1" applyBorder="1" applyAlignment="1">
      <alignment horizontal="center" vertical="center"/>
    </xf>
    <xf numFmtId="175" fontId="90" fillId="2" borderId="190" xfId="5" applyNumberFormat="1" applyFont="1" applyFill="1" applyBorder="1" applyAlignment="1">
      <alignment horizontal="center" vertical="center"/>
    </xf>
    <xf numFmtId="175" fontId="90" fillId="2" borderId="191" xfId="5" applyNumberFormat="1" applyFont="1" applyFill="1" applyBorder="1" applyAlignment="1">
      <alignment horizontal="center" vertical="center"/>
    </xf>
    <xf numFmtId="175" fontId="90" fillId="10" borderId="154" xfId="5" applyNumberFormat="1" applyFont="1" applyFill="1" applyBorder="1" applyAlignment="1">
      <alignment horizontal="center" vertical="center" wrapText="1"/>
    </xf>
    <xf numFmtId="175" fontId="90" fillId="10" borderId="190" xfId="5" applyNumberFormat="1" applyFont="1" applyFill="1" applyBorder="1" applyAlignment="1">
      <alignment horizontal="center" vertical="center" wrapText="1"/>
    </xf>
    <xf numFmtId="175" fontId="90" fillId="10" borderId="191" xfId="5" applyNumberFormat="1" applyFont="1" applyFill="1" applyBorder="1" applyAlignment="1">
      <alignment horizontal="center" vertical="center" wrapText="1"/>
    </xf>
    <xf numFmtId="175" fontId="41" fillId="62" borderId="156" xfId="5" applyNumberFormat="1" applyFont="1" applyFill="1" applyBorder="1" applyAlignment="1">
      <alignment horizontal="center" vertical="center" textRotation="90" wrapText="1"/>
    </xf>
    <xf numFmtId="175" fontId="41" fillId="62" borderId="45" xfId="5" applyNumberFormat="1" applyFont="1" applyFill="1" applyBorder="1" applyAlignment="1">
      <alignment horizontal="center" vertical="center" textRotation="90" wrapText="1"/>
    </xf>
    <xf numFmtId="0" fontId="76" fillId="2" borderId="185" xfId="0" applyFont="1" applyFill="1" applyBorder="1" applyAlignment="1">
      <alignment horizontal="center"/>
    </xf>
    <xf numFmtId="0" fontId="76" fillId="2" borderId="186" xfId="0" applyFont="1" applyFill="1" applyBorder="1" applyAlignment="1">
      <alignment horizontal="center"/>
    </xf>
    <xf numFmtId="0" fontId="76" fillId="2" borderId="187" xfId="0" applyFont="1" applyFill="1" applyBorder="1" applyAlignment="1">
      <alignment horizontal="center"/>
    </xf>
    <xf numFmtId="0" fontId="25" fillId="11" borderId="185" xfId="0" applyFont="1" applyFill="1" applyBorder="1" applyAlignment="1">
      <alignment horizontal="center" vertical="center"/>
    </xf>
    <xf numFmtId="0" fontId="25" fillId="11" borderId="187" xfId="0" applyFont="1" applyFill="1" applyBorder="1" applyAlignment="1">
      <alignment horizontal="center" vertical="center"/>
    </xf>
    <xf numFmtId="0" fontId="71" fillId="40" borderId="114" xfId="0" applyFont="1" applyFill="1" applyBorder="1" applyAlignment="1">
      <alignment horizontal="center" vertical="center" wrapText="1"/>
    </xf>
    <xf numFmtId="0" fontId="71" fillId="40" borderId="115" xfId="0" applyFont="1" applyFill="1" applyBorder="1" applyAlignment="1">
      <alignment horizontal="center" vertical="center" wrapText="1"/>
    </xf>
    <xf numFmtId="0" fontId="71" fillId="40" borderId="116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33" xfId="0" applyFont="1" applyFill="1" applyBorder="1" applyAlignment="1">
      <alignment horizontal="left" wrapText="1"/>
    </xf>
    <xf numFmtId="167" fontId="21" fillId="2" borderId="28" xfId="0" applyNumberFormat="1" applyFont="1" applyFill="1" applyBorder="1" applyAlignment="1">
      <alignment horizontal="center"/>
    </xf>
    <xf numFmtId="167" fontId="21" fillId="2" borderId="30" xfId="0" applyNumberFormat="1" applyFont="1" applyFill="1" applyBorder="1" applyAlignment="1">
      <alignment horizontal="center"/>
    </xf>
    <xf numFmtId="167" fontId="21" fillId="2" borderId="31" xfId="0" applyNumberFormat="1" applyFont="1" applyFill="1" applyBorder="1" applyAlignment="1">
      <alignment horizontal="center"/>
    </xf>
    <xf numFmtId="167" fontId="21" fillId="2" borderId="32" xfId="0" applyNumberFormat="1" applyFont="1" applyFill="1" applyBorder="1" applyAlignment="1">
      <alignment horizontal="center"/>
    </xf>
    <xf numFmtId="167" fontId="21" fillId="2" borderId="33" xfId="0" applyNumberFormat="1" applyFont="1" applyFill="1" applyBorder="1" applyAlignment="1">
      <alignment horizontal="center"/>
    </xf>
    <xf numFmtId="167" fontId="21" fillId="2" borderId="34" xfId="0" applyNumberFormat="1" applyFont="1" applyFill="1" applyBorder="1" applyAlignment="1">
      <alignment horizontal="center"/>
    </xf>
    <xf numFmtId="0" fontId="28" fillId="2" borderId="25" xfId="0" applyFont="1" applyFill="1" applyBorder="1" applyAlignment="1">
      <alignment horizontal="center"/>
    </xf>
    <xf numFmtId="0" fontId="28" fillId="2" borderId="26" xfId="0" applyFont="1" applyFill="1" applyBorder="1" applyAlignment="1">
      <alignment horizontal="center"/>
    </xf>
    <xf numFmtId="0" fontId="28" fillId="2" borderId="27" xfId="0" applyFont="1" applyFill="1" applyBorder="1" applyAlignment="1">
      <alignment horizontal="center"/>
    </xf>
    <xf numFmtId="0" fontId="21" fillId="0" borderId="102" xfId="0" applyFont="1" applyBorder="1" applyAlignment="1">
      <alignment horizontal="center"/>
    </xf>
    <xf numFmtId="0" fontId="21" fillId="0" borderId="92" xfId="0" applyFont="1" applyBorder="1" applyAlignment="1">
      <alignment horizontal="center"/>
    </xf>
    <xf numFmtId="0" fontId="21" fillId="0" borderId="93" xfId="0" applyFont="1" applyBorder="1" applyAlignment="1">
      <alignment horizontal="center"/>
    </xf>
    <xf numFmtId="0" fontId="21" fillId="0" borderId="103" xfId="0" applyFont="1" applyFill="1" applyBorder="1" applyAlignment="1">
      <alignment horizontal="center"/>
    </xf>
    <xf numFmtId="0" fontId="21" fillId="0" borderId="37" xfId="0" applyFont="1" applyFill="1" applyBorder="1" applyAlignment="1">
      <alignment horizontal="center"/>
    </xf>
    <xf numFmtId="0" fontId="21" fillId="0" borderId="104" xfId="0" applyFont="1" applyFill="1" applyBorder="1" applyAlignment="1">
      <alignment horizontal="center"/>
    </xf>
    <xf numFmtId="0" fontId="21" fillId="0" borderId="97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98" xfId="0" applyFont="1" applyFill="1" applyBorder="1" applyAlignment="1">
      <alignment horizontal="center"/>
    </xf>
    <xf numFmtId="0" fontId="21" fillId="0" borderId="99" xfId="0" applyFont="1" applyFill="1" applyBorder="1" applyAlignment="1">
      <alignment horizontal="center"/>
    </xf>
    <xf numFmtId="0" fontId="21" fillId="0" borderId="100" xfId="0" applyFont="1" applyFill="1" applyBorder="1" applyAlignment="1">
      <alignment horizontal="center"/>
    </xf>
    <xf numFmtId="0" fontId="21" fillId="0" borderId="101" xfId="0" applyFont="1" applyFill="1" applyBorder="1" applyAlignment="1">
      <alignment horizontal="center"/>
    </xf>
    <xf numFmtId="0" fontId="20" fillId="9" borderId="11" xfId="0" applyFont="1" applyFill="1" applyBorder="1" applyAlignment="1">
      <alignment horizontal="left" vertical="center"/>
    </xf>
    <xf numFmtId="0" fontId="20" fillId="9" borderId="13" xfId="0" applyFont="1" applyFill="1" applyBorder="1" applyAlignment="1">
      <alignment horizontal="left" vertical="center"/>
    </xf>
    <xf numFmtId="0" fontId="20" fillId="7" borderId="11" xfId="0" applyFont="1" applyFill="1" applyBorder="1" applyAlignment="1">
      <alignment horizontal="left" vertical="center"/>
    </xf>
    <xf numFmtId="0" fontId="25" fillId="11" borderId="88" xfId="0" applyFont="1" applyFill="1" applyBorder="1" applyAlignment="1">
      <alignment horizontal="center" vertical="center"/>
    </xf>
    <xf numFmtId="0" fontId="25" fillId="11" borderId="89" xfId="0" applyFont="1" applyFill="1" applyBorder="1" applyAlignment="1">
      <alignment horizontal="center" vertical="center"/>
    </xf>
    <xf numFmtId="0" fontId="25" fillId="11" borderId="90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0" fontId="19" fillId="2" borderId="29" xfId="0" applyFont="1" applyFill="1" applyBorder="1" applyAlignment="1">
      <alignment horizontal="left" vertical="center"/>
    </xf>
    <xf numFmtId="0" fontId="19" fillId="2" borderId="30" xfId="0" applyFont="1" applyFill="1" applyBorder="1" applyAlignment="1">
      <alignment horizontal="left" vertical="center"/>
    </xf>
    <xf numFmtId="0" fontId="19" fillId="2" borderId="33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21" fillId="0" borderId="94" xfId="0" applyFont="1" applyFill="1" applyBorder="1" applyAlignment="1">
      <alignment horizontal="center"/>
    </xf>
    <xf numFmtId="0" fontId="21" fillId="0" borderId="95" xfId="0" applyFont="1" applyFill="1" applyBorder="1" applyAlignment="1">
      <alignment horizontal="center"/>
    </xf>
    <xf numFmtId="0" fontId="21" fillId="0" borderId="96" xfId="0" applyFont="1" applyFill="1" applyBorder="1" applyAlignment="1">
      <alignment horizontal="center"/>
    </xf>
    <xf numFmtId="0" fontId="21" fillId="0" borderId="91" xfId="0" applyFont="1" applyBorder="1" applyAlignment="1">
      <alignment horizontal="center"/>
    </xf>
    <xf numFmtId="0" fontId="37" fillId="2" borderId="28" xfId="0" applyFont="1" applyFill="1" applyBorder="1" applyAlignment="1">
      <alignment horizontal="left" vertical="center"/>
    </xf>
    <xf numFmtId="0" fontId="37" fillId="2" borderId="29" xfId="0" applyFont="1" applyFill="1" applyBorder="1" applyAlignment="1">
      <alignment horizontal="left" vertical="center"/>
    </xf>
    <xf numFmtId="0" fontId="37" fillId="2" borderId="33" xfId="0" applyFont="1" applyFill="1" applyBorder="1" applyAlignment="1">
      <alignment horizontal="left" vertical="center"/>
    </xf>
    <xf numFmtId="0" fontId="37" fillId="2" borderId="23" xfId="0" applyFont="1" applyFill="1" applyBorder="1" applyAlignment="1">
      <alignment horizontal="left" vertical="center"/>
    </xf>
    <xf numFmtId="0" fontId="21" fillId="0" borderId="4" xfId="0" applyFont="1" applyFill="1" applyBorder="1" applyAlignment="1">
      <alignment horizontal="left" vertical="center" wrapText="1"/>
    </xf>
    <xf numFmtId="0" fontId="21" fillId="0" borderId="5" xfId="0" applyFont="1" applyFill="1" applyBorder="1" applyAlignment="1">
      <alignment horizontal="left" vertical="center" wrapText="1"/>
    </xf>
    <xf numFmtId="0" fontId="21" fillId="0" borderId="7" xfId="0" applyFont="1" applyFill="1" applyBorder="1" applyAlignment="1">
      <alignment horizontal="left" vertical="center" wrapText="1"/>
    </xf>
    <xf numFmtId="0" fontId="21" fillId="0" borderId="9" xfId="0" applyFont="1" applyFill="1" applyBorder="1" applyAlignment="1">
      <alignment horizontal="left" vertical="center" wrapText="1"/>
    </xf>
    <xf numFmtId="0" fontId="57" fillId="58" borderId="159" xfId="0" applyFont="1" applyFill="1" applyBorder="1" applyAlignment="1">
      <alignment horizontal="center" vertical="center"/>
    </xf>
    <xf numFmtId="0" fontId="57" fillId="58" borderId="160" xfId="0" applyFont="1" applyFill="1" applyBorder="1" applyAlignment="1">
      <alignment horizontal="center" vertical="center"/>
    </xf>
    <xf numFmtId="0" fontId="99" fillId="57" borderId="0" xfId="0" applyFont="1" applyFill="1" applyAlignment="1">
      <alignment horizontal="center" vertical="center"/>
    </xf>
    <xf numFmtId="0" fontId="100" fillId="23" borderId="169" xfId="0" applyFont="1" applyFill="1" applyBorder="1" applyAlignment="1">
      <alignment horizontal="center" vertical="center"/>
    </xf>
    <xf numFmtId="0" fontId="57" fillId="32" borderId="170" xfId="0" applyFont="1" applyFill="1" applyBorder="1" applyAlignment="1">
      <alignment horizontal="center" vertical="center"/>
    </xf>
    <xf numFmtId="0" fontId="57" fillId="32" borderId="171" xfId="0" applyFont="1" applyFill="1" applyBorder="1" applyAlignment="1">
      <alignment horizontal="center" vertical="center"/>
    </xf>
    <xf numFmtId="0" fontId="57" fillId="32" borderId="172" xfId="0" applyFont="1" applyFill="1" applyBorder="1" applyAlignment="1">
      <alignment horizontal="center" vertical="center"/>
    </xf>
    <xf numFmtId="0" fontId="57" fillId="23" borderId="173" xfId="0" applyFont="1" applyFill="1" applyBorder="1" applyAlignment="1">
      <alignment horizontal="center" vertical="center"/>
    </xf>
    <xf numFmtId="0" fontId="57" fillId="23" borderId="176" xfId="0" applyFont="1" applyFill="1" applyBorder="1" applyAlignment="1">
      <alignment horizontal="center" vertical="center"/>
    </xf>
    <xf numFmtId="0" fontId="75" fillId="60" borderId="174" xfId="0" applyFont="1" applyFill="1" applyBorder="1" applyAlignment="1">
      <alignment horizontal="center" vertical="center"/>
    </xf>
    <xf numFmtId="0" fontId="75" fillId="60" borderId="173" xfId="0" applyFont="1" applyFill="1" applyBorder="1" applyAlignment="1">
      <alignment horizontal="center" vertical="center"/>
    </xf>
    <xf numFmtId="0" fontId="75" fillId="60" borderId="177" xfId="0" applyFont="1" applyFill="1" applyBorder="1" applyAlignment="1">
      <alignment horizontal="center" vertical="center"/>
    </xf>
    <xf numFmtId="0" fontId="75" fillId="60" borderId="176" xfId="0" applyFont="1" applyFill="1" applyBorder="1" applyAlignment="1">
      <alignment horizontal="center" vertical="center"/>
    </xf>
    <xf numFmtId="0" fontId="57" fillId="32" borderId="175" xfId="0" applyFont="1" applyFill="1" applyBorder="1" applyAlignment="1">
      <alignment horizontal="center" vertical="center" textRotation="180"/>
    </xf>
    <xf numFmtId="0" fontId="57" fillId="32" borderId="178" xfId="0" applyFont="1" applyFill="1" applyBorder="1" applyAlignment="1">
      <alignment horizontal="center" vertical="center" textRotation="180"/>
    </xf>
    <xf numFmtId="0" fontId="57" fillId="32" borderId="181" xfId="0" applyFont="1" applyFill="1" applyBorder="1" applyAlignment="1">
      <alignment horizontal="center" vertical="center" textRotation="180"/>
    </xf>
    <xf numFmtId="0" fontId="57" fillId="32" borderId="175" xfId="0" applyFont="1" applyFill="1" applyBorder="1" applyAlignment="1">
      <alignment horizontal="center" vertical="center"/>
    </xf>
    <xf numFmtId="0" fontId="57" fillId="32" borderId="178" xfId="0" applyFont="1" applyFill="1" applyBorder="1" applyAlignment="1">
      <alignment horizontal="center" vertical="center"/>
    </xf>
    <xf numFmtId="0" fontId="57" fillId="32" borderId="181" xfId="0" applyFont="1" applyFill="1" applyBorder="1" applyAlignment="1">
      <alignment horizontal="center" vertical="center"/>
    </xf>
    <xf numFmtId="0" fontId="101" fillId="9" borderId="174" xfId="0" applyFont="1" applyFill="1" applyBorder="1" applyAlignment="1">
      <alignment horizontal="center" vertical="center"/>
    </xf>
    <xf numFmtId="0" fontId="101" fillId="9" borderId="173" xfId="0" applyFont="1" applyFill="1" applyBorder="1" applyAlignment="1">
      <alignment horizontal="center" vertical="center"/>
    </xf>
    <xf numFmtId="0" fontId="101" fillId="9" borderId="179" xfId="0" applyFont="1" applyFill="1" applyBorder="1" applyAlignment="1">
      <alignment horizontal="center" vertical="center"/>
    </xf>
    <xf numFmtId="0" fontId="101" fillId="9" borderId="180" xfId="0" applyFont="1" applyFill="1" applyBorder="1" applyAlignment="1">
      <alignment horizontal="center" vertical="center"/>
    </xf>
    <xf numFmtId="0" fontId="101" fillId="9" borderId="177" xfId="0" applyFont="1" applyFill="1" applyBorder="1" applyAlignment="1">
      <alignment horizontal="center" vertical="center"/>
    </xf>
    <xf numFmtId="0" fontId="101" fillId="9" borderId="176" xfId="0" applyFont="1" applyFill="1" applyBorder="1" applyAlignment="1">
      <alignment horizontal="center" vertical="center"/>
    </xf>
    <xf numFmtId="0" fontId="101" fillId="57" borderId="174" xfId="0" applyFont="1" applyFill="1" applyBorder="1" applyAlignment="1">
      <alignment horizontal="center" vertical="center"/>
    </xf>
    <xf numFmtId="0" fontId="101" fillId="57" borderId="173" xfId="0" applyFont="1" applyFill="1" applyBorder="1" applyAlignment="1">
      <alignment horizontal="center" vertical="center"/>
    </xf>
    <xf numFmtId="0" fontId="101" fillId="57" borderId="179" xfId="0" applyFont="1" applyFill="1" applyBorder="1" applyAlignment="1">
      <alignment horizontal="center" vertical="center"/>
    </xf>
    <xf numFmtId="0" fontId="101" fillId="57" borderId="180" xfId="0" applyFont="1" applyFill="1" applyBorder="1" applyAlignment="1">
      <alignment horizontal="center" vertical="center"/>
    </xf>
    <xf numFmtId="0" fontId="101" fillId="57" borderId="177" xfId="0" applyFont="1" applyFill="1" applyBorder="1" applyAlignment="1">
      <alignment horizontal="center" vertical="center"/>
    </xf>
    <xf numFmtId="0" fontId="101" fillId="57" borderId="176" xfId="0" applyFont="1" applyFill="1" applyBorder="1" applyAlignment="1">
      <alignment horizontal="center" vertical="center"/>
    </xf>
    <xf numFmtId="0" fontId="101" fillId="10" borderId="174" xfId="0" applyFont="1" applyFill="1" applyBorder="1" applyAlignment="1">
      <alignment horizontal="center" vertical="center"/>
    </xf>
    <xf numFmtId="0" fontId="101" fillId="10" borderId="173" xfId="0" applyFont="1" applyFill="1" applyBorder="1" applyAlignment="1">
      <alignment horizontal="center" vertical="center"/>
    </xf>
    <xf numFmtId="0" fontId="101" fillId="10" borderId="179" xfId="0" applyFont="1" applyFill="1" applyBorder="1" applyAlignment="1">
      <alignment horizontal="center" vertical="center"/>
    </xf>
    <xf numFmtId="0" fontId="101" fillId="10" borderId="180" xfId="0" applyFont="1" applyFill="1" applyBorder="1" applyAlignment="1">
      <alignment horizontal="center" vertical="center"/>
    </xf>
    <xf numFmtId="0" fontId="101" fillId="10" borderId="177" xfId="0" applyFont="1" applyFill="1" applyBorder="1" applyAlignment="1">
      <alignment horizontal="center" vertical="center"/>
    </xf>
    <xf numFmtId="0" fontId="101" fillId="10" borderId="176" xfId="0" applyFont="1" applyFill="1" applyBorder="1" applyAlignment="1">
      <alignment horizontal="center" vertical="center"/>
    </xf>
    <xf numFmtId="0" fontId="101" fillId="61" borderId="174" xfId="0" applyFont="1" applyFill="1" applyBorder="1" applyAlignment="1">
      <alignment horizontal="center" vertical="center"/>
    </xf>
    <xf numFmtId="0" fontId="101" fillId="61" borderId="173" xfId="0" applyFont="1" applyFill="1" applyBorder="1" applyAlignment="1">
      <alignment horizontal="center" vertical="center"/>
    </xf>
    <xf numFmtId="0" fontId="101" fillId="61" borderId="179" xfId="0" applyFont="1" applyFill="1" applyBorder="1" applyAlignment="1">
      <alignment horizontal="center" vertical="center"/>
    </xf>
    <xf numFmtId="0" fontId="101" fillId="61" borderId="180" xfId="0" applyFont="1" applyFill="1" applyBorder="1" applyAlignment="1">
      <alignment horizontal="center" vertical="center"/>
    </xf>
    <xf numFmtId="0" fontId="101" fillId="61" borderId="177" xfId="0" applyFont="1" applyFill="1" applyBorder="1" applyAlignment="1">
      <alignment horizontal="center" vertical="center"/>
    </xf>
    <xf numFmtId="0" fontId="101" fillId="61" borderId="176" xfId="0" applyFont="1" applyFill="1" applyBorder="1" applyAlignment="1">
      <alignment horizontal="center" vertical="center"/>
    </xf>
    <xf numFmtId="0" fontId="101" fillId="38" borderId="174" xfId="0" applyFont="1" applyFill="1" applyBorder="1" applyAlignment="1">
      <alignment horizontal="center" vertical="center"/>
    </xf>
    <xf numFmtId="0" fontId="101" fillId="38" borderId="173" xfId="0" applyFont="1" applyFill="1" applyBorder="1" applyAlignment="1">
      <alignment horizontal="center" vertical="center"/>
    </xf>
    <xf numFmtId="0" fontId="101" fillId="38" borderId="179" xfId="0" applyFont="1" applyFill="1" applyBorder="1" applyAlignment="1">
      <alignment horizontal="center" vertical="center"/>
    </xf>
    <xf numFmtId="0" fontId="101" fillId="38" borderId="180" xfId="0" applyFont="1" applyFill="1" applyBorder="1" applyAlignment="1">
      <alignment horizontal="center" vertical="center"/>
    </xf>
    <xf numFmtId="0" fontId="101" fillId="38" borderId="177" xfId="0" applyFont="1" applyFill="1" applyBorder="1" applyAlignment="1">
      <alignment horizontal="center" vertical="center"/>
    </xf>
    <xf numFmtId="0" fontId="101" fillId="38" borderId="176" xfId="0" applyFont="1" applyFill="1" applyBorder="1" applyAlignment="1">
      <alignment horizontal="center" vertical="center"/>
    </xf>
    <xf numFmtId="9" fontId="3" fillId="50" borderId="80" xfId="0" applyNumberFormat="1" applyFont="1" applyFill="1" applyBorder="1" applyAlignment="1">
      <alignment horizontal="center" vertical="center" wrapText="1"/>
    </xf>
    <xf numFmtId="9" fontId="3" fillId="50" borderId="81" xfId="0" applyNumberFormat="1" applyFont="1" applyFill="1" applyBorder="1" applyAlignment="1">
      <alignment horizontal="center" vertical="center" wrapText="1"/>
    </xf>
    <xf numFmtId="166" fontId="3" fillId="50" borderId="80" xfId="0" applyNumberFormat="1" applyFont="1" applyFill="1" applyBorder="1" applyAlignment="1" applyProtection="1">
      <alignment horizontal="center" vertical="center" wrapText="1"/>
      <protection locked="0"/>
    </xf>
    <xf numFmtId="166" fontId="3" fillId="50" borderId="81" xfId="0" applyNumberFormat="1" applyFont="1" applyFill="1" applyBorder="1" applyAlignment="1" applyProtection="1">
      <alignment horizontal="center" vertical="center" wrapText="1"/>
      <protection locked="0"/>
    </xf>
    <xf numFmtId="0" fontId="3" fillId="50" borderId="80" xfId="0" applyFont="1" applyFill="1" applyBorder="1" applyAlignment="1" applyProtection="1">
      <alignment horizontal="center" vertical="center" wrapText="1"/>
      <protection locked="0"/>
    </xf>
    <xf numFmtId="0" fontId="3" fillId="50" borderId="81" xfId="0" applyFont="1" applyFill="1" applyBorder="1" applyAlignment="1" applyProtection="1">
      <alignment horizontal="center" vertical="center" wrapText="1"/>
      <protection locked="0"/>
    </xf>
    <xf numFmtId="166" fontId="3" fillId="50" borderId="80" xfId="0" applyNumberFormat="1" applyFont="1" applyFill="1" applyBorder="1" applyAlignment="1">
      <alignment horizontal="center" vertical="center" wrapText="1"/>
    </xf>
    <xf numFmtId="166" fontId="3" fillId="50" borderId="81" xfId="0" applyNumberFormat="1" applyFont="1" applyFill="1" applyBorder="1" applyAlignment="1">
      <alignment horizontal="center" vertical="center" wrapText="1"/>
    </xf>
    <xf numFmtId="0" fontId="3" fillId="50" borderId="80" xfId="0" applyFont="1" applyFill="1" applyBorder="1" applyAlignment="1">
      <alignment horizontal="center" vertical="center" wrapText="1"/>
    </xf>
    <xf numFmtId="0" fontId="3" fillId="50" borderId="81" xfId="0" applyFont="1" applyFill="1" applyBorder="1" applyAlignment="1">
      <alignment horizontal="center" vertical="center" wrapText="1"/>
    </xf>
    <xf numFmtId="0" fontId="85" fillId="0" borderId="81" xfId="0" applyFont="1" applyBorder="1" applyAlignment="1">
      <alignment horizontal="center" vertical="center" wrapText="1"/>
    </xf>
    <xf numFmtId="0" fontId="3" fillId="51" borderId="80" xfId="0" applyFont="1" applyFill="1" applyBorder="1" applyAlignment="1" applyProtection="1">
      <alignment horizontal="center" vertical="center" wrapText="1"/>
      <protection locked="0"/>
    </xf>
    <xf numFmtId="0" fontId="3" fillId="51" borderId="81" xfId="0" applyFont="1" applyFill="1" applyBorder="1" applyAlignment="1" applyProtection="1">
      <alignment horizontal="center" vertical="center" wrapText="1"/>
      <protection locked="0"/>
    </xf>
    <xf numFmtId="0" fontId="3" fillId="51" borderId="80" xfId="0" applyFont="1" applyFill="1" applyBorder="1" applyAlignment="1">
      <alignment horizontal="center" vertical="center" wrapText="1"/>
    </xf>
    <xf numFmtId="0" fontId="3" fillId="51" borderId="81" xfId="0" applyFont="1" applyFill="1" applyBorder="1" applyAlignment="1">
      <alignment horizontal="center" vertical="center" wrapText="1"/>
    </xf>
    <xf numFmtId="9" fontId="3" fillId="50" borderId="80" xfId="0" applyNumberFormat="1" applyFont="1" applyFill="1" applyBorder="1" applyAlignment="1" applyProtection="1">
      <alignment horizontal="center" vertical="center" wrapText="1"/>
      <protection locked="0"/>
    </xf>
    <xf numFmtId="9" fontId="3" fillId="50" borderId="81" xfId="0" applyNumberFormat="1" applyFont="1" applyFill="1" applyBorder="1" applyAlignment="1" applyProtection="1">
      <alignment horizontal="center" vertical="center" wrapText="1"/>
      <protection locked="0"/>
    </xf>
    <xf numFmtId="9" fontId="3" fillId="51" borderId="80" xfId="0" applyNumberFormat="1" applyFont="1" applyFill="1" applyBorder="1" applyAlignment="1" applyProtection="1">
      <alignment horizontal="center" vertical="center" wrapText="1"/>
      <protection locked="0"/>
    </xf>
    <xf numFmtId="9" fontId="3" fillId="51" borderId="81" xfId="0" applyNumberFormat="1" applyFont="1" applyFill="1" applyBorder="1" applyAlignment="1" applyProtection="1">
      <alignment horizontal="center" vertical="center" wrapText="1"/>
      <protection locked="0"/>
    </xf>
    <xf numFmtId="166" fontId="3" fillId="50" borderId="138" xfId="0" applyNumberFormat="1" applyFont="1" applyFill="1" applyBorder="1" applyAlignment="1" applyProtection="1">
      <alignment horizontal="center" vertical="center" wrapText="1"/>
      <protection locked="0"/>
    </xf>
    <xf numFmtId="166" fontId="3" fillId="50" borderId="139" xfId="0" applyNumberFormat="1" applyFont="1" applyFill="1" applyBorder="1" applyAlignment="1" applyProtection="1">
      <alignment horizontal="center" vertical="center" wrapText="1"/>
      <protection locked="0"/>
    </xf>
    <xf numFmtId="0" fontId="3" fillId="50" borderId="123" xfId="0" applyFont="1" applyFill="1" applyBorder="1" applyAlignment="1" applyProtection="1">
      <alignment horizontal="center" vertical="center" wrapText="1"/>
      <protection locked="0"/>
    </xf>
    <xf numFmtId="0" fontId="3" fillId="50" borderId="133" xfId="0" applyFont="1" applyFill="1" applyBorder="1" applyAlignment="1" applyProtection="1">
      <alignment horizontal="center" vertical="center" wrapText="1"/>
      <protection locked="0"/>
    </xf>
    <xf numFmtId="0" fontId="13" fillId="50" borderId="80" xfId="0" applyFont="1" applyFill="1" applyBorder="1" applyAlignment="1" applyProtection="1">
      <alignment horizontal="center" vertical="center" wrapText="1"/>
      <protection locked="0"/>
    </xf>
    <xf numFmtId="0" fontId="13" fillId="50" borderId="81" xfId="0" applyFont="1" applyFill="1" applyBorder="1" applyAlignment="1" applyProtection="1">
      <alignment horizontal="center" vertical="center" wrapText="1"/>
      <protection locked="0"/>
    </xf>
    <xf numFmtId="166" fontId="3" fillId="50" borderId="123" xfId="0" applyNumberFormat="1" applyFont="1" applyFill="1" applyBorder="1" applyAlignment="1">
      <alignment horizontal="center" vertical="center" wrapText="1"/>
    </xf>
    <xf numFmtId="166" fontId="3" fillId="50" borderId="133" xfId="0" applyNumberFormat="1" applyFont="1" applyFill="1" applyBorder="1" applyAlignment="1">
      <alignment horizontal="center" vertical="center" wrapText="1"/>
    </xf>
    <xf numFmtId="0" fontId="3" fillId="50" borderId="123" xfId="0" applyFont="1" applyFill="1" applyBorder="1" applyAlignment="1">
      <alignment horizontal="center" vertical="center" wrapText="1"/>
    </xf>
    <xf numFmtId="0" fontId="3" fillId="50" borderId="133" xfId="0" applyFont="1" applyFill="1" applyBorder="1" applyAlignment="1">
      <alignment horizontal="center" vertical="center" wrapText="1"/>
    </xf>
    <xf numFmtId="0" fontId="81" fillId="50" borderId="123" xfId="0" applyFont="1" applyFill="1" applyBorder="1" applyAlignment="1" applyProtection="1">
      <alignment horizontal="center" vertical="center" wrapText="1"/>
      <protection locked="0"/>
    </xf>
    <xf numFmtId="0" fontId="81" fillId="50" borderId="133" xfId="0" applyFont="1" applyFill="1" applyBorder="1" applyAlignment="1" applyProtection="1">
      <alignment horizontal="center" vertical="center" wrapText="1"/>
      <protection locked="0"/>
    </xf>
    <xf numFmtId="9" fontId="81" fillId="50" borderId="123" xfId="0" applyNumberFormat="1" applyFont="1" applyFill="1" applyBorder="1" applyAlignment="1" applyProtection="1">
      <alignment horizontal="center" vertical="center" wrapText="1"/>
      <protection locked="0"/>
    </xf>
    <xf numFmtId="9" fontId="81" fillId="50" borderId="133" xfId="0" applyNumberFormat="1" applyFont="1" applyFill="1" applyBorder="1" applyAlignment="1" applyProtection="1">
      <alignment horizontal="center" vertical="center" wrapText="1"/>
      <protection locked="0"/>
    </xf>
    <xf numFmtId="9" fontId="81" fillId="50" borderId="131" xfId="0" applyNumberFormat="1" applyFont="1" applyFill="1" applyBorder="1" applyAlignment="1" applyProtection="1">
      <alignment horizontal="center" vertical="center" wrapText="1"/>
      <protection locked="0"/>
    </xf>
    <xf numFmtId="9" fontId="81" fillId="50" borderId="140" xfId="0" applyNumberFormat="1" applyFont="1" applyFill="1" applyBorder="1" applyAlignment="1" applyProtection="1">
      <alignment horizontal="center" vertical="center" wrapText="1"/>
      <protection locked="0"/>
    </xf>
    <xf numFmtId="166" fontId="36" fillId="0" borderId="12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21" xfId="0" applyNumberFormat="1" applyFont="1" applyFill="1" applyBorder="1" applyAlignment="1" applyProtection="1">
      <alignment horizontal="center" vertical="center"/>
      <protection locked="0"/>
    </xf>
    <xf numFmtId="166" fontId="36" fillId="0" borderId="10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42" xfId="0" applyNumberFormat="1" applyFont="1" applyFill="1" applyBorder="1" applyAlignment="1" applyProtection="1">
      <alignment horizontal="center" vertical="center" wrapText="1"/>
      <protection locked="0"/>
    </xf>
    <xf numFmtId="166" fontId="36" fillId="0" borderId="140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106" xfId="0" applyFont="1" applyBorder="1" applyAlignment="1" applyProtection="1">
      <alignment horizontal="left" vertical="center" wrapText="1"/>
      <protection locked="0"/>
    </xf>
    <xf numFmtId="0" fontId="62" fillId="0" borderId="133" xfId="0" applyFont="1" applyBorder="1" applyAlignment="1" applyProtection="1">
      <alignment horizontal="left" vertical="center" wrapText="1"/>
      <protection locked="0"/>
    </xf>
    <xf numFmtId="0" fontId="62" fillId="0" borderId="123" xfId="0" applyFont="1" applyBorder="1" applyAlignment="1" applyProtection="1">
      <alignment horizontal="left" vertical="center" wrapText="1"/>
      <protection locked="0"/>
    </xf>
    <xf numFmtId="0" fontId="62" fillId="0" borderId="131" xfId="0" applyFont="1" applyFill="1" applyBorder="1" applyAlignment="1" applyProtection="1">
      <alignment horizontal="left" vertical="center" wrapText="1"/>
      <protection locked="0"/>
    </xf>
    <xf numFmtId="0" fontId="62" fillId="0" borderId="142" xfId="0" applyFont="1" applyFill="1" applyBorder="1" applyAlignment="1" applyProtection="1">
      <alignment horizontal="left" vertical="center" wrapText="1"/>
      <protection locked="0"/>
    </xf>
    <xf numFmtId="166" fontId="36" fillId="0" borderId="131" xfId="0" applyNumberFormat="1" applyFont="1" applyFill="1" applyBorder="1" applyAlignment="1" applyProtection="1">
      <alignment horizontal="center" vertical="center"/>
      <protection locked="0"/>
    </xf>
    <xf numFmtId="166" fontId="36" fillId="0" borderId="142" xfId="0" applyNumberFormat="1" applyFont="1" applyFill="1" applyBorder="1" applyAlignment="1" applyProtection="1">
      <alignment horizontal="center" vertical="center"/>
      <protection locked="0"/>
    </xf>
    <xf numFmtId="166" fontId="36" fillId="0" borderId="140" xfId="0" applyNumberFormat="1" applyFont="1" applyFill="1" applyBorder="1" applyAlignment="1" applyProtection="1">
      <alignment horizontal="center" vertical="center"/>
      <protection locked="0"/>
    </xf>
    <xf numFmtId="166" fontId="36" fillId="7" borderId="138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46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39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23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06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33" xfId="0" applyNumberFormat="1" applyFont="1" applyFill="1" applyBorder="1" applyAlignment="1" applyProtection="1">
      <alignment horizontal="center" vertical="center" wrapText="1"/>
      <protection locked="0"/>
    </xf>
    <xf numFmtId="0" fontId="36" fillId="7" borderId="123" xfId="0" applyFont="1" applyFill="1" applyBorder="1" applyAlignment="1" applyProtection="1">
      <alignment horizontal="center" vertical="center"/>
      <protection locked="0"/>
    </xf>
    <xf numFmtId="0" fontId="36" fillId="7" borderId="106" xfId="0" applyFont="1" applyFill="1" applyBorder="1" applyAlignment="1" applyProtection="1">
      <alignment horizontal="center" vertical="center"/>
      <protection locked="0"/>
    </xf>
    <xf numFmtId="0" fontId="36" fillId="7" borderId="133" xfId="0" applyFont="1" applyFill="1" applyBorder="1" applyAlignment="1" applyProtection="1">
      <alignment horizontal="center" vertical="center"/>
      <protection locked="0"/>
    </xf>
    <xf numFmtId="166" fontId="36" fillId="7" borderId="123" xfId="0" applyNumberFormat="1" applyFont="1" applyFill="1" applyBorder="1" applyAlignment="1">
      <alignment horizontal="center" vertical="center" wrapText="1"/>
    </xf>
    <xf numFmtId="166" fontId="36" fillId="7" borderId="106" xfId="0" applyNumberFormat="1" applyFont="1" applyFill="1" applyBorder="1" applyAlignment="1">
      <alignment horizontal="center" vertical="center" wrapText="1"/>
    </xf>
    <xf numFmtId="166" fontId="36" fillId="7" borderId="133" xfId="0" applyNumberFormat="1" applyFont="1" applyFill="1" applyBorder="1" applyAlignment="1">
      <alignment horizontal="center" vertical="center" wrapText="1"/>
    </xf>
    <xf numFmtId="166" fontId="36" fillId="7" borderId="80" xfId="0" applyNumberFormat="1" applyFont="1" applyFill="1" applyBorder="1" applyAlignment="1">
      <alignment horizontal="center" vertical="center" wrapText="1"/>
    </xf>
    <xf numFmtId="166" fontId="36" fillId="7" borderId="81" xfId="0" applyNumberFormat="1" applyFont="1" applyFill="1" applyBorder="1" applyAlignment="1">
      <alignment horizontal="center" vertical="center" wrapText="1"/>
    </xf>
    <xf numFmtId="166" fontId="68" fillId="7" borderId="123" xfId="0" applyNumberFormat="1" applyFont="1" applyFill="1" applyBorder="1" applyAlignment="1">
      <alignment horizontal="center" vertical="center" wrapText="1"/>
    </xf>
    <xf numFmtId="166" fontId="68" fillId="7" borderId="106" xfId="0" applyNumberFormat="1" applyFont="1" applyFill="1" applyBorder="1" applyAlignment="1">
      <alignment horizontal="center" vertical="center" wrapText="1"/>
    </xf>
    <xf numFmtId="166" fontId="68" fillId="7" borderId="133" xfId="0" applyNumberFormat="1" applyFont="1" applyFill="1" applyBorder="1" applyAlignment="1">
      <alignment horizontal="center" vertical="center" wrapText="1"/>
    </xf>
    <xf numFmtId="0" fontId="36" fillId="7" borderId="123" xfId="0" applyFont="1" applyFill="1" applyBorder="1" applyAlignment="1" applyProtection="1">
      <alignment horizontal="left" vertical="center" wrapText="1"/>
      <protection locked="0"/>
    </xf>
    <xf numFmtId="0" fontId="36" fillId="7" borderId="106" xfId="0" applyFont="1" applyFill="1" applyBorder="1" applyAlignment="1" applyProtection="1">
      <alignment horizontal="left" vertical="center" wrapText="1"/>
      <protection locked="0"/>
    </xf>
    <xf numFmtId="0" fontId="36" fillId="7" borderId="133" xfId="0" applyFont="1" applyFill="1" applyBorder="1" applyAlignment="1" applyProtection="1">
      <alignment horizontal="left" vertical="center" wrapText="1"/>
      <protection locked="0"/>
    </xf>
    <xf numFmtId="166" fontId="36" fillId="7" borderId="12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0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33" xfId="0" quotePrefix="1" applyNumberFormat="1" applyFont="1" applyFill="1" applyBorder="1" applyAlignment="1" applyProtection="1">
      <alignment horizontal="left" vertical="center" wrapText="1"/>
      <protection locked="0"/>
    </xf>
    <xf numFmtId="166" fontId="30" fillId="9" borderId="123" xfId="0" applyNumberFormat="1" applyFont="1" applyFill="1" applyBorder="1" applyAlignment="1">
      <alignment horizontal="center" vertical="center" wrapText="1"/>
    </xf>
    <xf numFmtId="166" fontId="30" fillId="9" borderId="106" xfId="0" applyNumberFormat="1" applyFont="1" applyFill="1" applyBorder="1" applyAlignment="1">
      <alignment horizontal="center" vertical="center" wrapText="1"/>
    </xf>
    <xf numFmtId="166" fontId="30" fillId="9" borderId="133" xfId="0" applyNumberFormat="1" applyFont="1" applyFill="1" applyBorder="1" applyAlignment="1">
      <alignment horizontal="center" vertical="center" wrapText="1"/>
    </xf>
    <xf numFmtId="166" fontId="36" fillId="8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" xfId="0" applyFont="1" applyFill="1" applyBorder="1" applyAlignment="1" applyProtection="1">
      <alignment horizontal="center" vertical="center"/>
      <protection locked="0"/>
    </xf>
    <xf numFmtId="166" fontId="36" fillId="8" borderId="138" xfId="0" applyNumberFormat="1" applyFont="1" applyFill="1" applyBorder="1" applyAlignment="1" applyProtection="1">
      <alignment horizontal="center" vertical="center" wrapText="1"/>
      <protection locked="0"/>
    </xf>
    <xf numFmtId="166" fontId="36" fillId="8" borderId="146" xfId="0" applyNumberFormat="1" applyFont="1" applyFill="1" applyBorder="1" applyAlignment="1" applyProtection="1">
      <alignment horizontal="center" vertical="center" wrapText="1"/>
      <protection locked="0"/>
    </xf>
    <xf numFmtId="166" fontId="36" fillId="8" borderId="139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23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06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33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23" xfId="0" applyFont="1" applyFill="1" applyBorder="1" applyAlignment="1" applyProtection="1">
      <alignment horizontal="center" vertical="center"/>
      <protection locked="0"/>
    </xf>
    <xf numFmtId="0" fontId="36" fillId="8" borderId="106" xfId="0" applyFont="1" applyFill="1" applyBorder="1" applyAlignment="1" applyProtection="1">
      <alignment horizontal="center" vertical="center"/>
      <protection locked="0"/>
    </xf>
    <xf numFmtId="0" fontId="36" fillId="8" borderId="133" xfId="0" applyFont="1" applyFill="1" applyBorder="1" applyAlignment="1" applyProtection="1">
      <alignment horizontal="center" vertical="center"/>
      <protection locked="0"/>
    </xf>
    <xf numFmtId="166" fontId="30" fillId="9" borderId="138" xfId="0" applyNumberFormat="1" applyFont="1" applyFill="1" applyBorder="1" applyAlignment="1">
      <alignment horizontal="center" vertical="center" wrapText="1"/>
    </xf>
    <xf numFmtId="166" fontId="30" fillId="9" borderId="146" xfId="0" applyNumberFormat="1" applyFont="1" applyFill="1" applyBorder="1" applyAlignment="1">
      <alignment horizontal="center" vertical="center" wrapText="1"/>
    </xf>
    <xf numFmtId="166" fontId="30" fillId="9" borderId="139" xfId="0" applyNumberFormat="1" applyFont="1" applyFill="1" applyBorder="1" applyAlignment="1">
      <alignment horizontal="center" vertical="center" wrapText="1"/>
    </xf>
    <xf numFmtId="3" fontId="30" fillId="9" borderId="123" xfId="0" applyNumberFormat="1" applyFont="1" applyFill="1" applyBorder="1" applyAlignment="1">
      <alignment horizontal="center" vertical="center" wrapText="1"/>
    </xf>
    <xf numFmtId="3" fontId="30" fillId="9" borderId="106" xfId="0" applyNumberFormat="1" applyFont="1" applyFill="1" applyBorder="1" applyAlignment="1">
      <alignment horizontal="center" vertical="center" wrapText="1"/>
    </xf>
    <xf numFmtId="3" fontId="30" fillId="9" borderId="133" xfId="0" applyNumberFormat="1" applyFont="1" applyFill="1" applyBorder="1" applyAlignment="1">
      <alignment horizontal="center" vertical="center" wrapText="1"/>
    </xf>
    <xf numFmtId="3" fontId="30" fillId="9" borderId="123" xfId="0" applyNumberFormat="1" applyFont="1" applyFill="1" applyBorder="1" applyAlignment="1">
      <alignment horizontal="left" vertical="center" wrapText="1"/>
    </xf>
    <xf numFmtId="3" fontId="30" fillId="9" borderId="106" xfId="0" applyNumberFormat="1" applyFont="1" applyFill="1" applyBorder="1" applyAlignment="1">
      <alignment horizontal="left" vertical="center" wrapText="1"/>
    </xf>
    <xf numFmtId="3" fontId="30" fillId="9" borderId="133" xfId="0" applyNumberFormat="1" applyFont="1" applyFill="1" applyBorder="1" applyAlignment="1">
      <alignment horizontal="left" vertical="center" wrapText="1"/>
    </xf>
    <xf numFmtId="0" fontId="30" fillId="9" borderId="123" xfId="0" applyFont="1" applyFill="1" applyBorder="1" applyAlignment="1">
      <alignment horizontal="center" vertical="center"/>
    </xf>
    <xf numFmtId="0" fontId="30" fillId="9" borderId="106" xfId="0" applyFont="1" applyFill="1" applyBorder="1" applyAlignment="1">
      <alignment horizontal="center" vertical="center"/>
    </xf>
    <xf numFmtId="0" fontId="30" fillId="9" borderId="133" xfId="0" applyFont="1" applyFill="1" applyBorder="1" applyAlignment="1">
      <alignment horizontal="center" vertical="center"/>
    </xf>
    <xf numFmtId="0" fontId="36" fillId="9" borderId="123" xfId="0" applyFont="1" applyFill="1" applyBorder="1" applyAlignment="1" applyProtection="1">
      <alignment horizontal="center" vertical="center" wrapText="1"/>
      <protection locked="0"/>
    </xf>
    <xf numFmtId="0" fontId="36" fillId="9" borderId="106" xfId="0" applyFont="1" applyFill="1" applyBorder="1" applyAlignment="1" applyProtection="1">
      <alignment horizontal="center" vertical="center" wrapText="1"/>
      <protection locked="0"/>
    </xf>
    <xf numFmtId="0" fontId="36" fillId="9" borderId="133" xfId="0" applyFont="1" applyFill="1" applyBorder="1" applyAlignment="1" applyProtection="1">
      <alignment horizontal="center" vertical="center" wrapText="1"/>
      <protection locked="0"/>
    </xf>
    <xf numFmtId="0" fontId="36" fillId="9" borderId="131" xfId="0" applyFont="1" applyFill="1" applyBorder="1" applyAlignment="1" applyProtection="1">
      <alignment horizontal="center" vertical="top" wrapText="1"/>
      <protection locked="0"/>
    </xf>
    <xf numFmtId="0" fontId="36" fillId="9" borderId="142" xfId="0" applyFont="1" applyFill="1" applyBorder="1" applyAlignment="1" applyProtection="1">
      <alignment horizontal="center" vertical="top" wrapText="1"/>
      <protection locked="0"/>
    </xf>
    <xf numFmtId="0" fontId="36" fillId="9" borderId="140" xfId="0" applyFont="1" applyFill="1" applyBorder="1" applyAlignment="1" applyProtection="1">
      <alignment horizontal="center" vertical="top" wrapText="1"/>
      <protection locked="0"/>
    </xf>
    <xf numFmtId="166" fontId="36" fillId="8" borderId="1" xfId="0" applyNumberFormat="1" applyFont="1" applyFill="1" applyBorder="1" applyAlignment="1" applyProtection="1">
      <alignment horizontal="center" vertical="center"/>
      <protection locked="0"/>
    </xf>
    <xf numFmtId="166" fontId="36" fillId="8" borderId="1" xfId="0" applyNumberFormat="1" applyFont="1" applyFill="1" applyBorder="1" applyAlignment="1">
      <alignment horizontal="center" vertical="center" wrapText="1"/>
    </xf>
    <xf numFmtId="166" fontId="36" fillId="8" borderId="1" xfId="0" quotePrefix="1" applyNumberFormat="1" applyFont="1" applyFill="1" applyBorder="1" applyAlignment="1" applyProtection="1">
      <alignment horizontal="left" vertical="center" wrapText="1"/>
      <protection locked="0"/>
    </xf>
  </cellXfs>
  <cellStyles count="17">
    <cellStyle name="Comma" xfId="5" builtinId="3"/>
    <cellStyle name="Comma 2" xfId="4" xr:uid="{00000000-0005-0000-0000-000001000000}"/>
    <cellStyle name="Comma 2 10" xfId="2" xr:uid="{00000000-0005-0000-0000-000002000000}"/>
    <cellStyle name="Hyperlink" xfId="1" builtinId="8"/>
    <cellStyle name="Hyperlink 3" xfId="15" xr:uid="{00000000-0005-0000-0000-000004000000}"/>
    <cellStyle name="Normal" xfId="0" builtinId="0"/>
    <cellStyle name="Normal 107" xfId="11" xr:uid="{00000000-0005-0000-0000-000006000000}"/>
    <cellStyle name="Normal 111" xfId="7" xr:uid="{00000000-0005-0000-0000-000007000000}"/>
    <cellStyle name="Normal 113" xfId="8" xr:uid="{00000000-0005-0000-0000-000008000000}"/>
    <cellStyle name="Normal 115" xfId="9" xr:uid="{00000000-0005-0000-0000-000009000000}"/>
    <cellStyle name="Normal 117" xfId="10" xr:uid="{00000000-0005-0000-0000-00000A000000}"/>
    <cellStyle name="Normal 119" xfId="14" xr:uid="{00000000-0005-0000-0000-00000B000000}"/>
    <cellStyle name="Normal 124" xfId="13" xr:uid="{00000000-0005-0000-0000-00000C000000}"/>
    <cellStyle name="Normal 126" xfId="12" xr:uid="{00000000-0005-0000-0000-00000D000000}"/>
    <cellStyle name="Normal 2" xfId="3" xr:uid="{00000000-0005-0000-0000-00000E000000}"/>
    <cellStyle name="Normal 3" xfId="16" xr:uid="{00000000-0005-0000-0000-00000F000000}"/>
    <cellStyle name="Normal_TP 2010 Physical Milestones Template" xfId="6" xr:uid="{00000000-0005-0000-0000-000010000000}"/>
  </cellStyles>
  <dxfs count="108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>
          <fgColor indexed="64"/>
        </patternFill>
      </fill>
      <alignment horizontal="center" vertical="center" textRotation="0" wrapText="0" indent="0" justifyLastLine="0" shrinkToFit="0" readingOrder="0"/>
      <border diagonalUp="0" diagonalDown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 outline="0">
        <top style="thin">
          <color rgb="FFF2F2F2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F2F2F2"/>
        </top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>
          <fgColor rgb="FF000000"/>
        </patternFill>
      </fill>
      <alignment horizontal="center" vertical="center" textRotation="0" wrapText="0" indent="0" justifyLastLine="0" shrinkToFit="0" readingOrder="0"/>
      <border diagonalUp="0" diagonalDown="0" outline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167" formatCode="[$-409]d\-mmm\-yy;@"/>
      <border diagonalUp="0" diagonalDown="0">
        <left style="thin">
          <color rgb="FF00B050"/>
        </left>
        <right/>
        <top style="thin">
          <color rgb="FF00B050"/>
        </top>
        <bottom style="thin">
          <color rgb="FF00B05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utura Medium"/>
        <scheme val="none"/>
      </font>
      <border diagonalUp="0" diagonalDown="0" outline="0">
        <left/>
        <right style="thin">
          <color rgb="FF00B050"/>
        </right>
        <top style="thin">
          <color rgb="FF00B050"/>
        </top>
        <bottom style="thin">
          <color rgb="FF00B050"/>
        </bottom>
      </border>
      <protection locked="0" hidden="0"/>
    </dxf>
    <dxf>
      <border outline="0">
        <top style="thin">
          <color rgb="FF00B050"/>
        </top>
      </border>
    </dxf>
    <dxf>
      <border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protection locked="0" hidden="0"/>
    </dxf>
    <dxf>
      <border outline="0">
        <bottom style="thin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Futura Medium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/>
        <bottom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numFmt numFmtId="170" formatCode="0.?"/>
    </dxf>
    <dxf>
      <numFmt numFmtId="0" formatCode="General"/>
    </dxf>
    <dxf>
      <numFmt numFmtId="167" formatCode="[$-409]d\-mmm\-yy;@"/>
    </dxf>
    <dxf>
      <numFmt numFmtId="167" formatCode="[$-409]d\-mmm\-yy;@"/>
    </dxf>
    <dxf>
      <numFmt numFmtId="181" formatCode="yyyy/mm/dd"/>
    </dxf>
  </dxfs>
  <tableStyles count="0" defaultTableStyle="TableStyleMedium2" defaultPivotStyle="PivotStyleLight16"/>
  <colors>
    <mruColors>
      <color rgb="FF7BEE72"/>
      <color rgb="FF00863D"/>
      <color rgb="FFCCECFF"/>
      <color rgb="FF008A3E"/>
      <color rgb="FFFFFF00"/>
      <color rgb="FFE4EDFC"/>
      <color rgb="FFFAFCAA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600" b="1">
                <a:solidFill>
                  <a:srgbClr val="0000E1"/>
                </a:solidFill>
                <a:latin typeface="Futura Medium"/>
                <a:ea typeface="Futura Medium"/>
                <a:cs typeface="Futura Medium"/>
              </a:defRPr>
            </a:pPr>
            <a:r>
              <a:rPr lang="en-US"/>
              <a:t>Etelebou Flare Reduction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Schedule Module'!$B$3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'Project Schedule Module'!$A$4:$A$35</c:f>
              <c:strCache>
                <c:ptCount val="32"/>
                <c:pt idx="0">
                  <c:v>Secure MTO for LLI's</c:v>
                </c:pt>
                <c:pt idx="1">
                  <c:v>Detailed Design</c:v>
                </c:pt>
                <c:pt idx="2">
                  <c:v>Internal Check for Materials</c:v>
                </c:pt>
                <c:pt idx="3">
                  <c:v>Coding of Outstanding Materials in SAP</c:v>
                </c:pt>
                <c:pt idx="4">
                  <c:v>Raise &amp; release PR for LLI's/ Issue released PR to Procurement</c:v>
                </c:pt>
                <c:pt idx="5">
                  <c:v>Procurement/ Delivery of LLI's</c:v>
                </c:pt>
                <c:pt idx="6">
                  <c:v>Secure WORP approval for Construction Works</c:v>
                </c:pt>
                <c:pt idx="7">
                  <c:v>Raise PR/PO for Construction Works</c:v>
                </c:pt>
                <c:pt idx="8">
                  <c:v>Kick off Meeting with Vendor</c:v>
                </c:pt>
                <c:pt idx="9">
                  <c:v>Equipment/Personnel certification</c:v>
                </c:pt>
                <c:pt idx="10">
                  <c:v>Project Goal Zero Documentation</c:v>
                </c:pt>
                <c:pt idx="11">
                  <c:v>Sourcing/ collection of avalilable materials</c:v>
                </c:pt>
                <c:pt idx="12">
                  <c:v>Pre-mobilization of contractor readiness/issuance of HSE certificate</c:v>
                </c:pt>
                <c:pt idx="13">
                  <c:v>ETC for Personnel</c:v>
                </c:pt>
                <c:pt idx="14">
                  <c:v>Mobilization of Personnel to site</c:v>
                </c:pt>
                <c:pt idx="15">
                  <c:v>Site Induction</c:v>
                </c:pt>
                <c:pt idx="16">
                  <c:v>PTW opening and issuance</c:v>
                </c:pt>
                <c:pt idx="17">
                  <c:v>Test Line Unblocking</c:v>
                </c:pt>
                <c:pt idx="18">
                  <c:v>Civil Works</c:v>
                </c:pt>
                <c:pt idx="19">
                  <c:v>Site clean up &amp; Interim Demobilization of Crew</c:v>
                </c:pt>
                <c:pt idx="20">
                  <c:v>Collection of Materials</c:v>
                </c:pt>
                <c:pt idx="21">
                  <c:v>Equipment/ Personnel Certification</c:v>
                </c:pt>
                <c:pt idx="22">
                  <c:v>ETC for Personnel</c:v>
                </c:pt>
                <c:pt idx="23">
                  <c:v>Mobilization of Personnel/ Equipment</c:v>
                </c:pt>
                <c:pt idx="24">
                  <c:v>Site Induction</c:v>
                </c:pt>
                <c:pt idx="25">
                  <c:v>PTW opening and issuance</c:v>
                </c:pt>
                <c:pt idx="26">
                  <c:v>Movement of materials to site</c:v>
                </c:pt>
                <c:pt idx="27">
                  <c:v>Mechanical &amp; PACO Works @ Gbaran</c:v>
                </c:pt>
                <c:pt idx="28">
                  <c:v>Mechanical &amp; PACO Works @ Etelebou</c:v>
                </c:pt>
                <c:pt idx="29">
                  <c:v>Pre-commissioning</c:v>
                </c:pt>
                <c:pt idx="30">
                  <c:v>Commissioning</c:v>
                </c:pt>
                <c:pt idx="31">
                  <c:v>Handover &amp; Demobilization</c:v>
                </c:pt>
              </c:strCache>
            </c:strRef>
          </c:cat>
          <c:val>
            <c:numRef>
              <c:f>'Project Schedule Module'!$B$4:$B$35</c:f>
              <c:numCache>
                <c:formatCode>[$-409]d\-mmm\-yy;@</c:formatCode>
                <c:ptCount val="32"/>
                <c:pt idx="0">
                  <c:v>44235</c:v>
                </c:pt>
                <c:pt idx="1">
                  <c:v>44013</c:v>
                </c:pt>
                <c:pt idx="2">
                  <c:v>44245</c:v>
                </c:pt>
                <c:pt idx="3">
                  <c:v>44250</c:v>
                </c:pt>
                <c:pt idx="4">
                  <c:v>44253</c:v>
                </c:pt>
                <c:pt idx="5">
                  <c:v>44257</c:v>
                </c:pt>
                <c:pt idx="6">
                  <c:v>44305</c:v>
                </c:pt>
                <c:pt idx="7">
                  <c:v>44312</c:v>
                </c:pt>
                <c:pt idx="8">
                  <c:v>44319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44335</c:v>
                </c:pt>
                <c:pt idx="13">
                  <c:v>44340</c:v>
                </c:pt>
                <c:pt idx="14">
                  <c:v>44347</c:v>
                </c:pt>
                <c:pt idx="15">
                  <c:v>44348</c:v>
                </c:pt>
                <c:pt idx="16">
                  <c:v>44349</c:v>
                </c:pt>
                <c:pt idx="17">
                  <c:v>44351</c:v>
                </c:pt>
                <c:pt idx="18">
                  <c:v>44351</c:v>
                </c:pt>
                <c:pt idx="19">
                  <c:v>44397</c:v>
                </c:pt>
                <c:pt idx="20">
                  <c:v>44448</c:v>
                </c:pt>
                <c:pt idx="21">
                  <c:v>44432</c:v>
                </c:pt>
                <c:pt idx="22">
                  <c:v>44440</c:v>
                </c:pt>
                <c:pt idx="23">
                  <c:v>44448</c:v>
                </c:pt>
                <c:pt idx="24">
                  <c:v>44449</c:v>
                </c:pt>
                <c:pt idx="25">
                  <c:v>44450</c:v>
                </c:pt>
                <c:pt idx="26">
                  <c:v>44453</c:v>
                </c:pt>
                <c:pt idx="27">
                  <c:v>44454</c:v>
                </c:pt>
                <c:pt idx="28">
                  <c:v>44454</c:v>
                </c:pt>
                <c:pt idx="29">
                  <c:v>44485</c:v>
                </c:pt>
                <c:pt idx="30">
                  <c:v>44500</c:v>
                </c:pt>
                <c:pt idx="31">
                  <c:v>44506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3-454E-9D0D-703FE3362CAF}"/>
            </c:ext>
          </c:extLst>
        </c:ser>
        <c:ser>
          <c:idx val="1"/>
          <c:order val="1"/>
          <c:tx>
            <c:strRef>
              <c:f>'Project Schedule Module'!$C$3</c:f>
              <c:strCache>
                <c:ptCount val="1"/>
                <c:pt idx="0">
                  <c:v>COMPLETED DURATION</c:v>
                </c:pt>
              </c:strCache>
            </c:strRef>
          </c:tx>
          <c:spPr>
            <a:solidFill>
              <a:srgbClr val="00E100"/>
            </a:solidFill>
          </c:spPr>
          <c:invertIfNegative val="0"/>
          <c:cat>
            <c:strRef>
              <c:f>'Project Schedule Module'!$A$4:$A$35</c:f>
              <c:strCache>
                <c:ptCount val="32"/>
                <c:pt idx="0">
                  <c:v>Secure MTO for LLI's</c:v>
                </c:pt>
                <c:pt idx="1">
                  <c:v>Detailed Design</c:v>
                </c:pt>
                <c:pt idx="2">
                  <c:v>Internal Check for Materials</c:v>
                </c:pt>
                <c:pt idx="3">
                  <c:v>Coding of Outstanding Materials in SAP</c:v>
                </c:pt>
                <c:pt idx="4">
                  <c:v>Raise &amp; release PR for LLI's/ Issue released PR to Procurement</c:v>
                </c:pt>
                <c:pt idx="5">
                  <c:v>Procurement/ Delivery of LLI's</c:v>
                </c:pt>
                <c:pt idx="6">
                  <c:v>Secure WORP approval for Construction Works</c:v>
                </c:pt>
                <c:pt idx="7">
                  <c:v>Raise PR/PO for Construction Works</c:v>
                </c:pt>
                <c:pt idx="8">
                  <c:v>Kick off Meeting with Vendor</c:v>
                </c:pt>
                <c:pt idx="9">
                  <c:v>Equipment/Personnel certification</c:v>
                </c:pt>
                <c:pt idx="10">
                  <c:v>Project Goal Zero Documentation</c:v>
                </c:pt>
                <c:pt idx="11">
                  <c:v>Sourcing/ collection of avalilable materials</c:v>
                </c:pt>
                <c:pt idx="12">
                  <c:v>Pre-mobilization of contractor readiness/issuance of HSE certificate</c:v>
                </c:pt>
                <c:pt idx="13">
                  <c:v>ETC for Personnel</c:v>
                </c:pt>
                <c:pt idx="14">
                  <c:v>Mobilization of Personnel to site</c:v>
                </c:pt>
                <c:pt idx="15">
                  <c:v>Site Induction</c:v>
                </c:pt>
                <c:pt idx="16">
                  <c:v>PTW opening and issuance</c:v>
                </c:pt>
                <c:pt idx="17">
                  <c:v>Test Line Unblocking</c:v>
                </c:pt>
                <c:pt idx="18">
                  <c:v>Civil Works</c:v>
                </c:pt>
                <c:pt idx="19">
                  <c:v>Site clean up &amp; Interim Demobilization of Crew</c:v>
                </c:pt>
                <c:pt idx="20">
                  <c:v>Collection of Materials</c:v>
                </c:pt>
                <c:pt idx="21">
                  <c:v>Equipment/ Personnel Certification</c:v>
                </c:pt>
                <c:pt idx="22">
                  <c:v>ETC for Personnel</c:v>
                </c:pt>
                <c:pt idx="23">
                  <c:v>Mobilization of Personnel/ Equipment</c:v>
                </c:pt>
                <c:pt idx="24">
                  <c:v>Site Induction</c:v>
                </c:pt>
                <c:pt idx="25">
                  <c:v>PTW opening and issuance</c:v>
                </c:pt>
                <c:pt idx="26">
                  <c:v>Movement of materials to site</c:v>
                </c:pt>
                <c:pt idx="27">
                  <c:v>Mechanical &amp; PACO Works @ Gbaran</c:v>
                </c:pt>
                <c:pt idx="28">
                  <c:v>Mechanical &amp; PACO Works @ Etelebou</c:v>
                </c:pt>
                <c:pt idx="29">
                  <c:v>Pre-commissioning</c:v>
                </c:pt>
                <c:pt idx="30">
                  <c:v>Commissioning</c:v>
                </c:pt>
                <c:pt idx="31">
                  <c:v>Handover &amp; Demobilization</c:v>
                </c:pt>
              </c:strCache>
            </c:strRef>
          </c:cat>
          <c:val>
            <c:numRef>
              <c:f>'Project Schedule Module'!$C$4:$C$35</c:f>
              <c:numCache>
                <c:formatCode>General</c:formatCode>
                <c:ptCount val="32"/>
                <c:pt idx="0">
                  <c:v>0</c:v>
                </c:pt>
                <c:pt idx="1">
                  <c:v>222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73-454E-9D0D-703FE3362CAF}"/>
            </c:ext>
          </c:extLst>
        </c:ser>
        <c:ser>
          <c:idx val="2"/>
          <c:order val="2"/>
          <c:tx>
            <c:strRef>
              <c:f>'Project Schedule Module'!$D$3</c:f>
              <c:strCache>
                <c:ptCount val="1"/>
                <c:pt idx="0">
                  <c:v>REMAINING DURATION</c:v>
                </c:pt>
              </c:strCache>
            </c:strRef>
          </c:tx>
          <c:spPr>
            <a:solidFill>
              <a:srgbClr val="0000E1"/>
            </a:solidFill>
          </c:spPr>
          <c:invertIfNegative val="0"/>
          <c:cat>
            <c:strRef>
              <c:f>'Project Schedule Module'!$A$4:$A$35</c:f>
              <c:strCache>
                <c:ptCount val="32"/>
                <c:pt idx="0">
                  <c:v>Secure MTO for LLI's</c:v>
                </c:pt>
                <c:pt idx="1">
                  <c:v>Detailed Design</c:v>
                </c:pt>
                <c:pt idx="2">
                  <c:v>Internal Check for Materials</c:v>
                </c:pt>
                <c:pt idx="3">
                  <c:v>Coding of Outstanding Materials in SAP</c:v>
                </c:pt>
                <c:pt idx="4">
                  <c:v>Raise &amp; release PR for LLI's/ Issue released PR to Procurement</c:v>
                </c:pt>
                <c:pt idx="5">
                  <c:v>Procurement/ Delivery of LLI's</c:v>
                </c:pt>
                <c:pt idx="6">
                  <c:v>Secure WORP approval for Construction Works</c:v>
                </c:pt>
                <c:pt idx="7">
                  <c:v>Raise PR/PO for Construction Works</c:v>
                </c:pt>
                <c:pt idx="8">
                  <c:v>Kick off Meeting with Vendor</c:v>
                </c:pt>
                <c:pt idx="9">
                  <c:v>Equipment/Personnel certification</c:v>
                </c:pt>
                <c:pt idx="10">
                  <c:v>Project Goal Zero Documentation</c:v>
                </c:pt>
                <c:pt idx="11">
                  <c:v>Sourcing/ collection of avalilable materials</c:v>
                </c:pt>
                <c:pt idx="12">
                  <c:v>Pre-mobilization of contractor readiness/issuance of HSE certificate</c:v>
                </c:pt>
                <c:pt idx="13">
                  <c:v>ETC for Personnel</c:v>
                </c:pt>
                <c:pt idx="14">
                  <c:v>Mobilization of Personnel to site</c:v>
                </c:pt>
                <c:pt idx="15">
                  <c:v>Site Induction</c:v>
                </c:pt>
                <c:pt idx="16">
                  <c:v>PTW opening and issuance</c:v>
                </c:pt>
                <c:pt idx="17">
                  <c:v>Test Line Unblocking</c:v>
                </c:pt>
                <c:pt idx="18">
                  <c:v>Civil Works</c:v>
                </c:pt>
                <c:pt idx="19">
                  <c:v>Site clean up &amp; Interim Demobilization of Crew</c:v>
                </c:pt>
                <c:pt idx="20">
                  <c:v>Collection of Materials</c:v>
                </c:pt>
                <c:pt idx="21">
                  <c:v>Equipment/ Personnel Certification</c:v>
                </c:pt>
                <c:pt idx="22">
                  <c:v>ETC for Personnel</c:v>
                </c:pt>
                <c:pt idx="23">
                  <c:v>Mobilization of Personnel/ Equipment</c:v>
                </c:pt>
                <c:pt idx="24">
                  <c:v>Site Induction</c:v>
                </c:pt>
                <c:pt idx="25">
                  <c:v>PTW opening and issuance</c:v>
                </c:pt>
                <c:pt idx="26">
                  <c:v>Movement of materials to site</c:v>
                </c:pt>
                <c:pt idx="27">
                  <c:v>Mechanical &amp; PACO Works @ Gbaran</c:v>
                </c:pt>
                <c:pt idx="28">
                  <c:v>Mechanical &amp; PACO Works @ Etelebou</c:v>
                </c:pt>
                <c:pt idx="29">
                  <c:v>Pre-commissioning</c:v>
                </c:pt>
                <c:pt idx="30">
                  <c:v>Commissioning</c:v>
                </c:pt>
                <c:pt idx="31">
                  <c:v>Handover &amp; Demobilization</c:v>
                </c:pt>
              </c:strCache>
            </c:strRef>
          </c:cat>
          <c:val>
            <c:numRef>
              <c:f>'Project Schedule Module'!$D$4:$D$35</c:f>
              <c:numCache>
                <c:formatCode>General</c:formatCode>
                <c:ptCount val="32"/>
                <c:pt idx="0">
                  <c:v>9</c:v>
                </c:pt>
                <c:pt idx="1">
                  <c:v>59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190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2</c:v>
                </c:pt>
                <c:pt idx="13">
                  <c:v>7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45</c:v>
                </c:pt>
                <c:pt idx="18">
                  <c:v>30</c:v>
                </c:pt>
                <c:pt idx="19">
                  <c:v>7</c:v>
                </c:pt>
                <c:pt idx="20">
                  <c:v>4</c:v>
                </c:pt>
                <c:pt idx="21">
                  <c:v>7</c:v>
                </c:pt>
                <c:pt idx="22">
                  <c:v>7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30</c:v>
                </c:pt>
                <c:pt idx="28">
                  <c:v>30</c:v>
                </c:pt>
                <c:pt idx="29">
                  <c:v>14</c:v>
                </c:pt>
                <c:pt idx="30">
                  <c:v>5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73-454E-9D0D-703FE3362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9372376"/>
        <c:axId val="589369424"/>
      </c:barChart>
      <c:catAx>
        <c:axId val="58937237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369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369424"/>
        <c:scaling>
          <c:orientation val="minMax"/>
          <c:min val="44235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[$-409]d\-mmm\-yy;@" sourceLinked="1"/>
        <c:majorTickMark val="out"/>
        <c:minorTickMark val="none"/>
        <c:tickLblPos val="nextTo"/>
        <c:crossAx val="589372376"/>
        <c:crosses val="autoZero"/>
        <c:crossBetween val="between"/>
      </c:valAx>
      <c:spPr>
        <a:solidFill>
          <a:srgbClr val="FFF2CC"/>
        </a:solidFill>
      </c:spPr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600" b="1">
              <a:latin typeface="Futura Medium"/>
              <a:ea typeface="Futura Medium"/>
              <a:cs typeface="Futura Medium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AF FLOWLINE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Dashboard!$C$30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Dashboard!$C$31:$C$42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6</c:v>
                </c:pt>
                <c:pt idx="7">
                  <c:v>13</c:v>
                </c:pt>
                <c:pt idx="8">
                  <c:v>9</c:v>
                </c:pt>
                <c:pt idx="9">
                  <c:v>14</c:v>
                </c:pt>
                <c:pt idx="10">
                  <c:v>17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4-41AF-863C-32E534460C15}"/>
            </c:ext>
          </c:extLst>
        </c:ser>
        <c:ser>
          <c:idx val="1"/>
          <c:order val="1"/>
          <c:tx>
            <c:strRef>
              <c:f>Dashboard!$D$30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B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Dashboard!$D$31:$D$42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4-41AF-863C-32E534460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505728"/>
        <c:axId val="130507904"/>
      </c:barChart>
      <c:lineChart>
        <c:grouping val="standard"/>
        <c:varyColors val="0"/>
        <c:ser>
          <c:idx val="2"/>
          <c:order val="2"/>
          <c:tx>
            <c:strRef>
              <c:f>Dashboard!$E$30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val>
            <c:numRef>
              <c:f>Dashboard!$E$31:$E$42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34</c:v>
                </c:pt>
                <c:pt idx="8">
                  <c:v>43</c:v>
                </c:pt>
                <c:pt idx="9">
                  <c:v>57</c:v>
                </c:pt>
                <c:pt idx="10">
                  <c:v>74</c:v>
                </c:pt>
                <c:pt idx="1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4-41AF-863C-32E534460C15}"/>
            </c:ext>
          </c:extLst>
        </c:ser>
        <c:ser>
          <c:idx val="3"/>
          <c:order val="3"/>
          <c:tx>
            <c:strRef>
              <c:f>Dashboard!$F$30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val>
            <c:numRef>
              <c:f>Dashboard!$F$31:$F$42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14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4-41AF-863C-32E534460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16096"/>
        <c:axId val="130509824"/>
      </c:lineChart>
      <c:catAx>
        <c:axId val="13050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07904"/>
        <c:crosses val="autoZero"/>
        <c:auto val="1"/>
        <c:lblAlgn val="ctr"/>
        <c:lblOffset val="100"/>
        <c:noMultiLvlLbl val="0"/>
      </c:catAx>
      <c:valAx>
        <c:axId val="130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 OF CONDUIT/MONTH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05728"/>
        <c:crosses val="autoZero"/>
        <c:crossBetween val="between"/>
      </c:valAx>
      <c:valAx>
        <c:axId val="1305098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 CONDUITS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6096"/>
        <c:crosses val="max"/>
        <c:crossBetween val="between"/>
      </c:valAx>
      <c:catAx>
        <c:axId val="130516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305098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CORPORATE MILESTONE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Dashboard!$C$16:$C$27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11-45F3-9D9B-19814161498E}"/>
            </c:ext>
          </c:extLst>
        </c:ser>
        <c:ser>
          <c:idx val="1"/>
          <c:order val="1"/>
          <c:tx>
            <c:strRef>
              <c:f>Dashboard!$D$15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92D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Dashboard!$D$16:$D$27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11-45F3-9D9B-19814161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894080"/>
        <c:axId val="130908544"/>
      </c:barChart>
      <c:lineChart>
        <c:grouping val="standard"/>
        <c:varyColors val="0"/>
        <c:ser>
          <c:idx val="2"/>
          <c:order val="2"/>
          <c:tx>
            <c:strRef>
              <c:f>Dashboard!$E$15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bg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Dashboard!$E$16:$E$27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11-45F3-9D9B-19814161498E}"/>
            </c:ext>
          </c:extLst>
        </c:ser>
        <c:ser>
          <c:idx val="3"/>
          <c:order val="3"/>
          <c:tx>
            <c:strRef>
              <c:f>Dashboard!$F$15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863D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bg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Dashboard!$F$16:$F$27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11-45F3-9D9B-19814161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29024"/>
        <c:axId val="130910464"/>
      </c:lineChart>
      <c:catAx>
        <c:axId val="1308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08544"/>
        <c:crosses val="autoZero"/>
        <c:auto val="1"/>
        <c:lblAlgn val="ctr"/>
        <c:lblOffset val="100"/>
        <c:noMultiLvlLbl val="0"/>
      </c:catAx>
      <c:valAx>
        <c:axId val="1309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4080"/>
        <c:crosses val="autoZero"/>
        <c:crossBetween val="between"/>
      </c:valAx>
      <c:valAx>
        <c:axId val="1309104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29024"/>
        <c:crosses val="max"/>
        <c:crossBetween val="between"/>
      </c:valAx>
      <c:catAx>
        <c:axId val="13092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0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AE MILESTONE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Dashboard!$H$15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Dashboard!$H$16:$H$27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14</c:v>
                </c:pt>
                <c:pt idx="6">
                  <c:v>5</c:v>
                </c:pt>
                <c:pt idx="7">
                  <c:v>13</c:v>
                </c:pt>
                <c:pt idx="8">
                  <c:v>24</c:v>
                </c:pt>
                <c:pt idx="9">
                  <c:v>14</c:v>
                </c:pt>
                <c:pt idx="10">
                  <c:v>9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6-491D-8B77-89E272E8C25C}"/>
            </c:ext>
          </c:extLst>
        </c:ser>
        <c:ser>
          <c:idx val="1"/>
          <c:order val="1"/>
          <c:tx>
            <c:strRef>
              <c:f>Dashboard!$I$15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7BEE7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Dashboard!$I$16:$I$27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6-491D-8B77-89E272E8C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3133440"/>
        <c:axId val="133135360"/>
      </c:barChart>
      <c:lineChart>
        <c:grouping val="standard"/>
        <c:varyColors val="0"/>
        <c:ser>
          <c:idx val="2"/>
          <c:order val="2"/>
          <c:tx>
            <c:strRef>
              <c:f>Dashboard!$J$15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0">
                <a:noFill/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Dashboard!$J$16:$J$27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13</c:v>
                </c:pt>
                <c:pt idx="4">
                  <c:v>16</c:v>
                </c:pt>
                <c:pt idx="5">
                  <c:v>30</c:v>
                </c:pt>
                <c:pt idx="6">
                  <c:v>35</c:v>
                </c:pt>
                <c:pt idx="7">
                  <c:v>48</c:v>
                </c:pt>
                <c:pt idx="8">
                  <c:v>72</c:v>
                </c:pt>
                <c:pt idx="9">
                  <c:v>86</c:v>
                </c:pt>
                <c:pt idx="10">
                  <c:v>95</c:v>
                </c:pt>
                <c:pt idx="11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6-491D-8B77-89E272E8C25C}"/>
            </c:ext>
          </c:extLst>
        </c:ser>
        <c:ser>
          <c:idx val="3"/>
          <c:order val="3"/>
          <c:tx>
            <c:strRef>
              <c:f>Dashboard!$K$15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8A3E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Dashboard!$K$16:$K$27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24</c:v>
                </c:pt>
                <c:pt idx="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36-491D-8B77-89E272E8C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59936"/>
        <c:axId val="133158016"/>
      </c:lineChart>
      <c:catAx>
        <c:axId val="13313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5360"/>
        <c:crosses val="autoZero"/>
        <c:auto val="1"/>
        <c:lblAlgn val="ctr"/>
        <c:lblOffset val="100"/>
        <c:noMultiLvlLbl val="0"/>
      </c:catAx>
      <c:valAx>
        <c:axId val="1331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3440"/>
        <c:crosses val="autoZero"/>
        <c:crossBetween val="between"/>
      </c:valAx>
      <c:valAx>
        <c:axId val="1331580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59936"/>
        <c:crosses val="max"/>
        <c:crossBetween val="between"/>
      </c:valAx>
      <c:catAx>
        <c:axId val="133159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15801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FF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 sz="1200" b="1">
                <a:solidFill>
                  <a:srgbClr val="FF0000"/>
                </a:solidFill>
                <a:latin typeface="Futura Medium" panose="00000400000000000000" pitchFamily="2" charset="0"/>
              </a:rPr>
              <a:t>FULL</a:t>
            </a:r>
            <a:r>
              <a:rPr lang="en-US" sz="1200" b="1" baseline="0">
                <a:solidFill>
                  <a:srgbClr val="FF0000"/>
                </a:solidFill>
                <a:latin typeface="Futura Medium" panose="00000400000000000000" pitchFamily="2" charset="0"/>
              </a:rPr>
              <a:t> YEAR MILESTONE TRACKER</a:t>
            </a:r>
            <a:endParaRPr lang="en-US" sz="1200" b="1">
              <a:solidFill>
                <a:srgbClr val="FF0000"/>
              </a:solidFill>
              <a:latin typeface="Futura Medium" panose="000004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FF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Dashboard!$I$15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7BEE72"/>
            </a:solidFill>
            <a:ln w="0">
              <a:solidFill>
                <a:srgbClr val="008A3E"/>
              </a:solidFill>
            </a:ln>
            <a:effectLst/>
          </c:spPr>
          <c:invertIfNegative val="0"/>
          <c:dLbls>
            <c:spPr>
              <a:solidFill>
                <a:srgbClr val="FFC000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Dashboard!$I$16:$I$27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3-4D54-8F41-2E3480D77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6131024"/>
        <c:axId val="786131352"/>
      </c:barChart>
      <c:scatterChart>
        <c:scatterStyle val="smoothMarker"/>
        <c:varyColors val="0"/>
        <c:ser>
          <c:idx val="0"/>
          <c:order val="1"/>
          <c:tx>
            <c:v>PLAN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Dashboard!$H$16:$H$27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14</c:v>
                </c:pt>
                <c:pt idx="6">
                  <c:v>5</c:v>
                </c:pt>
                <c:pt idx="7">
                  <c:v>13</c:v>
                </c:pt>
                <c:pt idx="8">
                  <c:v>24</c:v>
                </c:pt>
                <c:pt idx="9">
                  <c:v>14</c:v>
                </c:pt>
                <c:pt idx="10">
                  <c:v>9</c:v>
                </c:pt>
                <c:pt idx="1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823-4D54-8F41-2E3480D77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25984"/>
        <c:axId val="429323360"/>
      </c:scatterChart>
      <c:catAx>
        <c:axId val="786131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6131352"/>
        <c:crosses val="autoZero"/>
        <c:auto val="1"/>
        <c:lblAlgn val="ctr"/>
        <c:lblOffset val="100"/>
        <c:noMultiLvlLbl val="0"/>
      </c:catAx>
      <c:valAx>
        <c:axId val="78613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31024"/>
        <c:crosses val="autoZero"/>
        <c:crossBetween val="between"/>
      </c:valAx>
      <c:valAx>
        <c:axId val="429323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5984"/>
        <c:crosses val="max"/>
        <c:crossBetween val="midCat"/>
      </c:valAx>
      <c:valAx>
        <c:axId val="429325984"/>
        <c:scaling>
          <c:orientation val="minMax"/>
        </c:scaling>
        <c:delete val="1"/>
        <c:axPos val="t"/>
        <c:majorTickMark val="out"/>
        <c:minorTickMark val="none"/>
        <c:tickLblPos val="nextTo"/>
        <c:crossAx val="429323360"/>
        <c:crosses val="max"/>
        <c:crossBetween val="midCat"/>
      </c:valAx>
      <c:spPr>
        <a:gradFill>
          <a:gsLst>
            <a:gs pos="42000">
              <a:schemeClr val="accent5">
                <a:lumMod val="20000"/>
                <a:lumOff val="80000"/>
              </a:schemeClr>
            </a:gs>
            <a:gs pos="92000">
              <a:schemeClr val="accent1">
                <a:lumMod val="45000"/>
                <a:lumOff val="55000"/>
              </a:schemeClr>
            </a:gs>
            <a:gs pos="6800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20000"/>
                <a:lumOff val="8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AF FLOWLINE ACTIVITY PROGRESS</a:t>
            </a:r>
            <a:r>
              <a:rPr lang="en-US" b="1" baseline="0">
                <a:solidFill>
                  <a:srgbClr val="002060"/>
                </a:solidFill>
              </a:rPr>
              <a:t> (JAN - JUNE)</a:t>
            </a:r>
            <a:endParaRPr lang="en-US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637222443000785E-2"/>
          <c:y val="0.10562445353046204"/>
          <c:w val="0.90232418229638367"/>
          <c:h val="0.75576092493922209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'[2]Sheet1 (2)'!$Q$4</c:f>
              <c:strCache>
                <c:ptCount val="1"/>
                <c:pt idx="0">
                  <c:v>AF Total (Plan)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'[2]Sheet1 (2)'!$M$5:$M$16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'[2]Sheet1 (2)'!$Q$5:$Q$16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16</c:v>
                </c:pt>
                <c:pt idx="7">
                  <c:v>20</c:v>
                </c:pt>
                <c:pt idx="8">
                  <c:v>16</c:v>
                </c:pt>
                <c:pt idx="9">
                  <c:v>11</c:v>
                </c:pt>
                <c:pt idx="10">
                  <c:v>15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B-46AD-A63F-2E4B88941761}"/>
            </c:ext>
          </c:extLst>
        </c:ser>
        <c:ser>
          <c:idx val="3"/>
          <c:order val="1"/>
          <c:tx>
            <c:strRef>
              <c:f>'[2]Sheet1 (2)'!$R$4</c:f>
              <c:strCache>
                <c:ptCount val="1"/>
                <c:pt idx="0">
                  <c:v>Actual AF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F0"/>
              </a:solidFill>
            </a:ln>
            <a:effectLst/>
          </c:spPr>
          <c:invertIfNegative val="0"/>
          <c:cat>
            <c:strRef>
              <c:f>'[2]Sheet1 (2)'!$M$5:$M$16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'[2]Sheet1 (2)'!$R$5:$R$16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B-46AD-A63F-2E4B8894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051648"/>
        <c:axId val="103053568"/>
      </c:barChart>
      <c:scatterChart>
        <c:scatterStyle val="smoothMarker"/>
        <c:varyColors val="0"/>
        <c:ser>
          <c:idx val="0"/>
          <c:order val="2"/>
          <c:tx>
            <c:strRef>
              <c:f>'[2]June Revised'!$R$3</c:f>
              <c:strCache>
                <c:ptCount val="1"/>
                <c:pt idx="0">
                  <c:v>Cum - Plan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strRef>
              <c:f>'[2]June Revised'!$L$4:$L$15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xVal>
          <c:yVal>
            <c:numRef>
              <c:f>'[2]June Revised'!$R$4:$R$15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34</c:v>
                </c:pt>
                <c:pt idx="8">
                  <c:v>43</c:v>
                </c:pt>
                <c:pt idx="9">
                  <c:v>57</c:v>
                </c:pt>
                <c:pt idx="10">
                  <c:v>74</c:v>
                </c:pt>
                <c:pt idx="11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3B-46AD-A63F-2E4B88941761}"/>
            </c:ext>
          </c:extLst>
        </c:ser>
        <c:ser>
          <c:idx val="1"/>
          <c:order val="3"/>
          <c:tx>
            <c:strRef>
              <c:f>'[2]June Revised'!$S$3</c:f>
              <c:strCache>
                <c:ptCount val="1"/>
                <c:pt idx="0">
                  <c:v>Cum - Actual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'[2]June Revised'!$L$4:$L$15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xVal>
          <c:yVal>
            <c:numRef>
              <c:f>'[2]June Revised'!$S$4:$S$9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3B-46AD-A63F-2E4B8894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65856"/>
        <c:axId val="103063936"/>
      </c:scatterChart>
      <c:catAx>
        <c:axId val="10305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53568"/>
        <c:crosses val="autoZero"/>
        <c:auto val="1"/>
        <c:lblAlgn val="ctr"/>
        <c:lblOffset val="100"/>
        <c:noMultiLvlLbl val="0"/>
      </c:catAx>
      <c:valAx>
        <c:axId val="10305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2060"/>
                    </a:solidFill>
                  </a:rPr>
                  <a:t>CONDUIT/MONTH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51648"/>
        <c:crosses val="autoZero"/>
        <c:crossBetween val="between"/>
      </c:valAx>
      <c:valAx>
        <c:axId val="103063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2060"/>
                    </a:solidFill>
                  </a:rPr>
                  <a:t>CUM CONDUIT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65856"/>
        <c:crosses val="max"/>
        <c:crossBetween val="midCat"/>
      </c:valAx>
      <c:valAx>
        <c:axId val="10306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063936"/>
        <c:crosses val="autoZero"/>
        <c:crossBetween val="midCat"/>
      </c:valAx>
      <c:spPr>
        <a:gradFill>
          <a:gsLst>
            <a:gs pos="41000">
              <a:schemeClr val="accent6">
                <a:lumMod val="60000"/>
                <a:lumOff val="40000"/>
              </a:schemeClr>
            </a:gs>
            <a:gs pos="12000">
              <a:schemeClr val="accent1">
                <a:lumMod val="20000"/>
                <a:lumOff val="80000"/>
              </a:schemeClr>
            </a:gs>
            <a:gs pos="32000">
              <a:schemeClr val="accent6">
                <a:lumMod val="40000"/>
                <a:lumOff val="60000"/>
              </a:schemeClr>
            </a:gs>
            <a:gs pos="0">
              <a:schemeClr val="accent1">
                <a:lumMod val="20000"/>
                <a:lumOff val="80000"/>
              </a:schemeClr>
            </a:gs>
            <a:gs pos="63000">
              <a:schemeClr val="accent6">
                <a:lumMod val="60000"/>
                <a:lumOff val="4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gradFill>
        <a:gsLst>
          <a:gs pos="0">
            <a:schemeClr val="accent6">
              <a:lumMod val="60000"/>
              <a:lumOff val="40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rotY val="3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0229885057471263E-2"/>
          <c:y val="3.1406145532976E-2"/>
          <c:w val="0.95620193682686216"/>
          <c:h val="0.8764360386981264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'Issue Tracker'!$M$7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'Issue Tracker'!$L$8:$L$10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'Issue Tracker'!$M$8:$M$10</c:f>
              <c:numCache>
                <c:formatCode>General</c:formatCode>
                <c:ptCount val="3"/>
                <c:pt idx="0">
                  <c:v>9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A0-4194-858B-6568E35E78C6}"/>
            </c:ext>
          </c:extLst>
        </c:ser>
        <c:ser>
          <c:idx val="1"/>
          <c:order val="1"/>
          <c:tx>
            <c:strRef>
              <c:f>'Issue Tracker'!$N$7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FA0-4194-858B-6568E35E78C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FA0-4194-858B-6568E35E78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007E39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'Issue Tracker'!$L$8:$L$10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'Issue Tracker'!$N$8:$N$10</c:f>
              <c:numCache>
                <c:formatCode>General</c:formatCode>
                <c:ptCount val="3"/>
                <c:pt idx="0">
                  <c:v>7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A0-4194-858B-6568E35E7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4667776"/>
        <c:axId val="164657792"/>
        <c:axId val="0"/>
      </c:bar3DChart>
      <c:valAx>
        <c:axId val="164657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164667776"/>
        <c:crosses val="autoZero"/>
        <c:crossBetween val="between"/>
      </c:valAx>
      <c:catAx>
        <c:axId val="16466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164657792"/>
        <c:crosses val="autoZero"/>
        <c:auto val="1"/>
        <c:lblAlgn val="ctr"/>
        <c:lblOffset val="100"/>
        <c:noMultiLvlLbl val="0"/>
      </c:catAx>
      <c:spPr>
        <a:solidFill>
          <a:schemeClr val="accent6">
            <a:lumMod val="20000"/>
            <a:lumOff val="80000"/>
          </a:schemeClr>
        </a:solidFill>
        <a:ln w="28575">
          <a:solidFill>
            <a:schemeClr val="accent6"/>
          </a:solidFill>
        </a:ln>
      </c:spPr>
    </c:plotArea>
    <c:legend>
      <c:legendPos val="r"/>
      <c:layout>
        <c:manualLayout>
          <c:xMode val="edge"/>
          <c:yMode val="edge"/>
          <c:x val="0.71434178442535623"/>
          <c:y val="0.12603200553664584"/>
          <c:w val="9.9853535147484809E-2"/>
          <c:h val="0.11707950273527967"/>
        </c:manualLayout>
      </c:layout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zero"/>
    <c:showDLblsOverMax val="0"/>
  </c:chart>
  <c:spPr>
    <a:solidFill>
      <a:srgbClr val="FFC000"/>
    </a:solidFill>
    <a:ln w="28575">
      <a:solidFill>
        <a:srgbClr val="FFC000"/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0</xdr:row>
          <xdr:rowOff>184150</xdr:rowOff>
        </xdr:from>
        <xdr:to>
          <xdr:col>25</xdr:col>
          <xdr:colOff>31750</xdr:colOff>
          <xdr:row>2</xdr:row>
          <xdr:rowOff>139700</xdr:rowOff>
        </xdr:to>
        <xdr:sp macro="" textlink="">
          <xdr:nvSpPr>
            <xdr:cNvPr id="113665" name="cmdBack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0</xdr:row>
      <xdr:rowOff>0</xdr:rowOff>
    </xdr:from>
    <xdr:ext cx="16363950" cy="4095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466851" y="0"/>
          <a:ext cx="16363950" cy="409575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>
              <a:latin typeface="Futura Medium" panose="00000400000000000000" pitchFamily="2" charset="0"/>
            </a:rPr>
            <a:t>               </a:t>
          </a:r>
          <a:r>
            <a:rPr lang="en-US" sz="1600" b="1">
              <a:latin typeface="Futura Medium" panose="00000400000000000000" pitchFamily="2" charset="0"/>
            </a:rPr>
            <a:t>Navigator</a:t>
          </a:r>
          <a:r>
            <a:rPr lang="en-US" sz="2000" b="1">
              <a:latin typeface="Futura Medium" panose="00000400000000000000" pitchFamily="2" charset="0"/>
            </a:rPr>
            <a:t>                                                                    Leave Schedule (Detail View)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82550</xdr:colOff>
          <xdr:row>0</xdr:row>
          <xdr:rowOff>38100</xdr:rowOff>
        </xdr:from>
        <xdr:to>
          <xdr:col>13</xdr:col>
          <xdr:colOff>190500</xdr:colOff>
          <xdr:row>0</xdr:row>
          <xdr:rowOff>361950</xdr:rowOff>
        </xdr:to>
        <xdr:sp macro="" textlink="">
          <xdr:nvSpPr>
            <xdr:cNvPr id="105473" name="cmdNext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2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0</xdr:row>
          <xdr:rowOff>38100</xdr:rowOff>
        </xdr:from>
        <xdr:to>
          <xdr:col>9</xdr:col>
          <xdr:colOff>12700</xdr:colOff>
          <xdr:row>0</xdr:row>
          <xdr:rowOff>361950</xdr:rowOff>
        </xdr:to>
        <xdr:sp macro="" textlink="">
          <xdr:nvSpPr>
            <xdr:cNvPr id="105474" name="cmdPrev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2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0</xdr:row>
          <xdr:rowOff>31750</xdr:rowOff>
        </xdr:from>
        <xdr:to>
          <xdr:col>41</xdr:col>
          <xdr:colOff>533400</xdr:colOff>
          <xdr:row>0</xdr:row>
          <xdr:rowOff>406400</xdr:rowOff>
        </xdr:to>
        <xdr:sp macro="" textlink="">
          <xdr:nvSpPr>
            <xdr:cNvPr id="105481" name="cmdPlanLeave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2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0</xdr:row>
          <xdr:rowOff>38100</xdr:rowOff>
        </xdr:from>
        <xdr:to>
          <xdr:col>44</xdr:col>
          <xdr:colOff>95250</xdr:colOff>
          <xdr:row>0</xdr:row>
          <xdr:rowOff>361950</xdr:rowOff>
        </xdr:to>
        <xdr:sp macro="" textlink="">
          <xdr:nvSpPr>
            <xdr:cNvPr id="105483" name="cmdRequestLeave" hidden="1">
              <a:extLst>
                <a:ext uri="{63B3BB69-23CF-44E3-9099-C40C66FF867C}">
                  <a14:compatExt spid="_x0000_s105483"/>
                </a:ext>
                <a:ext uri="{FF2B5EF4-FFF2-40B4-BE49-F238E27FC236}">
                  <a16:creationId xmlns:a16="http://schemas.microsoft.com/office/drawing/2014/main" id="{00000000-0008-0000-0200-00000B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368300</xdr:colOff>
          <xdr:row>0</xdr:row>
          <xdr:rowOff>44450</xdr:rowOff>
        </xdr:from>
        <xdr:to>
          <xdr:col>46</xdr:col>
          <xdr:colOff>381000</xdr:colOff>
          <xdr:row>0</xdr:row>
          <xdr:rowOff>381000</xdr:rowOff>
        </xdr:to>
        <xdr:sp macro="" textlink="">
          <xdr:nvSpPr>
            <xdr:cNvPr id="105484" name="cmdApproveLeave" hidden="1">
              <a:extLst>
                <a:ext uri="{63B3BB69-23CF-44E3-9099-C40C66FF867C}">
                  <a14:compatExt spid="_x0000_s105484"/>
                </a:ext>
                <a:ext uri="{FF2B5EF4-FFF2-40B4-BE49-F238E27FC236}">
                  <a16:creationId xmlns:a16="http://schemas.microsoft.com/office/drawing/2014/main" id="{00000000-0008-0000-0200-00000C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876300</xdr:colOff>
      <xdr:row>0</xdr:row>
      <xdr:rowOff>152400</xdr:rowOff>
    </xdr:from>
    <xdr:to>
      <xdr:col>3</xdr:col>
      <xdr:colOff>161925</xdr:colOff>
      <xdr:row>0</xdr:row>
      <xdr:rowOff>314325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29025" y="152400"/>
          <a:ext cx="590550" cy="161925"/>
        </a:xfrm>
        <a:prstGeom prst="rightArrow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139700</xdr:colOff>
          <xdr:row>0</xdr:row>
          <xdr:rowOff>114300</xdr:rowOff>
        </xdr:from>
        <xdr:to>
          <xdr:col>20</xdr:col>
          <xdr:colOff>466725</xdr:colOff>
          <xdr:row>0</xdr:row>
          <xdr:rowOff>466725</xdr:rowOff>
        </xdr:to>
        <xdr:sp macro="" textlink="">
          <xdr:nvSpPr>
            <xdr:cNvPr id="149505" name="Gantt_Chart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3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196850</xdr:colOff>
          <xdr:row>0</xdr:row>
          <xdr:rowOff>139700</xdr:rowOff>
        </xdr:from>
        <xdr:to>
          <xdr:col>23</xdr:col>
          <xdr:colOff>114300</xdr:colOff>
          <xdr:row>0</xdr:row>
          <xdr:rowOff>476250</xdr:rowOff>
        </xdr:to>
        <xdr:sp macro="" textlink="">
          <xdr:nvSpPr>
            <xdr:cNvPr id="149506" name="ClearScreen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3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7655</xdr:colOff>
      <xdr:row>3</xdr:row>
      <xdr:rowOff>0</xdr:rowOff>
    </xdr:from>
    <xdr:to>
      <xdr:col>23</xdr:col>
      <xdr:colOff>499978</xdr:colOff>
      <xdr:row>26</xdr:row>
      <xdr:rowOff>74006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</xdr:colOff>
      <xdr:row>15</xdr:row>
      <xdr:rowOff>38100</xdr:rowOff>
    </xdr:from>
    <xdr:to>
      <xdr:col>31</xdr:col>
      <xdr:colOff>600074</xdr:colOff>
      <xdr:row>41</xdr:row>
      <xdr:rowOff>114299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314325</xdr:colOff>
      <xdr:row>12</xdr:row>
      <xdr:rowOff>200024</xdr:rowOff>
    </xdr:from>
    <xdr:to>
      <xdr:col>19</xdr:col>
      <xdr:colOff>219075</xdr:colOff>
      <xdr:row>14</xdr:row>
      <xdr:rowOff>19049</xdr:rowOff>
    </xdr:to>
    <xdr:sp macro="" textlink="">
      <xdr:nvSpPr>
        <xdr:cNvPr id="5" name="Left Arrow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534525" y="2676524"/>
          <a:ext cx="514350" cy="219075"/>
        </a:xfrm>
        <a:prstGeom prst="leftArrow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47625</xdr:colOff>
      <xdr:row>15</xdr:row>
      <xdr:rowOff>28575</xdr:rowOff>
    </xdr:from>
    <xdr:to>
      <xdr:col>31</xdr:col>
      <xdr:colOff>590550</xdr:colOff>
      <xdr:row>41</xdr:row>
      <xdr:rowOff>104774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47625</xdr:colOff>
      <xdr:row>15</xdr:row>
      <xdr:rowOff>38100</xdr:rowOff>
    </xdr:from>
    <xdr:to>
      <xdr:col>31</xdr:col>
      <xdr:colOff>590550</xdr:colOff>
      <xdr:row>41</xdr:row>
      <xdr:rowOff>114299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152400</xdr:colOff>
      <xdr:row>13</xdr:row>
      <xdr:rowOff>95250</xdr:rowOff>
    </xdr:from>
    <xdr:to>
      <xdr:col>14</xdr:col>
      <xdr:colOff>628650</xdr:colOff>
      <xdr:row>14</xdr:row>
      <xdr:rowOff>95250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96100" y="2771775"/>
          <a:ext cx="476250" cy="200025"/>
        </a:xfrm>
        <a:prstGeom prst="rightArrow">
          <a:avLst/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152399</xdr:colOff>
      <xdr:row>3</xdr:row>
      <xdr:rowOff>66675</xdr:rowOff>
    </xdr:from>
    <xdr:to>
      <xdr:col>32</xdr:col>
      <xdr:colOff>323850</xdr:colOff>
      <xdr:row>11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5</xdr:row>
      <xdr:rowOff>55036</xdr:rowOff>
    </xdr:from>
    <xdr:to>
      <xdr:col>9</xdr:col>
      <xdr:colOff>1077383</xdr:colOff>
      <xdr:row>6</xdr:row>
      <xdr:rowOff>183093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0800000">
          <a:off x="11058525" y="1055161"/>
          <a:ext cx="563033" cy="328082"/>
        </a:xfrm>
        <a:prstGeom prst="lef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5</xdr:row>
          <xdr:rowOff>114300</xdr:rowOff>
        </xdr:from>
        <xdr:to>
          <xdr:col>19</xdr:col>
          <xdr:colOff>342900</xdr:colOff>
          <xdr:row>7</xdr:row>
          <xdr:rowOff>107950</xdr:rowOff>
        </xdr:to>
        <xdr:sp macro="" textlink="">
          <xdr:nvSpPr>
            <xdr:cNvPr id="24586" name="cmd_Astrata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31750</xdr:colOff>
          <xdr:row>3</xdr:row>
          <xdr:rowOff>107950</xdr:rowOff>
        </xdr:from>
        <xdr:to>
          <xdr:col>42</xdr:col>
          <xdr:colOff>114300</xdr:colOff>
          <xdr:row>5</xdr:row>
          <xdr:rowOff>88900</xdr:rowOff>
        </xdr:to>
        <xdr:sp macro="" textlink="">
          <xdr:nvSpPr>
            <xdr:cNvPr id="29697" name="cmdLeaveReques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31750</xdr:colOff>
          <xdr:row>3</xdr:row>
          <xdr:rowOff>101600</xdr:rowOff>
        </xdr:from>
        <xdr:to>
          <xdr:col>54</xdr:col>
          <xdr:colOff>158750</xdr:colOff>
          <xdr:row>5</xdr:row>
          <xdr:rowOff>76200</xdr:rowOff>
        </xdr:to>
        <xdr:sp macro="" textlink="">
          <xdr:nvSpPr>
            <xdr:cNvPr id="29698" name="cmdApproveLeav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6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177800</xdr:rowOff>
        </xdr:from>
        <xdr:to>
          <xdr:col>23</xdr:col>
          <xdr:colOff>25400</xdr:colOff>
          <xdr:row>5</xdr:row>
          <xdr:rowOff>38100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6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273050</xdr:colOff>
          <xdr:row>30</xdr:row>
          <xdr:rowOff>146050</xdr:rowOff>
        </xdr:from>
        <xdr:to>
          <xdr:col>17</xdr:col>
          <xdr:colOff>412750</xdr:colOff>
          <xdr:row>33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Futura Bold"/>
                </a:rPr>
                <a:t>CLICK TO ACCESS MAIN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114300</xdr:colOff>
      <xdr:row>3</xdr:row>
      <xdr:rowOff>57150</xdr:rowOff>
    </xdr:from>
    <xdr:to>
      <xdr:col>20</xdr:col>
      <xdr:colOff>19049</xdr:colOff>
      <xdr:row>26</xdr:row>
      <xdr:rowOff>38099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114300" y="685800"/>
          <a:ext cx="11696699" cy="4362449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45791" dir="2021404" algn="ctr" rotWithShape="0">
            <a:srgbClr val="CCCCCC"/>
          </a:outerShdw>
        </a:effectLst>
      </xdr:spPr>
      <xdr:txBody>
        <a:bodyPr wrap="square" anchor="t">
          <a:noAutofit/>
        </a:bodyPr>
        <a:lstStyle>
          <a:defPPr>
            <a:defRPr lang="en-US"/>
          </a:defPPr>
          <a:lvl1pPr marL="0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ASSET ENGINEERING</a:t>
          </a:r>
        </a:p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PROJECT INTEGRATION </a:t>
          </a:r>
        </a:p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MODULES</a:t>
          </a:r>
          <a:endParaRPr lang="en-GB" sz="6600" b="1" kern="0">
            <a:solidFill>
              <a:srgbClr val="E72617"/>
            </a:solidFill>
            <a:effectLst>
              <a:outerShdw blurRad="38100" dist="38100" dir="2700000" algn="tl">
                <a:srgbClr val="000000">
                  <a:alpha val="43137"/>
                </a:srgbClr>
              </a:outerShdw>
            </a:effectLst>
            <a:latin typeface="Futura Bold" pitchFamily="2" charset="0"/>
            <a:cs typeface="Arial" charset="0"/>
          </a:endParaRPr>
        </a:p>
      </xdr:txBody>
    </xdr:sp>
    <xdr:clientData/>
  </xdr:twoCellAnchor>
  <xdr:twoCellAnchor editAs="oneCell">
    <xdr:from>
      <xdr:col>21</xdr:col>
      <xdr:colOff>238125</xdr:colOff>
      <xdr:row>0</xdr:row>
      <xdr:rowOff>123824</xdr:rowOff>
    </xdr:from>
    <xdr:to>
      <xdr:col>29</xdr:col>
      <xdr:colOff>333375</xdr:colOff>
      <xdr:row>26</xdr:row>
      <xdr:rowOff>178432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086" r="13821"/>
        <a:stretch/>
      </xdr:blipFill>
      <xdr:spPr>
        <a:xfrm>
          <a:off x="12525375" y="123824"/>
          <a:ext cx="4921250" cy="49282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18</xdr:row>
      <xdr:rowOff>133350</xdr:rowOff>
    </xdr:from>
    <xdr:to>
      <xdr:col>27</xdr:col>
      <xdr:colOff>304800</xdr:colOff>
      <xdr:row>40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158750</xdr:colOff>
          <xdr:row>4</xdr:row>
          <xdr:rowOff>120650</xdr:rowOff>
        </xdr:from>
        <xdr:to>
          <xdr:col>16</xdr:col>
          <xdr:colOff>1593850</xdr:colOff>
          <xdr:row>6</xdr:row>
          <xdr:rowOff>69850</xdr:rowOff>
        </xdr:to>
        <xdr:sp macro="" textlink="">
          <xdr:nvSpPr>
            <xdr:cNvPr id="4130" name="Procurement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16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184150</xdr:colOff>
          <xdr:row>4</xdr:row>
          <xdr:rowOff>101600</xdr:rowOff>
        </xdr:from>
        <xdr:to>
          <xdr:col>13</xdr:col>
          <xdr:colOff>247650</xdr:colOff>
          <xdr:row>6</xdr:row>
          <xdr:rowOff>76200</xdr:rowOff>
        </xdr:to>
        <xdr:sp macro="" textlink="">
          <xdr:nvSpPr>
            <xdr:cNvPr id="22566" name="cmdContractMail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18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1143000</xdr:colOff>
      <xdr:row>19</xdr:row>
      <xdr:rowOff>15240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009900" y="4015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1143000</xdr:colOff>
      <xdr:row>25</xdr:row>
      <xdr:rowOff>15240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3009900" y="4015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1143000</xdr:colOff>
      <xdr:row>18</xdr:row>
      <xdr:rowOff>15240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2971800" y="7063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21</xdr:col>
      <xdr:colOff>1143000</xdr:colOff>
      <xdr:row>28</xdr:row>
      <xdr:rowOff>15240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3324225" y="50634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21</xdr:col>
      <xdr:colOff>1143000</xdr:colOff>
      <xdr:row>21</xdr:row>
      <xdr:rowOff>15240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3324225" y="37299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20</xdr:col>
      <xdr:colOff>1143000</xdr:colOff>
      <xdr:row>28</xdr:row>
      <xdr:rowOff>15240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 txBox="1"/>
      </xdr:nvSpPr>
      <xdr:spPr>
        <a:xfrm>
          <a:off x="16297275" y="54825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20</xdr:col>
      <xdr:colOff>1143000</xdr:colOff>
      <xdr:row>21</xdr:row>
      <xdr:rowOff>15240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 txBox="1"/>
      </xdr:nvSpPr>
      <xdr:spPr>
        <a:xfrm>
          <a:off x="16297275" y="41490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5</xdr:row>
      <xdr:rowOff>76201</xdr:rowOff>
    </xdr:from>
    <xdr:to>
      <xdr:col>22</xdr:col>
      <xdr:colOff>447675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711200</xdr:colOff>
          <xdr:row>0</xdr:row>
          <xdr:rowOff>177800</xdr:rowOff>
        </xdr:from>
        <xdr:to>
          <xdr:col>17</xdr:col>
          <xdr:colOff>488950</xdr:colOff>
          <xdr:row>0</xdr:row>
          <xdr:rowOff>495300</xdr:rowOff>
        </xdr:to>
        <xdr:sp macro="" textlink="">
          <xdr:nvSpPr>
            <xdr:cNvPr id="182273" name="Issue_SaveXls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1F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177800</xdr:rowOff>
        </xdr:from>
        <xdr:to>
          <xdr:col>21</xdr:col>
          <xdr:colOff>57150</xdr:colOff>
          <xdr:row>0</xdr:row>
          <xdr:rowOff>495300</xdr:rowOff>
        </xdr:to>
        <xdr:sp macro="" textlink="">
          <xdr:nvSpPr>
            <xdr:cNvPr id="182274" name="Issue_ClearData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1F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yode.ajayi/Desktop/IA%20Presentation/AE%20INTEGRATED%20MGT%20MODULE2%20updated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yode.ajayi/AppData/Local/Microsoft/Windows/INetCache/Content.Outlook/84XUEITU/2017%20AF%20Flowlines%20Revised%20Plan_Status_01%20Ju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Val sheet"/>
      <sheetName val="Astrata Manager"/>
      <sheetName val="Flowline Plan Module"/>
      <sheetName val="Commitment Control Tracker"/>
      <sheetName val="Journey Management Module"/>
      <sheetName val="Document Management Module"/>
      <sheetName val="KPI Tracking Module"/>
      <sheetName val="Risk Management Module"/>
      <sheetName val="MenuSheet"/>
      <sheetName val="HSE Planning Module"/>
      <sheetName val="Work Order Tracker"/>
      <sheetName val="EST KPI Module"/>
      <sheetName val="Flowline Tracking Module"/>
      <sheetName val="Facility Tracking Module"/>
      <sheetName val="Procurement And Material"/>
      <sheetName val="QAQC Tracker"/>
      <sheetName val="Contract Tracking Module"/>
      <sheetName val="Fountain Action Module"/>
      <sheetName val="As Built Documentation Module"/>
      <sheetName val="Flowline Delivery Process"/>
      <sheetName val="Facility Delivery Process"/>
      <sheetName val="Project Risk Management Process"/>
      <sheetName val="Contract Management Process"/>
      <sheetName val="MenuSheet2"/>
      <sheetName val="Project Schedule Module"/>
      <sheetName val="Issue Tracker"/>
      <sheetName val="Risk Analysis"/>
      <sheetName val="Top Risk Manager"/>
      <sheetName val="StartUpScreen"/>
      <sheetName val="FL SUMMA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Revised"/>
      <sheetName val="June Revised"/>
      <sheetName val="Sheet1"/>
      <sheetName val="Sheet1 (2)"/>
    </sheetNames>
    <sheetDataSet>
      <sheetData sheetId="0" refreshError="1"/>
      <sheetData sheetId="1">
        <row r="3">
          <cell r="R3" t="str">
            <v>Cum - Plan</v>
          </cell>
          <cell r="S3" t="str">
            <v>Cum - Actual</v>
          </cell>
        </row>
        <row r="4">
          <cell r="L4" t="str">
            <v>January</v>
          </cell>
          <cell r="R4">
            <v>0</v>
          </cell>
          <cell r="S4">
            <v>0</v>
          </cell>
        </row>
        <row r="5">
          <cell r="L5" t="str">
            <v>February</v>
          </cell>
          <cell r="R5">
            <v>3</v>
          </cell>
          <cell r="S5">
            <v>3</v>
          </cell>
        </row>
        <row r="6">
          <cell r="L6" t="str">
            <v>March</v>
          </cell>
          <cell r="R6">
            <v>4</v>
          </cell>
          <cell r="S6">
            <v>4</v>
          </cell>
        </row>
        <row r="7">
          <cell r="L7" t="str">
            <v>April</v>
          </cell>
          <cell r="R7">
            <v>7</v>
          </cell>
          <cell r="S7">
            <v>10</v>
          </cell>
        </row>
        <row r="8">
          <cell r="L8" t="str">
            <v>May</v>
          </cell>
          <cell r="R8">
            <v>12</v>
          </cell>
          <cell r="S8">
            <v>16</v>
          </cell>
        </row>
        <row r="9">
          <cell r="L9" t="str">
            <v>June</v>
          </cell>
          <cell r="R9">
            <v>15</v>
          </cell>
          <cell r="S9">
            <v>17</v>
          </cell>
        </row>
        <row r="10">
          <cell r="L10" t="str">
            <v>July</v>
          </cell>
          <cell r="R10">
            <v>21</v>
          </cell>
        </row>
        <row r="11">
          <cell r="L11" t="str">
            <v>August</v>
          </cell>
          <cell r="R11">
            <v>34</v>
          </cell>
        </row>
        <row r="12">
          <cell r="L12" t="str">
            <v>September</v>
          </cell>
          <cell r="R12">
            <v>43</v>
          </cell>
        </row>
        <row r="13">
          <cell r="L13" t="str">
            <v>October</v>
          </cell>
          <cell r="R13">
            <v>57</v>
          </cell>
        </row>
        <row r="14">
          <cell r="L14" t="str">
            <v>November</v>
          </cell>
          <cell r="R14">
            <v>74</v>
          </cell>
        </row>
        <row r="15">
          <cell r="L15" t="str">
            <v>December</v>
          </cell>
          <cell r="R15">
            <v>85</v>
          </cell>
        </row>
      </sheetData>
      <sheetData sheetId="2" refreshError="1"/>
      <sheetData sheetId="3">
        <row r="4">
          <cell r="Q4" t="str">
            <v>AF Total (Plan)</v>
          </cell>
          <cell r="R4" t="str">
            <v>Actual AF</v>
          </cell>
        </row>
        <row r="5">
          <cell r="M5" t="str">
            <v>January</v>
          </cell>
          <cell r="Q5">
            <v>0</v>
          </cell>
          <cell r="R5">
            <v>0</v>
          </cell>
        </row>
        <row r="6">
          <cell r="M6" t="str">
            <v>February</v>
          </cell>
          <cell r="Q6">
            <v>3</v>
          </cell>
          <cell r="R6">
            <v>3</v>
          </cell>
        </row>
        <row r="7">
          <cell r="M7" t="str">
            <v>March</v>
          </cell>
          <cell r="Q7">
            <v>1</v>
          </cell>
          <cell r="R7">
            <v>1</v>
          </cell>
        </row>
        <row r="8">
          <cell r="M8" t="str">
            <v>April</v>
          </cell>
          <cell r="Q8">
            <v>3</v>
          </cell>
          <cell r="R8">
            <v>6</v>
          </cell>
        </row>
        <row r="9">
          <cell r="M9" t="str">
            <v>May</v>
          </cell>
          <cell r="Q9">
            <v>5</v>
          </cell>
          <cell r="R9">
            <v>6</v>
          </cell>
        </row>
        <row r="10">
          <cell r="M10" t="str">
            <v>June</v>
          </cell>
          <cell r="Q10">
            <v>5</v>
          </cell>
          <cell r="R10">
            <v>1</v>
          </cell>
        </row>
        <row r="11">
          <cell r="M11" t="str">
            <v>July</v>
          </cell>
          <cell r="Q11">
            <v>16</v>
          </cell>
        </row>
        <row r="12">
          <cell r="M12" t="str">
            <v>August</v>
          </cell>
          <cell r="Q12">
            <v>20</v>
          </cell>
        </row>
        <row r="13">
          <cell r="M13" t="str">
            <v>September</v>
          </cell>
          <cell r="Q13">
            <v>16</v>
          </cell>
        </row>
        <row r="14">
          <cell r="M14" t="str">
            <v>October</v>
          </cell>
          <cell r="Q14">
            <v>11</v>
          </cell>
        </row>
        <row r="15">
          <cell r="M15" t="str">
            <v>November</v>
          </cell>
          <cell r="Q15">
            <v>15</v>
          </cell>
        </row>
        <row r="16">
          <cell r="M16" t="str">
            <v>December</v>
          </cell>
          <cell r="Q16">
            <v>5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Holidays" displayName="Holidays" ref="A1:A12" totalsRowShown="0">
  <autoFilter ref="A1:A12" xr:uid="{00000000-0009-0000-0100-000002000000}"/>
  <sortState xmlns:xlrd2="http://schemas.microsoft.com/office/spreadsheetml/2017/richdata2" ref="A2:A11">
    <sortCondition ref="A1:A11"/>
  </sortState>
  <tableColumns count="1">
    <tableColumn id="1" xr3:uid="{00000000-0010-0000-0000-000001000000}" name="Holidays" dataDxfId="1085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eaves" displayName="Leaves" ref="A1:I23" totalsRowShown="0">
  <autoFilter ref="A1:I23" xr:uid="{00000000-0009-0000-0100-000001000000}"/>
  <sortState xmlns:xlrd2="http://schemas.microsoft.com/office/spreadsheetml/2017/richdata2" ref="A2:I23">
    <sortCondition ref="A2"/>
  </sortState>
  <tableColumns count="9">
    <tableColumn id="1" xr3:uid="{00000000-0010-0000-0100-000001000000}" name="Staff Name"/>
    <tableColumn id="2" xr3:uid="{00000000-0010-0000-0100-000002000000}" name="Leave Type"/>
    <tableColumn id="3" xr3:uid="{00000000-0010-0000-0100-000003000000}" name="Start Date" dataDxfId="1084"/>
    <tableColumn id="4" xr3:uid="{00000000-0010-0000-0100-000004000000}" name="End Date" dataDxfId="1083"/>
    <tableColumn id="5" xr3:uid="{00000000-0010-0000-0100-000005000000}" name="Total Days" dataDxfId="1082">
      <calculatedColumnFormula>Leaves[[#This Row],[End Date]]-Leaves[[#This Row],[Start Date]]</calculatedColumnFormula>
    </tableColumn>
    <tableColumn id="6" xr3:uid="{00000000-0010-0000-0100-000006000000}" name="Leave Less than 1 Day?"/>
    <tableColumn id="7" xr3:uid="{00000000-0010-0000-0100-000007000000}" name="Hours" dataDxfId="1081"/>
    <tableColumn id="8" xr3:uid="{00000000-0010-0000-0100-000008000000}" name="Outcome"/>
    <tableColumn id="9" xr3:uid="{00000000-0010-0000-0100-000009000000}" name="Comments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4" displayName="Table4" ref="A3:F1304" totalsRowShown="0" headerRowDxfId="1076" dataDxfId="1074" headerRowBorderDxfId="1075" tableBorderDxfId="1073" totalsRowBorderDxfId="1072">
  <autoFilter ref="A3:F1304" xr:uid="{00000000-0009-0000-0100-000003000000}"/>
  <tableColumns count="6">
    <tableColumn id="1" xr3:uid="{00000000-0010-0000-0200-000001000000}" name="TASK NAME" dataDxfId="1071"/>
    <tableColumn id="2" xr3:uid="{00000000-0010-0000-0200-000002000000}" name="START DATE" dataDxfId="1070"/>
    <tableColumn id="3" xr3:uid="{00000000-0010-0000-0200-000003000000}" name="COMPLETED DURATION" dataDxfId="1069"/>
    <tableColumn id="4" xr3:uid="{00000000-0010-0000-0200-000004000000}" name="REMAINING DURATION" dataDxfId="1068">
      <calculatedColumnFormula>IF(E4="","",IF(C4="","",E4-C4))</calculatedColumnFormula>
    </tableColumn>
    <tableColumn id="5" xr3:uid="{00000000-0010-0000-0200-000005000000}" name="TASK DURATION" dataDxfId="1067"/>
    <tableColumn id="6" xr3:uid="{00000000-0010-0000-0200-000006000000}" name="FINISH DATE" dataDxfId="1066">
      <calculatedColumnFormula>IF(Table4[[#This Row],[START DATE]]="","",IF(Table4[[#This Row],[TASK DURATION]]="","",Table4[[#This Row],[START DATE]]+Table4[[#This Row],[TASK DURATION]]))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4" displayName="Table14" ref="B5:J305" totalsRowShown="0" headerRowDxfId="883" dataDxfId="881" headerRowBorderDxfId="882" tableBorderDxfId="880" totalsRowBorderDxfId="879">
  <autoFilter ref="B5:J305" xr:uid="{00000000-0009-0000-0100-000004000000}"/>
  <tableColumns count="9">
    <tableColumn id="1" xr3:uid="{00000000-0010-0000-0300-000001000000}" name="#" dataDxfId="878"/>
    <tableColumn id="2" xr3:uid="{00000000-0010-0000-0300-000002000000}" name="Issue" dataDxfId="877"/>
    <tableColumn id="3" xr3:uid="{00000000-0010-0000-0300-000003000000}" name="Priority" dataDxfId="876"/>
    <tableColumn id="4" xr3:uid="{00000000-0010-0000-0300-000004000000}" name="Open" dataDxfId="875"/>
    <tableColumn id="5" xr3:uid="{00000000-0010-0000-0300-000005000000}" name="Close" dataDxfId="874"/>
    <tableColumn id="9" xr3:uid="{00000000-0010-0000-0300-000009000000}" name="Owner" dataDxfId="873"/>
    <tableColumn id="7" xr3:uid="{00000000-0010-0000-0300-000007000000}" name="Comment" dataDxfId="872"/>
    <tableColumn id="6" xr3:uid="{00000000-0010-0000-0300-000006000000}" name="Status" dataDxfId="871"/>
    <tableColumn id="8" xr3:uid="{00000000-0010-0000-0300-000008000000}" name="Column1" dataDxfId="870">
      <calculatedColumnFormula>IF(AND(D6="Low",I6="Open"),"LO",IF(AND(D6="Medium",I6="Open"),"MO",IF(AND(D6="High",I6="Open"),"HO",IF(AND(D6="Low",I6="Closed"),"LC",IF(AND(D6="Medium",I6="Closed"),"MC",IF(AND(D6="High",I6="Closed"),"HC",""))))))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ww.scin.shell.com/ep/epg/sepcin/engineering_major_projects/asset_engineering/asset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sww-knowledge-epg.shell.com/knowtepg2/livelink.exe?func=ll&amp;objId=19131227&amp;objAction=Open&amp;viewType=1&amp;nexturl=%2Fknowtepg2%2Flivelink%2Eexe%3Ffunc%3Dll%26objId%3D17597996%26objAction%3Dbrowse%26sort%3Dname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sww-knowledge-epg.shell.com/knowtepg2/livelink.exe?func=ll&amp;objId=19130898&amp;objAction=Open&amp;viewType=1&amp;nexturl=%2Fknowtepg2%2Flivelink%2Eexe%3Ffunc%3Dll%26objId%3D17597996%26objAction%3Dbrowse%26sort%3Dname" TargetMode="External"/><Relationship Id="rId1" Type="http://schemas.openxmlformats.org/officeDocument/2006/relationships/hyperlink" Target="http://sww-epcatng-phc.shell.com/__C1257631003CFD13.nsf/webopencatalogueurl?openagent&amp;&amp;key=8674-EPCN-9SKDYL" TargetMode="External"/><Relationship Id="rId6" Type="http://schemas.openxmlformats.org/officeDocument/2006/relationships/vmlDrawing" Target="../drawings/vmlDrawing7.vml"/><Relationship Id="rId5" Type="http://schemas.openxmlformats.org/officeDocument/2006/relationships/hyperlink" Target="http://sww-epcatng-phc.shell.com/__C1257631003CFD13.nsf/webopencatalogueurl?openagent&amp;&amp;key=Temp-Christian.Nweke-ext-gen8531" TargetMode="External"/><Relationship Id="rId4" Type="http://schemas.openxmlformats.org/officeDocument/2006/relationships/hyperlink" Target="https://sww-knowledge-epg.shell.com/knowtepg2/livelink.exe?func=ll&amp;objId=19262106&amp;objAction=Open&amp;viewType=1&amp;nexturl=%2Fknowtepg2%2Flivelink%2Eexe%3Ffunc%3Dll%26objId%3D17597996%26objAction%3Dbrowse%26sort%3Dname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mailto:kayode.ajayi@shell.com" TargetMode="External"/><Relationship Id="rId13" Type="http://schemas.openxmlformats.org/officeDocument/2006/relationships/hyperlink" Target="mailto:ugochukwu.nwannadi@shell.com" TargetMode="External"/><Relationship Id="rId18" Type="http://schemas.openxmlformats.org/officeDocument/2006/relationships/hyperlink" Target="mailto:ugochukwu.nwannadi@shell.com" TargetMode="External"/><Relationship Id="rId26" Type="http://schemas.openxmlformats.org/officeDocument/2006/relationships/hyperlink" Target="mailto:william.emina@shell.com" TargetMode="External"/><Relationship Id="rId39" Type="http://schemas.openxmlformats.org/officeDocument/2006/relationships/drawing" Target="../drawings/drawing11.xml"/><Relationship Id="rId3" Type="http://schemas.openxmlformats.org/officeDocument/2006/relationships/hyperlink" Target="mailto:kenneth.offor@shell.com" TargetMode="External"/><Relationship Id="rId21" Type="http://schemas.openxmlformats.org/officeDocument/2006/relationships/hyperlink" Target="mailto:ibiso.martyns@shell.com" TargetMode="External"/><Relationship Id="rId34" Type="http://schemas.openxmlformats.org/officeDocument/2006/relationships/hyperlink" Target="mailto:john.ugbelase@shell.com" TargetMode="External"/><Relationship Id="rId7" Type="http://schemas.openxmlformats.org/officeDocument/2006/relationships/hyperlink" Target="mailto:john.ugbelase@shell.com" TargetMode="External"/><Relationship Id="rId12" Type="http://schemas.openxmlformats.org/officeDocument/2006/relationships/hyperlink" Target="mailto:ugochukwu.nwannadi@shell.com" TargetMode="External"/><Relationship Id="rId17" Type="http://schemas.openxmlformats.org/officeDocument/2006/relationships/hyperlink" Target="mailto:emmanuel.obumselu@shell.com" TargetMode="External"/><Relationship Id="rId25" Type="http://schemas.openxmlformats.org/officeDocument/2006/relationships/hyperlink" Target="mailto:james.aigboduwa@shell.com" TargetMode="External"/><Relationship Id="rId33" Type="http://schemas.openxmlformats.org/officeDocument/2006/relationships/hyperlink" Target="mailto:eguono.omonigho@shell.com" TargetMode="External"/><Relationship Id="rId38" Type="http://schemas.openxmlformats.org/officeDocument/2006/relationships/hyperlink" Target="mailto:I.Obi@SHELL.com" TargetMode="External"/><Relationship Id="rId2" Type="http://schemas.openxmlformats.org/officeDocument/2006/relationships/hyperlink" Target="mailto:onyekwelu.nwadiuto@shell.com" TargetMode="External"/><Relationship Id="rId16" Type="http://schemas.openxmlformats.org/officeDocument/2006/relationships/hyperlink" Target="mailto:kayode.ajayi@shell.com" TargetMode="External"/><Relationship Id="rId20" Type="http://schemas.openxmlformats.org/officeDocument/2006/relationships/hyperlink" Target="mailto:seprebo.sagbe@shell.com" TargetMode="External"/><Relationship Id="rId29" Type="http://schemas.openxmlformats.org/officeDocument/2006/relationships/hyperlink" Target="mailto:mike.nwajei@shell.com" TargetMode="External"/><Relationship Id="rId1" Type="http://schemas.openxmlformats.org/officeDocument/2006/relationships/hyperlink" Target="mailto:william.emina@shell.com" TargetMode="External"/><Relationship Id="rId6" Type="http://schemas.openxmlformats.org/officeDocument/2006/relationships/hyperlink" Target="mailto:james.aigboduwa@shell.com" TargetMode="External"/><Relationship Id="rId11" Type="http://schemas.openxmlformats.org/officeDocument/2006/relationships/hyperlink" Target="mailto:emmanuel.obumselu@shell.com" TargetMode="External"/><Relationship Id="rId24" Type="http://schemas.openxmlformats.org/officeDocument/2006/relationships/hyperlink" Target="mailto:eguono.omonigho@shell.com" TargetMode="External"/><Relationship Id="rId32" Type="http://schemas.openxmlformats.org/officeDocument/2006/relationships/hyperlink" Target="mailto:kenneth.offor@shell.com" TargetMode="External"/><Relationship Id="rId37" Type="http://schemas.openxmlformats.org/officeDocument/2006/relationships/hyperlink" Target="mailto:otavie.e.gilbert@shell.com" TargetMode="External"/><Relationship Id="rId5" Type="http://schemas.openxmlformats.org/officeDocument/2006/relationships/hyperlink" Target="mailto:adebayo.karunwi@shell.com" TargetMode="External"/><Relationship Id="rId15" Type="http://schemas.openxmlformats.org/officeDocument/2006/relationships/hyperlink" Target="mailto:peter.kagbo@shell.com" TargetMode="External"/><Relationship Id="rId23" Type="http://schemas.openxmlformats.org/officeDocument/2006/relationships/hyperlink" Target="mailto:Emmanuel.Eronmwon@shell.com" TargetMode="External"/><Relationship Id="rId28" Type="http://schemas.openxmlformats.org/officeDocument/2006/relationships/hyperlink" Target="mailto:ade.fakorede@shell.com" TargetMode="External"/><Relationship Id="rId36" Type="http://schemas.openxmlformats.org/officeDocument/2006/relationships/hyperlink" Target="mailto:kayode.ajayi@shell.com" TargetMode="External"/><Relationship Id="rId10" Type="http://schemas.openxmlformats.org/officeDocument/2006/relationships/hyperlink" Target="mailto:emmanuel.obumselu@shell.com" TargetMode="External"/><Relationship Id="rId19" Type="http://schemas.openxmlformats.org/officeDocument/2006/relationships/hyperlink" Target="mailto:peter.kagbo@shell.com" TargetMode="External"/><Relationship Id="rId31" Type="http://schemas.openxmlformats.org/officeDocument/2006/relationships/hyperlink" Target="mailto:emmanuel.eronmwon@shell.com" TargetMode="External"/><Relationship Id="rId4" Type="http://schemas.openxmlformats.org/officeDocument/2006/relationships/hyperlink" Target="mailto:ade.fakorede@shell.com" TargetMode="External"/><Relationship Id="rId9" Type="http://schemas.openxmlformats.org/officeDocument/2006/relationships/hyperlink" Target="mailto:kayode.ajayi@shell.com" TargetMode="External"/><Relationship Id="rId14" Type="http://schemas.openxmlformats.org/officeDocument/2006/relationships/hyperlink" Target="mailto:peter.kagbo@shell.com" TargetMode="External"/><Relationship Id="rId22" Type="http://schemas.openxmlformats.org/officeDocument/2006/relationships/hyperlink" Target="mailto:I.Isi-Omoigberale@shell.com" TargetMode="External"/><Relationship Id="rId27" Type="http://schemas.openxmlformats.org/officeDocument/2006/relationships/hyperlink" Target="mailto:adebayo.karunwi@shell.com" TargetMode="External"/><Relationship Id="rId30" Type="http://schemas.openxmlformats.org/officeDocument/2006/relationships/hyperlink" Target="mailto:onyekwelu.nwadiuto@shell.com" TargetMode="External"/><Relationship Id="rId35" Type="http://schemas.openxmlformats.org/officeDocument/2006/relationships/hyperlink" Target="mailto:kayode.ajayi@shell.com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3"/>
  <dimension ref="A1:A12"/>
  <sheetViews>
    <sheetView workbookViewId="0">
      <selection activeCell="G30" sqref="G30"/>
    </sheetView>
  </sheetViews>
  <sheetFormatPr defaultRowHeight="14.5" x14ac:dyDescent="0.35"/>
  <cols>
    <col min="1" max="1" width="13.453125" customWidth="1"/>
  </cols>
  <sheetData>
    <row r="1" spans="1:1" x14ac:dyDescent="0.35">
      <c r="A1" t="s">
        <v>323</v>
      </c>
    </row>
    <row r="2" spans="1:1" x14ac:dyDescent="0.35">
      <c r="A2" s="181">
        <v>42737</v>
      </c>
    </row>
    <row r="3" spans="1:1" x14ac:dyDescent="0.35">
      <c r="A3" s="181">
        <v>42839</v>
      </c>
    </row>
    <row r="4" spans="1:1" x14ac:dyDescent="0.35">
      <c r="A4" s="181">
        <v>42842</v>
      </c>
    </row>
    <row r="5" spans="1:1" x14ac:dyDescent="0.35">
      <c r="A5" s="181">
        <v>42856</v>
      </c>
    </row>
    <row r="6" spans="1:1" x14ac:dyDescent="0.35">
      <c r="A6" s="181">
        <v>42884</v>
      </c>
    </row>
    <row r="7" spans="1:1" x14ac:dyDescent="0.35">
      <c r="A7" s="56">
        <v>42912</v>
      </c>
    </row>
    <row r="8" spans="1:1" x14ac:dyDescent="0.35">
      <c r="A8" s="56">
        <v>42979</v>
      </c>
    </row>
    <row r="9" spans="1:1" x14ac:dyDescent="0.35">
      <c r="A9" s="56">
        <v>43009</v>
      </c>
    </row>
    <row r="10" spans="1:1" x14ac:dyDescent="0.35">
      <c r="A10" s="181">
        <v>43010</v>
      </c>
    </row>
    <row r="11" spans="1:1" x14ac:dyDescent="0.35">
      <c r="A11" s="181">
        <v>43094</v>
      </c>
    </row>
    <row r="12" spans="1:1" x14ac:dyDescent="0.35">
      <c r="A12" s="181">
        <v>43095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/>
  <dimension ref="A1:V845"/>
  <sheetViews>
    <sheetView showGridLines="0" workbookViewId="0">
      <selection activeCell="A2" sqref="A2:I23"/>
    </sheetView>
  </sheetViews>
  <sheetFormatPr defaultRowHeight="14.5" x14ac:dyDescent="0.35"/>
  <cols>
    <col min="1" max="1" width="18.6328125" bestFit="1" customWidth="1"/>
    <col min="2" max="2" width="12.90625" customWidth="1"/>
    <col min="3" max="3" width="12" style="56" bestFit="1" customWidth="1"/>
    <col min="4" max="4" width="11.08984375" style="56" bestFit="1" customWidth="1"/>
    <col min="5" max="5" width="12.36328125" customWidth="1"/>
    <col min="6" max="6" width="23.6328125" hidden="1" customWidth="1"/>
    <col min="7" max="7" width="8.36328125" style="180" hidden="1" customWidth="1"/>
    <col min="8" max="8" width="13.90625" bestFit="1" customWidth="1"/>
    <col min="9" max="9" width="32.54296875" customWidth="1"/>
    <col min="15" max="15" width="21.08984375" hidden="1" customWidth="1"/>
    <col min="16" max="16" width="3" hidden="1" customWidth="1"/>
    <col min="17" max="17" width="0" hidden="1" customWidth="1"/>
    <col min="22" max="22" width="9.6328125" bestFit="1" customWidth="1"/>
    <col min="25" max="25" width="9.453125" bestFit="1" customWidth="1"/>
  </cols>
  <sheetData>
    <row r="1" spans="1:22" x14ac:dyDescent="0.35">
      <c r="A1" t="s">
        <v>298</v>
      </c>
      <c r="B1" t="s">
        <v>299</v>
      </c>
      <c r="C1" s="56" t="s">
        <v>300</v>
      </c>
      <c r="D1" s="56" t="s">
        <v>301</v>
      </c>
      <c r="E1" t="s">
        <v>302</v>
      </c>
      <c r="F1" t="s">
        <v>303</v>
      </c>
      <c r="G1" s="180" t="s">
        <v>304</v>
      </c>
      <c r="H1" t="s">
        <v>305</v>
      </c>
      <c r="I1" t="s">
        <v>306</v>
      </c>
    </row>
    <row r="2" spans="1:22" x14ac:dyDescent="0.35">
      <c r="A2" t="s">
        <v>420</v>
      </c>
      <c r="B2" t="s">
        <v>309</v>
      </c>
      <c r="C2" s="189">
        <v>42918</v>
      </c>
      <c r="D2" s="189">
        <f>Leaves[[#This Row],[Start Date]]+Leaves[[#This Row],[Total Days]]</f>
        <v>42921</v>
      </c>
      <c r="E2" s="182">
        <v>3</v>
      </c>
      <c r="F2" s="183"/>
      <c r="G2" s="180">
        <v>8</v>
      </c>
      <c r="H2" s="183" t="s">
        <v>311</v>
      </c>
      <c r="I2" s="183"/>
    </row>
    <row r="3" spans="1:22" x14ac:dyDescent="0.35">
      <c r="A3" t="s">
        <v>420</v>
      </c>
      <c r="B3" s="183" t="s">
        <v>309</v>
      </c>
      <c r="C3" s="189">
        <v>42742</v>
      </c>
      <c r="D3" s="189">
        <f>Leaves[[#This Row],[Start Date]]+Leaves[[#This Row],[Total Days]]</f>
        <v>42746</v>
      </c>
      <c r="E3" s="182">
        <v>4</v>
      </c>
      <c r="F3" s="183"/>
      <c r="G3" s="180">
        <v>8</v>
      </c>
      <c r="H3" s="183" t="s">
        <v>311</v>
      </c>
      <c r="I3" s="183"/>
      <c r="O3" s="996"/>
      <c r="P3" s="996"/>
    </row>
    <row r="4" spans="1:22" x14ac:dyDescent="0.35">
      <c r="A4" s="183" t="s">
        <v>428</v>
      </c>
      <c r="B4" t="s">
        <v>316</v>
      </c>
      <c r="C4" s="190">
        <v>42829</v>
      </c>
      <c r="D4" s="189">
        <f>Leaves[[#This Row],[Start Date]]+Leaves[[#This Row],[Total Days]]</f>
        <v>42832</v>
      </c>
      <c r="E4" s="182">
        <v>3</v>
      </c>
      <c r="G4" s="180">
        <v>8</v>
      </c>
      <c r="H4" t="s">
        <v>310</v>
      </c>
      <c r="O4" s="996"/>
      <c r="P4" s="996"/>
    </row>
    <row r="5" spans="1:22" x14ac:dyDescent="0.35">
      <c r="A5" s="183" t="s">
        <v>428</v>
      </c>
      <c r="B5" t="s">
        <v>309</v>
      </c>
      <c r="C5" s="190">
        <v>42750</v>
      </c>
      <c r="D5" s="189">
        <f>Leaves[[#This Row],[Start Date]]+Leaves[[#This Row],[Total Days]]</f>
        <v>42756</v>
      </c>
      <c r="E5" s="182">
        <v>6</v>
      </c>
      <c r="G5" s="180">
        <v>8</v>
      </c>
      <c r="H5" t="s">
        <v>310</v>
      </c>
      <c r="O5" s="996" t="s">
        <v>49</v>
      </c>
      <c r="P5" s="996">
        <f>SUMIFS($E$2:$E$200,$A$2:$A$200,O5,$H$2:$H$200,"Approved")</f>
        <v>0</v>
      </c>
    </row>
    <row r="6" spans="1:22" x14ac:dyDescent="0.35">
      <c r="A6" t="s">
        <v>418</v>
      </c>
      <c r="B6" t="s">
        <v>309</v>
      </c>
      <c r="C6" s="190">
        <v>42795</v>
      </c>
      <c r="D6" s="189">
        <f>Leaves[[#This Row],[Start Date]]+Leaves[[#This Row],[Total Days]]</f>
        <v>42815</v>
      </c>
      <c r="E6" s="182">
        <v>20</v>
      </c>
      <c r="G6" s="180">
        <v>8</v>
      </c>
      <c r="H6" t="s">
        <v>311</v>
      </c>
      <c r="O6" s="996" t="s">
        <v>414</v>
      </c>
      <c r="P6" s="996">
        <f t="shared" ref="P6:P40" si="0">SUMIFS($E$2:$E$200,$A$2:$A$200,O6,$H$2:$H$200,"Approved")</f>
        <v>3</v>
      </c>
    </row>
    <row r="7" spans="1:22" x14ac:dyDescent="0.35">
      <c r="A7" t="s">
        <v>418</v>
      </c>
      <c r="B7" t="s">
        <v>309</v>
      </c>
      <c r="C7" s="190">
        <v>42736</v>
      </c>
      <c r="D7" s="189">
        <f>Leaves[[#This Row],[Start Date]]+Leaves[[#This Row],[Total Days]]</f>
        <v>42766</v>
      </c>
      <c r="E7" s="182">
        <v>30</v>
      </c>
      <c r="G7" s="180">
        <v>8</v>
      </c>
      <c r="H7" t="s">
        <v>311</v>
      </c>
      <c r="O7" s="996" t="s">
        <v>415</v>
      </c>
      <c r="P7" s="996">
        <f t="shared" si="0"/>
        <v>0</v>
      </c>
    </row>
    <row r="8" spans="1:22" x14ac:dyDescent="0.35">
      <c r="A8" t="s">
        <v>418</v>
      </c>
      <c r="B8" t="s">
        <v>309</v>
      </c>
      <c r="C8" s="190">
        <v>42769</v>
      </c>
      <c r="D8" s="189">
        <f>Leaves[[#This Row],[Start Date]]+Leaves[[#This Row],[Total Days]]</f>
        <v>42777</v>
      </c>
      <c r="E8" s="182">
        <v>8</v>
      </c>
      <c r="G8" s="180">
        <v>8</v>
      </c>
      <c r="H8" t="s">
        <v>310</v>
      </c>
      <c r="O8" s="996" t="s">
        <v>416</v>
      </c>
      <c r="P8" s="996">
        <f t="shared" si="0"/>
        <v>0</v>
      </c>
    </row>
    <row r="9" spans="1:22" x14ac:dyDescent="0.35">
      <c r="A9" t="s">
        <v>418</v>
      </c>
      <c r="B9" t="s">
        <v>309</v>
      </c>
      <c r="C9" s="190">
        <v>42919</v>
      </c>
      <c r="D9" s="190">
        <v>42922</v>
      </c>
      <c r="E9" s="182">
        <v>3</v>
      </c>
      <c r="H9" t="s">
        <v>310</v>
      </c>
      <c r="O9" s="996" t="s">
        <v>417</v>
      </c>
      <c r="P9" s="996">
        <f t="shared" si="0"/>
        <v>0</v>
      </c>
    </row>
    <row r="10" spans="1:22" x14ac:dyDescent="0.35">
      <c r="A10" t="s">
        <v>422</v>
      </c>
      <c r="B10" t="s">
        <v>309</v>
      </c>
      <c r="C10" s="189">
        <v>42736</v>
      </c>
      <c r="D10" s="189">
        <f>Leaves[[#This Row],[Start Date]]+Leaves[[#This Row],[Total Days]]</f>
        <v>42740</v>
      </c>
      <c r="E10" s="182">
        <v>4</v>
      </c>
      <c r="H10" t="s">
        <v>310</v>
      </c>
      <c r="O10" s="996" t="s">
        <v>418</v>
      </c>
      <c r="P10" s="996">
        <f t="shared" si="0"/>
        <v>11</v>
      </c>
    </row>
    <row r="11" spans="1:22" x14ac:dyDescent="0.35">
      <c r="A11" t="s">
        <v>421</v>
      </c>
      <c r="B11" t="s">
        <v>313</v>
      </c>
      <c r="C11" s="190">
        <v>42736</v>
      </c>
      <c r="D11" s="189">
        <f>Leaves[[#This Row],[Start Date]]+Leaves[[#This Row],[Total Days]]</f>
        <v>42739</v>
      </c>
      <c r="E11" s="182">
        <v>3</v>
      </c>
      <c r="G11" s="180">
        <v>8</v>
      </c>
      <c r="H11" t="s">
        <v>328</v>
      </c>
      <c r="O11" s="996" t="s">
        <v>419</v>
      </c>
      <c r="P11" s="996">
        <f t="shared" si="0"/>
        <v>6</v>
      </c>
    </row>
    <row r="12" spans="1:22" x14ac:dyDescent="0.35">
      <c r="A12" t="s">
        <v>414</v>
      </c>
      <c r="B12" t="s">
        <v>309</v>
      </c>
      <c r="C12" s="190">
        <v>42935</v>
      </c>
      <c r="D12" s="190">
        <v>42955</v>
      </c>
      <c r="E12" s="182">
        <v>20</v>
      </c>
      <c r="H12" t="s">
        <v>311</v>
      </c>
      <c r="O12" s="996" t="s">
        <v>420</v>
      </c>
      <c r="P12" s="996">
        <f t="shared" si="0"/>
        <v>0</v>
      </c>
    </row>
    <row r="13" spans="1:22" x14ac:dyDescent="0.35">
      <c r="A13" t="s">
        <v>297</v>
      </c>
      <c r="B13" t="s">
        <v>309</v>
      </c>
      <c r="C13" s="190">
        <v>42921</v>
      </c>
      <c r="D13" s="190">
        <v>42924</v>
      </c>
      <c r="E13" s="182">
        <v>3</v>
      </c>
      <c r="H13" t="s">
        <v>310</v>
      </c>
      <c r="O13" s="996" t="s">
        <v>421</v>
      </c>
      <c r="P13" s="996">
        <f t="shared" si="0"/>
        <v>0</v>
      </c>
    </row>
    <row r="14" spans="1:22" x14ac:dyDescent="0.35">
      <c r="A14" t="s">
        <v>297</v>
      </c>
      <c r="B14" t="s">
        <v>309</v>
      </c>
      <c r="C14" s="190">
        <v>42928</v>
      </c>
      <c r="D14" s="190">
        <v>42931</v>
      </c>
      <c r="E14" s="182">
        <v>3</v>
      </c>
      <c r="H14" t="s">
        <v>311</v>
      </c>
      <c r="O14" s="996" t="s">
        <v>422</v>
      </c>
      <c r="P14" s="996">
        <f t="shared" si="0"/>
        <v>4</v>
      </c>
      <c r="V14" s="56"/>
    </row>
    <row r="15" spans="1:22" x14ac:dyDescent="0.35">
      <c r="A15" t="s">
        <v>297</v>
      </c>
      <c r="B15" t="s">
        <v>1031</v>
      </c>
      <c r="C15" s="190">
        <v>42926</v>
      </c>
      <c r="D15" s="190">
        <v>42928</v>
      </c>
      <c r="E15" s="182">
        <v>2</v>
      </c>
      <c r="H15" t="s">
        <v>311</v>
      </c>
      <c r="O15" s="996" t="s">
        <v>423</v>
      </c>
      <c r="P15" s="996">
        <f t="shared" si="0"/>
        <v>4</v>
      </c>
    </row>
    <row r="16" spans="1:22" x14ac:dyDescent="0.35">
      <c r="A16" t="s">
        <v>424</v>
      </c>
      <c r="B16" t="s">
        <v>313</v>
      </c>
      <c r="C16" s="190">
        <v>42736</v>
      </c>
      <c r="D16" s="189">
        <f>Leaves[[#This Row],[Start Date]]+Leaves[[#This Row],[Total Days]]</f>
        <v>42741</v>
      </c>
      <c r="E16" s="182">
        <v>5</v>
      </c>
      <c r="G16" s="180">
        <v>8</v>
      </c>
      <c r="H16" t="s">
        <v>328</v>
      </c>
      <c r="O16" s="996" t="s">
        <v>424</v>
      </c>
      <c r="P16" s="996">
        <f t="shared" si="0"/>
        <v>0</v>
      </c>
    </row>
    <row r="17" spans="1:16" x14ac:dyDescent="0.35">
      <c r="A17" t="s">
        <v>424</v>
      </c>
      <c r="B17" s="183" t="s">
        <v>329</v>
      </c>
      <c r="C17" s="189">
        <v>42750</v>
      </c>
      <c r="D17" s="189">
        <f>Leaves[[#This Row],[Start Date]]+Leaves[[#This Row],[Total Days]]</f>
        <v>42751</v>
      </c>
      <c r="E17" s="182">
        <v>1</v>
      </c>
      <c r="F17" s="183"/>
      <c r="G17" s="180">
        <v>8</v>
      </c>
      <c r="H17" t="s">
        <v>328</v>
      </c>
      <c r="I17" s="183"/>
      <c r="O17" s="996" t="s">
        <v>425</v>
      </c>
      <c r="P17" s="996">
        <f t="shared" si="0"/>
        <v>0</v>
      </c>
    </row>
    <row r="18" spans="1:16" x14ac:dyDescent="0.35">
      <c r="A18" t="s">
        <v>419</v>
      </c>
      <c r="B18" t="s">
        <v>309</v>
      </c>
      <c r="C18" s="189">
        <v>42827</v>
      </c>
      <c r="D18" s="189">
        <f>Leaves[[#This Row],[Start Date]]+Leaves[[#This Row],[Total Days]]</f>
        <v>42837</v>
      </c>
      <c r="E18" s="182">
        <v>10</v>
      </c>
      <c r="F18" s="183"/>
      <c r="G18" s="180">
        <v>8</v>
      </c>
      <c r="H18" s="183" t="s">
        <v>311</v>
      </c>
      <c r="I18" s="183"/>
      <c r="O18" s="996" t="s">
        <v>426</v>
      </c>
      <c r="P18" s="996">
        <f t="shared" si="0"/>
        <v>0</v>
      </c>
    </row>
    <row r="19" spans="1:16" x14ac:dyDescent="0.35">
      <c r="A19" t="s">
        <v>419</v>
      </c>
      <c r="B19" s="183" t="s">
        <v>329</v>
      </c>
      <c r="C19" s="189">
        <v>42742</v>
      </c>
      <c r="D19" s="189">
        <f>Leaves[[#This Row],[Start Date]]+Leaves[[#This Row],[Total Days]]</f>
        <v>42762</v>
      </c>
      <c r="E19" s="182">
        <v>20</v>
      </c>
      <c r="F19" s="183"/>
      <c r="G19" s="180">
        <v>8</v>
      </c>
      <c r="H19" s="183" t="s">
        <v>311</v>
      </c>
      <c r="I19" s="183"/>
      <c r="O19" s="996" t="s">
        <v>427</v>
      </c>
      <c r="P19" s="996">
        <f t="shared" si="0"/>
        <v>0</v>
      </c>
    </row>
    <row r="20" spans="1:16" x14ac:dyDescent="0.35">
      <c r="A20" t="s">
        <v>419</v>
      </c>
      <c r="B20" t="s">
        <v>329</v>
      </c>
      <c r="C20" s="190">
        <v>42829</v>
      </c>
      <c r="D20" s="189">
        <f>Leaves[[#This Row],[Start Date]]+Leaves[[#This Row],[Total Days]]</f>
        <v>42832</v>
      </c>
      <c r="E20" s="182">
        <v>3</v>
      </c>
      <c r="G20" s="180">
        <v>8</v>
      </c>
      <c r="H20" t="s">
        <v>310</v>
      </c>
      <c r="O20" s="996" t="s">
        <v>428</v>
      </c>
      <c r="P20" s="996">
        <f t="shared" si="0"/>
        <v>9</v>
      </c>
    </row>
    <row r="21" spans="1:16" x14ac:dyDescent="0.35">
      <c r="A21" t="s">
        <v>419</v>
      </c>
      <c r="B21" t="s">
        <v>309</v>
      </c>
      <c r="C21" s="190">
        <v>42919</v>
      </c>
      <c r="D21" s="190">
        <v>42922</v>
      </c>
      <c r="E21" s="182">
        <v>3</v>
      </c>
      <c r="H21" t="s">
        <v>310</v>
      </c>
      <c r="O21" s="996" t="s">
        <v>429</v>
      </c>
      <c r="P21" s="996">
        <f t="shared" si="0"/>
        <v>0</v>
      </c>
    </row>
    <row r="22" spans="1:16" x14ac:dyDescent="0.35">
      <c r="A22" t="s">
        <v>423</v>
      </c>
      <c r="B22" t="s">
        <v>309</v>
      </c>
      <c r="C22" s="190">
        <v>42829</v>
      </c>
      <c r="D22" s="189">
        <f>Leaves[[#This Row],[Start Date]]+Leaves[[#This Row],[Total Days]]</f>
        <v>42833</v>
      </c>
      <c r="E22" s="182">
        <v>4</v>
      </c>
      <c r="H22" t="s">
        <v>310</v>
      </c>
      <c r="O22" s="996" t="s">
        <v>430</v>
      </c>
      <c r="P22" s="996">
        <f t="shared" si="0"/>
        <v>0</v>
      </c>
    </row>
    <row r="23" spans="1:16" x14ac:dyDescent="0.35">
      <c r="A23" t="s">
        <v>423</v>
      </c>
      <c r="B23" t="s">
        <v>309</v>
      </c>
      <c r="C23" s="190">
        <v>42737</v>
      </c>
      <c r="D23" s="189">
        <f>Leaves[[#This Row],[Start Date]]+Leaves[[#This Row],[Total Days]]</f>
        <v>42757</v>
      </c>
      <c r="E23" s="182">
        <v>20</v>
      </c>
      <c r="G23" s="180">
        <v>8</v>
      </c>
      <c r="H23" t="s">
        <v>311</v>
      </c>
      <c r="O23" s="996" t="s">
        <v>431</v>
      </c>
      <c r="P23" s="996">
        <f t="shared" si="0"/>
        <v>0</v>
      </c>
    </row>
    <row r="24" spans="1:16" x14ac:dyDescent="0.35">
      <c r="C24" s="190"/>
      <c r="D24" s="190"/>
      <c r="O24" s="996" t="s">
        <v>432</v>
      </c>
      <c r="P24" s="996">
        <f t="shared" si="0"/>
        <v>0</v>
      </c>
    </row>
    <row r="25" spans="1:16" x14ac:dyDescent="0.35">
      <c r="C25" s="190"/>
      <c r="D25" s="190"/>
      <c r="O25" s="996" t="s">
        <v>433</v>
      </c>
      <c r="P25" s="996">
        <f t="shared" si="0"/>
        <v>0</v>
      </c>
    </row>
    <row r="26" spans="1:16" x14ac:dyDescent="0.35">
      <c r="C26" s="190"/>
      <c r="D26" s="190"/>
      <c r="O26" s="996" t="s">
        <v>434</v>
      </c>
      <c r="P26" s="996">
        <f t="shared" si="0"/>
        <v>0</v>
      </c>
    </row>
    <row r="27" spans="1:16" x14ac:dyDescent="0.35">
      <c r="C27" s="190"/>
      <c r="D27" s="190"/>
      <c r="O27" s="996" t="s">
        <v>435</v>
      </c>
      <c r="P27" s="996">
        <f t="shared" si="0"/>
        <v>0</v>
      </c>
    </row>
    <row r="28" spans="1:16" x14ac:dyDescent="0.35">
      <c r="C28" s="190"/>
      <c r="D28" s="190"/>
      <c r="O28" s="996" t="s">
        <v>436</v>
      </c>
      <c r="P28" s="996">
        <f t="shared" si="0"/>
        <v>0</v>
      </c>
    </row>
    <row r="29" spans="1:16" x14ac:dyDescent="0.35">
      <c r="C29" s="190"/>
      <c r="D29" s="190"/>
      <c r="O29" s="996" t="s">
        <v>437</v>
      </c>
      <c r="P29" s="996">
        <f t="shared" si="0"/>
        <v>0</v>
      </c>
    </row>
    <row r="30" spans="1:16" x14ac:dyDescent="0.35">
      <c r="C30" s="190"/>
      <c r="D30" s="190"/>
      <c r="O30" s="996" t="s">
        <v>438</v>
      </c>
      <c r="P30" s="996">
        <f t="shared" si="0"/>
        <v>0</v>
      </c>
    </row>
    <row r="31" spans="1:16" x14ac:dyDescent="0.35">
      <c r="C31" s="190"/>
      <c r="D31" s="190"/>
      <c r="O31" s="996" t="s">
        <v>439</v>
      </c>
      <c r="P31" s="996">
        <f t="shared" si="0"/>
        <v>0</v>
      </c>
    </row>
    <row r="32" spans="1:16" x14ac:dyDescent="0.35">
      <c r="C32" s="190"/>
      <c r="D32" s="190"/>
      <c r="O32" s="996" t="s">
        <v>440</v>
      </c>
      <c r="P32" s="996">
        <f t="shared" si="0"/>
        <v>0</v>
      </c>
    </row>
    <row r="33" spans="3:16" x14ac:dyDescent="0.35">
      <c r="C33" s="190"/>
      <c r="D33" s="190"/>
      <c r="O33" s="996" t="s">
        <v>441</v>
      </c>
      <c r="P33" s="996">
        <f t="shared" si="0"/>
        <v>0</v>
      </c>
    </row>
    <row r="34" spans="3:16" x14ac:dyDescent="0.35">
      <c r="C34" s="190"/>
      <c r="D34" s="190"/>
      <c r="O34" s="996" t="s">
        <v>442</v>
      </c>
      <c r="P34" s="996">
        <f t="shared" si="0"/>
        <v>0</v>
      </c>
    </row>
    <row r="35" spans="3:16" x14ac:dyDescent="0.35">
      <c r="C35" s="190"/>
      <c r="D35" s="190"/>
      <c r="O35" s="996" t="s">
        <v>443</v>
      </c>
      <c r="P35" s="996">
        <f t="shared" si="0"/>
        <v>0</v>
      </c>
    </row>
    <row r="36" spans="3:16" x14ac:dyDescent="0.35">
      <c r="C36" s="190"/>
      <c r="D36" s="190"/>
      <c r="O36" s="996" t="s">
        <v>444</v>
      </c>
      <c r="P36" s="996">
        <f t="shared" si="0"/>
        <v>0</v>
      </c>
    </row>
    <row r="37" spans="3:16" x14ac:dyDescent="0.35">
      <c r="C37" s="190"/>
      <c r="D37" s="190"/>
      <c r="O37" s="996" t="s">
        <v>445</v>
      </c>
      <c r="P37" s="996">
        <f t="shared" si="0"/>
        <v>0</v>
      </c>
    </row>
    <row r="38" spans="3:16" x14ac:dyDescent="0.35">
      <c r="C38" s="190"/>
      <c r="D38" s="190"/>
      <c r="O38" s="996" t="s">
        <v>446</v>
      </c>
      <c r="P38" s="996">
        <f t="shared" si="0"/>
        <v>0</v>
      </c>
    </row>
    <row r="39" spans="3:16" x14ac:dyDescent="0.35">
      <c r="C39" s="190"/>
      <c r="D39" s="190"/>
      <c r="O39" s="996" t="s">
        <v>447</v>
      </c>
      <c r="P39" s="996">
        <f t="shared" si="0"/>
        <v>0</v>
      </c>
    </row>
    <row r="40" spans="3:16" x14ac:dyDescent="0.35">
      <c r="C40" s="190"/>
      <c r="D40" s="190"/>
      <c r="O40" s="996" t="s">
        <v>448</v>
      </c>
      <c r="P40" s="996">
        <f t="shared" si="0"/>
        <v>0</v>
      </c>
    </row>
    <row r="41" spans="3:16" x14ac:dyDescent="0.35">
      <c r="C41" s="190"/>
      <c r="D41" s="190"/>
      <c r="O41" s="997"/>
      <c r="P41" s="997"/>
    </row>
    <row r="42" spans="3:16" x14ac:dyDescent="0.35">
      <c r="C42" s="190"/>
      <c r="D42" s="190"/>
      <c r="O42" s="997"/>
      <c r="P42" s="997"/>
    </row>
    <row r="43" spans="3:16" x14ac:dyDescent="0.35">
      <c r="C43" s="190"/>
      <c r="D43" s="190"/>
    </row>
    <row r="44" spans="3:16" x14ac:dyDescent="0.35">
      <c r="C44" s="190"/>
      <c r="D44" s="190"/>
    </row>
    <row r="45" spans="3:16" x14ac:dyDescent="0.35">
      <c r="C45" s="190"/>
      <c r="D45" s="190"/>
    </row>
    <row r="46" spans="3:16" x14ac:dyDescent="0.35">
      <c r="C46" s="190"/>
      <c r="D46" s="190"/>
    </row>
    <row r="47" spans="3:16" x14ac:dyDescent="0.35">
      <c r="C47" s="190"/>
      <c r="D47" s="190"/>
    </row>
    <row r="48" spans="3:16" x14ac:dyDescent="0.35">
      <c r="C48" s="190"/>
      <c r="D48" s="190"/>
    </row>
    <row r="49" spans="3:4" x14ac:dyDescent="0.35">
      <c r="C49" s="190"/>
      <c r="D49" s="190"/>
    </row>
    <row r="50" spans="3:4" x14ac:dyDescent="0.35">
      <c r="C50" s="190"/>
      <c r="D50" s="190"/>
    </row>
    <row r="51" spans="3:4" x14ac:dyDescent="0.35">
      <c r="C51" s="190"/>
      <c r="D51" s="190"/>
    </row>
    <row r="52" spans="3:4" x14ac:dyDescent="0.35">
      <c r="C52" s="190"/>
      <c r="D52" s="190"/>
    </row>
    <row r="53" spans="3:4" x14ac:dyDescent="0.35">
      <c r="C53" s="190"/>
      <c r="D53" s="190"/>
    </row>
    <row r="54" spans="3:4" x14ac:dyDescent="0.35">
      <c r="C54" s="190"/>
      <c r="D54" s="190"/>
    </row>
    <row r="55" spans="3:4" x14ac:dyDescent="0.35">
      <c r="C55" s="190"/>
      <c r="D55" s="190"/>
    </row>
    <row r="56" spans="3:4" x14ac:dyDescent="0.35">
      <c r="C56" s="190"/>
      <c r="D56" s="190"/>
    </row>
    <row r="57" spans="3:4" x14ac:dyDescent="0.35">
      <c r="C57" s="190"/>
      <c r="D57" s="190"/>
    </row>
    <row r="58" spans="3:4" x14ac:dyDescent="0.35">
      <c r="C58" s="190"/>
      <c r="D58" s="190"/>
    </row>
    <row r="59" spans="3:4" x14ac:dyDescent="0.35">
      <c r="C59" s="190"/>
      <c r="D59" s="190"/>
    </row>
    <row r="60" spans="3:4" x14ac:dyDescent="0.35">
      <c r="C60" s="190"/>
      <c r="D60" s="190"/>
    </row>
    <row r="61" spans="3:4" x14ac:dyDescent="0.35">
      <c r="C61" s="190"/>
      <c r="D61" s="190"/>
    </row>
    <row r="62" spans="3:4" x14ac:dyDescent="0.35">
      <c r="C62" s="190"/>
      <c r="D62" s="190"/>
    </row>
    <row r="63" spans="3:4" x14ac:dyDescent="0.35">
      <c r="C63" s="190"/>
      <c r="D63" s="190"/>
    </row>
    <row r="64" spans="3:4" x14ac:dyDescent="0.35">
      <c r="C64" s="190"/>
      <c r="D64" s="190"/>
    </row>
    <row r="65" spans="3:4" x14ac:dyDescent="0.35">
      <c r="C65" s="190"/>
      <c r="D65" s="190"/>
    </row>
    <row r="66" spans="3:4" x14ac:dyDescent="0.35">
      <c r="C66" s="190"/>
      <c r="D66" s="190"/>
    </row>
    <row r="67" spans="3:4" x14ac:dyDescent="0.35">
      <c r="C67" s="190"/>
      <c r="D67" s="190"/>
    </row>
    <row r="68" spans="3:4" x14ac:dyDescent="0.35">
      <c r="C68" s="190"/>
      <c r="D68" s="190"/>
    </row>
    <row r="69" spans="3:4" x14ac:dyDescent="0.35">
      <c r="C69" s="190"/>
      <c r="D69" s="190"/>
    </row>
    <row r="70" spans="3:4" x14ac:dyDescent="0.35">
      <c r="C70" s="190"/>
      <c r="D70" s="190"/>
    </row>
    <row r="71" spans="3:4" x14ac:dyDescent="0.35">
      <c r="C71" s="190"/>
      <c r="D71" s="190"/>
    </row>
    <row r="72" spans="3:4" x14ac:dyDescent="0.35">
      <c r="C72" s="190"/>
      <c r="D72" s="190"/>
    </row>
    <row r="73" spans="3:4" x14ac:dyDescent="0.35">
      <c r="C73" s="190"/>
      <c r="D73" s="190"/>
    </row>
    <row r="74" spans="3:4" x14ac:dyDescent="0.35">
      <c r="C74" s="190"/>
      <c r="D74" s="190"/>
    </row>
    <row r="75" spans="3:4" x14ac:dyDescent="0.35">
      <c r="C75" s="190"/>
      <c r="D75" s="190"/>
    </row>
    <row r="76" spans="3:4" x14ac:dyDescent="0.35">
      <c r="C76" s="190"/>
      <c r="D76" s="190"/>
    </row>
    <row r="77" spans="3:4" x14ac:dyDescent="0.35">
      <c r="C77" s="190"/>
      <c r="D77" s="190"/>
    </row>
    <row r="78" spans="3:4" x14ac:dyDescent="0.35">
      <c r="C78" s="190"/>
      <c r="D78" s="190"/>
    </row>
    <row r="79" spans="3:4" x14ac:dyDescent="0.35">
      <c r="C79" s="190"/>
      <c r="D79" s="190"/>
    </row>
    <row r="80" spans="3:4" x14ac:dyDescent="0.35">
      <c r="C80" s="190"/>
      <c r="D80" s="190"/>
    </row>
    <row r="81" spans="3:4" x14ac:dyDescent="0.35">
      <c r="C81" s="190"/>
      <c r="D81" s="190"/>
    </row>
    <row r="82" spans="3:4" x14ac:dyDescent="0.35">
      <c r="C82" s="190"/>
      <c r="D82" s="190"/>
    </row>
    <row r="83" spans="3:4" x14ac:dyDescent="0.35">
      <c r="C83" s="190"/>
      <c r="D83" s="190"/>
    </row>
    <row r="84" spans="3:4" x14ac:dyDescent="0.35">
      <c r="C84" s="190"/>
      <c r="D84" s="190"/>
    </row>
    <row r="85" spans="3:4" x14ac:dyDescent="0.35">
      <c r="C85" s="190"/>
      <c r="D85" s="190"/>
    </row>
    <row r="86" spans="3:4" x14ac:dyDescent="0.35">
      <c r="C86" s="190"/>
      <c r="D86" s="190"/>
    </row>
    <row r="87" spans="3:4" x14ac:dyDescent="0.35">
      <c r="C87" s="190"/>
      <c r="D87" s="190"/>
    </row>
    <row r="88" spans="3:4" x14ac:dyDescent="0.35">
      <c r="C88" s="190"/>
      <c r="D88" s="190"/>
    </row>
    <row r="89" spans="3:4" x14ac:dyDescent="0.35">
      <c r="C89" s="190"/>
      <c r="D89" s="190"/>
    </row>
    <row r="90" spans="3:4" x14ac:dyDescent="0.35">
      <c r="C90" s="190"/>
      <c r="D90" s="190"/>
    </row>
    <row r="91" spans="3:4" x14ac:dyDescent="0.35">
      <c r="C91" s="190"/>
      <c r="D91" s="190"/>
    </row>
    <row r="92" spans="3:4" x14ac:dyDescent="0.35">
      <c r="C92" s="190"/>
      <c r="D92" s="190"/>
    </row>
    <row r="93" spans="3:4" x14ac:dyDescent="0.35">
      <c r="C93" s="190"/>
      <c r="D93" s="190"/>
    </row>
    <row r="94" spans="3:4" x14ac:dyDescent="0.35">
      <c r="C94" s="190"/>
      <c r="D94" s="190"/>
    </row>
    <row r="95" spans="3:4" x14ac:dyDescent="0.35">
      <c r="C95" s="190"/>
      <c r="D95" s="190"/>
    </row>
    <row r="96" spans="3:4" x14ac:dyDescent="0.35">
      <c r="C96" s="190"/>
      <c r="D96" s="190"/>
    </row>
    <row r="97" spans="3:4" x14ac:dyDescent="0.35">
      <c r="C97" s="190"/>
      <c r="D97" s="190"/>
    </row>
    <row r="98" spans="3:4" x14ac:dyDescent="0.35">
      <c r="C98" s="190"/>
      <c r="D98" s="190"/>
    </row>
    <row r="99" spans="3:4" x14ac:dyDescent="0.35">
      <c r="C99" s="190"/>
      <c r="D99" s="190"/>
    </row>
    <row r="100" spans="3:4" x14ac:dyDescent="0.35">
      <c r="C100" s="190"/>
      <c r="D100" s="190"/>
    </row>
    <row r="101" spans="3:4" x14ac:dyDescent="0.35">
      <c r="C101" s="190"/>
      <c r="D101" s="190"/>
    </row>
    <row r="102" spans="3:4" x14ac:dyDescent="0.35">
      <c r="C102" s="190"/>
      <c r="D102" s="190"/>
    </row>
    <row r="103" spans="3:4" x14ac:dyDescent="0.35">
      <c r="C103" s="190"/>
      <c r="D103" s="190"/>
    </row>
    <row r="104" spans="3:4" x14ac:dyDescent="0.35">
      <c r="C104" s="190"/>
      <c r="D104" s="190"/>
    </row>
    <row r="105" spans="3:4" x14ac:dyDescent="0.35">
      <c r="C105" s="190"/>
      <c r="D105" s="190"/>
    </row>
    <row r="106" spans="3:4" x14ac:dyDescent="0.35">
      <c r="C106" s="190"/>
      <c r="D106" s="190"/>
    </row>
    <row r="107" spans="3:4" x14ac:dyDescent="0.35">
      <c r="C107" s="190"/>
      <c r="D107" s="190"/>
    </row>
    <row r="108" spans="3:4" x14ac:dyDescent="0.35">
      <c r="C108" s="190"/>
      <c r="D108" s="190"/>
    </row>
    <row r="109" spans="3:4" x14ac:dyDescent="0.35">
      <c r="C109" s="190"/>
      <c r="D109" s="190"/>
    </row>
    <row r="110" spans="3:4" x14ac:dyDescent="0.35">
      <c r="C110" s="190"/>
      <c r="D110" s="190"/>
    </row>
    <row r="111" spans="3:4" x14ac:dyDescent="0.35">
      <c r="C111" s="190"/>
      <c r="D111" s="190"/>
    </row>
    <row r="112" spans="3:4" x14ac:dyDescent="0.35">
      <c r="C112" s="190"/>
      <c r="D112" s="190"/>
    </row>
    <row r="113" spans="3:4" x14ac:dyDescent="0.35">
      <c r="C113" s="190"/>
      <c r="D113" s="190"/>
    </row>
    <row r="114" spans="3:4" x14ac:dyDescent="0.35">
      <c r="C114" s="190"/>
      <c r="D114" s="190"/>
    </row>
    <row r="115" spans="3:4" x14ac:dyDescent="0.35">
      <c r="C115" s="190"/>
      <c r="D115" s="190"/>
    </row>
    <row r="116" spans="3:4" x14ac:dyDescent="0.35">
      <c r="C116" s="190"/>
      <c r="D116" s="190"/>
    </row>
    <row r="117" spans="3:4" x14ac:dyDescent="0.35">
      <c r="C117" s="190"/>
      <c r="D117" s="190"/>
    </row>
    <row r="118" spans="3:4" x14ac:dyDescent="0.35">
      <c r="C118" s="190"/>
      <c r="D118" s="190"/>
    </row>
    <row r="119" spans="3:4" x14ac:dyDescent="0.35">
      <c r="C119" s="190"/>
      <c r="D119" s="190"/>
    </row>
    <row r="120" spans="3:4" x14ac:dyDescent="0.35">
      <c r="C120" s="190"/>
      <c r="D120" s="190"/>
    </row>
    <row r="121" spans="3:4" x14ac:dyDescent="0.35">
      <c r="C121" s="190"/>
      <c r="D121" s="190"/>
    </row>
    <row r="122" spans="3:4" x14ac:dyDescent="0.35">
      <c r="C122" s="190"/>
      <c r="D122" s="190"/>
    </row>
    <row r="123" spans="3:4" x14ac:dyDescent="0.35">
      <c r="C123" s="190"/>
      <c r="D123" s="190"/>
    </row>
    <row r="124" spans="3:4" x14ac:dyDescent="0.35">
      <c r="C124" s="190"/>
      <c r="D124" s="190"/>
    </row>
    <row r="125" spans="3:4" x14ac:dyDescent="0.35">
      <c r="C125" s="190"/>
      <c r="D125" s="190"/>
    </row>
    <row r="126" spans="3:4" x14ac:dyDescent="0.35">
      <c r="C126" s="190"/>
      <c r="D126" s="190"/>
    </row>
    <row r="127" spans="3:4" x14ac:dyDescent="0.35">
      <c r="C127" s="190"/>
      <c r="D127" s="190"/>
    </row>
    <row r="128" spans="3:4" x14ac:dyDescent="0.35">
      <c r="C128" s="190"/>
      <c r="D128" s="190"/>
    </row>
    <row r="129" spans="3:4" x14ac:dyDescent="0.35">
      <c r="C129" s="190"/>
      <c r="D129" s="190"/>
    </row>
    <row r="130" spans="3:4" x14ac:dyDescent="0.35">
      <c r="C130" s="190"/>
      <c r="D130" s="190"/>
    </row>
    <row r="131" spans="3:4" x14ac:dyDescent="0.35">
      <c r="C131" s="190"/>
      <c r="D131" s="190"/>
    </row>
    <row r="132" spans="3:4" x14ac:dyDescent="0.35">
      <c r="C132" s="190"/>
      <c r="D132" s="190"/>
    </row>
    <row r="133" spans="3:4" x14ac:dyDescent="0.35">
      <c r="C133" s="190"/>
      <c r="D133" s="190"/>
    </row>
    <row r="134" spans="3:4" x14ac:dyDescent="0.35">
      <c r="C134" s="190"/>
      <c r="D134" s="190"/>
    </row>
    <row r="135" spans="3:4" x14ac:dyDescent="0.35">
      <c r="C135" s="190"/>
      <c r="D135" s="190"/>
    </row>
    <row r="136" spans="3:4" x14ac:dyDescent="0.35">
      <c r="C136" s="190"/>
      <c r="D136" s="190"/>
    </row>
    <row r="137" spans="3:4" x14ac:dyDescent="0.35">
      <c r="C137" s="190"/>
      <c r="D137" s="190"/>
    </row>
    <row r="138" spans="3:4" x14ac:dyDescent="0.35">
      <c r="C138" s="190"/>
      <c r="D138" s="190"/>
    </row>
    <row r="139" spans="3:4" x14ac:dyDescent="0.35">
      <c r="C139" s="190"/>
      <c r="D139" s="190"/>
    </row>
    <row r="140" spans="3:4" x14ac:dyDescent="0.35">
      <c r="C140" s="190"/>
      <c r="D140" s="190"/>
    </row>
    <row r="141" spans="3:4" x14ac:dyDescent="0.35">
      <c r="C141" s="190"/>
      <c r="D141" s="190"/>
    </row>
    <row r="142" spans="3:4" x14ac:dyDescent="0.35">
      <c r="C142" s="190"/>
      <c r="D142" s="190"/>
    </row>
    <row r="143" spans="3:4" x14ac:dyDescent="0.35">
      <c r="C143" s="190"/>
      <c r="D143" s="190"/>
    </row>
    <row r="144" spans="3:4" x14ac:dyDescent="0.35">
      <c r="C144" s="190"/>
      <c r="D144" s="190"/>
    </row>
    <row r="145" spans="3:4" x14ac:dyDescent="0.35">
      <c r="C145" s="190"/>
      <c r="D145" s="190"/>
    </row>
    <row r="146" spans="3:4" x14ac:dyDescent="0.35">
      <c r="C146" s="190"/>
      <c r="D146" s="190"/>
    </row>
    <row r="147" spans="3:4" x14ac:dyDescent="0.35">
      <c r="C147" s="190"/>
      <c r="D147" s="190"/>
    </row>
    <row r="148" spans="3:4" x14ac:dyDescent="0.35">
      <c r="C148" s="190"/>
      <c r="D148" s="190"/>
    </row>
    <row r="149" spans="3:4" x14ac:dyDescent="0.35">
      <c r="C149" s="190"/>
      <c r="D149" s="190"/>
    </row>
    <row r="150" spans="3:4" x14ac:dyDescent="0.35">
      <c r="C150" s="190"/>
      <c r="D150" s="190"/>
    </row>
    <row r="151" spans="3:4" x14ac:dyDescent="0.35">
      <c r="C151" s="190"/>
      <c r="D151" s="190"/>
    </row>
    <row r="152" spans="3:4" x14ac:dyDescent="0.35">
      <c r="C152" s="190"/>
      <c r="D152" s="190"/>
    </row>
    <row r="153" spans="3:4" x14ac:dyDescent="0.35">
      <c r="C153" s="190"/>
      <c r="D153" s="190"/>
    </row>
    <row r="154" spans="3:4" x14ac:dyDescent="0.35">
      <c r="C154" s="190"/>
      <c r="D154" s="190"/>
    </row>
    <row r="155" spans="3:4" x14ac:dyDescent="0.35">
      <c r="C155" s="190"/>
      <c r="D155" s="190"/>
    </row>
    <row r="156" spans="3:4" x14ac:dyDescent="0.35">
      <c r="C156" s="190"/>
      <c r="D156" s="190"/>
    </row>
    <row r="157" spans="3:4" x14ac:dyDescent="0.35">
      <c r="C157" s="190"/>
      <c r="D157" s="190"/>
    </row>
    <row r="158" spans="3:4" x14ac:dyDescent="0.35">
      <c r="C158" s="190"/>
      <c r="D158" s="190"/>
    </row>
    <row r="159" spans="3:4" x14ac:dyDescent="0.35">
      <c r="C159" s="190"/>
      <c r="D159" s="190"/>
    </row>
    <row r="160" spans="3:4" x14ac:dyDescent="0.35">
      <c r="C160" s="190"/>
      <c r="D160" s="190"/>
    </row>
    <row r="161" spans="3:4" x14ac:dyDescent="0.35">
      <c r="C161" s="190"/>
      <c r="D161" s="190"/>
    </row>
    <row r="162" spans="3:4" x14ac:dyDescent="0.35">
      <c r="C162" s="190"/>
      <c r="D162" s="190"/>
    </row>
    <row r="163" spans="3:4" x14ac:dyDescent="0.35">
      <c r="C163" s="190"/>
      <c r="D163" s="190"/>
    </row>
    <row r="164" spans="3:4" x14ac:dyDescent="0.35">
      <c r="C164" s="190"/>
      <c r="D164" s="190"/>
    </row>
    <row r="165" spans="3:4" x14ac:dyDescent="0.35">
      <c r="C165" s="190"/>
      <c r="D165" s="190"/>
    </row>
    <row r="166" spans="3:4" x14ac:dyDescent="0.35">
      <c r="C166" s="190"/>
      <c r="D166" s="190"/>
    </row>
    <row r="167" spans="3:4" x14ac:dyDescent="0.35">
      <c r="C167" s="190"/>
      <c r="D167" s="190"/>
    </row>
    <row r="168" spans="3:4" x14ac:dyDescent="0.35">
      <c r="C168" s="190"/>
      <c r="D168" s="190"/>
    </row>
    <row r="169" spans="3:4" x14ac:dyDescent="0.35">
      <c r="C169" s="190"/>
      <c r="D169" s="190"/>
    </row>
    <row r="170" spans="3:4" x14ac:dyDescent="0.35">
      <c r="C170" s="190"/>
      <c r="D170" s="190"/>
    </row>
    <row r="171" spans="3:4" x14ac:dyDescent="0.35">
      <c r="C171" s="190"/>
      <c r="D171" s="190"/>
    </row>
    <row r="172" spans="3:4" x14ac:dyDescent="0.35">
      <c r="C172" s="190"/>
      <c r="D172" s="190"/>
    </row>
    <row r="173" spans="3:4" x14ac:dyDescent="0.35">
      <c r="C173" s="190"/>
      <c r="D173" s="190"/>
    </row>
    <row r="174" spans="3:4" x14ac:dyDescent="0.35">
      <c r="C174" s="190"/>
      <c r="D174" s="190"/>
    </row>
    <row r="175" spans="3:4" x14ac:dyDescent="0.35">
      <c r="C175" s="190"/>
      <c r="D175" s="190"/>
    </row>
    <row r="176" spans="3:4" x14ac:dyDescent="0.35">
      <c r="C176" s="190"/>
      <c r="D176" s="190"/>
    </row>
    <row r="177" spans="3:4" x14ac:dyDescent="0.35">
      <c r="C177" s="190"/>
      <c r="D177" s="190"/>
    </row>
    <row r="178" spans="3:4" x14ac:dyDescent="0.35">
      <c r="C178" s="190"/>
      <c r="D178" s="190"/>
    </row>
    <row r="179" spans="3:4" x14ac:dyDescent="0.35">
      <c r="C179" s="190"/>
      <c r="D179" s="190"/>
    </row>
    <row r="180" spans="3:4" x14ac:dyDescent="0.35">
      <c r="C180" s="190"/>
      <c r="D180" s="190"/>
    </row>
    <row r="181" spans="3:4" x14ac:dyDescent="0.35">
      <c r="C181" s="190"/>
      <c r="D181" s="190"/>
    </row>
    <row r="182" spans="3:4" x14ac:dyDescent="0.35">
      <c r="C182" s="190"/>
      <c r="D182" s="190"/>
    </row>
    <row r="183" spans="3:4" x14ac:dyDescent="0.35">
      <c r="C183" s="190"/>
      <c r="D183" s="190"/>
    </row>
    <row r="184" spans="3:4" x14ac:dyDescent="0.35">
      <c r="C184" s="190"/>
      <c r="D184" s="190"/>
    </row>
    <row r="185" spans="3:4" x14ac:dyDescent="0.35">
      <c r="C185" s="190"/>
      <c r="D185" s="190"/>
    </row>
    <row r="186" spans="3:4" x14ac:dyDescent="0.35">
      <c r="C186" s="190"/>
      <c r="D186" s="190"/>
    </row>
    <row r="187" spans="3:4" x14ac:dyDescent="0.35">
      <c r="C187" s="190"/>
      <c r="D187" s="190"/>
    </row>
    <row r="188" spans="3:4" x14ac:dyDescent="0.35">
      <c r="C188" s="190"/>
      <c r="D188" s="190"/>
    </row>
    <row r="189" spans="3:4" x14ac:dyDescent="0.35">
      <c r="C189" s="190"/>
      <c r="D189" s="190"/>
    </row>
    <row r="190" spans="3:4" x14ac:dyDescent="0.35">
      <c r="C190" s="190"/>
      <c r="D190" s="190"/>
    </row>
    <row r="191" spans="3:4" x14ac:dyDescent="0.35">
      <c r="C191" s="190"/>
      <c r="D191" s="190"/>
    </row>
    <row r="192" spans="3:4" x14ac:dyDescent="0.35">
      <c r="C192" s="190"/>
      <c r="D192" s="190"/>
    </row>
    <row r="193" spans="3:4" x14ac:dyDescent="0.35">
      <c r="C193" s="190"/>
      <c r="D193" s="190"/>
    </row>
    <row r="194" spans="3:4" x14ac:dyDescent="0.35">
      <c r="C194" s="190"/>
      <c r="D194" s="190"/>
    </row>
    <row r="195" spans="3:4" x14ac:dyDescent="0.35">
      <c r="C195" s="190"/>
      <c r="D195" s="190"/>
    </row>
    <row r="196" spans="3:4" x14ac:dyDescent="0.35">
      <c r="C196" s="190"/>
      <c r="D196" s="190"/>
    </row>
    <row r="197" spans="3:4" x14ac:dyDescent="0.35">
      <c r="C197" s="190"/>
      <c r="D197" s="190"/>
    </row>
    <row r="198" spans="3:4" x14ac:dyDescent="0.35">
      <c r="C198" s="190"/>
      <c r="D198" s="190"/>
    </row>
    <row r="199" spans="3:4" x14ac:dyDescent="0.35">
      <c r="C199" s="190"/>
      <c r="D199" s="190"/>
    </row>
    <row r="200" spans="3:4" x14ac:dyDescent="0.35">
      <c r="C200" s="190"/>
      <c r="D200" s="190"/>
    </row>
    <row r="201" spans="3:4" x14ac:dyDescent="0.35">
      <c r="C201" s="190"/>
      <c r="D201" s="190"/>
    </row>
    <row r="202" spans="3:4" x14ac:dyDescent="0.35">
      <c r="C202" s="190"/>
      <c r="D202" s="190"/>
    </row>
    <row r="203" spans="3:4" x14ac:dyDescent="0.35">
      <c r="C203" s="190"/>
      <c r="D203" s="190"/>
    </row>
    <row r="204" spans="3:4" x14ac:dyDescent="0.35">
      <c r="C204" s="190"/>
      <c r="D204" s="190"/>
    </row>
    <row r="205" spans="3:4" x14ac:dyDescent="0.35">
      <c r="C205" s="190"/>
      <c r="D205" s="190"/>
    </row>
    <row r="206" spans="3:4" x14ac:dyDescent="0.35">
      <c r="C206" s="190"/>
      <c r="D206" s="190"/>
    </row>
    <row r="207" spans="3:4" x14ac:dyDescent="0.35">
      <c r="C207" s="190"/>
      <c r="D207" s="190"/>
    </row>
    <row r="208" spans="3:4" x14ac:dyDescent="0.35">
      <c r="C208" s="190"/>
      <c r="D208" s="190"/>
    </row>
    <row r="209" spans="3:4" x14ac:dyDescent="0.35">
      <c r="C209" s="190"/>
      <c r="D209" s="190"/>
    </row>
    <row r="210" spans="3:4" x14ac:dyDescent="0.35">
      <c r="C210" s="190"/>
      <c r="D210" s="190"/>
    </row>
    <row r="211" spans="3:4" x14ac:dyDescent="0.35">
      <c r="C211" s="190"/>
      <c r="D211" s="190"/>
    </row>
    <row r="212" spans="3:4" x14ac:dyDescent="0.35">
      <c r="C212" s="190"/>
      <c r="D212" s="190"/>
    </row>
    <row r="213" spans="3:4" x14ac:dyDescent="0.35">
      <c r="C213" s="190"/>
      <c r="D213" s="190"/>
    </row>
    <row r="214" spans="3:4" x14ac:dyDescent="0.35">
      <c r="C214" s="190"/>
      <c r="D214" s="190"/>
    </row>
    <row r="215" spans="3:4" x14ac:dyDescent="0.35">
      <c r="C215" s="190"/>
      <c r="D215" s="190"/>
    </row>
    <row r="216" spans="3:4" x14ac:dyDescent="0.35">
      <c r="C216" s="190"/>
      <c r="D216" s="190"/>
    </row>
    <row r="217" spans="3:4" x14ac:dyDescent="0.35">
      <c r="C217" s="190"/>
      <c r="D217" s="190"/>
    </row>
    <row r="218" spans="3:4" x14ac:dyDescent="0.35">
      <c r="C218" s="190"/>
      <c r="D218" s="190"/>
    </row>
    <row r="219" spans="3:4" x14ac:dyDescent="0.35">
      <c r="C219" s="190"/>
      <c r="D219" s="190"/>
    </row>
    <row r="220" spans="3:4" x14ac:dyDescent="0.35">
      <c r="C220" s="190"/>
      <c r="D220" s="190"/>
    </row>
    <row r="221" spans="3:4" x14ac:dyDescent="0.35">
      <c r="C221" s="190"/>
      <c r="D221" s="190"/>
    </row>
    <row r="222" spans="3:4" x14ac:dyDescent="0.35">
      <c r="C222" s="190"/>
      <c r="D222" s="190"/>
    </row>
    <row r="223" spans="3:4" x14ac:dyDescent="0.35">
      <c r="C223" s="190"/>
      <c r="D223" s="190"/>
    </row>
    <row r="224" spans="3:4" x14ac:dyDescent="0.35">
      <c r="C224" s="190"/>
      <c r="D224" s="190"/>
    </row>
    <row r="225" spans="3:4" x14ac:dyDescent="0.35">
      <c r="C225" s="190"/>
      <c r="D225" s="190"/>
    </row>
    <row r="226" spans="3:4" x14ac:dyDescent="0.35">
      <c r="C226" s="190"/>
      <c r="D226" s="190"/>
    </row>
    <row r="227" spans="3:4" x14ac:dyDescent="0.35">
      <c r="C227" s="190"/>
      <c r="D227" s="190"/>
    </row>
    <row r="228" spans="3:4" x14ac:dyDescent="0.35">
      <c r="C228" s="190"/>
      <c r="D228" s="190"/>
    </row>
    <row r="229" spans="3:4" x14ac:dyDescent="0.35">
      <c r="C229" s="190"/>
      <c r="D229" s="190"/>
    </row>
    <row r="230" spans="3:4" x14ac:dyDescent="0.35">
      <c r="C230" s="190"/>
      <c r="D230" s="190"/>
    </row>
    <row r="231" spans="3:4" x14ac:dyDescent="0.35">
      <c r="C231" s="190"/>
      <c r="D231" s="190"/>
    </row>
    <row r="232" spans="3:4" x14ac:dyDescent="0.35">
      <c r="C232" s="190"/>
      <c r="D232" s="190"/>
    </row>
    <row r="233" spans="3:4" x14ac:dyDescent="0.35">
      <c r="C233" s="190"/>
      <c r="D233" s="190"/>
    </row>
    <row r="234" spans="3:4" x14ac:dyDescent="0.35">
      <c r="C234" s="190"/>
      <c r="D234" s="190"/>
    </row>
    <row r="235" spans="3:4" x14ac:dyDescent="0.35">
      <c r="C235" s="190"/>
      <c r="D235" s="190"/>
    </row>
    <row r="236" spans="3:4" x14ac:dyDescent="0.35">
      <c r="C236" s="190"/>
      <c r="D236" s="190"/>
    </row>
    <row r="237" spans="3:4" x14ac:dyDescent="0.35">
      <c r="C237" s="190"/>
      <c r="D237" s="190"/>
    </row>
    <row r="238" spans="3:4" x14ac:dyDescent="0.35">
      <c r="C238" s="190"/>
      <c r="D238" s="190"/>
    </row>
    <row r="239" spans="3:4" x14ac:dyDescent="0.35">
      <c r="C239" s="190"/>
      <c r="D239" s="190"/>
    </row>
    <row r="240" spans="3:4" x14ac:dyDescent="0.35">
      <c r="C240" s="190"/>
      <c r="D240" s="190"/>
    </row>
    <row r="241" spans="3:4" x14ac:dyDescent="0.35">
      <c r="C241" s="190"/>
      <c r="D241" s="190"/>
    </row>
    <row r="242" spans="3:4" x14ac:dyDescent="0.35">
      <c r="C242" s="190"/>
      <c r="D242" s="190"/>
    </row>
    <row r="243" spans="3:4" x14ac:dyDescent="0.35">
      <c r="C243" s="190"/>
      <c r="D243" s="190"/>
    </row>
    <row r="244" spans="3:4" x14ac:dyDescent="0.35">
      <c r="C244" s="190"/>
      <c r="D244" s="190"/>
    </row>
    <row r="245" spans="3:4" x14ac:dyDescent="0.35">
      <c r="C245" s="190"/>
      <c r="D245" s="190"/>
    </row>
    <row r="246" spans="3:4" x14ac:dyDescent="0.35">
      <c r="C246" s="190"/>
      <c r="D246" s="190"/>
    </row>
    <row r="247" spans="3:4" x14ac:dyDescent="0.35">
      <c r="C247" s="190"/>
      <c r="D247" s="190"/>
    </row>
    <row r="248" spans="3:4" x14ac:dyDescent="0.35">
      <c r="C248" s="190"/>
      <c r="D248" s="190"/>
    </row>
    <row r="249" spans="3:4" x14ac:dyDescent="0.35">
      <c r="C249" s="190"/>
      <c r="D249" s="190"/>
    </row>
    <row r="250" spans="3:4" x14ac:dyDescent="0.35">
      <c r="C250" s="190"/>
      <c r="D250" s="190"/>
    </row>
    <row r="251" spans="3:4" x14ac:dyDescent="0.35">
      <c r="C251" s="190"/>
      <c r="D251" s="190"/>
    </row>
    <row r="252" spans="3:4" x14ac:dyDescent="0.35">
      <c r="C252" s="190"/>
      <c r="D252" s="190"/>
    </row>
    <row r="253" spans="3:4" x14ac:dyDescent="0.35">
      <c r="C253" s="190"/>
      <c r="D253" s="190"/>
    </row>
    <row r="254" spans="3:4" x14ac:dyDescent="0.35">
      <c r="C254" s="190"/>
      <c r="D254" s="190"/>
    </row>
    <row r="255" spans="3:4" x14ac:dyDescent="0.35">
      <c r="C255" s="190"/>
      <c r="D255" s="190"/>
    </row>
    <row r="256" spans="3:4" x14ac:dyDescent="0.35">
      <c r="C256" s="190"/>
      <c r="D256" s="190"/>
    </row>
    <row r="257" spans="3:4" x14ac:dyDescent="0.35">
      <c r="C257" s="190"/>
      <c r="D257" s="190"/>
    </row>
    <row r="258" spans="3:4" x14ac:dyDescent="0.35">
      <c r="C258" s="190"/>
      <c r="D258" s="190"/>
    </row>
    <row r="259" spans="3:4" x14ac:dyDescent="0.35">
      <c r="C259" s="190"/>
      <c r="D259" s="190"/>
    </row>
    <row r="260" spans="3:4" x14ac:dyDescent="0.35">
      <c r="C260" s="190"/>
      <c r="D260" s="190"/>
    </row>
    <row r="261" spans="3:4" x14ac:dyDescent="0.35">
      <c r="C261" s="190"/>
      <c r="D261" s="190"/>
    </row>
    <row r="262" spans="3:4" x14ac:dyDescent="0.35">
      <c r="C262" s="190"/>
      <c r="D262" s="190"/>
    </row>
    <row r="263" spans="3:4" x14ac:dyDescent="0.35">
      <c r="C263" s="190"/>
      <c r="D263" s="190"/>
    </row>
    <row r="264" spans="3:4" x14ac:dyDescent="0.35">
      <c r="C264" s="190"/>
      <c r="D264" s="190"/>
    </row>
    <row r="265" spans="3:4" x14ac:dyDescent="0.35">
      <c r="C265" s="190"/>
      <c r="D265" s="190"/>
    </row>
    <row r="266" spans="3:4" x14ac:dyDescent="0.35">
      <c r="C266" s="190"/>
      <c r="D266" s="190"/>
    </row>
    <row r="267" spans="3:4" x14ac:dyDescent="0.35">
      <c r="C267" s="190"/>
      <c r="D267" s="190"/>
    </row>
    <row r="268" spans="3:4" x14ac:dyDescent="0.35">
      <c r="C268" s="190"/>
      <c r="D268" s="190"/>
    </row>
    <row r="269" spans="3:4" x14ac:dyDescent="0.35">
      <c r="C269" s="190"/>
      <c r="D269" s="190"/>
    </row>
    <row r="270" spans="3:4" x14ac:dyDescent="0.35">
      <c r="C270" s="190"/>
      <c r="D270" s="190"/>
    </row>
    <row r="271" spans="3:4" x14ac:dyDescent="0.35">
      <c r="C271" s="190"/>
      <c r="D271" s="190"/>
    </row>
    <row r="272" spans="3:4" x14ac:dyDescent="0.35">
      <c r="C272" s="190"/>
      <c r="D272" s="190"/>
    </row>
    <row r="273" spans="3:4" x14ac:dyDescent="0.35">
      <c r="C273" s="190"/>
      <c r="D273" s="190"/>
    </row>
    <row r="274" spans="3:4" x14ac:dyDescent="0.35">
      <c r="C274" s="190"/>
      <c r="D274" s="190"/>
    </row>
    <row r="275" spans="3:4" x14ac:dyDescent="0.35">
      <c r="C275" s="190"/>
      <c r="D275" s="190"/>
    </row>
    <row r="276" spans="3:4" x14ac:dyDescent="0.35">
      <c r="C276" s="190"/>
      <c r="D276" s="190"/>
    </row>
    <row r="277" spans="3:4" x14ac:dyDescent="0.35">
      <c r="C277" s="190"/>
      <c r="D277" s="190"/>
    </row>
    <row r="278" spans="3:4" x14ac:dyDescent="0.35">
      <c r="C278" s="190"/>
      <c r="D278" s="190"/>
    </row>
    <row r="279" spans="3:4" x14ac:dyDescent="0.35">
      <c r="C279" s="190"/>
      <c r="D279" s="190"/>
    </row>
    <row r="280" spans="3:4" x14ac:dyDescent="0.35">
      <c r="C280" s="190"/>
      <c r="D280" s="190"/>
    </row>
    <row r="281" spans="3:4" x14ac:dyDescent="0.35">
      <c r="C281" s="190"/>
      <c r="D281" s="190"/>
    </row>
    <row r="282" spans="3:4" x14ac:dyDescent="0.35">
      <c r="C282" s="190"/>
      <c r="D282" s="190"/>
    </row>
    <row r="283" spans="3:4" x14ac:dyDescent="0.35">
      <c r="C283" s="190"/>
      <c r="D283" s="190"/>
    </row>
    <row r="284" spans="3:4" x14ac:dyDescent="0.35">
      <c r="C284" s="190"/>
      <c r="D284" s="190"/>
    </row>
    <row r="285" spans="3:4" x14ac:dyDescent="0.35">
      <c r="C285" s="190"/>
      <c r="D285" s="190"/>
    </row>
    <row r="286" spans="3:4" x14ac:dyDescent="0.35">
      <c r="C286" s="190"/>
      <c r="D286" s="190"/>
    </row>
    <row r="287" spans="3:4" x14ac:dyDescent="0.35">
      <c r="C287" s="190"/>
      <c r="D287" s="190"/>
    </row>
    <row r="288" spans="3:4" x14ac:dyDescent="0.35">
      <c r="C288" s="190"/>
      <c r="D288" s="190"/>
    </row>
    <row r="289" spans="3:4" x14ac:dyDescent="0.35">
      <c r="C289" s="190"/>
      <c r="D289" s="190"/>
    </row>
    <row r="290" spans="3:4" x14ac:dyDescent="0.35">
      <c r="C290" s="190"/>
      <c r="D290" s="190"/>
    </row>
    <row r="291" spans="3:4" x14ac:dyDescent="0.35">
      <c r="C291" s="190"/>
      <c r="D291" s="190"/>
    </row>
    <row r="292" spans="3:4" x14ac:dyDescent="0.35">
      <c r="C292" s="190"/>
      <c r="D292" s="190"/>
    </row>
    <row r="293" spans="3:4" x14ac:dyDescent="0.35">
      <c r="C293" s="190"/>
      <c r="D293" s="190"/>
    </row>
    <row r="294" spans="3:4" x14ac:dyDescent="0.35">
      <c r="C294" s="190"/>
      <c r="D294" s="190"/>
    </row>
    <row r="295" spans="3:4" x14ac:dyDescent="0.35">
      <c r="C295" s="190"/>
      <c r="D295" s="190"/>
    </row>
    <row r="296" spans="3:4" x14ac:dyDescent="0.35">
      <c r="C296" s="190"/>
      <c r="D296" s="190"/>
    </row>
    <row r="297" spans="3:4" x14ac:dyDescent="0.35">
      <c r="C297" s="190"/>
      <c r="D297" s="190"/>
    </row>
    <row r="298" spans="3:4" x14ac:dyDescent="0.35">
      <c r="C298" s="190"/>
      <c r="D298" s="190"/>
    </row>
    <row r="299" spans="3:4" x14ac:dyDescent="0.35">
      <c r="C299" s="190"/>
      <c r="D299" s="190"/>
    </row>
    <row r="300" spans="3:4" x14ac:dyDescent="0.35">
      <c r="C300" s="190"/>
      <c r="D300" s="190"/>
    </row>
    <row r="301" spans="3:4" x14ac:dyDescent="0.35">
      <c r="C301" s="190"/>
      <c r="D301" s="190"/>
    </row>
    <row r="302" spans="3:4" x14ac:dyDescent="0.35">
      <c r="C302" s="190"/>
      <c r="D302" s="190"/>
    </row>
    <row r="303" spans="3:4" x14ac:dyDescent="0.35">
      <c r="C303" s="190"/>
      <c r="D303" s="190"/>
    </row>
    <row r="304" spans="3:4" x14ac:dyDescent="0.35">
      <c r="C304" s="190"/>
      <c r="D304" s="190"/>
    </row>
    <row r="305" spans="3:4" x14ac:dyDescent="0.35">
      <c r="C305" s="190"/>
      <c r="D305" s="190"/>
    </row>
    <row r="306" spans="3:4" x14ac:dyDescent="0.35">
      <c r="C306" s="190"/>
      <c r="D306" s="190"/>
    </row>
    <row r="307" spans="3:4" x14ac:dyDescent="0.35">
      <c r="C307" s="190"/>
      <c r="D307" s="190"/>
    </row>
    <row r="308" spans="3:4" x14ac:dyDescent="0.35">
      <c r="C308" s="190"/>
      <c r="D308" s="190"/>
    </row>
    <row r="309" spans="3:4" x14ac:dyDescent="0.35">
      <c r="C309" s="190"/>
      <c r="D309" s="190"/>
    </row>
    <row r="310" spans="3:4" x14ac:dyDescent="0.35">
      <c r="C310" s="190"/>
      <c r="D310" s="190"/>
    </row>
    <row r="311" spans="3:4" x14ac:dyDescent="0.35">
      <c r="C311" s="190"/>
      <c r="D311" s="190"/>
    </row>
    <row r="312" spans="3:4" x14ac:dyDescent="0.35">
      <c r="C312" s="190"/>
      <c r="D312" s="190"/>
    </row>
    <row r="313" spans="3:4" x14ac:dyDescent="0.35">
      <c r="C313" s="190"/>
      <c r="D313" s="190"/>
    </row>
    <row r="314" spans="3:4" x14ac:dyDescent="0.35">
      <c r="C314" s="190"/>
      <c r="D314" s="190"/>
    </row>
    <row r="315" spans="3:4" x14ac:dyDescent="0.35">
      <c r="C315" s="190"/>
      <c r="D315" s="190"/>
    </row>
    <row r="316" spans="3:4" x14ac:dyDescent="0.35">
      <c r="C316" s="190"/>
      <c r="D316" s="190"/>
    </row>
    <row r="317" spans="3:4" x14ac:dyDescent="0.35">
      <c r="C317" s="190"/>
      <c r="D317" s="190"/>
    </row>
    <row r="318" spans="3:4" x14ac:dyDescent="0.35">
      <c r="C318" s="190"/>
      <c r="D318" s="190"/>
    </row>
    <row r="319" spans="3:4" x14ac:dyDescent="0.35">
      <c r="C319" s="190"/>
      <c r="D319" s="190"/>
    </row>
    <row r="320" spans="3:4" x14ac:dyDescent="0.35">
      <c r="C320" s="190"/>
      <c r="D320" s="190"/>
    </row>
    <row r="321" spans="3:4" x14ac:dyDescent="0.35">
      <c r="C321" s="190"/>
      <c r="D321" s="190"/>
    </row>
    <row r="322" spans="3:4" x14ac:dyDescent="0.35">
      <c r="C322" s="190"/>
      <c r="D322" s="190"/>
    </row>
    <row r="323" spans="3:4" x14ac:dyDescent="0.35">
      <c r="C323" s="190"/>
      <c r="D323" s="190"/>
    </row>
    <row r="324" spans="3:4" x14ac:dyDescent="0.35">
      <c r="C324" s="190"/>
      <c r="D324" s="190"/>
    </row>
    <row r="325" spans="3:4" x14ac:dyDescent="0.35">
      <c r="C325" s="190"/>
      <c r="D325" s="190"/>
    </row>
    <row r="326" spans="3:4" x14ac:dyDescent="0.35">
      <c r="C326" s="190"/>
      <c r="D326" s="190"/>
    </row>
    <row r="327" spans="3:4" x14ac:dyDescent="0.35">
      <c r="C327" s="190"/>
      <c r="D327" s="190"/>
    </row>
    <row r="328" spans="3:4" x14ac:dyDescent="0.35">
      <c r="C328" s="190"/>
      <c r="D328" s="190"/>
    </row>
    <row r="329" spans="3:4" x14ac:dyDescent="0.35">
      <c r="C329" s="190"/>
      <c r="D329" s="190"/>
    </row>
    <row r="330" spans="3:4" x14ac:dyDescent="0.35">
      <c r="C330" s="190"/>
      <c r="D330" s="190"/>
    </row>
    <row r="331" spans="3:4" x14ac:dyDescent="0.35">
      <c r="C331" s="190"/>
      <c r="D331" s="190"/>
    </row>
    <row r="332" spans="3:4" x14ac:dyDescent="0.35">
      <c r="C332" s="190"/>
      <c r="D332" s="190"/>
    </row>
    <row r="333" spans="3:4" x14ac:dyDescent="0.35">
      <c r="C333" s="190"/>
      <c r="D333" s="190"/>
    </row>
    <row r="334" spans="3:4" x14ac:dyDescent="0.35">
      <c r="C334" s="190"/>
      <c r="D334" s="190"/>
    </row>
    <row r="335" spans="3:4" x14ac:dyDescent="0.35">
      <c r="C335" s="190"/>
      <c r="D335" s="190"/>
    </row>
    <row r="336" spans="3:4" x14ac:dyDescent="0.35">
      <c r="C336" s="190"/>
      <c r="D336" s="190"/>
    </row>
    <row r="337" spans="3:4" x14ac:dyDescent="0.35">
      <c r="C337" s="190"/>
      <c r="D337" s="190"/>
    </row>
    <row r="338" spans="3:4" x14ac:dyDescent="0.35">
      <c r="C338" s="190"/>
      <c r="D338" s="190"/>
    </row>
    <row r="339" spans="3:4" x14ac:dyDescent="0.35">
      <c r="C339" s="190"/>
      <c r="D339" s="190"/>
    </row>
    <row r="340" spans="3:4" x14ac:dyDescent="0.35">
      <c r="C340" s="190"/>
      <c r="D340" s="190"/>
    </row>
    <row r="341" spans="3:4" x14ac:dyDescent="0.35">
      <c r="C341" s="190"/>
      <c r="D341" s="190"/>
    </row>
    <row r="342" spans="3:4" x14ac:dyDescent="0.35">
      <c r="C342" s="190"/>
      <c r="D342" s="190"/>
    </row>
    <row r="343" spans="3:4" x14ac:dyDescent="0.35">
      <c r="C343" s="190"/>
      <c r="D343" s="190"/>
    </row>
    <row r="344" spans="3:4" x14ac:dyDescent="0.35">
      <c r="C344" s="190"/>
      <c r="D344" s="190"/>
    </row>
    <row r="345" spans="3:4" x14ac:dyDescent="0.35">
      <c r="C345" s="190"/>
      <c r="D345" s="190"/>
    </row>
    <row r="346" spans="3:4" x14ac:dyDescent="0.35">
      <c r="C346" s="190"/>
      <c r="D346" s="190"/>
    </row>
    <row r="347" spans="3:4" x14ac:dyDescent="0.35">
      <c r="C347" s="190"/>
      <c r="D347" s="190"/>
    </row>
    <row r="348" spans="3:4" x14ac:dyDescent="0.35">
      <c r="C348" s="190"/>
      <c r="D348" s="190"/>
    </row>
    <row r="349" spans="3:4" x14ac:dyDescent="0.35">
      <c r="C349" s="190"/>
      <c r="D349" s="190"/>
    </row>
    <row r="350" spans="3:4" x14ac:dyDescent="0.35">
      <c r="C350" s="190"/>
      <c r="D350" s="190"/>
    </row>
    <row r="351" spans="3:4" x14ac:dyDescent="0.35">
      <c r="C351" s="190"/>
      <c r="D351" s="190"/>
    </row>
    <row r="352" spans="3:4" x14ac:dyDescent="0.35">
      <c r="C352" s="190"/>
      <c r="D352" s="190"/>
    </row>
    <row r="353" spans="3:4" x14ac:dyDescent="0.35">
      <c r="C353" s="190"/>
      <c r="D353" s="190"/>
    </row>
    <row r="354" spans="3:4" x14ac:dyDescent="0.35">
      <c r="C354" s="190"/>
      <c r="D354" s="190"/>
    </row>
    <row r="355" spans="3:4" x14ac:dyDescent="0.35">
      <c r="C355" s="190"/>
      <c r="D355" s="190"/>
    </row>
    <row r="356" spans="3:4" x14ac:dyDescent="0.35">
      <c r="C356" s="190"/>
      <c r="D356" s="190"/>
    </row>
    <row r="357" spans="3:4" x14ac:dyDescent="0.35">
      <c r="C357" s="190"/>
      <c r="D357" s="190"/>
    </row>
    <row r="358" spans="3:4" x14ac:dyDescent="0.35">
      <c r="C358" s="190"/>
      <c r="D358" s="190"/>
    </row>
    <row r="359" spans="3:4" x14ac:dyDescent="0.35">
      <c r="C359" s="190"/>
      <c r="D359" s="190"/>
    </row>
    <row r="360" spans="3:4" x14ac:dyDescent="0.35">
      <c r="C360" s="190"/>
      <c r="D360" s="190"/>
    </row>
    <row r="361" spans="3:4" x14ac:dyDescent="0.35">
      <c r="C361" s="190"/>
      <c r="D361" s="190"/>
    </row>
    <row r="362" spans="3:4" x14ac:dyDescent="0.35">
      <c r="C362" s="190"/>
      <c r="D362" s="190"/>
    </row>
    <row r="363" spans="3:4" x14ac:dyDescent="0.35">
      <c r="C363" s="190"/>
      <c r="D363" s="190"/>
    </row>
    <row r="364" spans="3:4" x14ac:dyDescent="0.35">
      <c r="C364" s="190"/>
      <c r="D364" s="190"/>
    </row>
    <row r="365" spans="3:4" x14ac:dyDescent="0.35">
      <c r="C365" s="190"/>
      <c r="D365" s="190"/>
    </row>
    <row r="366" spans="3:4" x14ac:dyDescent="0.35">
      <c r="C366" s="190"/>
      <c r="D366" s="190"/>
    </row>
    <row r="367" spans="3:4" x14ac:dyDescent="0.35">
      <c r="C367" s="190"/>
      <c r="D367" s="190"/>
    </row>
    <row r="368" spans="3:4" x14ac:dyDescent="0.35">
      <c r="C368" s="190"/>
      <c r="D368" s="190"/>
    </row>
    <row r="369" spans="3:4" x14ac:dyDescent="0.35">
      <c r="C369" s="190"/>
      <c r="D369" s="190"/>
    </row>
    <row r="370" spans="3:4" x14ac:dyDescent="0.35">
      <c r="C370" s="190"/>
      <c r="D370" s="190"/>
    </row>
    <row r="371" spans="3:4" x14ac:dyDescent="0.35">
      <c r="C371" s="190"/>
      <c r="D371" s="190"/>
    </row>
    <row r="372" spans="3:4" x14ac:dyDescent="0.35">
      <c r="C372" s="190"/>
      <c r="D372" s="190"/>
    </row>
    <row r="373" spans="3:4" x14ac:dyDescent="0.35">
      <c r="C373" s="190"/>
      <c r="D373" s="190"/>
    </row>
    <row r="374" spans="3:4" x14ac:dyDescent="0.35">
      <c r="C374" s="190"/>
      <c r="D374" s="190"/>
    </row>
    <row r="375" spans="3:4" x14ac:dyDescent="0.35">
      <c r="C375" s="190"/>
      <c r="D375" s="190"/>
    </row>
    <row r="376" spans="3:4" x14ac:dyDescent="0.35">
      <c r="C376" s="190"/>
      <c r="D376" s="190"/>
    </row>
    <row r="377" spans="3:4" x14ac:dyDescent="0.35">
      <c r="C377" s="190"/>
      <c r="D377" s="190"/>
    </row>
    <row r="378" spans="3:4" x14ac:dyDescent="0.35">
      <c r="C378" s="190"/>
      <c r="D378" s="190"/>
    </row>
    <row r="379" spans="3:4" x14ac:dyDescent="0.35">
      <c r="C379" s="190"/>
      <c r="D379" s="190"/>
    </row>
    <row r="380" spans="3:4" x14ac:dyDescent="0.35">
      <c r="C380" s="190"/>
      <c r="D380" s="190"/>
    </row>
    <row r="381" spans="3:4" x14ac:dyDescent="0.35">
      <c r="C381" s="190"/>
      <c r="D381" s="190"/>
    </row>
    <row r="382" spans="3:4" x14ac:dyDescent="0.35">
      <c r="C382" s="190"/>
      <c r="D382" s="190"/>
    </row>
    <row r="383" spans="3:4" x14ac:dyDescent="0.35">
      <c r="C383" s="190"/>
      <c r="D383" s="190"/>
    </row>
    <row r="384" spans="3:4" x14ac:dyDescent="0.35">
      <c r="C384" s="190"/>
      <c r="D384" s="190"/>
    </row>
    <row r="385" spans="3:4" x14ac:dyDescent="0.35">
      <c r="C385" s="190"/>
      <c r="D385" s="190"/>
    </row>
    <row r="386" spans="3:4" x14ac:dyDescent="0.35">
      <c r="C386" s="190"/>
      <c r="D386" s="190"/>
    </row>
    <row r="387" spans="3:4" x14ac:dyDescent="0.35">
      <c r="C387" s="190"/>
      <c r="D387" s="190"/>
    </row>
    <row r="388" spans="3:4" x14ac:dyDescent="0.35">
      <c r="C388" s="190"/>
      <c r="D388" s="190"/>
    </row>
    <row r="389" spans="3:4" x14ac:dyDescent="0.35">
      <c r="C389" s="190"/>
      <c r="D389" s="190"/>
    </row>
    <row r="390" spans="3:4" x14ac:dyDescent="0.35">
      <c r="C390" s="190"/>
      <c r="D390" s="190"/>
    </row>
    <row r="391" spans="3:4" x14ac:dyDescent="0.35">
      <c r="C391" s="190"/>
      <c r="D391" s="190"/>
    </row>
    <row r="392" spans="3:4" x14ac:dyDescent="0.35">
      <c r="C392" s="190"/>
      <c r="D392" s="190"/>
    </row>
    <row r="393" spans="3:4" x14ac:dyDescent="0.35">
      <c r="C393" s="190"/>
      <c r="D393" s="190"/>
    </row>
    <row r="394" spans="3:4" x14ac:dyDescent="0.35">
      <c r="C394" s="190"/>
      <c r="D394" s="190"/>
    </row>
    <row r="395" spans="3:4" x14ac:dyDescent="0.35">
      <c r="C395" s="190"/>
      <c r="D395" s="190"/>
    </row>
    <row r="396" spans="3:4" x14ac:dyDescent="0.35">
      <c r="C396" s="190"/>
      <c r="D396" s="190"/>
    </row>
    <row r="397" spans="3:4" x14ac:dyDescent="0.35">
      <c r="C397" s="190"/>
      <c r="D397" s="190"/>
    </row>
    <row r="398" spans="3:4" x14ac:dyDescent="0.35">
      <c r="C398" s="190"/>
      <c r="D398" s="190"/>
    </row>
    <row r="399" spans="3:4" x14ac:dyDescent="0.35">
      <c r="C399" s="190"/>
      <c r="D399" s="190"/>
    </row>
    <row r="400" spans="3:4" x14ac:dyDescent="0.35">
      <c r="C400" s="190"/>
      <c r="D400" s="190"/>
    </row>
    <row r="401" spans="3:4" x14ac:dyDescent="0.35">
      <c r="C401" s="190"/>
      <c r="D401" s="190"/>
    </row>
    <row r="402" spans="3:4" x14ac:dyDescent="0.35">
      <c r="C402" s="190"/>
      <c r="D402" s="190"/>
    </row>
    <row r="403" spans="3:4" x14ac:dyDescent="0.35">
      <c r="C403" s="190"/>
      <c r="D403" s="190"/>
    </row>
    <row r="404" spans="3:4" x14ac:dyDescent="0.35">
      <c r="C404" s="190"/>
      <c r="D404" s="190"/>
    </row>
    <row r="405" spans="3:4" x14ac:dyDescent="0.35">
      <c r="C405" s="190"/>
      <c r="D405" s="190"/>
    </row>
    <row r="406" spans="3:4" x14ac:dyDescent="0.35">
      <c r="C406" s="190"/>
      <c r="D406" s="190"/>
    </row>
    <row r="407" spans="3:4" x14ac:dyDescent="0.35">
      <c r="C407" s="190"/>
      <c r="D407" s="190"/>
    </row>
    <row r="408" spans="3:4" x14ac:dyDescent="0.35">
      <c r="C408" s="190"/>
      <c r="D408" s="190"/>
    </row>
    <row r="409" spans="3:4" x14ac:dyDescent="0.35">
      <c r="C409" s="190"/>
      <c r="D409" s="190"/>
    </row>
    <row r="410" spans="3:4" x14ac:dyDescent="0.35">
      <c r="C410" s="190"/>
      <c r="D410" s="190"/>
    </row>
    <row r="411" spans="3:4" x14ac:dyDescent="0.35">
      <c r="C411" s="190"/>
      <c r="D411" s="190"/>
    </row>
    <row r="412" spans="3:4" x14ac:dyDescent="0.35">
      <c r="C412" s="190"/>
      <c r="D412" s="190"/>
    </row>
    <row r="413" spans="3:4" x14ac:dyDescent="0.35">
      <c r="C413" s="190"/>
      <c r="D413" s="190"/>
    </row>
    <row r="414" spans="3:4" x14ac:dyDescent="0.35">
      <c r="C414" s="190"/>
      <c r="D414" s="190"/>
    </row>
    <row r="415" spans="3:4" x14ac:dyDescent="0.35">
      <c r="C415" s="190"/>
      <c r="D415" s="190"/>
    </row>
    <row r="416" spans="3:4" x14ac:dyDescent="0.35">
      <c r="C416" s="190"/>
      <c r="D416" s="190"/>
    </row>
    <row r="417" spans="3:4" x14ac:dyDescent="0.35">
      <c r="C417" s="190"/>
      <c r="D417" s="190"/>
    </row>
    <row r="418" spans="3:4" x14ac:dyDescent="0.35">
      <c r="C418" s="190"/>
      <c r="D418" s="190"/>
    </row>
    <row r="419" spans="3:4" x14ac:dyDescent="0.35">
      <c r="C419" s="190"/>
      <c r="D419" s="190"/>
    </row>
    <row r="420" spans="3:4" x14ac:dyDescent="0.35">
      <c r="C420" s="190"/>
      <c r="D420" s="190"/>
    </row>
    <row r="421" spans="3:4" x14ac:dyDescent="0.35">
      <c r="C421" s="190"/>
      <c r="D421" s="190"/>
    </row>
    <row r="422" spans="3:4" x14ac:dyDescent="0.35">
      <c r="C422" s="190"/>
      <c r="D422" s="190"/>
    </row>
    <row r="423" spans="3:4" x14ac:dyDescent="0.35">
      <c r="C423" s="190"/>
      <c r="D423" s="190"/>
    </row>
    <row r="424" spans="3:4" x14ac:dyDescent="0.35">
      <c r="C424" s="190"/>
      <c r="D424" s="190"/>
    </row>
    <row r="425" spans="3:4" x14ac:dyDescent="0.35">
      <c r="C425" s="190"/>
      <c r="D425" s="190"/>
    </row>
    <row r="426" spans="3:4" x14ac:dyDescent="0.35">
      <c r="C426" s="190"/>
      <c r="D426" s="190"/>
    </row>
    <row r="427" spans="3:4" x14ac:dyDescent="0.35">
      <c r="C427" s="190"/>
      <c r="D427" s="190"/>
    </row>
    <row r="428" spans="3:4" x14ac:dyDescent="0.35">
      <c r="C428" s="190"/>
      <c r="D428" s="190"/>
    </row>
    <row r="429" spans="3:4" x14ac:dyDescent="0.35">
      <c r="C429" s="190"/>
      <c r="D429" s="190"/>
    </row>
    <row r="430" spans="3:4" x14ac:dyDescent="0.35">
      <c r="C430" s="190"/>
      <c r="D430" s="190"/>
    </row>
    <row r="431" spans="3:4" x14ac:dyDescent="0.35">
      <c r="C431" s="190"/>
      <c r="D431" s="190"/>
    </row>
    <row r="432" spans="3:4" x14ac:dyDescent="0.35">
      <c r="C432" s="190"/>
      <c r="D432" s="190"/>
    </row>
    <row r="433" spans="3:4" x14ac:dyDescent="0.35">
      <c r="C433" s="190"/>
      <c r="D433" s="190"/>
    </row>
    <row r="434" spans="3:4" x14ac:dyDescent="0.35">
      <c r="C434" s="190"/>
      <c r="D434" s="190"/>
    </row>
    <row r="435" spans="3:4" x14ac:dyDescent="0.35">
      <c r="C435" s="190"/>
      <c r="D435" s="190"/>
    </row>
    <row r="436" spans="3:4" x14ac:dyDescent="0.35">
      <c r="C436" s="190"/>
      <c r="D436" s="190"/>
    </row>
    <row r="437" spans="3:4" x14ac:dyDescent="0.35">
      <c r="C437" s="190"/>
      <c r="D437" s="190"/>
    </row>
    <row r="438" spans="3:4" x14ac:dyDescent="0.35">
      <c r="C438" s="190"/>
      <c r="D438" s="190"/>
    </row>
    <row r="439" spans="3:4" x14ac:dyDescent="0.35">
      <c r="C439" s="190"/>
      <c r="D439" s="190"/>
    </row>
    <row r="440" spans="3:4" x14ac:dyDescent="0.35">
      <c r="C440" s="190"/>
      <c r="D440" s="190"/>
    </row>
    <row r="441" spans="3:4" x14ac:dyDescent="0.35">
      <c r="C441" s="190"/>
      <c r="D441" s="190"/>
    </row>
    <row r="442" spans="3:4" x14ac:dyDescent="0.35">
      <c r="C442" s="190"/>
      <c r="D442" s="190"/>
    </row>
    <row r="443" spans="3:4" x14ac:dyDescent="0.35">
      <c r="C443" s="190"/>
      <c r="D443" s="190"/>
    </row>
    <row r="444" spans="3:4" x14ac:dyDescent="0.35">
      <c r="C444" s="190"/>
      <c r="D444" s="190"/>
    </row>
    <row r="445" spans="3:4" x14ac:dyDescent="0.35">
      <c r="C445" s="190"/>
      <c r="D445" s="190"/>
    </row>
    <row r="446" spans="3:4" x14ac:dyDescent="0.35">
      <c r="C446" s="190"/>
      <c r="D446" s="190"/>
    </row>
    <row r="447" spans="3:4" x14ac:dyDescent="0.35">
      <c r="C447" s="190"/>
      <c r="D447" s="190"/>
    </row>
    <row r="448" spans="3:4" x14ac:dyDescent="0.35">
      <c r="C448" s="190"/>
      <c r="D448" s="190"/>
    </row>
    <row r="449" spans="3:4" x14ac:dyDescent="0.35">
      <c r="C449" s="190"/>
      <c r="D449" s="190"/>
    </row>
    <row r="450" spans="3:4" x14ac:dyDescent="0.35">
      <c r="C450" s="190"/>
      <c r="D450" s="190"/>
    </row>
    <row r="451" spans="3:4" x14ac:dyDescent="0.35">
      <c r="C451" s="190"/>
      <c r="D451" s="190"/>
    </row>
    <row r="452" spans="3:4" x14ac:dyDescent="0.35">
      <c r="C452" s="190"/>
      <c r="D452" s="190"/>
    </row>
    <row r="453" spans="3:4" x14ac:dyDescent="0.35">
      <c r="C453" s="190"/>
      <c r="D453" s="190"/>
    </row>
    <row r="454" spans="3:4" x14ac:dyDescent="0.35">
      <c r="C454" s="190"/>
      <c r="D454" s="190"/>
    </row>
    <row r="455" spans="3:4" x14ac:dyDescent="0.35">
      <c r="C455" s="190"/>
      <c r="D455" s="190"/>
    </row>
    <row r="456" spans="3:4" x14ac:dyDescent="0.35">
      <c r="C456" s="190"/>
      <c r="D456" s="190"/>
    </row>
    <row r="457" spans="3:4" x14ac:dyDescent="0.35">
      <c r="C457" s="190"/>
      <c r="D457" s="190"/>
    </row>
    <row r="458" spans="3:4" x14ac:dyDescent="0.35">
      <c r="C458" s="190"/>
      <c r="D458" s="190"/>
    </row>
    <row r="459" spans="3:4" x14ac:dyDescent="0.35">
      <c r="C459" s="190"/>
      <c r="D459" s="190"/>
    </row>
    <row r="460" spans="3:4" x14ac:dyDescent="0.35">
      <c r="C460" s="190"/>
      <c r="D460" s="190"/>
    </row>
    <row r="461" spans="3:4" x14ac:dyDescent="0.35">
      <c r="C461" s="190"/>
      <c r="D461" s="190"/>
    </row>
    <row r="462" spans="3:4" x14ac:dyDescent="0.35">
      <c r="C462" s="190"/>
      <c r="D462" s="190"/>
    </row>
    <row r="463" spans="3:4" x14ac:dyDescent="0.35">
      <c r="C463" s="190"/>
      <c r="D463" s="190"/>
    </row>
    <row r="464" spans="3:4" x14ac:dyDescent="0.35">
      <c r="C464" s="190"/>
      <c r="D464" s="190"/>
    </row>
    <row r="465" spans="3:4" x14ac:dyDescent="0.35">
      <c r="C465" s="190"/>
      <c r="D465" s="190"/>
    </row>
    <row r="466" spans="3:4" x14ac:dyDescent="0.35">
      <c r="C466" s="190"/>
      <c r="D466" s="190"/>
    </row>
    <row r="467" spans="3:4" x14ac:dyDescent="0.35">
      <c r="C467" s="190"/>
      <c r="D467" s="190"/>
    </row>
    <row r="468" spans="3:4" x14ac:dyDescent="0.35">
      <c r="C468" s="190"/>
      <c r="D468" s="190"/>
    </row>
    <row r="469" spans="3:4" x14ac:dyDescent="0.35">
      <c r="C469" s="190"/>
      <c r="D469" s="190"/>
    </row>
    <row r="470" spans="3:4" x14ac:dyDescent="0.35">
      <c r="C470" s="190"/>
      <c r="D470" s="190"/>
    </row>
    <row r="471" spans="3:4" x14ac:dyDescent="0.35">
      <c r="C471" s="190"/>
      <c r="D471" s="190"/>
    </row>
    <row r="472" spans="3:4" x14ac:dyDescent="0.35">
      <c r="C472" s="190"/>
      <c r="D472" s="190"/>
    </row>
    <row r="473" spans="3:4" x14ac:dyDescent="0.35">
      <c r="C473" s="190"/>
      <c r="D473" s="190"/>
    </row>
    <row r="474" spans="3:4" x14ac:dyDescent="0.35">
      <c r="C474" s="190"/>
      <c r="D474" s="190"/>
    </row>
    <row r="475" spans="3:4" x14ac:dyDescent="0.35">
      <c r="C475" s="190"/>
      <c r="D475" s="190"/>
    </row>
    <row r="476" spans="3:4" x14ac:dyDescent="0.35">
      <c r="C476" s="190"/>
      <c r="D476" s="190"/>
    </row>
    <row r="477" spans="3:4" x14ac:dyDescent="0.35">
      <c r="C477" s="190"/>
      <c r="D477" s="190"/>
    </row>
    <row r="478" spans="3:4" x14ac:dyDescent="0.35">
      <c r="C478" s="190"/>
      <c r="D478" s="190"/>
    </row>
    <row r="479" spans="3:4" x14ac:dyDescent="0.35">
      <c r="C479" s="190"/>
      <c r="D479" s="190"/>
    </row>
    <row r="480" spans="3:4" x14ac:dyDescent="0.35">
      <c r="C480" s="190"/>
      <c r="D480" s="190"/>
    </row>
    <row r="481" spans="3:4" x14ac:dyDescent="0.35">
      <c r="C481" s="190"/>
      <c r="D481" s="190"/>
    </row>
    <row r="482" spans="3:4" x14ac:dyDescent="0.35">
      <c r="C482" s="190"/>
      <c r="D482" s="190"/>
    </row>
    <row r="483" spans="3:4" x14ac:dyDescent="0.35">
      <c r="C483" s="190"/>
      <c r="D483" s="190"/>
    </row>
    <row r="484" spans="3:4" x14ac:dyDescent="0.35">
      <c r="C484" s="190"/>
      <c r="D484" s="190"/>
    </row>
    <row r="485" spans="3:4" x14ac:dyDescent="0.35">
      <c r="C485" s="190"/>
      <c r="D485" s="190"/>
    </row>
    <row r="486" spans="3:4" x14ac:dyDescent="0.35">
      <c r="C486" s="190"/>
      <c r="D486" s="190"/>
    </row>
    <row r="487" spans="3:4" x14ac:dyDescent="0.35">
      <c r="C487" s="190"/>
      <c r="D487" s="190"/>
    </row>
    <row r="488" spans="3:4" x14ac:dyDescent="0.35">
      <c r="C488" s="190"/>
      <c r="D488" s="190"/>
    </row>
    <row r="489" spans="3:4" x14ac:dyDescent="0.35">
      <c r="C489" s="190"/>
      <c r="D489" s="190"/>
    </row>
    <row r="490" spans="3:4" x14ac:dyDescent="0.35">
      <c r="C490" s="190"/>
      <c r="D490" s="190"/>
    </row>
    <row r="491" spans="3:4" x14ac:dyDescent="0.35">
      <c r="C491" s="190"/>
      <c r="D491" s="190"/>
    </row>
    <row r="492" spans="3:4" x14ac:dyDescent="0.35">
      <c r="C492" s="190"/>
      <c r="D492" s="190"/>
    </row>
    <row r="493" spans="3:4" x14ac:dyDescent="0.35">
      <c r="C493" s="190"/>
      <c r="D493" s="190"/>
    </row>
    <row r="494" spans="3:4" x14ac:dyDescent="0.35">
      <c r="C494" s="190"/>
      <c r="D494" s="190"/>
    </row>
    <row r="495" spans="3:4" x14ac:dyDescent="0.35">
      <c r="C495" s="190"/>
      <c r="D495" s="190"/>
    </row>
    <row r="496" spans="3:4" x14ac:dyDescent="0.35">
      <c r="C496" s="190"/>
      <c r="D496" s="190"/>
    </row>
    <row r="497" spans="3:4" x14ac:dyDescent="0.35">
      <c r="C497" s="190"/>
      <c r="D497" s="190"/>
    </row>
    <row r="498" spans="3:4" x14ac:dyDescent="0.35">
      <c r="C498" s="190"/>
      <c r="D498" s="190"/>
    </row>
    <row r="499" spans="3:4" x14ac:dyDescent="0.35">
      <c r="C499" s="190"/>
      <c r="D499" s="190"/>
    </row>
    <row r="500" spans="3:4" x14ac:dyDescent="0.35">
      <c r="C500" s="190"/>
      <c r="D500" s="190"/>
    </row>
    <row r="501" spans="3:4" x14ac:dyDescent="0.35">
      <c r="C501" s="190"/>
      <c r="D501" s="190"/>
    </row>
    <row r="502" spans="3:4" x14ac:dyDescent="0.35">
      <c r="C502" s="190"/>
      <c r="D502" s="190"/>
    </row>
    <row r="503" spans="3:4" x14ac:dyDescent="0.35">
      <c r="C503" s="190"/>
      <c r="D503" s="190"/>
    </row>
    <row r="504" spans="3:4" x14ac:dyDescent="0.35">
      <c r="C504" s="190"/>
      <c r="D504" s="190"/>
    </row>
    <row r="505" spans="3:4" x14ac:dyDescent="0.35">
      <c r="C505" s="190"/>
      <c r="D505" s="190"/>
    </row>
    <row r="506" spans="3:4" x14ac:dyDescent="0.35">
      <c r="C506" s="190"/>
      <c r="D506" s="190"/>
    </row>
    <row r="507" spans="3:4" x14ac:dyDescent="0.35">
      <c r="C507" s="190"/>
      <c r="D507" s="190"/>
    </row>
    <row r="508" spans="3:4" x14ac:dyDescent="0.35">
      <c r="C508" s="190"/>
      <c r="D508" s="190"/>
    </row>
    <row r="509" spans="3:4" x14ac:dyDescent="0.35">
      <c r="C509" s="190"/>
      <c r="D509" s="190"/>
    </row>
    <row r="510" spans="3:4" x14ac:dyDescent="0.35">
      <c r="C510" s="190"/>
      <c r="D510" s="190"/>
    </row>
    <row r="511" spans="3:4" x14ac:dyDescent="0.35">
      <c r="C511" s="190"/>
      <c r="D511" s="190"/>
    </row>
    <row r="512" spans="3:4" x14ac:dyDescent="0.35">
      <c r="C512" s="190"/>
      <c r="D512" s="190"/>
    </row>
    <row r="513" spans="3:4" x14ac:dyDescent="0.35">
      <c r="C513" s="190"/>
      <c r="D513" s="190"/>
    </row>
    <row r="514" spans="3:4" x14ac:dyDescent="0.35">
      <c r="C514" s="190"/>
      <c r="D514" s="190"/>
    </row>
    <row r="515" spans="3:4" x14ac:dyDescent="0.35">
      <c r="C515" s="190"/>
      <c r="D515" s="190"/>
    </row>
    <row r="516" spans="3:4" x14ac:dyDescent="0.35">
      <c r="C516" s="190"/>
      <c r="D516" s="190"/>
    </row>
    <row r="517" spans="3:4" x14ac:dyDescent="0.35">
      <c r="C517" s="190"/>
      <c r="D517" s="190"/>
    </row>
    <row r="518" spans="3:4" x14ac:dyDescent="0.35">
      <c r="C518" s="190"/>
      <c r="D518" s="190"/>
    </row>
    <row r="519" spans="3:4" x14ac:dyDescent="0.35">
      <c r="C519" s="190"/>
      <c r="D519" s="190"/>
    </row>
    <row r="520" spans="3:4" x14ac:dyDescent="0.35">
      <c r="C520" s="190"/>
      <c r="D520" s="190"/>
    </row>
    <row r="521" spans="3:4" x14ac:dyDescent="0.35">
      <c r="C521" s="190"/>
      <c r="D521" s="190"/>
    </row>
    <row r="522" spans="3:4" x14ac:dyDescent="0.35">
      <c r="C522" s="190"/>
      <c r="D522" s="190"/>
    </row>
    <row r="523" spans="3:4" x14ac:dyDescent="0.35">
      <c r="C523" s="190"/>
      <c r="D523" s="190"/>
    </row>
    <row r="524" spans="3:4" x14ac:dyDescent="0.35">
      <c r="C524" s="190"/>
      <c r="D524" s="190"/>
    </row>
    <row r="525" spans="3:4" x14ac:dyDescent="0.35">
      <c r="C525" s="190"/>
      <c r="D525" s="190"/>
    </row>
    <row r="526" spans="3:4" x14ac:dyDescent="0.35">
      <c r="C526" s="190"/>
      <c r="D526" s="190"/>
    </row>
    <row r="527" spans="3:4" x14ac:dyDescent="0.35">
      <c r="C527" s="190"/>
      <c r="D527" s="190"/>
    </row>
    <row r="528" spans="3:4" x14ac:dyDescent="0.35">
      <c r="C528" s="190"/>
      <c r="D528" s="190"/>
    </row>
    <row r="529" spans="3:4" x14ac:dyDescent="0.35">
      <c r="C529" s="190"/>
      <c r="D529" s="190"/>
    </row>
    <row r="530" spans="3:4" x14ac:dyDescent="0.35">
      <c r="C530" s="190"/>
      <c r="D530" s="190"/>
    </row>
    <row r="531" spans="3:4" x14ac:dyDescent="0.35">
      <c r="C531" s="190"/>
      <c r="D531" s="190"/>
    </row>
    <row r="532" spans="3:4" x14ac:dyDescent="0.35">
      <c r="C532" s="190"/>
      <c r="D532" s="190"/>
    </row>
    <row r="533" spans="3:4" x14ac:dyDescent="0.35">
      <c r="C533" s="190"/>
      <c r="D533" s="190"/>
    </row>
    <row r="534" spans="3:4" x14ac:dyDescent="0.35">
      <c r="C534" s="190"/>
      <c r="D534" s="190"/>
    </row>
    <row r="535" spans="3:4" x14ac:dyDescent="0.35">
      <c r="C535" s="190"/>
      <c r="D535" s="190"/>
    </row>
    <row r="536" spans="3:4" x14ac:dyDescent="0.35">
      <c r="C536" s="190"/>
      <c r="D536" s="190"/>
    </row>
    <row r="537" spans="3:4" x14ac:dyDescent="0.35">
      <c r="C537" s="190"/>
      <c r="D537" s="190"/>
    </row>
    <row r="538" spans="3:4" x14ac:dyDescent="0.35">
      <c r="C538" s="190"/>
      <c r="D538" s="190"/>
    </row>
    <row r="539" spans="3:4" x14ac:dyDescent="0.35">
      <c r="C539" s="190"/>
      <c r="D539" s="190"/>
    </row>
    <row r="540" spans="3:4" x14ac:dyDescent="0.35">
      <c r="C540" s="190"/>
      <c r="D540" s="190"/>
    </row>
    <row r="541" spans="3:4" x14ac:dyDescent="0.35">
      <c r="C541" s="190"/>
      <c r="D541" s="190"/>
    </row>
    <row r="542" spans="3:4" x14ac:dyDescent="0.35">
      <c r="C542" s="190"/>
      <c r="D542" s="190"/>
    </row>
    <row r="543" spans="3:4" x14ac:dyDescent="0.35">
      <c r="C543" s="190"/>
      <c r="D543" s="190"/>
    </row>
    <row r="544" spans="3:4" x14ac:dyDescent="0.35">
      <c r="C544" s="190"/>
      <c r="D544" s="190"/>
    </row>
    <row r="545" spans="3:4" x14ac:dyDescent="0.35">
      <c r="C545" s="190"/>
      <c r="D545" s="190"/>
    </row>
    <row r="546" spans="3:4" x14ac:dyDescent="0.35">
      <c r="C546" s="190"/>
      <c r="D546" s="190"/>
    </row>
    <row r="547" spans="3:4" x14ac:dyDescent="0.35">
      <c r="C547" s="190"/>
      <c r="D547" s="190"/>
    </row>
    <row r="548" spans="3:4" x14ac:dyDescent="0.35">
      <c r="C548" s="190"/>
      <c r="D548" s="190"/>
    </row>
    <row r="549" spans="3:4" x14ac:dyDescent="0.35">
      <c r="C549" s="190"/>
      <c r="D549" s="190"/>
    </row>
    <row r="550" spans="3:4" x14ac:dyDescent="0.35">
      <c r="C550" s="190"/>
      <c r="D550" s="190"/>
    </row>
    <row r="551" spans="3:4" x14ac:dyDescent="0.35">
      <c r="C551" s="190"/>
      <c r="D551" s="190"/>
    </row>
    <row r="552" spans="3:4" x14ac:dyDescent="0.35">
      <c r="C552" s="190"/>
      <c r="D552" s="190"/>
    </row>
    <row r="553" spans="3:4" x14ac:dyDescent="0.35">
      <c r="C553" s="190"/>
      <c r="D553" s="190"/>
    </row>
    <row r="554" spans="3:4" x14ac:dyDescent="0.35">
      <c r="C554" s="190"/>
      <c r="D554" s="190"/>
    </row>
    <row r="555" spans="3:4" x14ac:dyDescent="0.35">
      <c r="C555" s="190"/>
      <c r="D555" s="190"/>
    </row>
    <row r="556" spans="3:4" x14ac:dyDescent="0.35">
      <c r="C556" s="190"/>
      <c r="D556" s="190"/>
    </row>
    <row r="557" spans="3:4" x14ac:dyDescent="0.35">
      <c r="C557" s="190"/>
      <c r="D557" s="190"/>
    </row>
    <row r="558" spans="3:4" x14ac:dyDescent="0.35">
      <c r="C558" s="190"/>
      <c r="D558" s="190"/>
    </row>
    <row r="559" spans="3:4" x14ac:dyDescent="0.35">
      <c r="C559" s="190"/>
      <c r="D559" s="190"/>
    </row>
    <row r="560" spans="3:4" x14ac:dyDescent="0.35">
      <c r="C560" s="190"/>
      <c r="D560" s="190"/>
    </row>
    <row r="561" spans="3:4" x14ac:dyDescent="0.35">
      <c r="C561" s="190"/>
      <c r="D561" s="190"/>
    </row>
    <row r="562" spans="3:4" x14ac:dyDescent="0.35">
      <c r="C562" s="190"/>
      <c r="D562" s="190"/>
    </row>
    <row r="563" spans="3:4" x14ac:dyDescent="0.35">
      <c r="C563" s="190"/>
      <c r="D563" s="190"/>
    </row>
    <row r="564" spans="3:4" x14ac:dyDescent="0.35">
      <c r="C564" s="190"/>
      <c r="D564" s="190"/>
    </row>
    <row r="565" spans="3:4" x14ac:dyDescent="0.35">
      <c r="C565" s="190"/>
      <c r="D565" s="190"/>
    </row>
    <row r="566" spans="3:4" x14ac:dyDescent="0.35">
      <c r="C566" s="190"/>
      <c r="D566" s="190"/>
    </row>
    <row r="567" spans="3:4" x14ac:dyDescent="0.35">
      <c r="C567" s="190"/>
      <c r="D567" s="190"/>
    </row>
    <row r="568" spans="3:4" x14ac:dyDescent="0.35">
      <c r="C568" s="190"/>
      <c r="D568" s="190"/>
    </row>
    <row r="569" spans="3:4" x14ac:dyDescent="0.35">
      <c r="C569" s="190"/>
      <c r="D569" s="190"/>
    </row>
    <row r="570" spans="3:4" x14ac:dyDescent="0.35">
      <c r="C570" s="190"/>
      <c r="D570" s="190"/>
    </row>
    <row r="571" spans="3:4" x14ac:dyDescent="0.35">
      <c r="C571" s="190"/>
      <c r="D571" s="190"/>
    </row>
    <row r="572" spans="3:4" x14ac:dyDescent="0.35">
      <c r="C572" s="190"/>
      <c r="D572" s="190"/>
    </row>
    <row r="573" spans="3:4" x14ac:dyDescent="0.35">
      <c r="C573" s="190"/>
      <c r="D573" s="190"/>
    </row>
    <row r="574" spans="3:4" x14ac:dyDescent="0.35">
      <c r="C574" s="190"/>
      <c r="D574" s="190"/>
    </row>
    <row r="575" spans="3:4" x14ac:dyDescent="0.35">
      <c r="C575" s="190"/>
      <c r="D575" s="190"/>
    </row>
    <row r="576" spans="3:4" x14ac:dyDescent="0.35">
      <c r="C576" s="190"/>
      <c r="D576" s="190"/>
    </row>
    <row r="577" spans="3:4" x14ac:dyDescent="0.35">
      <c r="C577" s="190"/>
      <c r="D577" s="190"/>
    </row>
    <row r="578" spans="3:4" x14ac:dyDescent="0.35">
      <c r="C578" s="190"/>
      <c r="D578" s="190"/>
    </row>
    <row r="579" spans="3:4" x14ac:dyDescent="0.35">
      <c r="C579" s="190"/>
      <c r="D579" s="190"/>
    </row>
    <row r="580" spans="3:4" x14ac:dyDescent="0.35">
      <c r="C580" s="190"/>
      <c r="D580" s="190"/>
    </row>
    <row r="581" spans="3:4" x14ac:dyDescent="0.35">
      <c r="C581" s="190"/>
      <c r="D581" s="190"/>
    </row>
    <row r="582" spans="3:4" x14ac:dyDescent="0.35">
      <c r="C582" s="190"/>
      <c r="D582" s="190"/>
    </row>
    <row r="583" spans="3:4" x14ac:dyDescent="0.35">
      <c r="C583" s="190"/>
      <c r="D583" s="190"/>
    </row>
    <row r="584" spans="3:4" x14ac:dyDescent="0.35">
      <c r="C584" s="190"/>
      <c r="D584" s="190"/>
    </row>
    <row r="585" spans="3:4" x14ac:dyDescent="0.35">
      <c r="C585" s="190"/>
      <c r="D585" s="190"/>
    </row>
    <row r="586" spans="3:4" x14ac:dyDescent="0.35">
      <c r="C586" s="190"/>
      <c r="D586" s="190"/>
    </row>
    <row r="587" spans="3:4" x14ac:dyDescent="0.35">
      <c r="C587" s="190"/>
      <c r="D587" s="190"/>
    </row>
    <row r="588" spans="3:4" x14ac:dyDescent="0.35">
      <c r="C588" s="190"/>
      <c r="D588" s="190"/>
    </row>
    <row r="589" spans="3:4" x14ac:dyDescent="0.35">
      <c r="C589" s="190"/>
      <c r="D589" s="190"/>
    </row>
    <row r="590" spans="3:4" x14ac:dyDescent="0.35">
      <c r="C590" s="190"/>
      <c r="D590" s="190"/>
    </row>
    <row r="591" spans="3:4" x14ac:dyDescent="0.35">
      <c r="C591" s="190"/>
      <c r="D591" s="190"/>
    </row>
    <row r="592" spans="3:4" x14ac:dyDescent="0.35">
      <c r="C592" s="190"/>
      <c r="D592" s="190"/>
    </row>
    <row r="593" spans="3:4" x14ac:dyDescent="0.35">
      <c r="C593" s="190"/>
      <c r="D593" s="190"/>
    </row>
    <row r="594" spans="3:4" x14ac:dyDescent="0.35">
      <c r="C594" s="190"/>
      <c r="D594" s="190"/>
    </row>
    <row r="595" spans="3:4" x14ac:dyDescent="0.35">
      <c r="C595" s="190"/>
      <c r="D595" s="190"/>
    </row>
    <row r="596" spans="3:4" x14ac:dyDescent="0.35">
      <c r="C596" s="190"/>
      <c r="D596" s="190"/>
    </row>
    <row r="597" spans="3:4" x14ac:dyDescent="0.35">
      <c r="C597" s="190"/>
      <c r="D597" s="190"/>
    </row>
    <row r="598" spans="3:4" x14ac:dyDescent="0.35">
      <c r="C598" s="190"/>
      <c r="D598" s="190"/>
    </row>
    <row r="599" spans="3:4" x14ac:dyDescent="0.35">
      <c r="C599" s="190"/>
      <c r="D599" s="190"/>
    </row>
    <row r="600" spans="3:4" x14ac:dyDescent="0.35">
      <c r="C600" s="190"/>
      <c r="D600" s="190"/>
    </row>
    <row r="601" spans="3:4" x14ac:dyDescent="0.35">
      <c r="C601" s="190"/>
      <c r="D601" s="190"/>
    </row>
    <row r="602" spans="3:4" x14ac:dyDescent="0.35">
      <c r="C602" s="190"/>
      <c r="D602" s="190"/>
    </row>
    <row r="603" spans="3:4" x14ac:dyDescent="0.35">
      <c r="C603" s="190"/>
      <c r="D603" s="190"/>
    </row>
    <row r="604" spans="3:4" x14ac:dyDescent="0.35">
      <c r="C604" s="190"/>
      <c r="D604" s="190"/>
    </row>
    <row r="605" spans="3:4" x14ac:dyDescent="0.35">
      <c r="C605" s="190"/>
      <c r="D605" s="190"/>
    </row>
    <row r="606" spans="3:4" x14ac:dyDescent="0.35">
      <c r="C606" s="190"/>
      <c r="D606" s="190"/>
    </row>
    <row r="607" spans="3:4" x14ac:dyDescent="0.35">
      <c r="C607" s="190"/>
      <c r="D607" s="190"/>
    </row>
    <row r="608" spans="3:4" x14ac:dyDescent="0.35">
      <c r="C608" s="190"/>
      <c r="D608" s="190"/>
    </row>
    <row r="609" spans="3:4" x14ac:dyDescent="0.35">
      <c r="C609" s="190"/>
      <c r="D609" s="190"/>
    </row>
    <row r="610" spans="3:4" x14ac:dyDescent="0.35">
      <c r="C610" s="190"/>
      <c r="D610" s="190"/>
    </row>
    <row r="611" spans="3:4" x14ac:dyDescent="0.35">
      <c r="C611" s="190"/>
      <c r="D611" s="190"/>
    </row>
    <row r="612" spans="3:4" x14ac:dyDescent="0.35">
      <c r="C612" s="190"/>
      <c r="D612" s="190"/>
    </row>
    <row r="613" spans="3:4" x14ac:dyDescent="0.35">
      <c r="C613" s="190"/>
      <c r="D613" s="190"/>
    </row>
    <row r="614" spans="3:4" x14ac:dyDescent="0.35">
      <c r="C614" s="190"/>
      <c r="D614" s="190"/>
    </row>
    <row r="615" spans="3:4" x14ac:dyDescent="0.35">
      <c r="C615" s="190"/>
      <c r="D615" s="190"/>
    </row>
    <row r="616" spans="3:4" x14ac:dyDescent="0.35">
      <c r="C616" s="190"/>
      <c r="D616" s="190"/>
    </row>
    <row r="617" spans="3:4" x14ac:dyDescent="0.35">
      <c r="C617" s="190"/>
      <c r="D617" s="190"/>
    </row>
    <row r="618" spans="3:4" x14ac:dyDescent="0.35">
      <c r="C618" s="190"/>
      <c r="D618" s="190"/>
    </row>
    <row r="619" spans="3:4" x14ac:dyDescent="0.35">
      <c r="C619" s="190"/>
      <c r="D619" s="190"/>
    </row>
    <row r="620" spans="3:4" x14ac:dyDescent="0.35">
      <c r="C620" s="190"/>
      <c r="D620" s="190"/>
    </row>
    <row r="621" spans="3:4" x14ac:dyDescent="0.35">
      <c r="C621" s="190"/>
      <c r="D621" s="190"/>
    </row>
    <row r="622" spans="3:4" x14ac:dyDescent="0.35">
      <c r="C622" s="190"/>
      <c r="D622" s="190"/>
    </row>
    <row r="623" spans="3:4" x14ac:dyDescent="0.35">
      <c r="C623" s="190"/>
      <c r="D623" s="190"/>
    </row>
    <row r="624" spans="3:4" x14ac:dyDescent="0.35">
      <c r="C624" s="190"/>
      <c r="D624" s="190"/>
    </row>
    <row r="625" spans="3:4" x14ac:dyDescent="0.35">
      <c r="C625" s="190"/>
      <c r="D625" s="190"/>
    </row>
    <row r="626" spans="3:4" x14ac:dyDescent="0.35">
      <c r="C626" s="190"/>
      <c r="D626" s="190"/>
    </row>
    <row r="627" spans="3:4" x14ac:dyDescent="0.35">
      <c r="C627" s="190"/>
      <c r="D627" s="190"/>
    </row>
    <row r="628" spans="3:4" x14ac:dyDescent="0.35">
      <c r="C628" s="190"/>
      <c r="D628" s="190"/>
    </row>
    <row r="629" spans="3:4" x14ac:dyDescent="0.35">
      <c r="C629" s="190"/>
      <c r="D629" s="190"/>
    </row>
    <row r="630" spans="3:4" x14ac:dyDescent="0.35">
      <c r="C630" s="190"/>
      <c r="D630" s="190"/>
    </row>
    <row r="631" spans="3:4" x14ac:dyDescent="0.35">
      <c r="C631" s="190"/>
      <c r="D631" s="190"/>
    </row>
    <row r="632" spans="3:4" x14ac:dyDescent="0.35">
      <c r="C632" s="190"/>
      <c r="D632" s="190"/>
    </row>
    <row r="633" spans="3:4" x14ac:dyDescent="0.35">
      <c r="C633" s="190"/>
      <c r="D633" s="190"/>
    </row>
    <row r="634" spans="3:4" x14ac:dyDescent="0.35">
      <c r="C634" s="190"/>
      <c r="D634" s="190"/>
    </row>
    <row r="635" spans="3:4" x14ac:dyDescent="0.35">
      <c r="C635" s="190"/>
      <c r="D635" s="190"/>
    </row>
    <row r="636" spans="3:4" x14ac:dyDescent="0.35">
      <c r="C636" s="190"/>
      <c r="D636" s="190"/>
    </row>
    <row r="637" spans="3:4" x14ac:dyDescent="0.35">
      <c r="C637" s="190"/>
      <c r="D637" s="190"/>
    </row>
    <row r="638" spans="3:4" x14ac:dyDescent="0.35">
      <c r="C638" s="190"/>
      <c r="D638" s="190"/>
    </row>
    <row r="639" spans="3:4" x14ac:dyDescent="0.35">
      <c r="C639" s="190"/>
      <c r="D639" s="190"/>
    </row>
    <row r="640" spans="3:4" x14ac:dyDescent="0.35">
      <c r="C640" s="190"/>
      <c r="D640" s="190"/>
    </row>
    <row r="641" spans="3:4" x14ac:dyDescent="0.35">
      <c r="C641" s="190"/>
      <c r="D641" s="190"/>
    </row>
    <row r="642" spans="3:4" x14ac:dyDescent="0.35">
      <c r="C642" s="190"/>
      <c r="D642" s="190"/>
    </row>
    <row r="643" spans="3:4" x14ac:dyDescent="0.35">
      <c r="C643" s="190"/>
      <c r="D643" s="190"/>
    </row>
    <row r="644" spans="3:4" x14ac:dyDescent="0.35">
      <c r="C644" s="190"/>
      <c r="D644" s="190"/>
    </row>
    <row r="645" spans="3:4" x14ac:dyDescent="0.35">
      <c r="C645" s="190"/>
      <c r="D645" s="190"/>
    </row>
    <row r="646" spans="3:4" x14ac:dyDescent="0.35">
      <c r="C646" s="190"/>
      <c r="D646" s="190"/>
    </row>
    <row r="647" spans="3:4" x14ac:dyDescent="0.35">
      <c r="C647" s="190"/>
      <c r="D647" s="190"/>
    </row>
    <row r="648" spans="3:4" x14ac:dyDescent="0.35">
      <c r="C648" s="190"/>
      <c r="D648" s="190"/>
    </row>
    <row r="649" spans="3:4" x14ac:dyDescent="0.35">
      <c r="C649" s="190"/>
      <c r="D649" s="190"/>
    </row>
    <row r="650" spans="3:4" x14ac:dyDescent="0.35">
      <c r="C650" s="190"/>
      <c r="D650" s="190"/>
    </row>
    <row r="651" spans="3:4" x14ac:dyDescent="0.35">
      <c r="C651" s="190"/>
      <c r="D651" s="190"/>
    </row>
    <row r="652" spans="3:4" x14ac:dyDescent="0.35">
      <c r="C652" s="190"/>
      <c r="D652" s="190"/>
    </row>
    <row r="653" spans="3:4" x14ac:dyDescent="0.35">
      <c r="C653" s="190"/>
      <c r="D653" s="190"/>
    </row>
    <row r="654" spans="3:4" x14ac:dyDescent="0.35">
      <c r="C654" s="190"/>
      <c r="D654" s="190"/>
    </row>
    <row r="655" spans="3:4" x14ac:dyDescent="0.35">
      <c r="C655" s="190"/>
      <c r="D655" s="190"/>
    </row>
    <row r="656" spans="3:4" x14ac:dyDescent="0.35">
      <c r="C656" s="190"/>
      <c r="D656" s="190"/>
    </row>
    <row r="657" spans="3:4" x14ac:dyDescent="0.35">
      <c r="C657" s="190"/>
      <c r="D657" s="190"/>
    </row>
    <row r="658" spans="3:4" x14ac:dyDescent="0.35">
      <c r="C658" s="190"/>
      <c r="D658" s="190"/>
    </row>
    <row r="659" spans="3:4" x14ac:dyDescent="0.35">
      <c r="C659" s="190"/>
      <c r="D659" s="190"/>
    </row>
    <row r="660" spans="3:4" x14ac:dyDescent="0.35">
      <c r="C660" s="190"/>
      <c r="D660" s="190"/>
    </row>
    <row r="661" spans="3:4" x14ac:dyDescent="0.35">
      <c r="C661" s="190"/>
      <c r="D661" s="190"/>
    </row>
    <row r="662" spans="3:4" x14ac:dyDescent="0.35">
      <c r="C662" s="190"/>
      <c r="D662" s="190"/>
    </row>
    <row r="663" spans="3:4" x14ac:dyDescent="0.35">
      <c r="C663" s="190"/>
      <c r="D663" s="190"/>
    </row>
    <row r="664" spans="3:4" x14ac:dyDescent="0.35">
      <c r="C664" s="190"/>
      <c r="D664" s="190"/>
    </row>
    <row r="665" spans="3:4" x14ac:dyDescent="0.35">
      <c r="C665" s="190"/>
      <c r="D665" s="190"/>
    </row>
    <row r="666" spans="3:4" x14ac:dyDescent="0.35">
      <c r="C666" s="190"/>
      <c r="D666" s="190"/>
    </row>
    <row r="667" spans="3:4" x14ac:dyDescent="0.35">
      <c r="C667" s="190"/>
      <c r="D667" s="190"/>
    </row>
    <row r="668" spans="3:4" x14ac:dyDescent="0.35">
      <c r="C668" s="190"/>
      <c r="D668" s="190"/>
    </row>
    <row r="669" spans="3:4" x14ac:dyDescent="0.35">
      <c r="C669" s="190"/>
      <c r="D669" s="190"/>
    </row>
    <row r="670" spans="3:4" x14ac:dyDescent="0.35">
      <c r="C670" s="190"/>
      <c r="D670" s="190"/>
    </row>
    <row r="671" spans="3:4" x14ac:dyDescent="0.35">
      <c r="C671" s="190"/>
      <c r="D671" s="190"/>
    </row>
    <row r="672" spans="3:4" x14ac:dyDescent="0.35">
      <c r="C672" s="190"/>
      <c r="D672" s="190"/>
    </row>
    <row r="673" spans="3:4" x14ac:dyDescent="0.35">
      <c r="C673" s="190"/>
      <c r="D673" s="190"/>
    </row>
    <row r="674" spans="3:4" x14ac:dyDescent="0.35">
      <c r="C674" s="190"/>
      <c r="D674" s="190"/>
    </row>
    <row r="675" spans="3:4" x14ac:dyDescent="0.35">
      <c r="C675" s="190"/>
      <c r="D675" s="190"/>
    </row>
    <row r="676" spans="3:4" x14ac:dyDescent="0.35">
      <c r="C676" s="190"/>
      <c r="D676" s="190"/>
    </row>
    <row r="677" spans="3:4" x14ac:dyDescent="0.35">
      <c r="C677" s="190"/>
      <c r="D677" s="190"/>
    </row>
    <row r="678" spans="3:4" x14ac:dyDescent="0.35">
      <c r="C678" s="190"/>
      <c r="D678" s="190"/>
    </row>
    <row r="679" spans="3:4" x14ac:dyDescent="0.35">
      <c r="C679" s="190"/>
      <c r="D679" s="190"/>
    </row>
    <row r="680" spans="3:4" x14ac:dyDescent="0.35">
      <c r="C680" s="190"/>
      <c r="D680" s="190"/>
    </row>
    <row r="681" spans="3:4" x14ac:dyDescent="0.35">
      <c r="C681" s="190"/>
      <c r="D681" s="190"/>
    </row>
    <row r="682" spans="3:4" x14ac:dyDescent="0.35">
      <c r="C682" s="190"/>
      <c r="D682" s="190"/>
    </row>
    <row r="683" spans="3:4" x14ac:dyDescent="0.35">
      <c r="C683" s="190"/>
      <c r="D683" s="190"/>
    </row>
    <row r="684" spans="3:4" x14ac:dyDescent="0.35">
      <c r="C684" s="190"/>
      <c r="D684" s="190"/>
    </row>
    <row r="685" spans="3:4" x14ac:dyDescent="0.35">
      <c r="C685" s="190"/>
      <c r="D685" s="190"/>
    </row>
    <row r="686" spans="3:4" x14ac:dyDescent="0.35">
      <c r="C686" s="190"/>
      <c r="D686" s="190"/>
    </row>
    <row r="687" spans="3:4" x14ac:dyDescent="0.35">
      <c r="C687" s="190"/>
      <c r="D687" s="190"/>
    </row>
    <row r="688" spans="3:4" x14ac:dyDescent="0.35">
      <c r="C688" s="190"/>
      <c r="D688" s="190"/>
    </row>
    <row r="689" spans="3:4" x14ac:dyDescent="0.35">
      <c r="C689" s="190"/>
      <c r="D689" s="190"/>
    </row>
    <row r="690" spans="3:4" x14ac:dyDescent="0.35">
      <c r="C690" s="190"/>
      <c r="D690" s="190"/>
    </row>
    <row r="691" spans="3:4" x14ac:dyDescent="0.35">
      <c r="C691" s="190"/>
      <c r="D691" s="190"/>
    </row>
    <row r="692" spans="3:4" x14ac:dyDescent="0.35">
      <c r="C692" s="190"/>
      <c r="D692" s="190"/>
    </row>
    <row r="693" spans="3:4" x14ac:dyDescent="0.35">
      <c r="C693" s="190"/>
      <c r="D693" s="190"/>
    </row>
    <row r="694" spans="3:4" x14ac:dyDescent="0.35">
      <c r="C694" s="190"/>
      <c r="D694" s="190"/>
    </row>
    <row r="695" spans="3:4" x14ac:dyDescent="0.35">
      <c r="C695" s="190"/>
      <c r="D695" s="190"/>
    </row>
    <row r="696" spans="3:4" x14ac:dyDescent="0.35">
      <c r="C696" s="190"/>
      <c r="D696" s="190"/>
    </row>
    <row r="697" spans="3:4" x14ac:dyDescent="0.35">
      <c r="C697" s="190"/>
      <c r="D697" s="190"/>
    </row>
    <row r="698" spans="3:4" x14ac:dyDescent="0.35">
      <c r="C698" s="190"/>
      <c r="D698" s="190"/>
    </row>
    <row r="699" spans="3:4" x14ac:dyDescent="0.35">
      <c r="C699" s="190"/>
      <c r="D699" s="190"/>
    </row>
    <row r="700" spans="3:4" x14ac:dyDescent="0.35">
      <c r="C700" s="190"/>
      <c r="D700" s="190"/>
    </row>
    <row r="701" spans="3:4" x14ac:dyDescent="0.35">
      <c r="C701" s="190"/>
      <c r="D701" s="190"/>
    </row>
    <row r="702" spans="3:4" x14ac:dyDescent="0.35">
      <c r="C702" s="190"/>
      <c r="D702" s="190"/>
    </row>
    <row r="703" spans="3:4" x14ac:dyDescent="0.35">
      <c r="C703" s="190"/>
      <c r="D703" s="190"/>
    </row>
    <row r="704" spans="3:4" x14ac:dyDescent="0.35">
      <c r="C704" s="190"/>
      <c r="D704" s="190"/>
    </row>
    <row r="705" spans="3:4" x14ac:dyDescent="0.35">
      <c r="C705" s="190"/>
      <c r="D705" s="190"/>
    </row>
    <row r="706" spans="3:4" x14ac:dyDescent="0.35">
      <c r="C706" s="190"/>
      <c r="D706" s="190"/>
    </row>
    <row r="707" spans="3:4" x14ac:dyDescent="0.35">
      <c r="C707" s="190"/>
      <c r="D707" s="190"/>
    </row>
    <row r="708" spans="3:4" x14ac:dyDescent="0.35">
      <c r="C708" s="190"/>
      <c r="D708" s="190"/>
    </row>
    <row r="709" spans="3:4" x14ac:dyDescent="0.35">
      <c r="C709" s="190"/>
      <c r="D709" s="190"/>
    </row>
    <row r="710" spans="3:4" x14ac:dyDescent="0.35">
      <c r="C710" s="190"/>
      <c r="D710" s="190"/>
    </row>
    <row r="711" spans="3:4" x14ac:dyDescent="0.35">
      <c r="C711" s="190"/>
      <c r="D711" s="190"/>
    </row>
    <row r="712" spans="3:4" x14ac:dyDescent="0.35">
      <c r="C712" s="190"/>
      <c r="D712" s="190"/>
    </row>
    <row r="713" spans="3:4" x14ac:dyDescent="0.35">
      <c r="C713" s="190"/>
      <c r="D713" s="190"/>
    </row>
    <row r="714" spans="3:4" x14ac:dyDescent="0.35">
      <c r="C714" s="190"/>
      <c r="D714" s="190"/>
    </row>
    <row r="715" spans="3:4" x14ac:dyDescent="0.35">
      <c r="C715" s="190"/>
      <c r="D715" s="190"/>
    </row>
    <row r="716" spans="3:4" x14ac:dyDescent="0.35">
      <c r="C716" s="190"/>
      <c r="D716" s="190"/>
    </row>
    <row r="717" spans="3:4" x14ac:dyDescent="0.35">
      <c r="C717" s="190"/>
      <c r="D717" s="190"/>
    </row>
    <row r="718" spans="3:4" x14ac:dyDescent="0.35">
      <c r="C718" s="190"/>
      <c r="D718" s="190"/>
    </row>
    <row r="719" spans="3:4" x14ac:dyDescent="0.35">
      <c r="C719" s="190"/>
      <c r="D719" s="190"/>
    </row>
    <row r="720" spans="3:4" x14ac:dyDescent="0.35">
      <c r="C720" s="190"/>
      <c r="D720" s="190"/>
    </row>
    <row r="721" spans="3:4" x14ac:dyDescent="0.35">
      <c r="C721" s="190"/>
      <c r="D721" s="190"/>
    </row>
    <row r="722" spans="3:4" x14ac:dyDescent="0.35">
      <c r="C722" s="190"/>
      <c r="D722" s="190"/>
    </row>
    <row r="723" spans="3:4" x14ac:dyDescent="0.35">
      <c r="C723" s="190"/>
      <c r="D723" s="190"/>
    </row>
    <row r="724" spans="3:4" x14ac:dyDescent="0.35">
      <c r="C724" s="190"/>
      <c r="D724" s="190"/>
    </row>
    <row r="725" spans="3:4" x14ac:dyDescent="0.35">
      <c r="C725" s="190"/>
      <c r="D725" s="190"/>
    </row>
    <row r="726" spans="3:4" x14ac:dyDescent="0.35">
      <c r="C726" s="190"/>
      <c r="D726" s="190"/>
    </row>
    <row r="727" spans="3:4" x14ac:dyDescent="0.35">
      <c r="C727" s="190"/>
      <c r="D727" s="190"/>
    </row>
    <row r="728" spans="3:4" x14ac:dyDescent="0.35">
      <c r="C728" s="190"/>
      <c r="D728" s="190"/>
    </row>
    <row r="729" spans="3:4" x14ac:dyDescent="0.35">
      <c r="C729" s="190"/>
      <c r="D729" s="190"/>
    </row>
    <row r="730" spans="3:4" x14ac:dyDescent="0.35">
      <c r="C730" s="190"/>
      <c r="D730" s="190"/>
    </row>
    <row r="731" spans="3:4" x14ac:dyDescent="0.35">
      <c r="C731" s="190"/>
      <c r="D731" s="190"/>
    </row>
    <row r="732" spans="3:4" x14ac:dyDescent="0.35">
      <c r="C732" s="190"/>
      <c r="D732" s="190"/>
    </row>
    <row r="733" spans="3:4" x14ac:dyDescent="0.35">
      <c r="C733" s="190"/>
      <c r="D733" s="190"/>
    </row>
    <row r="734" spans="3:4" x14ac:dyDescent="0.35">
      <c r="C734" s="190"/>
      <c r="D734" s="190"/>
    </row>
    <row r="735" spans="3:4" x14ac:dyDescent="0.35">
      <c r="C735" s="190"/>
      <c r="D735" s="190"/>
    </row>
    <row r="736" spans="3:4" x14ac:dyDescent="0.35">
      <c r="C736" s="190"/>
      <c r="D736" s="190"/>
    </row>
    <row r="737" spans="3:4" x14ac:dyDescent="0.35">
      <c r="C737" s="190"/>
      <c r="D737" s="190"/>
    </row>
    <row r="738" spans="3:4" x14ac:dyDescent="0.35">
      <c r="C738" s="190"/>
      <c r="D738" s="190"/>
    </row>
    <row r="739" spans="3:4" x14ac:dyDescent="0.35">
      <c r="C739" s="190"/>
      <c r="D739" s="190"/>
    </row>
    <row r="740" spans="3:4" x14ac:dyDescent="0.35">
      <c r="C740" s="190"/>
      <c r="D740" s="190"/>
    </row>
    <row r="741" spans="3:4" x14ac:dyDescent="0.35">
      <c r="C741" s="190"/>
      <c r="D741" s="190"/>
    </row>
    <row r="742" spans="3:4" x14ac:dyDescent="0.35">
      <c r="C742" s="190"/>
      <c r="D742" s="190"/>
    </row>
    <row r="743" spans="3:4" x14ac:dyDescent="0.35">
      <c r="C743" s="190"/>
      <c r="D743" s="190"/>
    </row>
    <row r="744" spans="3:4" x14ac:dyDescent="0.35">
      <c r="C744" s="190"/>
      <c r="D744" s="190"/>
    </row>
    <row r="745" spans="3:4" x14ac:dyDescent="0.35">
      <c r="C745" s="190"/>
      <c r="D745" s="190"/>
    </row>
    <row r="746" spans="3:4" x14ac:dyDescent="0.35">
      <c r="C746" s="190"/>
      <c r="D746" s="190"/>
    </row>
    <row r="747" spans="3:4" x14ac:dyDescent="0.35">
      <c r="C747" s="190"/>
      <c r="D747" s="190"/>
    </row>
    <row r="748" spans="3:4" x14ac:dyDescent="0.35">
      <c r="C748" s="190"/>
      <c r="D748" s="190"/>
    </row>
    <row r="749" spans="3:4" x14ac:dyDescent="0.35">
      <c r="C749" s="190"/>
      <c r="D749" s="190"/>
    </row>
    <row r="750" spans="3:4" x14ac:dyDescent="0.35">
      <c r="C750" s="190"/>
      <c r="D750" s="190"/>
    </row>
    <row r="751" spans="3:4" x14ac:dyDescent="0.35">
      <c r="C751" s="190"/>
      <c r="D751" s="190"/>
    </row>
    <row r="752" spans="3:4" x14ac:dyDescent="0.35">
      <c r="C752" s="190"/>
      <c r="D752" s="190"/>
    </row>
    <row r="753" spans="3:4" x14ac:dyDescent="0.35">
      <c r="C753" s="190"/>
      <c r="D753" s="190"/>
    </row>
    <row r="754" spans="3:4" x14ac:dyDescent="0.35">
      <c r="C754" s="190"/>
      <c r="D754" s="190"/>
    </row>
    <row r="755" spans="3:4" x14ac:dyDescent="0.35">
      <c r="C755" s="190"/>
      <c r="D755" s="190"/>
    </row>
    <row r="756" spans="3:4" x14ac:dyDescent="0.35">
      <c r="C756" s="190"/>
      <c r="D756" s="190"/>
    </row>
    <row r="757" spans="3:4" x14ac:dyDescent="0.35">
      <c r="C757" s="190"/>
      <c r="D757" s="190"/>
    </row>
    <row r="758" spans="3:4" x14ac:dyDescent="0.35">
      <c r="C758" s="190"/>
      <c r="D758" s="190"/>
    </row>
    <row r="759" spans="3:4" x14ac:dyDescent="0.35">
      <c r="C759" s="190"/>
      <c r="D759" s="190"/>
    </row>
    <row r="760" spans="3:4" x14ac:dyDescent="0.35">
      <c r="C760" s="190"/>
      <c r="D760" s="190"/>
    </row>
    <row r="761" spans="3:4" x14ac:dyDescent="0.35">
      <c r="C761" s="190"/>
      <c r="D761" s="190"/>
    </row>
    <row r="762" spans="3:4" x14ac:dyDescent="0.35">
      <c r="C762" s="190"/>
      <c r="D762" s="190"/>
    </row>
    <row r="763" spans="3:4" x14ac:dyDescent="0.35">
      <c r="C763" s="190"/>
      <c r="D763" s="190"/>
    </row>
    <row r="764" spans="3:4" x14ac:dyDescent="0.35">
      <c r="C764" s="190"/>
      <c r="D764" s="190"/>
    </row>
    <row r="765" spans="3:4" x14ac:dyDescent="0.35">
      <c r="C765" s="190"/>
      <c r="D765" s="190"/>
    </row>
    <row r="766" spans="3:4" x14ac:dyDescent="0.35">
      <c r="C766" s="190"/>
      <c r="D766" s="190"/>
    </row>
    <row r="767" spans="3:4" x14ac:dyDescent="0.35">
      <c r="C767" s="190"/>
      <c r="D767" s="190"/>
    </row>
    <row r="768" spans="3:4" x14ac:dyDescent="0.35">
      <c r="C768" s="190"/>
      <c r="D768" s="190"/>
    </row>
    <row r="769" spans="3:4" x14ac:dyDescent="0.35">
      <c r="C769" s="190"/>
      <c r="D769" s="190"/>
    </row>
    <row r="770" spans="3:4" x14ac:dyDescent="0.35">
      <c r="C770" s="190"/>
      <c r="D770" s="190"/>
    </row>
    <row r="771" spans="3:4" x14ac:dyDescent="0.35">
      <c r="C771" s="190"/>
      <c r="D771" s="190"/>
    </row>
    <row r="772" spans="3:4" x14ac:dyDescent="0.35">
      <c r="C772" s="190"/>
      <c r="D772" s="190"/>
    </row>
    <row r="773" spans="3:4" x14ac:dyDescent="0.35">
      <c r="C773" s="190"/>
      <c r="D773" s="190"/>
    </row>
    <row r="774" spans="3:4" x14ac:dyDescent="0.35">
      <c r="C774" s="190"/>
      <c r="D774" s="190"/>
    </row>
    <row r="775" spans="3:4" x14ac:dyDescent="0.35">
      <c r="C775" s="190"/>
      <c r="D775" s="190"/>
    </row>
    <row r="776" spans="3:4" x14ac:dyDescent="0.35">
      <c r="C776" s="190"/>
      <c r="D776" s="190"/>
    </row>
    <row r="777" spans="3:4" x14ac:dyDescent="0.35">
      <c r="C777" s="190"/>
      <c r="D777" s="190"/>
    </row>
    <row r="778" spans="3:4" x14ac:dyDescent="0.35">
      <c r="C778" s="190"/>
      <c r="D778" s="190"/>
    </row>
    <row r="779" spans="3:4" x14ac:dyDescent="0.35">
      <c r="C779" s="190"/>
      <c r="D779" s="190"/>
    </row>
    <row r="780" spans="3:4" x14ac:dyDescent="0.35">
      <c r="C780" s="190"/>
      <c r="D780" s="190"/>
    </row>
    <row r="781" spans="3:4" x14ac:dyDescent="0.35">
      <c r="C781" s="190"/>
      <c r="D781" s="190"/>
    </row>
    <row r="782" spans="3:4" x14ac:dyDescent="0.35">
      <c r="C782" s="190"/>
      <c r="D782" s="190"/>
    </row>
    <row r="783" spans="3:4" x14ac:dyDescent="0.35">
      <c r="C783" s="190"/>
      <c r="D783" s="190"/>
    </row>
    <row r="784" spans="3:4" x14ac:dyDescent="0.35">
      <c r="C784" s="190"/>
      <c r="D784" s="190"/>
    </row>
    <row r="785" spans="3:4" x14ac:dyDescent="0.35">
      <c r="C785" s="190"/>
      <c r="D785" s="190"/>
    </row>
    <row r="786" spans="3:4" x14ac:dyDescent="0.35">
      <c r="C786" s="190"/>
      <c r="D786" s="190"/>
    </row>
    <row r="787" spans="3:4" x14ac:dyDescent="0.35">
      <c r="C787" s="190"/>
      <c r="D787" s="190"/>
    </row>
    <row r="788" spans="3:4" x14ac:dyDescent="0.35">
      <c r="C788" s="190"/>
      <c r="D788" s="190"/>
    </row>
    <row r="789" spans="3:4" x14ac:dyDescent="0.35">
      <c r="C789" s="190"/>
      <c r="D789" s="190"/>
    </row>
    <row r="790" spans="3:4" x14ac:dyDescent="0.35">
      <c r="C790" s="190"/>
      <c r="D790" s="190"/>
    </row>
    <row r="791" spans="3:4" x14ac:dyDescent="0.35">
      <c r="C791" s="190"/>
      <c r="D791" s="190"/>
    </row>
    <row r="792" spans="3:4" x14ac:dyDescent="0.35">
      <c r="C792" s="190"/>
      <c r="D792" s="190"/>
    </row>
    <row r="793" spans="3:4" x14ac:dyDescent="0.35">
      <c r="C793" s="190"/>
      <c r="D793" s="190"/>
    </row>
    <row r="794" spans="3:4" x14ac:dyDescent="0.35">
      <c r="C794" s="190"/>
      <c r="D794" s="190"/>
    </row>
    <row r="795" spans="3:4" x14ac:dyDescent="0.35">
      <c r="C795" s="190"/>
      <c r="D795" s="190"/>
    </row>
    <row r="796" spans="3:4" x14ac:dyDescent="0.35">
      <c r="C796" s="190"/>
      <c r="D796" s="190"/>
    </row>
    <row r="797" spans="3:4" x14ac:dyDescent="0.35">
      <c r="C797" s="190"/>
      <c r="D797" s="190"/>
    </row>
    <row r="798" spans="3:4" x14ac:dyDescent="0.35">
      <c r="C798" s="190"/>
      <c r="D798" s="190"/>
    </row>
    <row r="799" spans="3:4" x14ac:dyDescent="0.35">
      <c r="C799" s="190"/>
      <c r="D799" s="190"/>
    </row>
    <row r="800" spans="3:4" x14ac:dyDescent="0.35">
      <c r="C800" s="190"/>
      <c r="D800" s="190"/>
    </row>
    <row r="801" spans="3:4" x14ac:dyDescent="0.35">
      <c r="C801" s="190"/>
      <c r="D801" s="190"/>
    </row>
    <row r="802" spans="3:4" x14ac:dyDescent="0.35">
      <c r="C802" s="190"/>
      <c r="D802" s="190"/>
    </row>
    <row r="803" spans="3:4" x14ac:dyDescent="0.35">
      <c r="C803" s="190"/>
      <c r="D803" s="190"/>
    </row>
    <row r="804" spans="3:4" x14ac:dyDescent="0.35">
      <c r="C804" s="190"/>
      <c r="D804" s="190"/>
    </row>
    <row r="805" spans="3:4" x14ac:dyDescent="0.35">
      <c r="C805" s="190"/>
      <c r="D805" s="190"/>
    </row>
    <row r="806" spans="3:4" x14ac:dyDescent="0.35">
      <c r="C806" s="190"/>
      <c r="D806" s="190"/>
    </row>
    <row r="807" spans="3:4" x14ac:dyDescent="0.35">
      <c r="C807" s="190"/>
      <c r="D807" s="190"/>
    </row>
    <row r="808" spans="3:4" x14ac:dyDescent="0.35">
      <c r="C808" s="190"/>
      <c r="D808" s="190"/>
    </row>
    <row r="809" spans="3:4" x14ac:dyDescent="0.35">
      <c r="C809" s="190"/>
      <c r="D809" s="190"/>
    </row>
    <row r="810" spans="3:4" x14ac:dyDescent="0.35">
      <c r="C810" s="190"/>
      <c r="D810" s="190"/>
    </row>
    <row r="811" spans="3:4" x14ac:dyDescent="0.35">
      <c r="C811" s="190"/>
      <c r="D811" s="190"/>
    </row>
    <row r="812" spans="3:4" x14ac:dyDescent="0.35">
      <c r="C812" s="190"/>
      <c r="D812" s="190"/>
    </row>
    <row r="813" spans="3:4" x14ac:dyDescent="0.35">
      <c r="C813" s="190"/>
      <c r="D813" s="190"/>
    </row>
    <row r="814" spans="3:4" x14ac:dyDescent="0.35">
      <c r="C814" s="190"/>
      <c r="D814" s="190"/>
    </row>
    <row r="815" spans="3:4" x14ac:dyDescent="0.35">
      <c r="C815" s="190"/>
      <c r="D815" s="190"/>
    </row>
    <row r="816" spans="3:4" x14ac:dyDescent="0.35">
      <c r="C816" s="190"/>
      <c r="D816" s="190"/>
    </row>
    <row r="817" spans="3:4" x14ac:dyDescent="0.35">
      <c r="C817" s="190"/>
      <c r="D817" s="190"/>
    </row>
    <row r="818" spans="3:4" x14ac:dyDescent="0.35">
      <c r="C818" s="190"/>
      <c r="D818" s="190"/>
    </row>
    <row r="819" spans="3:4" x14ac:dyDescent="0.35">
      <c r="C819" s="190"/>
      <c r="D819" s="190"/>
    </row>
    <row r="820" spans="3:4" x14ac:dyDescent="0.35">
      <c r="C820" s="190"/>
      <c r="D820" s="190"/>
    </row>
    <row r="821" spans="3:4" x14ac:dyDescent="0.35">
      <c r="C821" s="190"/>
      <c r="D821" s="190"/>
    </row>
    <row r="822" spans="3:4" x14ac:dyDescent="0.35">
      <c r="C822" s="190"/>
      <c r="D822" s="190"/>
    </row>
    <row r="823" spans="3:4" x14ac:dyDescent="0.35">
      <c r="C823" s="190"/>
      <c r="D823" s="190"/>
    </row>
    <row r="824" spans="3:4" x14ac:dyDescent="0.35">
      <c r="C824" s="190"/>
      <c r="D824" s="190"/>
    </row>
    <row r="825" spans="3:4" x14ac:dyDescent="0.35">
      <c r="C825" s="190"/>
      <c r="D825" s="190"/>
    </row>
    <row r="826" spans="3:4" x14ac:dyDescent="0.35">
      <c r="C826" s="190"/>
      <c r="D826" s="190"/>
    </row>
    <row r="827" spans="3:4" x14ac:dyDescent="0.35">
      <c r="C827" s="190"/>
      <c r="D827" s="190"/>
    </row>
    <row r="828" spans="3:4" x14ac:dyDescent="0.35">
      <c r="C828" s="190"/>
      <c r="D828" s="190"/>
    </row>
    <row r="829" spans="3:4" x14ac:dyDescent="0.35">
      <c r="C829" s="190"/>
      <c r="D829" s="190"/>
    </row>
    <row r="830" spans="3:4" x14ac:dyDescent="0.35">
      <c r="C830" s="190"/>
      <c r="D830" s="190"/>
    </row>
    <row r="831" spans="3:4" x14ac:dyDescent="0.35">
      <c r="C831" s="190"/>
      <c r="D831" s="190"/>
    </row>
    <row r="832" spans="3:4" x14ac:dyDescent="0.35">
      <c r="C832" s="190"/>
      <c r="D832" s="190"/>
    </row>
    <row r="833" spans="3:4" x14ac:dyDescent="0.35">
      <c r="C833" s="190"/>
      <c r="D833" s="190"/>
    </row>
    <row r="834" spans="3:4" x14ac:dyDescent="0.35">
      <c r="C834" s="190"/>
      <c r="D834" s="190"/>
    </row>
    <row r="835" spans="3:4" x14ac:dyDescent="0.35">
      <c r="C835" s="190"/>
      <c r="D835" s="190"/>
    </row>
    <row r="836" spans="3:4" x14ac:dyDescent="0.35">
      <c r="C836" s="190"/>
      <c r="D836" s="190"/>
    </row>
    <row r="837" spans="3:4" x14ac:dyDescent="0.35">
      <c r="C837" s="190"/>
      <c r="D837" s="190"/>
    </row>
    <row r="838" spans="3:4" x14ac:dyDescent="0.35">
      <c r="C838" s="190"/>
      <c r="D838" s="190"/>
    </row>
    <row r="839" spans="3:4" x14ac:dyDescent="0.35">
      <c r="C839" s="190"/>
      <c r="D839" s="190"/>
    </row>
    <row r="840" spans="3:4" x14ac:dyDescent="0.35">
      <c r="C840" s="190"/>
      <c r="D840" s="190"/>
    </row>
    <row r="841" spans="3:4" x14ac:dyDescent="0.35">
      <c r="C841" s="190"/>
      <c r="D841" s="190"/>
    </row>
    <row r="842" spans="3:4" x14ac:dyDescent="0.35">
      <c r="C842" s="190"/>
      <c r="D842" s="190"/>
    </row>
    <row r="843" spans="3:4" x14ac:dyDescent="0.35">
      <c r="C843" s="190"/>
      <c r="D843" s="190"/>
    </row>
    <row r="844" spans="3:4" x14ac:dyDescent="0.35">
      <c r="C844" s="190"/>
      <c r="D844" s="190"/>
    </row>
    <row r="845" spans="3:4" x14ac:dyDescent="0.35">
      <c r="C845" s="190"/>
      <c r="D845" s="190"/>
    </row>
  </sheetData>
  <sheetProtection selectLockedCells="1" selectUnlockedCells="1"/>
  <dataValidations count="1">
    <dataValidation type="list" allowBlank="1" showInputMessage="1" showErrorMessage="1" sqref="H2:H417" xr:uid="{00000000-0002-0000-0100-000000000000}">
      <formula1>"Approved,Tentative,Rejected"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665" r:id="rId4" name="cmdBack">
          <controlPr defaultSize="0" autoLine="0" autoPict="0" r:id="rId5">
            <anchor moveWithCells="1">
              <from>
                <xdr:col>22</xdr:col>
                <xdr:colOff>114300</xdr:colOff>
                <xdr:row>0</xdr:row>
                <xdr:rowOff>184150</xdr:rowOff>
              </from>
              <to>
                <xdr:col>25</xdr:col>
                <xdr:colOff>31750</xdr:colOff>
                <xdr:row>2</xdr:row>
                <xdr:rowOff>139700</xdr:rowOff>
              </to>
            </anchor>
          </controlPr>
        </control>
      </mc:Choice>
      <mc:Fallback>
        <control shapeId="113665" r:id="rId4" name="cmdBack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2"/>
  <dimension ref="A1:ZZ4048"/>
  <sheetViews>
    <sheetView zoomScale="93" zoomScaleNormal="93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U30" sqref="U30"/>
    </sheetView>
  </sheetViews>
  <sheetFormatPr defaultColWidth="9.08984375" defaultRowHeight="14.5" x14ac:dyDescent="0.35"/>
  <cols>
    <col min="1" max="1" width="21.6328125" style="184" customWidth="1"/>
    <col min="2" max="2" width="32" style="184" bestFit="1" customWidth="1"/>
    <col min="3" max="3" width="19.54296875" style="184" customWidth="1"/>
    <col min="4" max="4" width="2" style="184" customWidth="1"/>
    <col min="5" max="24" width="3.6328125" style="99" customWidth="1"/>
    <col min="25" max="25" width="3" style="99" bestFit="1" customWidth="1"/>
    <col min="26" max="38" width="3.6328125" style="99" customWidth="1"/>
    <col min="39" max="39" width="7.08984375" style="99" customWidth="1"/>
    <col min="40" max="40" width="6.90625" style="99" customWidth="1"/>
    <col min="41" max="41" width="1.6328125" style="99" customWidth="1"/>
    <col min="42" max="42" width="9.08984375" style="99"/>
    <col min="43" max="44" width="10.453125" style="99" bestFit="1" customWidth="1"/>
    <col min="45" max="16384" width="9.08984375" style="99"/>
  </cols>
  <sheetData>
    <row r="1" spans="1:702" ht="32.25" customHeight="1" x14ac:dyDescent="0.45">
      <c r="A1" s="191">
        <v>42736</v>
      </c>
      <c r="B1" s="192"/>
      <c r="C1" s="192"/>
      <c r="D1" s="216"/>
      <c r="E1" s="193" t="b">
        <f>AND(WEEKDAY(E3,2)&lt;=5,ISERROR(MATCH(E3,Holidays[],0)))</f>
        <v>0</v>
      </c>
      <c r="F1" s="193" t="b">
        <f>AND(WEEKDAY(F3,2)&lt;=5,ISERROR(MATCH(F3,Holidays[],0)))</f>
        <v>0</v>
      </c>
      <c r="G1" s="194" t="b">
        <f>AND(WEEKDAY(G3,2)&lt;=5,ISERROR(MATCH(G3,Holidays[],0)))</f>
        <v>1</v>
      </c>
      <c r="H1" s="194" t="b">
        <f>AND(WEEKDAY(H3,2)&lt;=5,ISERROR(MATCH(H3,Holidays[],0)))</f>
        <v>1</v>
      </c>
      <c r="I1" s="194" t="b">
        <f>AND(WEEKDAY(I3,2)&lt;=5,ISERROR(MATCH(I3,Holidays[],0)))</f>
        <v>1</v>
      </c>
      <c r="J1" s="194" t="b">
        <f>AND(WEEKDAY(J3,2)&lt;=5,ISERROR(MATCH(J3,Holidays[],0)))</f>
        <v>1</v>
      </c>
      <c r="K1" s="194" t="b">
        <f>AND(WEEKDAY(K3,2)&lt;=5,ISERROR(MATCH(K3,Holidays[],0)))</f>
        <v>0</v>
      </c>
      <c r="L1" s="194" t="b">
        <f>AND(WEEKDAY(L3,2)&lt;=5,ISERROR(MATCH(L3,Holidays[],0)))</f>
        <v>0</v>
      </c>
      <c r="M1" s="194" t="b">
        <f>AND(WEEKDAY(M3,2)&lt;=5,ISERROR(MATCH(M3,Holidays[],0)))</f>
        <v>1</v>
      </c>
      <c r="N1" s="194" t="b">
        <f>AND(WEEKDAY(N3,2)&lt;=5,ISERROR(MATCH(N3,Holidays[],0)))</f>
        <v>1</v>
      </c>
      <c r="O1" s="194" t="b">
        <f>AND(WEEKDAY(O3,2)&lt;=5,ISERROR(MATCH(O3,Holidays[],0)))</f>
        <v>1</v>
      </c>
      <c r="P1" s="194" t="b">
        <f>AND(WEEKDAY(P3,2)&lt;=5,ISERROR(MATCH(P3,Holidays[],0)))</f>
        <v>1</v>
      </c>
      <c r="Q1" s="194" t="b">
        <f>AND(WEEKDAY(Q3,2)&lt;=5,ISERROR(MATCH(Q3,Holidays[],0)))</f>
        <v>1</v>
      </c>
      <c r="R1" s="194" t="b">
        <f>AND(WEEKDAY(R3,2)&lt;=5,ISERROR(MATCH(R3,Holidays[],0)))</f>
        <v>0</v>
      </c>
      <c r="S1" s="194" t="b">
        <f>AND(WEEKDAY(S3,2)&lt;=5,ISERROR(MATCH(S3,Holidays[],0)))</f>
        <v>0</v>
      </c>
      <c r="T1" s="194" t="b">
        <f>AND(WEEKDAY(T3,2)&lt;=5,ISERROR(MATCH(T3,Holidays[],0)))</f>
        <v>1</v>
      </c>
      <c r="U1" s="194" t="b">
        <f>AND(WEEKDAY(U3,2)&lt;=5,ISERROR(MATCH(U3,Holidays[],0)))</f>
        <v>1</v>
      </c>
      <c r="V1" s="194" t="b">
        <f>AND(WEEKDAY(V3,2)&lt;=5,ISERROR(MATCH(V3,Holidays[],0)))</f>
        <v>1</v>
      </c>
      <c r="W1" s="194" t="b">
        <f>AND(WEEKDAY(W3,2)&lt;=5,ISERROR(MATCH(W3,Holidays[],0)))</f>
        <v>1</v>
      </c>
      <c r="X1" s="194" t="b">
        <f>AND(WEEKDAY(X3,2)&lt;=5,ISERROR(MATCH(X3,Holidays[],0)))</f>
        <v>1</v>
      </c>
      <c r="Y1" s="194">
        <v>42803</v>
      </c>
      <c r="Z1" s="194" t="b">
        <f>AND(WEEKDAY(Z3,2)&lt;=5,ISERROR(MATCH(Z3,Holidays[],0)))</f>
        <v>0</v>
      </c>
      <c r="AA1" s="194" t="b">
        <f>AND(WEEKDAY(AA3,2)&lt;=5,ISERROR(MATCH(AA3,Holidays[],0)))</f>
        <v>1</v>
      </c>
      <c r="AB1" s="194" t="b">
        <f>AND(WEEKDAY(AB3,2)&lt;=5,ISERROR(MATCH(AB3,Holidays[],0)))</f>
        <v>1</v>
      </c>
      <c r="AC1" s="194" t="b">
        <f>AND(WEEKDAY(AC3,2)&lt;=5,ISERROR(MATCH(AC3,Holidays[],0)))</f>
        <v>1</v>
      </c>
      <c r="AD1" s="194" t="b">
        <f>AND(WEEKDAY(AD3,2)&lt;=5,ISERROR(MATCH(AD3,Holidays[],0)))</f>
        <v>1</v>
      </c>
      <c r="AE1" s="194" t="b">
        <f>AND(WEEKDAY(AE3,2)&lt;=5,ISERROR(MATCH(AE3,Holidays[],0)))</f>
        <v>1</v>
      </c>
      <c r="AF1" s="194" t="b">
        <f>AND(WEEKDAY(AF3,2)&lt;=5,ISERROR(MATCH(AF3,Holidays[],0)))</f>
        <v>0</v>
      </c>
      <c r="AG1" s="194" t="b">
        <f>AND(WEEKDAY(AG3,2)&lt;=5,ISERROR(MATCH(AG3,Holidays[],0)))</f>
        <v>0</v>
      </c>
      <c r="AH1" s="194" t="b">
        <f>AND(WEEKDAY(AH3,2)&lt;=5,ISERROR(MATCH(AH3,Holidays[],0)))</f>
        <v>1</v>
      </c>
      <c r="AI1" s="194" t="b">
        <f>AND(WEEKDAY(AI3,2)&lt;=5,ISERROR(MATCH(AI3,Holidays[],0)))</f>
        <v>1</v>
      </c>
      <c r="AJ1" s="194" t="b">
        <f>AND(WEEKDAY(AJ3,2)&lt;=5,ISERROR(MATCH(AJ3,Holidays[],0)))</f>
        <v>1</v>
      </c>
      <c r="AK1" s="194" t="b">
        <f>AND(WEEKDAY(AK3,2)&lt;=5,ISERROR(MATCH(AK3,Holidays[],0)))</f>
        <v>1</v>
      </c>
      <c r="AL1" s="194" t="b">
        <f>AND(WEEKDAY(AL3,2)&lt;=5,ISERROR(MATCH(AL3,Holidays[],0)))</f>
        <v>1</v>
      </c>
      <c r="AM1" s="194" t="b">
        <f>AND(WEEKDAY(AM3,2)&lt;=5,ISERROR(MATCH(AM3,Holidays[],0)))</f>
        <v>0</v>
      </c>
      <c r="AN1" s="194" t="b">
        <f>AND(WEEKDAY(AN3,2)&lt;=5,ISERROR(MATCH(AN3,Holidays[],0)))</f>
        <v>0</v>
      </c>
      <c r="AO1" s="218"/>
      <c r="AP1" s="195"/>
      <c r="AQ1" s="195"/>
      <c r="AR1" s="195"/>
      <c r="AS1" s="195"/>
      <c r="AT1" s="195"/>
      <c r="AU1" s="195"/>
      <c r="AV1" s="195"/>
      <c r="AW1" s="196"/>
      <c r="AX1" s="196"/>
      <c r="AY1" s="196"/>
      <c r="AZ1" s="196"/>
      <c r="BA1" s="185"/>
      <c r="BB1" s="185"/>
      <c r="BC1" s="185"/>
      <c r="BD1" s="185"/>
      <c r="BE1" s="185"/>
      <c r="BF1" s="185"/>
      <c r="BG1" s="185"/>
      <c r="BH1" s="185"/>
      <c r="BI1" s="185"/>
    </row>
    <row r="2" spans="1:702" ht="8.25" customHeight="1" x14ac:dyDescent="0.35">
      <c r="A2" s="208"/>
      <c r="B2" s="208"/>
      <c r="C2" s="208"/>
      <c r="D2" s="217"/>
      <c r="E2" s="209" t="b">
        <f xml:space="preserve"> (MONTH(E3)=MONTH($A$1))</f>
        <v>1</v>
      </c>
      <c r="F2" s="209" t="b">
        <f t="shared" ref="F2:AN2" si="0" xml:space="preserve"> (MONTH(F3)=MONTH($A$1))</f>
        <v>1</v>
      </c>
      <c r="G2" s="209" t="b">
        <f t="shared" si="0"/>
        <v>1</v>
      </c>
      <c r="H2" s="209" t="b">
        <f t="shared" si="0"/>
        <v>1</v>
      </c>
      <c r="I2" s="209" t="b">
        <f t="shared" si="0"/>
        <v>1</v>
      </c>
      <c r="J2" s="209" t="b">
        <f t="shared" si="0"/>
        <v>1</v>
      </c>
      <c r="K2" s="209" t="b">
        <f t="shared" si="0"/>
        <v>1</v>
      </c>
      <c r="L2" s="209" t="b">
        <f t="shared" si="0"/>
        <v>1</v>
      </c>
      <c r="M2" s="209" t="b">
        <f t="shared" si="0"/>
        <v>1</v>
      </c>
      <c r="N2" s="209" t="b">
        <f t="shared" si="0"/>
        <v>1</v>
      </c>
      <c r="O2" s="209" t="b">
        <f t="shared" si="0"/>
        <v>1</v>
      </c>
      <c r="P2" s="209" t="b">
        <f t="shared" si="0"/>
        <v>1</v>
      </c>
      <c r="Q2" s="209" t="b">
        <f t="shared" si="0"/>
        <v>1</v>
      </c>
      <c r="R2" s="209" t="b">
        <f t="shared" si="0"/>
        <v>1</v>
      </c>
      <c r="S2" s="209" t="b">
        <f t="shared" si="0"/>
        <v>1</v>
      </c>
      <c r="T2" s="209" t="b">
        <f t="shared" si="0"/>
        <v>1</v>
      </c>
      <c r="U2" s="209" t="b">
        <f t="shared" si="0"/>
        <v>1</v>
      </c>
      <c r="V2" s="209" t="b">
        <f t="shared" si="0"/>
        <v>1</v>
      </c>
      <c r="W2" s="209" t="b">
        <f t="shared" si="0"/>
        <v>1</v>
      </c>
      <c r="X2" s="209" t="b">
        <f t="shared" si="0"/>
        <v>1</v>
      </c>
      <c r="Y2" s="209" t="b">
        <f t="shared" si="0"/>
        <v>1</v>
      </c>
      <c r="Z2" s="209" t="b">
        <f t="shared" si="0"/>
        <v>1</v>
      </c>
      <c r="AA2" s="209" t="b">
        <f t="shared" si="0"/>
        <v>1</v>
      </c>
      <c r="AB2" s="209" t="b">
        <f t="shared" si="0"/>
        <v>1</v>
      </c>
      <c r="AC2" s="209" t="b">
        <f t="shared" si="0"/>
        <v>1</v>
      </c>
      <c r="AD2" s="209" t="b">
        <f t="shared" si="0"/>
        <v>1</v>
      </c>
      <c r="AE2" s="209" t="b">
        <f t="shared" si="0"/>
        <v>1</v>
      </c>
      <c r="AF2" s="209" t="b">
        <f t="shared" si="0"/>
        <v>1</v>
      </c>
      <c r="AG2" s="209" t="b">
        <f t="shared" si="0"/>
        <v>1</v>
      </c>
      <c r="AH2" s="209" t="b">
        <f t="shared" si="0"/>
        <v>1</v>
      </c>
      <c r="AI2" s="209" t="b">
        <f t="shared" si="0"/>
        <v>1</v>
      </c>
      <c r="AJ2" s="209" t="b">
        <f t="shared" si="0"/>
        <v>0</v>
      </c>
      <c r="AK2" s="209" t="b">
        <f t="shared" si="0"/>
        <v>0</v>
      </c>
      <c r="AL2" s="209" t="b">
        <f t="shared" si="0"/>
        <v>0</v>
      </c>
      <c r="AM2" s="209" t="b">
        <f t="shared" si="0"/>
        <v>0</v>
      </c>
      <c r="AN2" s="209" t="b">
        <f t="shared" si="0"/>
        <v>0</v>
      </c>
      <c r="AO2" s="218"/>
      <c r="AP2" s="210"/>
      <c r="AQ2" s="210"/>
      <c r="AR2" s="210"/>
      <c r="AS2" s="210"/>
      <c r="AT2" s="210"/>
      <c r="AU2" s="210"/>
      <c r="AV2" s="210"/>
      <c r="AW2" s="210"/>
      <c r="AX2" s="210"/>
      <c r="AY2" s="210"/>
      <c r="AZ2" s="210"/>
      <c r="BA2" s="211"/>
      <c r="BB2" s="211"/>
      <c r="BC2" s="211"/>
      <c r="BD2" s="211"/>
      <c r="BE2" s="211"/>
      <c r="BF2" s="211"/>
      <c r="BG2" s="211"/>
      <c r="BH2" s="211"/>
      <c r="BI2" s="212"/>
      <c r="BJ2" s="213"/>
      <c r="BK2" s="213"/>
      <c r="BL2" s="213"/>
      <c r="BM2" s="213"/>
      <c r="BN2" s="213"/>
      <c r="BO2" s="213"/>
      <c r="BP2" s="213"/>
      <c r="BQ2" s="213"/>
      <c r="BR2" s="213"/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3"/>
      <c r="CR2" s="213"/>
      <c r="CS2" s="213"/>
      <c r="CT2" s="213"/>
      <c r="CU2" s="213"/>
      <c r="CV2" s="213"/>
      <c r="CW2" s="213"/>
      <c r="CX2" s="213"/>
      <c r="CY2" s="213"/>
      <c r="CZ2" s="213"/>
      <c r="DA2" s="213"/>
      <c r="DB2" s="213"/>
      <c r="DC2" s="213"/>
      <c r="DD2" s="213"/>
      <c r="DE2" s="213"/>
      <c r="DF2" s="213"/>
      <c r="DG2" s="213"/>
      <c r="DH2" s="213"/>
      <c r="DI2" s="213"/>
      <c r="DJ2" s="213"/>
      <c r="DK2" s="213"/>
      <c r="DL2" s="213"/>
      <c r="DM2" s="213"/>
      <c r="DN2" s="213"/>
      <c r="DO2" s="213"/>
      <c r="DP2" s="213"/>
      <c r="DQ2" s="213"/>
      <c r="DR2" s="213"/>
      <c r="DS2" s="213"/>
      <c r="DT2" s="213"/>
      <c r="DU2" s="213"/>
      <c r="DV2" s="213"/>
      <c r="DW2" s="213"/>
      <c r="DX2" s="213"/>
      <c r="DY2" s="213"/>
      <c r="DZ2" s="213"/>
      <c r="EA2" s="213"/>
      <c r="EB2" s="213"/>
      <c r="EC2" s="213"/>
      <c r="ED2" s="213"/>
      <c r="EE2" s="213"/>
      <c r="EF2" s="213"/>
      <c r="EG2" s="213"/>
      <c r="EH2" s="213"/>
      <c r="EI2" s="213"/>
      <c r="EJ2" s="213"/>
      <c r="EK2" s="213"/>
      <c r="EL2" s="213"/>
      <c r="EM2" s="213"/>
      <c r="EN2" s="213"/>
      <c r="EO2" s="213"/>
      <c r="EP2" s="213"/>
      <c r="EQ2" s="213"/>
      <c r="ER2" s="213"/>
      <c r="ES2" s="213"/>
      <c r="ET2" s="213"/>
      <c r="EU2" s="213"/>
      <c r="EV2" s="213"/>
      <c r="EW2" s="213"/>
      <c r="EX2" s="213"/>
      <c r="EY2" s="213"/>
      <c r="EZ2" s="213"/>
      <c r="FA2" s="213"/>
      <c r="FB2" s="213"/>
      <c r="FC2" s="213"/>
      <c r="FD2" s="213"/>
      <c r="FE2" s="213"/>
      <c r="FF2" s="213"/>
      <c r="FG2" s="213"/>
      <c r="FH2" s="213"/>
      <c r="FI2" s="213"/>
      <c r="FJ2" s="213"/>
      <c r="FK2" s="213"/>
      <c r="FL2" s="213"/>
      <c r="FM2" s="213"/>
      <c r="FN2" s="213"/>
      <c r="FO2" s="213"/>
      <c r="FP2" s="213"/>
      <c r="FQ2" s="213"/>
      <c r="FR2" s="213"/>
      <c r="FS2" s="213"/>
      <c r="FT2" s="213"/>
      <c r="FU2" s="213"/>
      <c r="FV2" s="213"/>
      <c r="FW2" s="213"/>
      <c r="FX2" s="213"/>
      <c r="FY2" s="213"/>
      <c r="FZ2" s="213"/>
      <c r="GA2" s="213"/>
      <c r="GB2" s="213"/>
      <c r="GC2" s="213"/>
      <c r="GD2" s="213"/>
      <c r="GE2" s="213"/>
      <c r="GF2" s="213"/>
      <c r="GG2" s="213"/>
      <c r="GH2" s="213"/>
      <c r="GI2" s="213"/>
      <c r="GJ2" s="213"/>
      <c r="GK2" s="213"/>
      <c r="GL2" s="213"/>
      <c r="GM2" s="213"/>
      <c r="GN2" s="213"/>
      <c r="GO2" s="213"/>
      <c r="GP2" s="213"/>
      <c r="GQ2" s="213"/>
      <c r="GR2" s="213"/>
      <c r="GS2" s="213"/>
      <c r="GT2" s="213"/>
      <c r="GU2" s="213"/>
      <c r="GV2" s="213"/>
      <c r="GW2" s="213"/>
      <c r="GX2" s="213"/>
      <c r="GY2" s="213"/>
      <c r="GZ2" s="213"/>
      <c r="HA2" s="213"/>
      <c r="HB2" s="213"/>
      <c r="HC2" s="213"/>
      <c r="HD2" s="213"/>
      <c r="HE2" s="213"/>
      <c r="HF2" s="213"/>
      <c r="HG2" s="213"/>
      <c r="HH2" s="213"/>
      <c r="HI2" s="213"/>
      <c r="HJ2" s="213"/>
      <c r="HK2" s="213"/>
      <c r="HL2" s="213"/>
      <c r="HM2" s="213"/>
      <c r="HN2" s="213"/>
      <c r="HO2" s="213"/>
      <c r="HP2" s="213"/>
      <c r="HQ2" s="213"/>
      <c r="HR2" s="213"/>
      <c r="HS2" s="213"/>
      <c r="HT2" s="213"/>
      <c r="HU2" s="213"/>
      <c r="HV2" s="213"/>
      <c r="HW2" s="213"/>
      <c r="HX2" s="213"/>
      <c r="HY2" s="213"/>
      <c r="HZ2" s="213"/>
      <c r="IA2" s="213"/>
      <c r="IB2" s="213"/>
      <c r="IC2" s="213"/>
      <c r="ID2" s="213"/>
      <c r="IE2" s="213"/>
      <c r="IF2" s="213"/>
      <c r="IG2" s="213"/>
      <c r="IH2" s="213"/>
      <c r="II2" s="213"/>
      <c r="IJ2" s="213"/>
      <c r="IK2" s="213"/>
      <c r="IL2" s="213"/>
      <c r="IM2" s="213"/>
      <c r="IN2" s="213"/>
      <c r="IO2" s="213"/>
      <c r="IP2" s="213"/>
      <c r="IQ2" s="213"/>
      <c r="IR2" s="213"/>
      <c r="IS2" s="213"/>
      <c r="IT2" s="213"/>
      <c r="IU2" s="213"/>
      <c r="IV2" s="213"/>
      <c r="IW2" s="213"/>
      <c r="IX2" s="213"/>
      <c r="IY2" s="213"/>
      <c r="IZ2" s="213"/>
      <c r="JA2" s="213"/>
      <c r="JB2" s="213"/>
      <c r="JC2" s="213"/>
      <c r="JD2" s="213"/>
      <c r="JE2" s="213"/>
      <c r="JF2" s="213"/>
      <c r="JG2" s="213"/>
      <c r="JH2" s="213"/>
      <c r="JI2" s="213"/>
      <c r="JJ2" s="213"/>
      <c r="JK2" s="213"/>
      <c r="JL2" s="213"/>
      <c r="JM2" s="213"/>
      <c r="JN2" s="213"/>
      <c r="JO2" s="213"/>
      <c r="JP2" s="213"/>
      <c r="JQ2" s="213"/>
      <c r="JR2" s="213"/>
      <c r="JS2" s="213"/>
      <c r="JT2" s="213"/>
      <c r="JU2" s="213"/>
      <c r="JV2" s="213"/>
      <c r="JW2" s="213"/>
      <c r="JX2" s="213"/>
      <c r="JY2" s="213"/>
      <c r="JZ2" s="213"/>
      <c r="KA2" s="213"/>
      <c r="KB2" s="213"/>
      <c r="KC2" s="213"/>
      <c r="KD2" s="213"/>
      <c r="KE2" s="213"/>
      <c r="KF2" s="213"/>
      <c r="KG2" s="213"/>
      <c r="KH2" s="213"/>
      <c r="KI2" s="213"/>
      <c r="KJ2" s="213"/>
      <c r="KK2" s="213"/>
      <c r="KL2" s="213"/>
      <c r="KM2" s="213"/>
      <c r="KN2" s="213"/>
      <c r="KO2" s="213"/>
      <c r="KP2" s="213"/>
      <c r="KQ2" s="213"/>
      <c r="KR2" s="213"/>
      <c r="KS2" s="213"/>
      <c r="KT2" s="213"/>
      <c r="KU2" s="213"/>
      <c r="KV2" s="213"/>
      <c r="KW2" s="213"/>
      <c r="KX2" s="213"/>
      <c r="KY2" s="213"/>
      <c r="KZ2" s="213"/>
      <c r="LA2" s="213"/>
      <c r="LB2" s="213"/>
      <c r="LC2" s="213"/>
      <c r="LD2" s="213"/>
      <c r="LE2" s="213"/>
      <c r="LF2" s="213"/>
      <c r="LG2" s="213"/>
      <c r="LH2" s="213"/>
      <c r="LI2" s="213"/>
      <c r="LJ2" s="213"/>
      <c r="LK2" s="213"/>
      <c r="LL2" s="213"/>
      <c r="LM2" s="213"/>
      <c r="LN2" s="213"/>
      <c r="LO2" s="213"/>
      <c r="LP2" s="213"/>
      <c r="LQ2" s="213"/>
      <c r="LR2" s="213"/>
      <c r="LS2" s="213"/>
      <c r="LT2" s="213"/>
      <c r="LU2" s="213"/>
      <c r="LV2" s="213"/>
      <c r="LW2" s="213"/>
      <c r="LX2" s="213"/>
      <c r="LY2" s="213"/>
      <c r="LZ2" s="213"/>
      <c r="MA2" s="213"/>
      <c r="MB2" s="213"/>
      <c r="MC2" s="213"/>
      <c r="MD2" s="213"/>
      <c r="ME2" s="213"/>
      <c r="MF2" s="213"/>
      <c r="MG2" s="213"/>
      <c r="MH2" s="213"/>
      <c r="MI2" s="213"/>
      <c r="MJ2" s="213"/>
      <c r="MK2" s="213"/>
      <c r="ML2" s="213"/>
      <c r="MM2" s="213"/>
      <c r="MN2" s="213"/>
      <c r="MO2" s="213"/>
      <c r="MP2" s="213"/>
      <c r="MQ2" s="213"/>
      <c r="MR2" s="213"/>
      <c r="MS2" s="213"/>
      <c r="MT2" s="213"/>
      <c r="MU2" s="213"/>
      <c r="MV2" s="213"/>
      <c r="MW2" s="213"/>
      <c r="MX2" s="213"/>
      <c r="MY2" s="213"/>
      <c r="MZ2" s="213"/>
      <c r="NA2" s="213"/>
      <c r="NB2" s="213"/>
      <c r="NC2" s="213"/>
      <c r="ND2" s="213"/>
      <c r="NE2" s="213"/>
      <c r="NF2" s="213"/>
      <c r="NG2" s="213"/>
      <c r="NH2" s="213"/>
      <c r="NI2" s="213"/>
      <c r="NJ2" s="213"/>
      <c r="NK2" s="213"/>
      <c r="NL2" s="213"/>
      <c r="NM2" s="213"/>
      <c r="NN2" s="213"/>
      <c r="NO2" s="213"/>
      <c r="NP2" s="213"/>
      <c r="NQ2" s="213"/>
      <c r="NR2" s="213"/>
      <c r="NS2" s="213"/>
      <c r="NT2" s="213"/>
      <c r="NU2" s="213"/>
      <c r="NV2" s="213"/>
      <c r="NW2" s="213"/>
      <c r="NX2" s="213"/>
      <c r="NY2" s="213"/>
      <c r="NZ2" s="213"/>
      <c r="OA2" s="213"/>
      <c r="OB2" s="213"/>
      <c r="OC2" s="213"/>
      <c r="OD2" s="213"/>
      <c r="OE2" s="213"/>
      <c r="OF2" s="213"/>
      <c r="OG2" s="213"/>
      <c r="OH2" s="213"/>
      <c r="OI2" s="213"/>
      <c r="OJ2" s="213"/>
      <c r="OK2" s="213"/>
      <c r="OL2" s="213"/>
      <c r="OM2" s="213"/>
      <c r="ON2" s="213"/>
      <c r="OO2" s="213"/>
      <c r="OP2" s="213"/>
      <c r="OQ2" s="213"/>
      <c r="OR2" s="213"/>
      <c r="OS2" s="213"/>
      <c r="OT2" s="213"/>
      <c r="OU2" s="213"/>
      <c r="OV2" s="213"/>
      <c r="OW2" s="213"/>
      <c r="OX2" s="213"/>
      <c r="OY2" s="213"/>
      <c r="OZ2" s="213"/>
      <c r="PA2" s="213"/>
      <c r="PB2" s="213"/>
      <c r="PC2" s="213"/>
      <c r="PD2" s="213"/>
      <c r="PE2" s="213"/>
      <c r="PF2" s="213"/>
      <c r="PG2" s="213"/>
      <c r="PH2" s="213"/>
      <c r="PI2" s="213"/>
      <c r="PJ2" s="213"/>
      <c r="PK2" s="213"/>
      <c r="PL2" s="213"/>
      <c r="PM2" s="213"/>
      <c r="PN2" s="213"/>
      <c r="PO2" s="213"/>
      <c r="PP2" s="213"/>
      <c r="PQ2" s="213"/>
      <c r="PR2" s="213"/>
      <c r="PS2" s="213"/>
      <c r="PT2" s="213"/>
      <c r="PU2" s="213"/>
      <c r="PV2" s="213"/>
      <c r="PW2" s="213"/>
      <c r="PX2" s="213"/>
      <c r="PY2" s="213"/>
      <c r="PZ2" s="213"/>
      <c r="QA2" s="213"/>
      <c r="QB2" s="213"/>
      <c r="QC2" s="213"/>
      <c r="QD2" s="213"/>
      <c r="QE2" s="213"/>
      <c r="QF2" s="213"/>
      <c r="QG2" s="213"/>
      <c r="QH2" s="213"/>
      <c r="QI2" s="213"/>
      <c r="QJ2" s="213"/>
      <c r="QK2" s="213"/>
      <c r="QL2" s="213"/>
      <c r="QM2" s="213"/>
      <c r="QN2" s="213"/>
      <c r="QO2" s="213"/>
      <c r="QP2" s="213"/>
      <c r="QQ2" s="213"/>
      <c r="QR2" s="213"/>
      <c r="QS2" s="213"/>
      <c r="QT2" s="213"/>
      <c r="QU2" s="213"/>
      <c r="QV2" s="213"/>
      <c r="QW2" s="213"/>
      <c r="QX2" s="213"/>
      <c r="QY2" s="213"/>
      <c r="QZ2" s="213"/>
      <c r="RA2" s="213"/>
      <c r="RB2" s="213"/>
      <c r="RC2" s="213"/>
      <c r="RD2" s="213"/>
      <c r="RE2" s="213"/>
      <c r="RF2" s="213"/>
      <c r="RG2" s="213"/>
      <c r="RH2" s="213"/>
      <c r="RI2" s="213"/>
      <c r="RJ2" s="213"/>
      <c r="RK2" s="213"/>
      <c r="RL2" s="213"/>
      <c r="RM2" s="213"/>
      <c r="RN2" s="213"/>
      <c r="RO2" s="213"/>
      <c r="RP2" s="213"/>
      <c r="RQ2" s="213"/>
      <c r="RR2" s="213"/>
      <c r="RS2" s="213"/>
      <c r="RT2" s="213"/>
      <c r="RU2" s="213"/>
      <c r="RV2" s="213"/>
      <c r="RW2" s="213"/>
      <c r="RX2" s="213"/>
      <c r="RY2" s="213"/>
      <c r="RZ2" s="213"/>
      <c r="SA2" s="213"/>
      <c r="SB2" s="213"/>
      <c r="SC2" s="213"/>
      <c r="SD2" s="213"/>
      <c r="SE2" s="213"/>
      <c r="SF2" s="213"/>
      <c r="SG2" s="213"/>
      <c r="SH2" s="213"/>
      <c r="SI2" s="213"/>
      <c r="SJ2" s="213"/>
      <c r="SK2" s="213"/>
      <c r="SL2" s="213"/>
      <c r="SM2" s="213"/>
      <c r="SN2" s="213"/>
      <c r="SO2" s="213"/>
      <c r="SP2" s="213"/>
      <c r="SQ2" s="213"/>
      <c r="SR2" s="213"/>
      <c r="SS2" s="213"/>
      <c r="ST2" s="213"/>
      <c r="SU2" s="213"/>
      <c r="SV2" s="213"/>
      <c r="SW2" s="213"/>
      <c r="SX2" s="213"/>
      <c r="SY2" s="213"/>
      <c r="SZ2" s="213"/>
      <c r="TA2" s="213"/>
      <c r="TB2" s="213"/>
      <c r="TC2" s="213"/>
      <c r="TD2" s="213"/>
      <c r="TE2" s="213"/>
      <c r="TF2" s="213"/>
      <c r="TG2" s="213"/>
      <c r="TH2" s="213"/>
      <c r="TI2" s="213"/>
      <c r="TJ2" s="213"/>
      <c r="TK2" s="213"/>
      <c r="TL2" s="213"/>
      <c r="TM2" s="213"/>
      <c r="TN2" s="213"/>
      <c r="TO2" s="213"/>
      <c r="TP2" s="213"/>
      <c r="TQ2" s="213"/>
      <c r="TR2" s="213"/>
      <c r="TS2" s="213"/>
      <c r="TT2" s="213"/>
      <c r="TU2" s="213"/>
      <c r="TV2" s="213"/>
      <c r="TW2" s="213"/>
      <c r="TX2" s="213"/>
      <c r="TY2" s="213"/>
      <c r="TZ2" s="213"/>
      <c r="UA2" s="213"/>
      <c r="UB2" s="213"/>
      <c r="UC2" s="213"/>
      <c r="UD2" s="213"/>
      <c r="UE2" s="213"/>
      <c r="UF2" s="213"/>
      <c r="UG2" s="213"/>
      <c r="UH2" s="213"/>
      <c r="UI2" s="213"/>
      <c r="UJ2" s="213"/>
      <c r="UK2" s="213"/>
      <c r="UL2" s="213"/>
      <c r="UM2" s="213"/>
      <c r="UN2" s="213"/>
      <c r="UO2" s="213"/>
      <c r="UP2" s="213"/>
      <c r="UQ2" s="213"/>
      <c r="UR2" s="213"/>
      <c r="US2" s="213"/>
      <c r="UT2" s="213"/>
      <c r="UU2" s="213"/>
      <c r="UV2" s="213"/>
      <c r="UW2" s="213"/>
      <c r="UX2" s="213"/>
      <c r="UY2" s="213"/>
      <c r="UZ2" s="213"/>
      <c r="VA2" s="213"/>
      <c r="VB2" s="213"/>
      <c r="VC2" s="213"/>
      <c r="VD2" s="213"/>
      <c r="VE2" s="213"/>
      <c r="VF2" s="213"/>
      <c r="VG2" s="213"/>
      <c r="VH2" s="213"/>
      <c r="VI2" s="213"/>
      <c r="VJ2" s="213"/>
      <c r="VK2" s="213"/>
      <c r="VL2" s="213"/>
      <c r="VM2" s="213"/>
      <c r="VN2" s="213"/>
      <c r="VO2" s="213"/>
      <c r="VP2" s="213"/>
      <c r="VQ2" s="213"/>
      <c r="VR2" s="213"/>
      <c r="VS2" s="213"/>
      <c r="VT2" s="213"/>
      <c r="VU2" s="213"/>
      <c r="VV2" s="213"/>
      <c r="VW2" s="213"/>
      <c r="VX2" s="213"/>
      <c r="VY2" s="213"/>
      <c r="VZ2" s="213"/>
      <c r="WA2" s="213"/>
      <c r="WB2" s="213"/>
      <c r="WC2" s="213"/>
      <c r="WD2" s="213"/>
      <c r="WE2" s="213"/>
      <c r="WF2" s="213"/>
      <c r="WG2" s="213"/>
      <c r="WH2" s="213"/>
      <c r="WI2" s="213"/>
      <c r="WJ2" s="213"/>
      <c r="WK2" s="213"/>
      <c r="WL2" s="213"/>
      <c r="WM2" s="213"/>
      <c r="WN2" s="213"/>
      <c r="WO2" s="213"/>
      <c r="WP2" s="213"/>
      <c r="WQ2" s="213"/>
      <c r="WR2" s="213"/>
      <c r="WS2" s="213"/>
      <c r="WT2" s="213"/>
      <c r="WU2" s="213"/>
      <c r="WV2" s="213"/>
      <c r="WW2" s="213"/>
      <c r="WX2" s="213"/>
      <c r="WY2" s="213"/>
      <c r="WZ2" s="213"/>
      <c r="XA2" s="213"/>
      <c r="XB2" s="213"/>
      <c r="XC2" s="213"/>
      <c r="XD2" s="213"/>
      <c r="XE2" s="213"/>
      <c r="XF2" s="213"/>
      <c r="XG2" s="213"/>
      <c r="XH2" s="213"/>
      <c r="XI2" s="213"/>
      <c r="XJ2" s="213"/>
      <c r="XK2" s="213"/>
      <c r="XL2" s="213"/>
      <c r="XM2" s="213"/>
      <c r="XN2" s="213"/>
      <c r="XO2" s="213"/>
      <c r="XP2" s="213"/>
      <c r="XQ2" s="213"/>
      <c r="XR2" s="213"/>
      <c r="XS2" s="213"/>
      <c r="XT2" s="213"/>
      <c r="XU2" s="213"/>
      <c r="XV2" s="213"/>
      <c r="XW2" s="213"/>
      <c r="XX2" s="213"/>
      <c r="XY2" s="213"/>
      <c r="XZ2" s="213"/>
      <c r="YA2" s="213"/>
      <c r="YB2" s="213"/>
      <c r="YC2" s="213"/>
      <c r="YD2" s="213"/>
      <c r="YE2" s="213"/>
      <c r="YF2" s="213"/>
      <c r="YG2" s="213"/>
      <c r="YH2" s="213"/>
      <c r="YI2" s="213"/>
      <c r="YJ2" s="213"/>
      <c r="YK2" s="213"/>
      <c r="YL2" s="213"/>
      <c r="YM2" s="213"/>
      <c r="YN2" s="213"/>
      <c r="YO2" s="213"/>
      <c r="YP2" s="213"/>
      <c r="YQ2" s="213"/>
      <c r="YR2" s="213"/>
      <c r="YS2" s="213"/>
      <c r="YT2" s="213"/>
      <c r="YU2" s="213"/>
      <c r="YV2" s="213"/>
      <c r="YW2" s="213"/>
      <c r="YX2" s="213"/>
      <c r="YY2" s="213"/>
      <c r="YZ2" s="213"/>
      <c r="ZA2" s="213"/>
      <c r="ZB2" s="213"/>
      <c r="ZC2" s="213"/>
      <c r="ZD2" s="213"/>
      <c r="ZE2" s="213"/>
      <c r="ZF2" s="213"/>
      <c r="ZG2" s="213"/>
      <c r="ZH2" s="213"/>
      <c r="ZI2" s="213"/>
      <c r="ZJ2" s="213"/>
      <c r="ZK2" s="213"/>
      <c r="ZL2" s="213"/>
      <c r="ZM2" s="213"/>
      <c r="ZN2" s="213"/>
      <c r="ZO2" s="213"/>
      <c r="ZP2" s="213"/>
      <c r="ZQ2" s="213"/>
      <c r="ZR2" s="213"/>
      <c r="ZS2" s="213"/>
      <c r="ZT2" s="213"/>
      <c r="ZU2" s="213"/>
      <c r="ZV2" s="213"/>
      <c r="ZW2" s="213"/>
      <c r="ZX2" s="213"/>
      <c r="ZY2" s="213"/>
      <c r="ZZ2" s="213"/>
    </row>
    <row r="3" spans="1:702" x14ac:dyDescent="0.35">
      <c r="A3" s="197" t="s">
        <v>322</v>
      </c>
      <c r="B3" s="197" t="s">
        <v>326</v>
      </c>
      <c r="C3" s="197" t="s">
        <v>349</v>
      </c>
      <c r="D3" s="217"/>
      <c r="E3" s="198">
        <f t="shared" ref="E3:AN3" si="1" xml:space="preserve"> $A$1+COLUMN()-5</f>
        <v>42736</v>
      </c>
      <c r="F3" s="198">
        <f t="shared" si="1"/>
        <v>42737</v>
      </c>
      <c r="G3" s="199">
        <f t="shared" si="1"/>
        <v>42738</v>
      </c>
      <c r="H3" s="199">
        <f t="shared" si="1"/>
        <v>42739</v>
      </c>
      <c r="I3" s="199">
        <f t="shared" si="1"/>
        <v>42740</v>
      </c>
      <c r="J3" s="199">
        <f t="shared" si="1"/>
        <v>42741</v>
      </c>
      <c r="K3" s="198">
        <f t="shared" si="1"/>
        <v>42742</v>
      </c>
      <c r="L3" s="198">
        <f t="shared" si="1"/>
        <v>42743</v>
      </c>
      <c r="M3" s="199">
        <f t="shared" si="1"/>
        <v>42744</v>
      </c>
      <c r="N3" s="199">
        <f t="shared" si="1"/>
        <v>42745</v>
      </c>
      <c r="O3" s="199">
        <f t="shared" si="1"/>
        <v>42746</v>
      </c>
      <c r="P3" s="199">
        <f t="shared" si="1"/>
        <v>42747</v>
      </c>
      <c r="Q3" s="199">
        <f t="shared" si="1"/>
        <v>42748</v>
      </c>
      <c r="R3" s="198">
        <f t="shared" si="1"/>
        <v>42749</v>
      </c>
      <c r="S3" s="198">
        <f t="shared" si="1"/>
        <v>42750</v>
      </c>
      <c r="T3" s="198">
        <f t="shared" si="1"/>
        <v>42751</v>
      </c>
      <c r="U3" s="198">
        <f t="shared" si="1"/>
        <v>42752</v>
      </c>
      <c r="V3" s="198">
        <f t="shared" si="1"/>
        <v>42753</v>
      </c>
      <c r="W3" s="198">
        <f t="shared" si="1"/>
        <v>42754</v>
      </c>
      <c r="X3" s="198">
        <f t="shared" si="1"/>
        <v>42755</v>
      </c>
      <c r="Y3" s="198">
        <f t="shared" si="1"/>
        <v>42756</v>
      </c>
      <c r="Z3" s="198">
        <f t="shared" si="1"/>
        <v>42757</v>
      </c>
      <c r="AA3" s="198">
        <f t="shared" si="1"/>
        <v>42758</v>
      </c>
      <c r="AB3" s="198">
        <f t="shared" si="1"/>
        <v>42759</v>
      </c>
      <c r="AC3" s="198">
        <f t="shared" si="1"/>
        <v>42760</v>
      </c>
      <c r="AD3" s="198">
        <f t="shared" si="1"/>
        <v>42761</v>
      </c>
      <c r="AE3" s="198">
        <f t="shared" si="1"/>
        <v>42762</v>
      </c>
      <c r="AF3" s="198">
        <f t="shared" si="1"/>
        <v>42763</v>
      </c>
      <c r="AG3" s="198">
        <f t="shared" si="1"/>
        <v>42764</v>
      </c>
      <c r="AH3" s="198">
        <f t="shared" si="1"/>
        <v>42765</v>
      </c>
      <c r="AI3" s="198">
        <f t="shared" si="1"/>
        <v>42766</v>
      </c>
      <c r="AJ3" s="198">
        <f t="shared" si="1"/>
        <v>42767</v>
      </c>
      <c r="AK3" s="198">
        <f t="shared" si="1"/>
        <v>42768</v>
      </c>
      <c r="AL3" s="198">
        <f t="shared" si="1"/>
        <v>42769</v>
      </c>
      <c r="AM3" s="198">
        <f t="shared" si="1"/>
        <v>42770</v>
      </c>
      <c r="AN3" s="198">
        <f t="shared" si="1"/>
        <v>42771</v>
      </c>
      <c r="AO3" s="218"/>
      <c r="AP3" s="197" t="s">
        <v>347</v>
      </c>
      <c r="AQ3" s="197" t="s">
        <v>348</v>
      </c>
      <c r="AR3" s="197"/>
      <c r="AS3" s="200"/>
      <c r="AT3" s="200"/>
      <c r="AU3" s="200"/>
      <c r="AV3" s="200"/>
      <c r="AW3" s="200"/>
      <c r="AX3" s="200"/>
      <c r="AY3" s="200"/>
      <c r="AZ3" s="200"/>
    </row>
    <row r="4" spans="1:702" s="186" customFormat="1" ht="9" customHeight="1" x14ac:dyDescent="0.35">
      <c r="A4" s="215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</row>
    <row r="5" spans="1:702" x14ac:dyDescent="0.35">
      <c r="A5" s="201" t="str">
        <f>RawData!V5</f>
        <v>Adeyemi, Stephen</v>
      </c>
      <c r="B5" s="200"/>
      <c r="C5" s="200">
        <v>20</v>
      </c>
      <c r="D5" s="218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18"/>
      <c r="AP5" s="200">
        <v>0</v>
      </c>
      <c r="AQ5" s="200">
        <v>20</v>
      </c>
      <c r="AR5" s="200"/>
      <c r="AS5" s="200"/>
      <c r="AT5" s="200"/>
      <c r="AU5" s="200"/>
      <c r="AV5" s="200"/>
      <c r="AW5" s="200"/>
      <c r="AX5" s="200"/>
      <c r="AY5" s="200"/>
      <c r="AZ5" s="200"/>
    </row>
    <row r="6" spans="1:702" x14ac:dyDescent="0.35">
      <c r="A6" s="201" t="str">
        <f>RawData!V6</f>
        <v>Kayode.Ajayi</v>
      </c>
      <c r="B6" s="200" t="s">
        <v>413</v>
      </c>
      <c r="C6" s="200">
        <v>20</v>
      </c>
      <c r="D6" s="218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18"/>
      <c r="AP6" s="200">
        <v>3</v>
      </c>
      <c r="AQ6" s="200">
        <v>20</v>
      </c>
      <c r="AR6" s="200"/>
      <c r="AS6" s="200"/>
      <c r="AT6" s="200"/>
      <c r="AU6" s="200"/>
      <c r="AV6" s="200"/>
      <c r="AW6" s="200"/>
      <c r="AX6" s="200"/>
      <c r="AY6" s="200"/>
      <c r="AZ6" s="200"/>
    </row>
    <row r="7" spans="1:702" x14ac:dyDescent="0.35">
      <c r="A7" s="201" t="str">
        <f>RawData!V7</f>
        <v>akinsoji.akinbiyi</v>
      </c>
      <c r="B7" s="200" t="s">
        <v>381</v>
      </c>
      <c r="C7" s="200">
        <v>20</v>
      </c>
      <c r="D7" s="218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18"/>
      <c r="AP7" s="200">
        <v>0</v>
      </c>
      <c r="AQ7" s="200">
        <v>20</v>
      </c>
      <c r="AR7" s="200"/>
      <c r="AS7" s="200"/>
      <c r="AT7" s="200"/>
      <c r="AU7" s="200"/>
      <c r="AV7" s="200"/>
      <c r="AW7" s="200"/>
      <c r="AX7" s="200"/>
      <c r="AY7" s="200"/>
      <c r="AZ7" s="200"/>
    </row>
    <row r="8" spans="1:702" x14ac:dyDescent="0.35">
      <c r="A8" s="201" t="str">
        <f>RawData!V8</f>
        <v>Oyedepo.Akindele</v>
      </c>
      <c r="B8" s="200" t="s">
        <v>382</v>
      </c>
      <c r="C8" s="200">
        <v>20</v>
      </c>
      <c r="D8" s="218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18"/>
      <c r="AP8" s="200">
        <v>0</v>
      </c>
      <c r="AQ8" s="200">
        <v>20</v>
      </c>
      <c r="AR8" s="200"/>
      <c r="AS8" s="200"/>
      <c r="AT8" s="200"/>
      <c r="AU8" s="200"/>
      <c r="AV8" s="200"/>
      <c r="AW8" s="200"/>
      <c r="AX8" s="200"/>
      <c r="AY8" s="200"/>
      <c r="AZ8" s="200"/>
    </row>
    <row r="9" spans="1:702" x14ac:dyDescent="0.35">
      <c r="A9" s="201" t="str">
        <f>RawData!V9</f>
        <v>ikechukwu.akoma</v>
      </c>
      <c r="B9" s="200" t="s">
        <v>383</v>
      </c>
      <c r="C9" s="200">
        <v>20</v>
      </c>
      <c r="D9" s="218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0"/>
      <c r="AN9" s="200"/>
      <c r="AO9" s="218"/>
      <c r="AP9" s="200">
        <v>0</v>
      </c>
      <c r="AQ9" s="200">
        <v>20</v>
      </c>
      <c r="AR9" s="200"/>
      <c r="AS9" s="200"/>
      <c r="AT9" s="200"/>
      <c r="AU9" s="200"/>
      <c r="AV9" s="200"/>
      <c r="AW9" s="200"/>
      <c r="AX9" s="200"/>
      <c r="AY9" s="200"/>
      <c r="AZ9" s="200"/>
    </row>
    <row r="10" spans="1:702" x14ac:dyDescent="0.35">
      <c r="A10" s="201" t="str">
        <f>RawData!V10</f>
        <v>J.Akpabio</v>
      </c>
      <c r="B10" s="200" t="s">
        <v>380</v>
      </c>
      <c r="C10" s="200">
        <v>20</v>
      </c>
      <c r="D10" s="218"/>
      <c r="E10" s="206" t="s">
        <v>324</v>
      </c>
      <c r="F10" s="206" t="s">
        <v>324</v>
      </c>
      <c r="G10" s="207" t="s">
        <v>324</v>
      </c>
      <c r="H10" s="207" t="s">
        <v>324</v>
      </c>
      <c r="I10" s="207" t="s">
        <v>324</v>
      </c>
      <c r="J10" s="207" t="s">
        <v>324</v>
      </c>
      <c r="K10" s="206" t="s">
        <v>324</v>
      </c>
      <c r="L10" s="206" t="s">
        <v>324</v>
      </c>
      <c r="M10" s="207" t="s">
        <v>324</v>
      </c>
      <c r="N10" s="207" t="s">
        <v>324</v>
      </c>
      <c r="O10" s="207" t="s">
        <v>324</v>
      </c>
      <c r="P10" s="207" t="s">
        <v>324</v>
      </c>
      <c r="Q10" s="207" t="s">
        <v>324</v>
      </c>
      <c r="R10" s="206" t="s">
        <v>324</v>
      </c>
      <c r="S10" s="206" t="s">
        <v>324</v>
      </c>
      <c r="T10" s="207" t="s">
        <v>324</v>
      </c>
      <c r="U10" s="207" t="s">
        <v>324</v>
      </c>
      <c r="V10" s="207" t="s">
        <v>324</v>
      </c>
      <c r="W10" s="207" t="s">
        <v>324</v>
      </c>
      <c r="X10" s="207" t="s">
        <v>324</v>
      </c>
      <c r="Y10" s="207" t="s">
        <v>324</v>
      </c>
      <c r="Z10" s="206" t="s">
        <v>324</v>
      </c>
      <c r="AA10" s="207" t="s">
        <v>324</v>
      </c>
      <c r="AB10" s="207" t="s">
        <v>324</v>
      </c>
      <c r="AC10" s="207" t="s">
        <v>324</v>
      </c>
      <c r="AD10" s="207" t="s">
        <v>324</v>
      </c>
      <c r="AE10" s="207" t="s">
        <v>324</v>
      </c>
      <c r="AF10" s="206" t="s">
        <v>324</v>
      </c>
      <c r="AG10" s="206" t="s">
        <v>324</v>
      </c>
      <c r="AH10" s="207" t="s">
        <v>324</v>
      </c>
      <c r="AI10" s="207" t="s">
        <v>324</v>
      </c>
      <c r="AJ10" s="200"/>
      <c r="AK10" s="200"/>
      <c r="AL10" s="203" t="s">
        <v>324</v>
      </c>
      <c r="AM10" s="203" t="s">
        <v>324</v>
      </c>
      <c r="AN10" s="200"/>
      <c r="AO10" s="218"/>
      <c r="AP10" s="200">
        <v>11</v>
      </c>
      <c r="AQ10" s="200">
        <v>20</v>
      </c>
      <c r="AR10" s="200"/>
      <c r="AS10" s="200"/>
      <c r="AT10" s="200"/>
      <c r="AU10" s="200"/>
      <c r="AV10" s="200"/>
      <c r="AW10" s="200"/>
      <c r="AX10" s="200"/>
      <c r="AY10" s="200"/>
      <c r="AZ10" s="200"/>
    </row>
    <row r="11" spans="1:702" x14ac:dyDescent="0.35">
      <c r="A11" s="201" t="str">
        <f>RawData!V11</f>
        <v>Oluwatoba.Arowosafe</v>
      </c>
      <c r="B11" s="200" t="s">
        <v>384</v>
      </c>
      <c r="C11" s="200">
        <v>20</v>
      </c>
      <c r="D11" s="218"/>
      <c r="E11" s="200"/>
      <c r="F11" s="200"/>
      <c r="G11" s="200"/>
      <c r="H11" s="200"/>
      <c r="I11" s="200"/>
      <c r="J11" s="200"/>
      <c r="K11" s="206" t="s">
        <v>330</v>
      </c>
      <c r="L11" s="206" t="s">
        <v>330</v>
      </c>
      <c r="M11" s="207" t="s">
        <v>330</v>
      </c>
      <c r="N11" s="207" t="s">
        <v>330</v>
      </c>
      <c r="O11" s="207" t="s">
        <v>330</v>
      </c>
      <c r="P11" s="207" t="s">
        <v>330</v>
      </c>
      <c r="Q11" s="207" t="s">
        <v>330</v>
      </c>
      <c r="R11" s="206" t="s">
        <v>330</v>
      </c>
      <c r="S11" s="206" t="s">
        <v>330</v>
      </c>
      <c r="T11" s="207" t="s">
        <v>330</v>
      </c>
      <c r="U11" s="207" t="s">
        <v>330</v>
      </c>
      <c r="V11" s="207" t="s">
        <v>330</v>
      </c>
      <c r="W11" s="207" t="s">
        <v>330</v>
      </c>
      <c r="X11" s="207" t="s">
        <v>330</v>
      </c>
      <c r="Y11" s="207" t="s">
        <v>330</v>
      </c>
      <c r="Z11" s="206" t="s">
        <v>330</v>
      </c>
      <c r="AA11" s="207" t="s">
        <v>330</v>
      </c>
      <c r="AB11" s="207" t="s">
        <v>330</v>
      </c>
      <c r="AC11" s="207" t="s">
        <v>330</v>
      </c>
      <c r="AD11" s="207" t="s">
        <v>330</v>
      </c>
      <c r="AE11" s="207" t="s">
        <v>330</v>
      </c>
      <c r="AF11" s="200"/>
      <c r="AG11" s="200"/>
      <c r="AH11" s="200"/>
      <c r="AI11" s="200"/>
      <c r="AJ11" s="200"/>
      <c r="AK11" s="200"/>
      <c r="AL11" s="200"/>
      <c r="AM11" s="200"/>
      <c r="AN11" s="200"/>
      <c r="AO11" s="218"/>
      <c r="AP11" s="200">
        <v>6</v>
      </c>
      <c r="AQ11" s="200">
        <v>20</v>
      </c>
      <c r="AR11" s="200"/>
      <c r="AS11" s="200"/>
      <c r="AT11" s="200"/>
      <c r="AU11" s="200"/>
      <c r="AV11" s="200"/>
      <c r="AW11" s="200"/>
      <c r="AX11" s="200"/>
      <c r="AY11" s="200"/>
      <c r="AZ11" s="200"/>
    </row>
    <row r="12" spans="1:702" x14ac:dyDescent="0.35">
      <c r="A12" s="201" t="str">
        <f>RawData!V12</f>
        <v>G.Azaka</v>
      </c>
      <c r="B12" s="200" t="s">
        <v>385</v>
      </c>
      <c r="C12" s="200">
        <v>20</v>
      </c>
      <c r="D12" s="218"/>
      <c r="E12" s="200"/>
      <c r="F12" s="200"/>
      <c r="G12" s="200"/>
      <c r="H12" s="200"/>
      <c r="I12" s="200"/>
      <c r="J12" s="200"/>
      <c r="K12" s="206" t="s">
        <v>324</v>
      </c>
      <c r="L12" s="206" t="s">
        <v>324</v>
      </c>
      <c r="M12" s="207" t="s">
        <v>324</v>
      </c>
      <c r="N12" s="207" t="s">
        <v>324</v>
      </c>
      <c r="O12" s="207" t="s">
        <v>324</v>
      </c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18"/>
      <c r="AP12" s="200">
        <v>0</v>
      </c>
      <c r="AQ12" s="200">
        <v>20</v>
      </c>
      <c r="AR12" s="200"/>
      <c r="AS12" s="200"/>
      <c r="AT12" s="200"/>
      <c r="AU12" s="200"/>
      <c r="AV12" s="200"/>
      <c r="AW12" s="200"/>
      <c r="AX12" s="200"/>
      <c r="AY12" s="200"/>
      <c r="AZ12" s="200"/>
    </row>
    <row r="13" spans="1:702" x14ac:dyDescent="0.35">
      <c r="A13" s="201" t="str">
        <f>RawData!V13</f>
        <v>jonathan.eche</v>
      </c>
      <c r="B13" s="200" t="s">
        <v>386</v>
      </c>
      <c r="C13" s="200">
        <v>20</v>
      </c>
      <c r="D13" s="218"/>
      <c r="E13" s="204" t="s">
        <v>325</v>
      </c>
      <c r="F13" s="204" t="s">
        <v>325</v>
      </c>
      <c r="G13" s="205" t="s">
        <v>325</v>
      </c>
      <c r="H13" s="205" t="s">
        <v>325</v>
      </c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18"/>
      <c r="AP13" s="200">
        <v>0</v>
      </c>
      <c r="AQ13" s="200">
        <v>20</v>
      </c>
      <c r="AR13" s="200"/>
      <c r="AS13" s="200"/>
      <c r="AT13" s="200"/>
      <c r="AU13" s="200"/>
      <c r="AV13" s="200"/>
      <c r="AW13" s="200"/>
      <c r="AX13" s="200"/>
      <c r="AY13" s="200"/>
      <c r="AZ13" s="200"/>
    </row>
    <row r="14" spans="1:702" x14ac:dyDescent="0.35">
      <c r="A14" s="201" t="str">
        <f>RawData!V14</f>
        <v>John.Edafiogho</v>
      </c>
      <c r="B14" s="200" t="s">
        <v>387</v>
      </c>
      <c r="C14" s="200">
        <v>20</v>
      </c>
      <c r="D14" s="218"/>
      <c r="E14" s="203" t="s">
        <v>324</v>
      </c>
      <c r="F14" s="203" t="s">
        <v>324</v>
      </c>
      <c r="G14" s="202" t="s">
        <v>324</v>
      </c>
      <c r="H14" s="202" t="s">
        <v>324</v>
      </c>
      <c r="I14" s="202" t="s">
        <v>324</v>
      </c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18"/>
      <c r="AP14" s="200">
        <v>4</v>
      </c>
      <c r="AQ14" s="200">
        <v>20</v>
      </c>
      <c r="AR14" s="200"/>
      <c r="AS14" s="200"/>
      <c r="AT14" s="200"/>
      <c r="AU14" s="200"/>
      <c r="AV14" s="200"/>
      <c r="AW14" s="200"/>
      <c r="AX14" s="200"/>
      <c r="AY14" s="200"/>
      <c r="AZ14" s="200"/>
    </row>
    <row r="15" spans="1:702" x14ac:dyDescent="0.35">
      <c r="A15" s="201" t="str">
        <f>RawData!V15</f>
        <v>Omon.Ehizoyanyan</v>
      </c>
      <c r="B15" s="200" t="s">
        <v>388</v>
      </c>
      <c r="C15" s="200">
        <v>20</v>
      </c>
      <c r="D15" s="218"/>
      <c r="E15" s="200"/>
      <c r="F15" s="206" t="s">
        <v>324</v>
      </c>
      <c r="G15" s="207" t="s">
        <v>324</v>
      </c>
      <c r="H15" s="207" t="s">
        <v>324</v>
      </c>
      <c r="I15" s="207" t="s">
        <v>324</v>
      </c>
      <c r="J15" s="207" t="s">
        <v>324</v>
      </c>
      <c r="K15" s="206" t="s">
        <v>324</v>
      </c>
      <c r="L15" s="206" t="s">
        <v>324</v>
      </c>
      <c r="M15" s="207" t="s">
        <v>324</v>
      </c>
      <c r="N15" s="207" t="s">
        <v>324</v>
      </c>
      <c r="O15" s="207" t="s">
        <v>324</v>
      </c>
      <c r="P15" s="207" t="s">
        <v>324</v>
      </c>
      <c r="Q15" s="207" t="s">
        <v>324</v>
      </c>
      <c r="R15" s="206" t="s">
        <v>324</v>
      </c>
      <c r="S15" s="206" t="s">
        <v>324</v>
      </c>
      <c r="T15" s="207" t="s">
        <v>324</v>
      </c>
      <c r="U15" s="207" t="s">
        <v>324</v>
      </c>
      <c r="V15" s="207" t="s">
        <v>324</v>
      </c>
      <c r="W15" s="207" t="s">
        <v>324</v>
      </c>
      <c r="X15" s="207" t="s">
        <v>324</v>
      </c>
      <c r="Y15" s="207" t="s">
        <v>324</v>
      </c>
      <c r="Z15" s="206" t="s">
        <v>324</v>
      </c>
      <c r="AA15" s="200"/>
      <c r="AB15" s="200"/>
      <c r="AC15" s="200"/>
      <c r="AD15" s="200"/>
      <c r="AE15" s="200"/>
      <c r="AF15" s="200"/>
      <c r="AG15" s="200"/>
      <c r="AH15" s="200"/>
      <c r="AI15" s="200"/>
      <c r="AJ15" s="200"/>
      <c r="AK15" s="200"/>
      <c r="AL15" s="200"/>
      <c r="AM15" s="200"/>
      <c r="AN15" s="200"/>
      <c r="AO15" s="218"/>
      <c r="AP15" s="200">
        <v>4</v>
      </c>
      <c r="AQ15" s="200">
        <v>20</v>
      </c>
      <c r="AR15" s="200"/>
      <c r="AS15" s="200"/>
      <c r="AT15" s="200"/>
      <c r="AU15" s="200"/>
      <c r="AV15" s="200"/>
      <c r="AW15" s="200"/>
      <c r="AX15" s="200"/>
      <c r="AY15" s="200"/>
      <c r="AZ15" s="200"/>
    </row>
    <row r="16" spans="1:702" x14ac:dyDescent="0.35">
      <c r="A16" s="201" t="str">
        <f>RawData!V16</f>
        <v>okorieelema</v>
      </c>
      <c r="B16" s="200" t="s">
        <v>389</v>
      </c>
      <c r="C16" s="200">
        <v>20</v>
      </c>
      <c r="D16" s="218"/>
      <c r="E16" s="204" t="s">
        <v>325</v>
      </c>
      <c r="F16" s="204" t="s">
        <v>325</v>
      </c>
      <c r="G16" s="205" t="s">
        <v>325</v>
      </c>
      <c r="H16" s="205" t="s">
        <v>325</v>
      </c>
      <c r="I16" s="205" t="s">
        <v>325</v>
      </c>
      <c r="J16" s="205" t="s">
        <v>325</v>
      </c>
      <c r="K16" s="200"/>
      <c r="L16" s="200"/>
      <c r="M16" s="200"/>
      <c r="N16" s="200"/>
      <c r="O16" s="200"/>
      <c r="P16" s="200"/>
      <c r="Q16" s="200"/>
      <c r="R16" s="200"/>
      <c r="S16" s="204" t="s">
        <v>330</v>
      </c>
      <c r="T16" s="205" t="s">
        <v>330</v>
      </c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18"/>
      <c r="AP16" s="200">
        <v>0</v>
      </c>
      <c r="AQ16" s="200">
        <v>20</v>
      </c>
      <c r="AR16" s="200"/>
      <c r="AS16" s="200"/>
      <c r="AT16" s="200"/>
      <c r="AU16" s="200"/>
      <c r="AV16" s="200"/>
      <c r="AW16" s="200"/>
      <c r="AX16" s="200"/>
      <c r="AY16" s="200"/>
      <c r="AZ16" s="200"/>
    </row>
    <row r="17" spans="1:52" x14ac:dyDescent="0.35">
      <c r="A17" s="201" t="str">
        <f>RawData!V17</f>
        <v>Ifeanyi.Emeruwa</v>
      </c>
      <c r="B17" s="200" t="s">
        <v>390</v>
      </c>
      <c r="C17" s="200">
        <v>20</v>
      </c>
      <c r="D17" s="218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18"/>
      <c r="AP17" s="200">
        <v>0</v>
      </c>
      <c r="AQ17" s="200">
        <v>20</v>
      </c>
      <c r="AR17" s="200"/>
      <c r="AS17" s="200"/>
      <c r="AT17" s="200"/>
      <c r="AU17" s="200"/>
      <c r="AV17" s="200"/>
      <c r="AW17" s="200"/>
      <c r="AX17" s="200"/>
      <c r="AY17" s="200"/>
      <c r="AZ17" s="200"/>
    </row>
    <row r="18" spans="1:52" x14ac:dyDescent="0.35">
      <c r="A18" s="201" t="str">
        <f>RawData!V18</f>
        <v>Peace.Emuejevorke</v>
      </c>
      <c r="B18" s="200" t="s">
        <v>391</v>
      </c>
      <c r="C18" s="200">
        <v>20</v>
      </c>
      <c r="D18" s="218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18"/>
      <c r="AP18" s="200">
        <v>0</v>
      </c>
      <c r="AQ18" s="200">
        <v>20</v>
      </c>
      <c r="AR18" s="200"/>
      <c r="AS18" s="200"/>
      <c r="AT18" s="200"/>
      <c r="AU18" s="200"/>
      <c r="AV18" s="200"/>
      <c r="AW18" s="200"/>
      <c r="AX18" s="200"/>
      <c r="AY18" s="200"/>
      <c r="AZ18" s="200"/>
    </row>
    <row r="19" spans="1:52" x14ac:dyDescent="0.35">
      <c r="A19" s="201" t="str">
        <f>RawData!V19</f>
        <v>Maduabuchi.Enemuo</v>
      </c>
      <c r="B19" s="200" t="s">
        <v>392</v>
      </c>
      <c r="C19" s="200">
        <v>20</v>
      </c>
      <c r="D19" s="218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18"/>
      <c r="AP19" s="200">
        <v>0</v>
      </c>
      <c r="AQ19" s="200">
        <v>20</v>
      </c>
      <c r="AR19" s="200"/>
      <c r="AS19" s="200"/>
      <c r="AT19" s="200"/>
      <c r="AU19" s="200"/>
      <c r="AV19" s="200"/>
      <c r="AW19" s="200"/>
      <c r="AX19" s="200"/>
      <c r="AY19" s="200"/>
      <c r="AZ19" s="200"/>
    </row>
    <row r="20" spans="1:52" x14ac:dyDescent="0.35">
      <c r="A20" s="201" t="str">
        <f>RawData!V20</f>
        <v>henry.erezih</v>
      </c>
      <c r="B20" s="200" t="s">
        <v>393</v>
      </c>
      <c r="C20" s="200">
        <v>20</v>
      </c>
      <c r="D20" s="218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3" t="s">
        <v>324</v>
      </c>
      <c r="T20" s="202" t="s">
        <v>324</v>
      </c>
      <c r="U20" s="202" t="s">
        <v>324</v>
      </c>
      <c r="V20" s="202" t="s">
        <v>324</v>
      </c>
      <c r="W20" s="202" t="s">
        <v>324</v>
      </c>
      <c r="X20" s="202" t="s">
        <v>324</v>
      </c>
      <c r="Y20" s="202" t="s">
        <v>324</v>
      </c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18"/>
      <c r="AP20" s="200">
        <v>9</v>
      </c>
      <c r="AQ20" s="200">
        <v>20</v>
      </c>
      <c r="AR20" s="200"/>
      <c r="AS20" s="200"/>
      <c r="AT20" s="200"/>
      <c r="AU20" s="200"/>
      <c r="AV20" s="200"/>
      <c r="AW20" s="200"/>
      <c r="AX20" s="200"/>
      <c r="AY20" s="200"/>
      <c r="AZ20" s="200"/>
    </row>
    <row r="21" spans="1:52" x14ac:dyDescent="0.35">
      <c r="A21" s="201" t="str">
        <f>RawData!V21</f>
        <v>vokesteve</v>
      </c>
      <c r="B21" s="200" t="s">
        <v>394</v>
      </c>
      <c r="C21" s="200">
        <v>20</v>
      </c>
      <c r="D21" s="218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18"/>
      <c r="AP21" s="200">
        <v>0</v>
      </c>
      <c r="AQ21" s="200">
        <v>20</v>
      </c>
      <c r="AR21" s="200"/>
      <c r="AS21" s="200"/>
      <c r="AT21" s="200"/>
      <c r="AU21" s="200"/>
      <c r="AV21" s="200"/>
      <c r="AW21" s="200"/>
      <c r="AX21" s="200"/>
      <c r="AY21" s="200"/>
      <c r="AZ21" s="200"/>
    </row>
    <row r="22" spans="1:52" x14ac:dyDescent="0.35">
      <c r="A22" s="201" t="str">
        <f>RawData!V22</f>
        <v>Jerry.Fujuno</v>
      </c>
      <c r="B22" s="200" t="s">
        <v>395</v>
      </c>
      <c r="C22" s="200">
        <v>20</v>
      </c>
      <c r="D22" s="218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18"/>
      <c r="AP22" s="200">
        <v>0</v>
      </c>
      <c r="AQ22" s="200">
        <v>20</v>
      </c>
      <c r="AR22" s="200"/>
      <c r="AS22" s="200"/>
      <c r="AT22" s="200"/>
      <c r="AU22" s="200"/>
      <c r="AV22" s="200"/>
      <c r="AW22" s="200"/>
      <c r="AX22" s="200"/>
      <c r="AY22" s="200"/>
      <c r="AZ22" s="200"/>
    </row>
    <row r="23" spans="1:52" x14ac:dyDescent="0.35">
      <c r="A23" s="201" t="str">
        <f>RawData!V23</f>
        <v>otavie.e.gilbert</v>
      </c>
      <c r="B23" s="200" t="s">
        <v>396</v>
      </c>
      <c r="C23" s="200">
        <v>20</v>
      </c>
      <c r="D23" s="218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18"/>
      <c r="AP23" s="200">
        <v>0</v>
      </c>
      <c r="AQ23" s="200">
        <v>20</v>
      </c>
      <c r="AR23" s="200"/>
      <c r="AS23" s="200"/>
      <c r="AT23" s="200"/>
      <c r="AU23" s="200"/>
      <c r="AV23" s="200"/>
      <c r="AW23" s="200"/>
      <c r="AX23" s="200"/>
      <c r="AY23" s="200"/>
      <c r="AZ23" s="200"/>
    </row>
    <row r="24" spans="1:52" x14ac:dyDescent="0.35">
      <c r="A24" s="201" t="str">
        <f>RawData!V24</f>
        <v>Humble.Matthew</v>
      </c>
      <c r="B24" s="200" t="s">
        <v>397</v>
      </c>
      <c r="C24" s="200">
        <v>20</v>
      </c>
      <c r="D24" s="218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18"/>
      <c r="AP24" s="200">
        <v>0</v>
      </c>
      <c r="AQ24" s="200">
        <v>20</v>
      </c>
      <c r="AR24" s="200"/>
      <c r="AS24" s="200"/>
      <c r="AT24" s="200"/>
      <c r="AU24" s="200"/>
      <c r="AV24" s="200"/>
      <c r="AW24" s="200"/>
      <c r="AX24" s="200"/>
      <c r="AY24" s="200"/>
      <c r="AZ24" s="200"/>
    </row>
    <row r="25" spans="1:52" x14ac:dyDescent="0.35">
      <c r="A25" s="201" t="str">
        <f>RawData!V25</f>
        <v>peter.kagbo</v>
      </c>
      <c r="B25" s="200" t="s">
        <v>226</v>
      </c>
      <c r="C25" s="200">
        <v>20</v>
      </c>
      <c r="D25" s="218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18"/>
      <c r="AP25" s="200">
        <v>0</v>
      </c>
      <c r="AQ25" s="200">
        <v>20</v>
      </c>
      <c r="AR25" s="200"/>
      <c r="AS25" s="200"/>
      <c r="AT25" s="200"/>
      <c r="AU25" s="200"/>
      <c r="AV25" s="200"/>
      <c r="AW25" s="200"/>
      <c r="AX25" s="200"/>
      <c r="AY25" s="200"/>
      <c r="AZ25" s="200"/>
    </row>
    <row r="26" spans="1:52" x14ac:dyDescent="0.35">
      <c r="A26" s="201" t="str">
        <f>RawData!V26</f>
        <v>felixkode</v>
      </c>
      <c r="B26" s="200" t="s">
        <v>412</v>
      </c>
      <c r="C26" s="200">
        <v>20</v>
      </c>
      <c r="D26" s="218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18"/>
      <c r="AP26" s="200">
        <v>0</v>
      </c>
      <c r="AQ26" s="200">
        <v>20</v>
      </c>
      <c r="AR26" s="200"/>
      <c r="AS26" s="200"/>
      <c r="AT26" s="200"/>
      <c r="AU26" s="200"/>
      <c r="AV26" s="200"/>
      <c r="AW26" s="200"/>
      <c r="AX26" s="200"/>
      <c r="AY26" s="200"/>
      <c r="AZ26" s="200"/>
    </row>
    <row r="27" spans="1:52" x14ac:dyDescent="0.35">
      <c r="A27" s="201" t="str">
        <f>RawData!V27</f>
        <v>Maryann.O.Mokogwu</v>
      </c>
      <c r="B27" s="200" t="s">
        <v>399</v>
      </c>
      <c r="C27" s="200">
        <v>20</v>
      </c>
      <c r="D27" s="218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18"/>
      <c r="AP27" s="200">
        <v>0</v>
      </c>
      <c r="AQ27" s="200">
        <v>20</v>
      </c>
      <c r="AR27" s="200"/>
      <c r="AS27" s="200"/>
      <c r="AT27" s="200"/>
      <c r="AU27" s="200"/>
      <c r="AV27" s="200"/>
      <c r="AW27" s="200"/>
      <c r="AX27" s="200"/>
      <c r="AY27" s="200"/>
      <c r="AZ27" s="200"/>
    </row>
    <row r="28" spans="1:52" x14ac:dyDescent="0.35">
      <c r="A28" s="201" t="str">
        <f>RawData!V28</f>
        <v>G.Nwankwo</v>
      </c>
      <c r="B28" s="200" t="s">
        <v>400</v>
      </c>
      <c r="C28" s="200">
        <v>20</v>
      </c>
      <c r="D28" s="218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18"/>
      <c r="AP28" s="200">
        <v>0</v>
      </c>
      <c r="AQ28" s="200">
        <v>20</v>
      </c>
      <c r="AR28" s="200"/>
      <c r="AS28" s="200"/>
      <c r="AT28" s="200"/>
      <c r="AU28" s="200"/>
      <c r="AV28" s="200"/>
      <c r="AW28" s="200"/>
      <c r="AX28" s="200"/>
      <c r="AY28" s="200"/>
      <c r="AZ28" s="200"/>
    </row>
    <row r="29" spans="1:52" x14ac:dyDescent="0.35">
      <c r="A29" s="201" t="str">
        <f>RawData!V29</f>
        <v>Ugochukwu.Nwannadi</v>
      </c>
      <c r="B29" s="200" t="s">
        <v>401</v>
      </c>
      <c r="C29" s="200">
        <v>20</v>
      </c>
      <c r="D29" s="218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18"/>
      <c r="AP29" s="200">
        <v>0</v>
      </c>
      <c r="AQ29" s="200">
        <v>20</v>
      </c>
      <c r="AR29" s="200"/>
      <c r="AS29" s="200"/>
      <c r="AT29" s="200"/>
      <c r="AU29" s="200"/>
      <c r="AV29" s="200"/>
      <c r="AW29" s="200"/>
      <c r="AX29" s="200"/>
      <c r="AY29" s="200"/>
      <c r="AZ29" s="200"/>
    </row>
    <row r="30" spans="1:52" x14ac:dyDescent="0.35">
      <c r="A30" s="201" t="str">
        <f>RawData!V30</f>
        <v>I.Obi</v>
      </c>
      <c r="B30" s="200" t="s">
        <v>402</v>
      </c>
      <c r="C30" s="200">
        <v>20</v>
      </c>
      <c r="D30" s="218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18"/>
      <c r="AP30" s="200">
        <v>0</v>
      </c>
      <c r="AQ30" s="200">
        <v>20</v>
      </c>
      <c r="AR30" s="200"/>
      <c r="AS30" s="200"/>
      <c r="AT30" s="200"/>
      <c r="AU30" s="200"/>
      <c r="AV30" s="200"/>
      <c r="AW30" s="200"/>
      <c r="AX30" s="200"/>
      <c r="AY30" s="200"/>
      <c r="AZ30" s="200"/>
    </row>
    <row r="31" spans="1:52" x14ac:dyDescent="0.35">
      <c r="A31" s="201" t="str">
        <f>RawData!V31</f>
        <v>Obiora.Obiakor</v>
      </c>
      <c r="B31" s="200" t="s">
        <v>403</v>
      </c>
      <c r="C31" s="200">
        <v>20</v>
      </c>
      <c r="D31" s="218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18"/>
      <c r="AP31" s="200">
        <v>0</v>
      </c>
      <c r="AQ31" s="200">
        <v>20</v>
      </c>
      <c r="AR31" s="200"/>
      <c r="AS31" s="200"/>
      <c r="AT31" s="200"/>
      <c r="AU31" s="200"/>
      <c r="AV31" s="200"/>
      <c r="AW31" s="200"/>
      <c r="AX31" s="200"/>
      <c r="AY31" s="200"/>
      <c r="AZ31" s="200"/>
    </row>
    <row r="32" spans="1:52" x14ac:dyDescent="0.35">
      <c r="A32" s="201" t="str">
        <f>RawData!V32</f>
        <v>Emmanuel.Obumselu</v>
      </c>
      <c r="B32" s="200" t="s">
        <v>404</v>
      </c>
      <c r="C32" s="200">
        <v>20</v>
      </c>
      <c r="D32" s="218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18"/>
      <c r="AP32" s="200">
        <v>0</v>
      </c>
      <c r="AQ32" s="200">
        <v>20</v>
      </c>
      <c r="AR32" s="200"/>
      <c r="AS32" s="200"/>
      <c r="AT32" s="200"/>
      <c r="AU32" s="200"/>
      <c r="AV32" s="200"/>
      <c r="AW32" s="200"/>
      <c r="AX32" s="200"/>
      <c r="AY32" s="200"/>
      <c r="AZ32" s="200"/>
    </row>
    <row r="33" spans="1:52" x14ac:dyDescent="0.35">
      <c r="A33" s="201" t="str">
        <f>RawData!V33</f>
        <v>Chineme.Oduali</v>
      </c>
      <c r="B33" s="200" t="s">
        <v>405</v>
      </c>
      <c r="C33" s="200">
        <v>20</v>
      </c>
      <c r="D33" s="218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18"/>
      <c r="AP33" s="200">
        <v>0</v>
      </c>
      <c r="AQ33" s="200">
        <v>20</v>
      </c>
      <c r="AR33" s="200"/>
      <c r="AS33" s="200"/>
      <c r="AT33" s="200"/>
      <c r="AU33" s="200"/>
      <c r="AV33" s="200"/>
      <c r="AW33" s="200"/>
      <c r="AX33" s="200"/>
      <c r="AY33" s="200"/>
      <c r="AZ33" s="200"/>
    </row>
    <row r="34" spans="1:52" x14ac:dyDescent="0.35">
      <c r="A34" s="201" t="str">
        <f>RawData!V34</f>
        <v>Chituru.Ogbugo</v>
      </c>
      <c r="B34" s="200" t="s">
        <v>406</v>
      </c>
      <c r="C34" s="200">
        <v>20</v>
      </c>
      <c r="D34" s="218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18"/>
      <c r="AP34" s="200">
        <v>0</v>
      </c>
      <c r="AQ34" s="200">
        <v>20</v>
      </c>
      <c r="AR34" s="200"/>
      <c r="AS34" s="200"/>
      <c r="AT34" s="200"/>
      <c r="AU34" s="200"/>
      <c r="AV34" s="200"/>
      <c r="AW34" s="200"/>
      <c r="AX34" s="200"/>
      <c r="AY34" s="200"/>
      <c r="AZ34" s="200"/>
    </row>
    <row r="35" spans="1:52" x14ac:dyDescent="0.35">
      <c r="A35" s="201" t="str">
        <f>RawData!V35</f>
        <v>Cyprian.Orji</v>
      </c>
      <c r="B35" s="200" t="s">
        <v>407</v>
      </c>
      <c r="C35" s="200">
        <v>20</v>
      </c>
      <c r="D35" s="218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18"/>
      <c r="AP35" s="200">
        <v>0</v>
      </c>
      <c r="AQ35" s="200">
        <v>20</v>
      </c>
      <c r="AR35" s="200"/>
      <c r="AS35" s="200"/>
      <c r="AT35" s="200"/>
      <c r="AU35" s="200"/>
      <c r="AV35" s="200"/>
      <c r="AW35" s="200"/>
      <c r="AX35" s="200"/>
      <c r="AY35" s="200"/>
      <c r="AZ35" s="200"/>
    </row>
    <row r="36" spans="1:52" x14ac:dyDescent="0.35">
      <c r="A36" s="201" t="str">
        <f>RawData!V36</f>
        <v>nnaama.okeke</v>
      </c>
      <c r="B36" s="200" t="s">
        <v>408</v>
      </c>
      <c r="C36" s="200">
        <v>20</v>
      </c>
      <c r="D36" s="218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18"/>
      <c r="AP36" s="200">
        <v>0</v>
      </c>
      <c r="AQ36" s="200">
        <v>20</v>
      </c>
      <c r="AR36" s="200"/>
      <c r="AS36" s="200"/>
      <c r="AT36" s="200"/>
      <c r="AU36" s="200"/>
      <c r="AV36" s="200"/>
      <c r="AW36" s="200"/>
      <c r="AX36" s="200"/>
      <c r="AY36" s="200"/>
      <c r="AZ36" s="200"/>
    </row>
    <row r="37" spans="1:52" x14ac:dyDescent="0.35">
      <c r="A37" s="201" t="str">
        <f>RawData!V37</f>
        <v>Felicia.Orose</v>
      </c>
      <c r="B37" s="200" t="s">
        <v>409</v>
      </c>
      <c r="C37" s="200">
        <v>20</v>
      </c>
      <c r="D37" s="218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18"/>
      <c r="AP37" s="200">
        <v>0</v>
      </c>
      <c r="AQ37" s="200">
        <v>20</v>
      </c>
      <c r="AR37" s="200"/>
      <c r="AS37" s="200"/>
      <c r="AT37" s="200"/>
      <c r="AU37" s="200"/>
      <c r="AV37" s="200"/>
      <c r="AW37" s="200"/>
      <c r="AX37" s="200"/>
      <c r="AY37" s="200"/>
      <c r="AZ37" s="200"/>
    </row>
    <row r="38" spans="1:52" x14ac:dyDescent="0.35">
      <c r="A38" s="201" t="str">
        <f>RawData!V38</f>
        <v>J.Oruoghor</v>
      </c>
      <c r="B38" s="200" t="s">
        <v>410</v>
      </c>
      <c r="C38" s="200">
        <v>20</v>
      </c>
      <c r="D38" s="218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18"/>
      <c r="AP38" s="200">
        <v>0</v>
      </c>
      <c r="AQ38" s="200">
        <v>20</v>
      </c>
      <c r="AR38" s="200"/>
      <c r="AS38" s="200"/>
      <c r="AT38" s="200"/>
      <c r="AU38" s="200"/>
      <c r="AV38" s="200"/>
      <c r="AW38" s="200"/>
      <c r="AX38" s="200"/>
      <c r="AY38" s="200"/>
      <c r="AZ38" s="200"/>
    </row>
    <row r="39" spans="1:52" x14ac:dyDescent="0.35">
      <c r="A39" s="201" t="str">
        <f>RawData!V39</f>
        <v>Raymond.Jones</v>
      </c>
      <c r="B39" s="200" t="s">
        <v>411</v>
      </c>
      <c r="C39" s="200">
        <v>20</v>
      </c>
      <c r="D39" s="218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18"/>
      <c r="AP39" s="200">
        <v>0</v>
      </c>
      <c r="AQ39" s="200">
        <v>20</v>
      </c>
      <c r="AR39" s="200"/>
      <c r="AS39" s="200"/>
      <c r="AT39" s="200"/>
      <c r="AU39" s="200"/>
      <c r="AV39" s="200"/>
      <c r="AW39" s="200"/>
      <c r="AX39" s="200"/>
      <c r="AY39" s="200"/>
      <c r="AZ39" s="200"/>
    </row>
    <row r="40" spans="1:52" x14ac:dyDescent="0.35">
      <c r="A40" s="201" t="str">
        <f>RawData!V40</f>
        <v>D.Uwaezuoke</v>
      </c>
      <c r="B40" s="200" t="s">
        <v>398</v>
      </c>
      <c r="C40" s="200">
        <v>20</v>
      </c>
      <c r="D40" s="218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18"/>
      <c r="AP40" s="200">
        <v>0</v>
      </c>
      <c r="AQ40" s="200">
        <v>20</v>
      </c>
      <c r="AR40" s="200"/>
      <c r="AS40" s="200"/>
      <c r="AT40" s="200"/>
      <c r="AU40" s="200"/>
      <c r="AV40" s="200"/>
      <c r="AW40" s="200"/>
      <c r="AX40" s="200"/>
      <c r="AY40" s="200"/>
      <c r="AZ40" s="200"/>
    </row>
    <row r="41" spans="1:52" x14ac:dyDescent="0.35">
      <c r="A41" s="201"/>
      <c r="B41" s="200"/>
      <c r="C41" s="200"/>
      <c r="D41" s="218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18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</row>
    <row r="42" spans="1:52" x14ac:dyDescent="0.35">
      <c r="A42" s="200"/>
      <c r="B42" s="200"/>
      <c r="C42" s="200"/>
      <c r="D42" s="218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18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</row>
    <row r="43" spans="1:52" x14ac:dyDescent="0.35">
      <c r="A43" s="200"/>
      <c r="B43" s="200"/>
      <c r="C43" s="200"/>
      <c r="D43" s="218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18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</row>
    <row r="44" spans="1:52" x14ac:dyDescent="0.35">
      <c r="A44" s="200"/>
      <c r="B44" s="200"/>
      <c r="C44" s="200"/>
      <c r="D44" s="218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18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</row>
    <row r="45" spans="1:52" x14ac:dyDescent="0.35">
      <c r="A45" s="200"/>
      <c r="B45" s="200"/>
      <c r="C45" s="200"/>
      <c r="D45" s="218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18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</row>
    <row r="46" spans="1:52" x14ac:dyDescent="0.35">
      <c r="A46" s="200"/>
      <c r="B46" s="200"/>
      <c r="C46" s="200"/>
      <c r="D46" s="218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18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</row>
    <row r="47" spans="1:52" x14ac:dyDescent="0.35">
      <c r="A47" s="200"/>
      <c r="B47" s="200"/>
      <c r="C47" s="200"/>
      <c r="D47" s="218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18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</row>
    <row r="48" spans="1:52" x14ac:dyDescent="0.35">
      <c r="A48" s="200"/>
      <c r="B48" s="200"/>
      <c r="C48" s="200"/>
      <c r="D48" s="218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18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</row>
    <row r="49" spans="1:52" x14ac:dyDescent="0.35">
      <c r="A49" s="200"/>
      <c r="B49" s="200"/>
      <c r="C49" s="200"/>
      <c r="D49" s="218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18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</row>
    <row r="50" spans="1:52" x14ac:dyDescent="0.35">
      <c r="A50" s="200"/>
      <c r="B50" s="200"/>
      <c r="C50" s="200"/>
      <c r="D50" s="218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18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</row>
    <row r="51" spans="1:52" x14ac:dyDescent="0.35">
      <c r="A51" s="200"/>
      <c r="B51" s="200"/>
      <c r="C51" s="200"/>
      <c r="D51" s="218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18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</row>
    <row r="52" spans="1:52" x14ac:dyDescent="0.35">
      <c r="A52" s="200"/>
      <c r="B52" s="200"/>
      <c r="C52" s="200"/>
      <c r="D52" s="218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18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</row>
    <row r="53" spans="1:52" x14ac:dyDescent="0.35">
      <c r="A53" s="200"/>
      <c r="B53" s="200"/>
      <c r="C53" s="200"/>
      <c r="D53" s="218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18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</row>
    <row r="54" spans="1:52" x14ac:dyDescent="0.35">
      <c r="A54" s="200"/>
      <c r="B54" s="200"/>
      <c r="C54" s="200"/>
      <c r="D54" s="218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18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</row>
    <row r="55" spans="1:52" x14ac:dyDescent="0.35">
      <c r="A55" s="200"/>
      <c r="B55" s="200"/>
      <c r="C55" s="200"/>
      <c r="D55" s="218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18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</row>
    <row r="56" spans="1:52" x14ac:dyDescent="0.35">
      <c r="A56" s="200"/>
      <c r="B56" s="200"/>
      <c r="C56" s="200"/>
      <c r="D56" s="218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18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</row>
    <row r="57" spans="1:52" x14ac:dyDescent="0.35">
      <c r="A57" s="200"/>
      <c r="B57" s="200"/>
      <c r="C57" s="200"/>
      <c r="D57" s="218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18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</row>
    <row r="58" spans="1:52" x14ac:dyDescent="0.35">
      <c r="A58" s="200"/>
      <c r="B58" s="200"/>
      <c r="C58" s="200"/>
      <c r="D58" s="218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18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</row>
    <row r="59" spans="1:52" x14ac:dyDescent="0.35">
      <c r="A59" s="200"/>
      <c r="B59" s="200"/>
      <c r="C59" s="200"/>
      <c r="D59" s="218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18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</row>
    <row r="60" spans="1:52" x14ac:dyDescent="0.35">
      <c r="A60" s="200"/>
      <c r="B60" s="200"/>
      <c r="C60" s="200"/>
      <c r="D60" s="218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18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</row>
    <row r="61" spans="1:52" x14ac:dyDescent="0.35">
      <c r="A61" s="200"/>
      <c r="B61" s="200"/>
      <c r="C61" s="200"/>
      <c r="D61" s="218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18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</row>
    <row r="62" spans="1:52" x14ac:dyDescent="0.35">
      <c r="A62" s="200"/>
      <c r="B62" s="200"/>
      <c r="C62" s="200"/>
      <c r="D62" s="218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18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</row>
    <row r="63" spans="1:52" x14ac:dyDescent="0.35">
      <c r="A63" s="200"/>
      <c r="B63" s="200"/>
      <c r="C63" s="200"/>
      <c r="D63" s="218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18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</row>
    <row r="64" spans="1:52" x14ac:dyDescent="0.35">
      <c r="A64" s="200"/>
      <c r="B64" s="200"/>
      <c r="C64" s="200"/>
      <c r="D64" s="218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18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</row>
    <row r="65" spans="1:52" x14ac:dyDescent="0.35">
      <c r="A65" s="200"/>
      <c r="B65" s="200"/>
      <c r="C65" s="200"/>
      <c r="D65" s="218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18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</row>
    <row r="66" spans="1:52" x14ac:dyDescent="0.35">
      <c r="A66" s="200"/>
      <c r="B66" s="200"/>
      <c r="C66" s="200"/>
      <c r="D66" s="218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18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</row>
    <row r="67" spans="1:52" x14ac:dyDescent="0.35">
      <c r="A67" s="200"/>
      <c r="B67" s="200"/>
      <c r="C67" s="200"/>
      <c r="D67" s="218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18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</row>
    <row r="68" spans="1:52" x14ac:dyDescent="0.35">
      <c r="A68" s="200"/>
      <c r="B68" s="200"/>
      <c r="C68" s="200"/>
      <c r="D68" s="218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18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</row>
    <row r="69" spans="1:52" x14ac:dyDescent="0.35">
      <c r="A69" s="200"/>
      <c r="B69" s="200"/>
      <c r="C69" s="200"/>
      <c r="D69" s="218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18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</row>
    <row r="70" spans="1:52" x14ac:dyDescent="0.35">
      <c r="A70" s="200"/>
      <c r="B70" s="200"/>
      <c r="C70" s="200"/>
      <c r="D70" s="218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18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</row>
    <row r="71" spans="1:52" x14ac:dyDescent="0.35">
      <c r="A71" s="200"/>
      <c r="B71" s="200"/>
      <c r="C71" s="200"/>
      <c r="D71" s="218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18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</row>
    <row r="72" spans="1:52" x14ac:dyDescent="0.35">
      <c r="A72" s="200"/>
      <c r="B72" s="200"/>
      <c r="C72" s="200"/>
      <c r="D72" s="218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18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</row>
    <row r="73" spans="1:52" x14ac:dyDescent="0.35">
      <c r="A73" s="200"/>
      <c r="B73" s="200"/>
      <c r="C73" s="200"/>
      <c r="D73" s="218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18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</row>
    <row r="74" spans="1:52" x14ac:dyDescent="0.35">
      <c r="A74" s="200"/>
      <c r="B74" s="200"/>
      <c r="C74" s="200"/>
      <c r="D74" s="218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200"/>
      <c r="AN74" s="200"/>
      <c r="AO74" s="218"/>
      <c r="AP74" s="200"/>
      <c r="AQ74" s="200"/>
      <c r="AR74" s="200"/>
      <c r="AS74" s="200"/>
      <c r="AT74" s="200"/>
      <c r="AU74" s="200"/>
      <c r="AV74" s="200"/>
      <c r="AW74" s="200"/>
      <c r="AX74" s="200"/>
      <c r="AY74" s="200"/>
      <c r="AZ74" s="200"/>
    </row>
    <row r="75" spans="1:52" x14ac:dyDescent="0.35">
      <c r="A75" s="200"/>
      <c r="B75" s="200"/>
      <c r="C75" s="200"/>
      <c r="D75" s="218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18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</row>
    <row r="76" spans="1:52" x14ac:dyDescent="0.35">
      <c r="A76" s="200"/>
      <c r="B76" s="200"/>
      <c r="C76" s="200"/>
      <c r="D76" s="218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18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</row>
    <row r="77" spans="1:52" x14ac:dyDescent="0.35">
      <c r="A77" s="200"/>
      <c r="B77" s="200"/>
      <c r="C77" s="200"/>
      <c r="D77" s="218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200"/>
      <c r="AN77" s="200"/>
      <c r="AO77" s="218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</row>
    <row r="78" spans="1:52" x14ac:dyDescent="0.35">
      <c r="A78" s="200"/>
      <c r="B78" s="200"/>
      <c r="C78" s="200"/>
      <c r="D78" s="218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18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</row>
    <row r="79" spans="1:52" x14ac:dyDescent="0.35">
      <c r="A79" s="200"/>
      <c r="B79" s="200"/>
      <c r="C79" s="200"/>
      <c r="D79" s="218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18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</row>
    <row r="80" spans="1:52" x14ac:dyDescent="0.35">
      <c r="A80" s="200"/>
      <c r="B80" s="200"/>
      <c r="C80" s="200"/>
      <c r="D80" s="218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18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</row>
    <row r="81" spans="1:52" x14ac:dyDescent="0.35">
      <c r="A81" s="200"/>
      <c r="B81" s="200"/>
      <c r="C81" s="200"/>
      <c r="D81" s="218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18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</row>
    <row r="82" spans="1:52" x14ac:dyDescent="0.35">
      <c r="A82" s="200"/>
      <c r="B82" s="200"/>
      <c r="C82" s="200"/>
      <c r="D82" s="218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18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</row>
    <row r="83" spans="1:52" x14ac:dyDescent="0.35">
      <c r="A83" s="200"/>
      <c r="B83" s="200"/>
      <c r="C83" s="200"/>
      <c r="D83" s="218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18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</row>
    <row r="84" spans="1:52" x14ac:dyDescent="0.35">
      <c r="A84" s="200"/>
      <c r="B84" s="200"/>
      <c r="C84" s="200"/>
      <c r="D84" s="218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18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</row>
    <row r="85" spans="1:52" x14ac:dyDescent="0.35">
      <c r="A85" s="200"/>
      <c r="B85" s="200"/>
      <c r="C85" s="200"/>
      <c r="D85" s="218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18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</row>
    <row r="86" spans="1:52" x14ac:dyDescent="0.35">
      <c r="A86" s="200"/>
      <c r="B86" s="200"/>
      <c r="C86" s="200"/>
      <c r="D86" s="218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18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</row>
    <row r="87" spans="1:52" x14ac:dyDescent="0.35">
      <c r="A87" s="200"/>
      <c r="B87" s="200"/>
      <c r="C87" s="200"/>
      <c r="D87" s="218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18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</row>
    <row r="88" spans="1:52" x14ac:dyDescent="0.35">
      <c r="A88" s="200"/>
      <c r="B88" s="200"/>
      <c r="C88" s="200"/>
      <c r="D88" s="218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18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</row>
    <row r="89" spans="1:52" x14ac:dyDescent="0.35">
      <c r="A89" s="200"/>
      <c r="B89" s="200"/>
      <c r="C89" s="200"/>
      <c r="D89" s="218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18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</row>
    <row r="90" spans="1:52" x14ac:dyDescent="0.35">
      <c r="A90" s="200"/>
      <c r="B90" s="200"/>
      <c r="C90" s="200"/>
      <c r="D90" s="218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18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</row>
    <row r="91" spans="1:52" x14ac:dyDescent="0.35">
      <c r="A91" s="200"/>
      <c r="B91" s="200"/>
      <c r="C91" s="200"/>
      <c r="D91" s="218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18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</row>
    <row r="92" spans="1:52" x14ac:dyDescent="0.35">
      <c r="A92" s="200"/>
      <c r="B92" s="200"/>
      <c r="C92" s="200"/>
      <c r="D92" s="218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18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</row>
    <row r="93" spans="1:52" x14ac:dyDescent="0.35">
      <c r="A93" s="200"/>
      <c r="B93" s="200"/>
      <c r="C93" s="200"/>
      <c r="D93" s="218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18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</row>
    <row r="94" spans="1:52" x14ac:dyDescent="0.35">
      <c r="A94" s="200"/>
      <c r="B94" s="200"/>
      <c r="C94" s="200"/>
      <c r="D94" s="218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218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</row>
    <row r="95" spans="1:52" x14ac:dyDescent="0.35">
      <c r="A95" s="200"/>
      <c r="B95" s="200"/>
      <c r="C95" s="200"/>
      <c r="D95" s="218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18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</row>
    <row r="96" spans="1:52" x14ac:dyDescent="0.35">
      <c r="A96" s="200"/>
      <c r="B96" s="200"/>
      <c r="C96" s="200"/>
      <c r="D96" s="218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18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</row>
    <row r="97" spans="1:52" x14ac:dyDescent="0.35">
      <c r="A97" s="200"/>
      <c r="B97" s="200"/>
      <c r="C97" s="200"/>
      <c r="D97" s="218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18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</row>
    <row r="98" spans="1:52" x14ac:dyDescent="0.35">
      <c r="A98" s="200"/>
      <c r="B98" s="200"/>
      <c r="C98" s="200"/>
      <c r="D98" s="218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18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</row>
    <row r="99" spans="1:52" x14ac:dyDescent="0.35">
      <c r="A99" s="200"/>
      <c r="B99" s="200"/>
      <c r="C99" s="200"/>
      <c r="D99" s="218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18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</row>
    <row r="100" spans="1:52" x14ac:dyDescent="0.35">
      <c r="A100" s="200"/>
      <c r="B100" s="200"/>
      <c r="C100" s="200"/>
      <c r="D100" s="218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18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</row>
    <row r="101" spans="1:52" x14ac:dyDescent="0.35">
      <c r="A101" s="99"/>
      <c r="B101" s="99"/>
      <c r="C101" s="99"/>
      <c r="D101" s="99"/>
    </row>
    <row r="102" spans="1:52" x14ac:dyDescent="0.35">
      <c r="A102" s="99"/>
      <c r="B102" s="99"/>
      <c r="C102" s="99"/>
      <c r="D102" s="99"/>
    </row>
    <row r="103" spans="1:52" x14ac:dyDescent="0.35">
      <c r="A103" s="99"/>
      <c r="B103" s="99"/>
      <c r="C103" s="99"/>
      <c r="D103" s="99"/>
    </row>
    <row r="104" spans="1:52" x14ac:dyDescent="0.35">
      <c r="A104" s="99"/>
      <c r="B104" s="99"/>
      <c r="C104" s="99"/>
      <c r="D104" s="99"/>
    </row>
    <row r="105" spans="1:52" x14ac:dyDescent="0.35">
      <c r="A105" s="99"/>
      <c r="B105" s="99"/>
      <c r="C105" s="99"/>
      <c r="D105" s="99"/>
    </row>
    <row r="106" spans="1:52" x14ac:dyDescent="0.35">
      <c r="A106" s="99"/>
      <c r="B106" s="99"/>
      <c r="C106" s="99"/>
      <c r="D106" s="99"/>
    </row>
    <row r="107" spans="1:52" x14ac:dyDescent="0.35">
      <c r="A107" s="99"/>
      <c r="B107" s="99"/>
      <c r="C107" s="99"/>
      <c r="D107" s="99"/>
    </row>
    <row r="108" spans="1:52" x14ac:dyDescent="0.35">
      <c r="A108" s="99"/>
      <c r="B108" s="99"/>
      <c r="C108" s="99"/>
      <c r="D108" s="99"/>
    </row>
    <row r="109" spans="1:52" x14ac:dyDescent="0.35">
      <c r="A109" s="99"/>
      <c r="B109" s="99"/>
      <c r="C109" s="99"/>
      <c r="D109" s="99"/>
    </row>
    <row r="110" spans="1:52" x14ac:dyDescent="0.35">
      <c r="A110" s="99"/>
      <c r="B110" s="99"/>
      <c r="C110" s="99"/>
      <c r="D110" s="99"/>
    </row>
    <row r="111" spans="1:52" x14ac:dyDescent="0.35">
      <c r="A111" s="99"/>
      <c r="B111" s="99"/>
      <c r="C111" s="99"/>
      <c r="D111" s="99"/>
    </row>
    <row r="112" spans="1:52" x14ac:dyDescent="0.35">
      <c r="A112" s="99"/>
      <c r="B112" s="99"/>
      <c r="C112" s="99"/>
      <c r="D112" s="99"/>
    </row>
    <row r="113" spans="1:4" x14ac:dyDescent="0.35">
      <c r="A113" s="99"/>
      <c r="B113" s="99"/>
      <c r="C113" s="99"/>
      <c r="D113" s="99"/>
    </row>
    <row r="114" spans="1:4" x14ac:dyDescent="0.35">
      <c r="A114" s="99"/>
      <c r="B114" s="99"/>
      <c r="C114" s="99"/>
      <c r="D114" s="99"/>
    </row>
    <row r="115" spans="1:4" x14ac:dyDescent="0.35">
      <c r="A115" s="99"/>
      <c r="B115" s="99"/>
      <c r="C115" s="99"/>
      <c r="D115" s="99"/>
    </row>
    <row r="116" spans="1:4" x14ac:dyDescent="0.35">
      <c r="A116" s="99"/>
      <c r="B116" s="99"/>
      <c r="C116" s="99"/>
      <c r="D116" s="99"/>
    </row>
    <row r="117" spans="1:4" x14ac:dyDescent="0.35">
      <c r="A117" s="99"/>
      <c r="B117" s="99"/>
      <c r="C117" s="99"/>
      <c r="D117" s="99"/>
    </row>
    <row r="118" spans="1:4" x14ac:dyDescent="0.35">
      <c r="A118" s="99"/>
      <c r="B118" s="99"/>
      <c r="C118" s="99"/>
      <c r="D118" s="99"/>
    </row>
    <row r="119" spans="1:4" x14ac:dyDescent="0.35">
      <c r="A119" s="99"/>
      <c r="B119" s="99"/>
      <c r="C119" s="99"/>
      <c r="D119" s="99"/>
    </row>
    <row r="120" spans="1:4" x14ac:dyDescent="0.35">
      <c r="A120" s="99"/>
      <c r="B120" s="99"/>
      <c r="C120" s="99"/>
      <c r="D120" s="99"/>
    </row>
    <row r="121" spans="1:4" x14ac:dyDescent="0.35">
      <c r="A121" s="99"/>
      <c r="B121" s="99"/>
      <c r="C121" s="99"/>
      <c r="D121" s="99"/>
    </row>
    <row r="122" spans="1:4" x14ac:dyDescent="0.35">
      <c r="A122" s="99"/>
      <c r="B122" s="99"/>
      <c r="C122" s="99"/>
      <c r="D122" s="99"/>
    </row>
    <row r="123" spans="1:4" x14ac:dyDescent="0.35">
      <c r="A123" s="99"/>
      <c r="B123" s="99"/>
      <c r="C123" s="99"/>
      <c r="D123" s="99"/>
    </row>
    <row r="124" spans="1:4" x14ac:dyDescent="0.35">
      <c r="A124" s="99"/>
      <c r="B124" s="99"/>
      <c r="C124" s="99"/>
      <c r="D124" s="99"/>
    </row>
    <row r="125" spans="1:4" x14ac:dyDescent="0.35">
      <c r="A125" s="99"/>
      <c r="B125" s="99"/>
      <c r="C125" s="99"/>
      <c r="D125" s="99"/>
    </row>
    <row r="126" spans="1:4" x14ac:dyDescent="0.35">
      <c r="A126" s="99"/>
      <c r="B126" s="99"/>
      <c r="C126" s="99"/>
      <c r="D126" s="99"/>
    </row>
    <row r="127" spans="1:4" x14ac:dyDescent="0.35">
      <c r="A127" s="99"/>
      <c r="B127" s="99"/>
      <c r="C127" s="99"/>
      <c r="D127" s="99"/>
    </row>
    <row r="128" spans="1:4" x14ac:dyDescent="0.35">
      <c r="A128" s="99"/>
      <c r="B128" s="99"/>
      <c r="C128" s="99"/>
      <c r="D128" s="99"/>
    </row>
    <row r="129" spans="1:4" x14ac:dyDescent="0.35">
      <c r="A129" s="99"/>
      <c r="B129" s="99"/>
      <c r="C129" s="99"/>
      <c r="D129" s="99"/>
    </row>
    <row r="130" spans="1:4" x14ac:dyDescent="0.35">
      <c r="A130" s="99"/>
      <c r="B130" s="99"/>
      <c r="C130" s="99"/>
      <c r="D130" s="99"/>
    </row>
    <row r="131" spans="1:4" x14ac:dyDescent="0.35">
      <c r="A131" s="99"/>
      <c r="B131" s="99"/>
      <c r="C131" s="99"/>
      <c r="D131" s="99"/>
    </row>
    <row r="132" spans="1:4" x14ac:dyDescent="0.35">
      <c r="A132" s="99"/>
      <c r="B132" s="99"/>
      <c r="C132" s="99"/>
      <c r="D132" s="99"/>
    </row>
    <row r="133" spans="1:4" x14ac:dyDescent="0.35">
      <c r="A133" s="99"/>
      <c r="B133" s="99"/>
      <c r="C133" s="99"/>
      <c r="D133" s="99"/>
    </row>
    <row r="134" spans="1:4" x14ac:dyDescent="0.35">
      <c r="A134" s="99"/>
      <c r="B134" s="99"/>
      <c r="C134" s="99"/>
      <c r="D134" s="99"/>
    </row>
    <row r="135" spans="1:4" x14ac:dyDescent="0.35">
      <c r="A135" s="99"/>
      <c r="B135" s="99"/>
      <c r="C135" s="99"/>
      <c r="D135" s="99"/>
    </row>
    <row r="136" spans="1:4" x14ac:dyDescent="0.35">
      <c r="A136" s="99"/>
      <c r="B136" s="99"/>
      <c r="C136" s="99"/>
      <c r="D136" s="99"/>
    </row>
    <row r="137" spans="1:4" x14ac:dyDescent="0.35">
      <c r="A137" s="99"/>
      <c r="B137" s="99"/>
      <c r="C137" s="99"/>
      <c r="D137" s="99"/>
    </row>
    <row r="138" spans="1:4" x14ac:dyDescent="0.35">
      <c r="A138" s="99"/>
      <c r="B138" s="99"/>
      <c r="C138" s="99"/>
      <c r="D138" s="99"/>
    </row>
    <row r="139" spans="1:4" x14ac:dyDescent="0.35">
      <c r="A139" s="99"/>
      <c r="B139" s="99"/>
      <c r="C139" s="99"/>
      <c r="D139" s="99"/>
    </row>
    <row r="140" spans="1:4" x14ac:dyDescent="0.35">
      <c r="A140" s="99"/>
      <c r="B140" s="99"/>
      <c r="C140" s="99"/>
      <c r="D140" s="99"/>
    </row>
    <row r="141" spans="1:4" x14ac:dyDescent="0.35">
      <c r="A141" s="99"/>
      <c r="B141" s="99"/>
      <c r="C141" s="99"/>
      <c r="D141" s="99"/>
    </row>
    <row r="142" spans="1:4" x14ac:dyDescent="0.35">
      <c r="A142" s="99"/>
      <c r="B142" s="99"/>
      <c r="C142" s="99"/>
      <c r="D142" s="99"/>
    </row>
    <row r="143" spans="1:4" x14ac:dyDescent="0.35">
      <c r="A143" s="99"/>
      <c r="B143" s="99"/>
      <c r="C143" s="99"/>
      <c r="D143" s="99"/>
    </row>
    <row r="144" spans="1:4" x14ac:dyDescent="0.35">
      <c r="A144" s="99"/>
      <c r="B144" s="99"/>
      <c r="C144" s="99"/>
      <c r="D144" s="99"/>
    </row>
    <row r="145" spans="1:4" x14ac:dyDescent="0.35">
      <c r="A145" s="99"/>
      <c r="B145" s="99"/>
      <c r="C145" s="99"/>
      <c r="D145" s="99"/>
    </row>
    <row r="146" spans="1:4" x14ac:dyDescent="0.35">
      <c r="A146" s="99"/>
      <c r="B146" s="99"/>
      <c r="C146" s="99"/>
      <c r="D146" s="99"/>
    </row>
    <row r="147" spans="1:4" x14ac:dyDescent="0.35">
      <c r="A147" s="99"/>
      <c r="B147" s="99"/>
      <c r="C147" s="99"/>
      <c r="D147" s="99"/>
    </row>
    <row r="148" spans="1:4" x14ac:dyDescent="0.35">
      <c r="A148" s="99"/>
      <c r="B148" s="99"/>
      <c r="C148" s="99"/>
      <c r="D148" s="99"/>
    </row>
    <row r="149" spans="1:4" x14ac:dyDescent="0.35">
      <c r="A149" s="99"/>
      <c r="B149" s="99"/>
      <c r="C149" s="99"/>
      <c r="D149" s="99"/>
    </row>
    <row r="150" spans="1:4" x14ac:dyDescent="0.35">
      <c r="A150" s="99"/>
      <c r="B150" s="99"/>
      <c r="C150" s="99"/>
      <c r="D150" s="99"/>
    </row>
    <row r="151" spans="1:4" x14ac:dyDescent="0.35">
      <c r="A151" s="99"/>
      <c r="B151" s="99"/>
      <c r="C151" s="99"/>
      <c r="D151" s="99"/>
    </row>
    <row r="152" spans="1:4" x14ac:dyDescent="0.35">
      <c r="A152" s="99"/>
      <c r="B152" s="99"/>
      <c r="C152" s="99"/>
      <c r="D152" s="99"/>
    </row>
    <row r="153" spans="1:4" x14ac:dyDescent="0.35">
      <c r="A153" s="99"/>
      <c r="B153" s="99"/>
      <c r="C153" s="99"/>
      <c r="D153" s="99"/>
    </row>
    <row r="154" spans="1:4" x14ac:dyDescent="0.35">
      <c r="A154" s="99"/>
      <c r="B154" s="99"/>
      <c r="C154" s="99"/>
      <c r="D154" s="99"/>
    </row>
    <row r="155" spans="1:4" x14ac:dyDescent="0.35">
      <c r="A155" s="99"/>
      <c r="B155" s="99"/>
      <c r="C155" s="99"/>
      <c r="D155" s="99"/>
    </row>
    <row r="156" spans="1:4" x14ac:dyDescent="0.35">
      <c r="A156" s="99"/>
      <c r="B156" s="99"/>
      <c r="C156" s="99"/>
      <c r="D156" s="99"/>
    </row>
    <row r="157" spans="1:4" x14ac:dyDescent="0.35">
      <c r="A157" s="99"/>
      <c r="B157" s="99"/>
      <c r="C157" s="99"/>
      <c r="D157" s="99"/>
    </row>
    <row r="158" spans="1:4" x14ac:dyDescent="0.35">
      <c r="A158" s="99"/>
      <c r="B158" s="99"/>
      <c r="C158" s="99"/>
      <c r="D158" s="99"/>
    </row>
    <row r="159" spans="1:4" x14ac:dyDescent="0.35">
      <c r="A159" s="99"/>
      <c r="B159" s="99"/>
      <c r="C159" s="99"/>
      <c r="D159" s="99"/>
    </row>
    <row r="160" spans="1:4" x14ac:dyDescent="0.35">
      <c r="A160" s="99"/>
      <c r="B160" s="99"/>
      <c r="C160" s="99"/>
      <c r="D160" s="99"/>
    </row>
    <row r="161" spans="1:4" x14ac:dyDescent="0.35">
      <c r="A161" s="99"/>
      <c r="B161" s="99"/>
      <c r="C161" s="99"/>
      <c r="D161" s="99"/>
    </row>
    <row r="162" spans="1:4" x14ac:dyDescent="0.35">
      <c r="A162" s="99"/>
      <c r="B162" s="99"/>
      <c r="C162" s="99"/>
      <c r="D162" s="99"/>
    </row>
    <row r="163" spans="1:4" x14ac:dyDescent="0.35">
      <c r="A163" s="99"/>
      <c r="B163" s="99"/>
      <c r="C163" s="99"/>
      <c r="D163" s="99"/>
    </row>
    <row r="164" spans="1:4" x14ac:dyDescent="0.35">
      <c r="A164" s="99"/>
      <c r="B164" s="99"/>
      <c r="C164" s="99"/>
      <c r="D164" s="99"/>
    </row>
    <row r="165" spans="1:4" x14ac:dyDescent="0.35">
      <c r="A165" s="99"/>
      <c r="B165" s="99"/>
      <c r="C165" s="99"/>
      <c r="D165" s="99"/>
    </row>
    <row r="166" spans="1:4" x14ac:dyDescent="0.35">
      <c r="A166" s="99"/>
      <c r="B166" s="99"/>
      <c r="C166" s="99"/>
      <c r="D166" s="99"/>
    </row>
    <row r="167" spans="1:4" x14ac:dyDescent="0.35">
      <c r="A167" s="99"/>
      <c r="B167" s="99"/>
      <c r="C167" s="99"/>
      <c r="D167" s="99"/>
    </row>
    <row r="168" spans="1:4" x14ac:dyDescent="0.35">
      <c r="A168" s="99"/>
      <c r="B168" s="99"/>
      <c r="C168" s="99"/>
      <c r="D168" s="99"/>
    </row>
    <row r="169" spans="1:4" x14ac:dyDescent="0.35">
      <c r="A169" s="99"/>
      <c r="B169" s="99"/>
      <c r="C169" s="99"/>
      <c r="D169" s="99"/>
    </row>
    <row r="170" spans="1:4" x14ac:dyDescent="0.35">
      <c r="A170" s="99"/>
      <c r="B170" s="99"/>
      <c r="C170" s="99"/>
      <c r="D170" s="99"/>
    </row>
    <row r="171" spans="1:4" x14ac:dyDescent="0.35">
      <c r="A171" s="99"/>
      <c r="B171" s="99"/>
      <c r="C171" s="99"/>
      <c r="D171" s="99"/>
    </row>
    <row r="172" spans="1:4" x14ac:dyDescent="0.35">
      <c r="A172" s="99"/>
      <c r="B172" s="99"/>
      <c r="C172" s="99"/>
      <c r="D172" s="99"/>
    </row>
    <row r="173" spans="1:4" x14ac:dyDescent="0.35">
      <c r="A173" s="99"/>
      <c r="B173" s="99"/>
      <c r="C173" s="99"/>
      <c r="D173" s="99"/>
    </row>
    <row r="174" spans="1:4" x14ac:dyDescent="0.35">
      <c r="A174" s="99"/>
      <c r="B174" s="99"/>
      <c r="C174" s="99"/>
      <c r="D174" s="99"/>
    </row>
    <row r="175" spans="1:4" x14ac:dyDescent="0.35">
      <c r="A175" s="99"/>
      <c r="B175" s="99"/>
      <c r="C175" s="99"/>
      <c r="D175" s="99"/>
    </row>
    <row r="176" spans="1:4" x14ac:dyDescent="0.35">
      <c r="A176" s="99"/>
      <c r="B176" s="99"/>
      <c r="C176" s="99"/>
      <c r="D176" s="99"/>
    </row>
    <row r="177" spans="1:4" x14ac:dyDescent="0.35">
      <c r="A177" s="99"/>
      <c r="B177" s="99"/>
      <c r="C177" s="99"/>
      <c r="D177" s="99"/>
    </row>
    <row r="178" spans="1:4" x14ac:dyDescent="0.35">
      <c r="A178" s="99"/>
      <c r="B178" s="99"/>
      <c r="C178" s="99"/>
      <c r="D178" s="99"/>
    </row>
    <row r="179" spans="1:4" x14ac:dyDescent="0.35">
      <c r="A179" s="99"/>
      <c r="B179" s="99"/>
      <c r="C179" s="99"/>
      <c r="D179" s="99"/>
    </row>
    <row r="180" spans="1:4" x14ac:dyDescent="0.35">
      <c r="A180" s="99"/>
      <c r="B180" s="99"/>
      <c r="C180" s="99"/>
      <c r="D180" s="99"/>
    </row>
    <row r="181" spans="1:4" x14ac:dyDescent="0.35">
      <c r="A181" s="99"/>
      <c r="B181" s="99"/>
      <c r="C181" s="99"/>
      <c r="D181" s="99"/>
    </row>
    <row r="182" spans="1:4" x14ac:dyDescent="0.35">
      <c r="A182" s="99"/>
      <c r="B182" s="99"/>
      <c r="C182" s="99"/>
      <c r="D182" s="99"/>
    </row>
    <row r="183" spans="1:4" x14ac:dyDescent="0.35">
      <c r="A183" s="99"/>
      <c r="B183" s="99"/>
      <c r="C183" s="99"/>
      <c r="D183" s="99"/>
    </row>
    <row r="184" spans="1:4" x14ac:dyDescent="0.35">
      <c r="A184" s="99"/>
      <c r="B184" s="99"/>
      <c r="C184" s="99"/>
      <c r="D184" s="99"/>
    </row>
    <row r="185" spans="1:4" x14ac:dyDescent="0.35">
      <c r="A185" s="99"/>
      <c r="B185" s="99"/>
      <c r="C185" s="99"/>
      <c r="D185" s="99"/>
    </row>
    <row r="186" spans="1:4" x14ac:dyDescent="0.35">
      <c r="A186" s="99"/>
      <c r="B186" s="99"/>
      <c r="C186" s="99"/>
      <c r="D186" s="99"/>
    </row>
    <row r="187" spans="1:4" x14ac:dyDescent="0.35">
      <c r="A187" s="99"/>
      <c r="B187" s="99"/>
      <c r="C187" s="99"/>
      <c r="D187" s="99"/>
    </row>
    <row r="188" spans="1:4" x14ac:dyDescent="0.35">
      <c r="A188" s="99"/>
      <c r="B188" s="99"/>
      <c r="C188" s="99"/>
      <c r="D188" s="99"/>
    </row>
    <row r="189" spans="1:4" x14ac:dyDescent="0.35">
      <c r="A189" s="99"/>
      <c r="B189" s="99"/>
      <c r="C189" s="99"/>
      <c r="D189" s="99"/>
    </row>
    <row r="190" spans="1:4" x14ac:dyDescent="0.35">
      <c r="A190" s="99"/>
      <c r="B190" s="99"/>
      <c r="C190" s="99"/>
      <c r="D190" s="99"/>
    </row>
    <row r="191" spans="1:4" x14ac:dyDescent="0.35">
      <c r="A191" s="99"/>
      <c r="B191" s="99"/>
      <c r="C191" s="99"/>
      <c r="D191" s="99"/>
    </row>
    <row r="192" spans="1:4" x14ac:dyDescent="0.35">
      <c r="A192" s="99"/>
      <c r="B192" s="99"/>
      <c r="C192" s="99"/>
      <c r="D192" s="99"/>
    </row>
    <row r="193" spans="1:4" x14ac:dyDescent="0.35">
      <c r="A193" s="99"/>
      <c r="B193" s="99"/>
      <c r="C193" s="99"/>
      <c r="D193" s="99"/>
    </row>
    <row r="194" spans="1:4" x14ac:dyDescent="0.35">
      <c r="A194" s="99"/>
      <c r="B194" s="99"/>
      <c r="C194" s="99"/>
      <c r="D194" s="99"/>
    </row>
    <row r="195" spans="1:4" x14ac:dyDescent="0.35">
      <c r="A195" s="99"/>
      <c r="B195" s="99"/>
      <c r="C195" s="99"/>
      <c r="D195" s="99"/>
    </row>
    <row r="196" spans="1:4" x14ac:dyDescent="0.35">
      <c r="A196" s="99"/>
      <c r="B196" s="99"/>
      <c r="C196" s="99"/>
      <c r="D196" s="99"/>
    </row>
    <row r="197" spans="1:4" x14ac:dyDescent="0.35">
      <c r="A197" s="99"/>
      <c r="B197" s="99"/>
      <c r="C197" s="99"/>
      <c r="D197" s="99"/>
    </row>
    <row r="198" spans="1:4" x14ac:dyDescent="0.35">
      <c r="A198" s="99"/>
      <c r="B198" s="99"/>
      <c r="C198" s="99"/>
      <c r="D198" s="99"/>
    </row>
    <row r="199" spans="1:4" x14ac:dyDescent="0.35">
      <c r="A199" s="99"/>
      <c r="B199" s="99"/>
      <c r="C199" s="99"/>
      <c r="D199" s="99"/>
    </row>
    <row r="200" spans="1:4" x14ac:dyDescent="0.35">
      <c r="A200" s="99"/>
      <c r="B200" s="99"/>
      <c r="C200" s="99"/>
      <c r="D200" s="99"/>
    </row>
    <row r="201" spans="1:4" x14ac:dyDescent="0.35">
      <c r="A201" s="99"/>
      <c r="B201" s="99"/>
      <c r="C201" s="99"/>
      <c r="D201" s="99"/>
    </row>
    <row r="202" spans="1:4" x14ac:dyDescent="0.35">
      <c r="A202" s="99"/>
      <c r="B202" s="99"/>
      <c r="C202" s="99"/>
      <c r="D202" s="99"/>
    </row>
    <row r="203" spans="1:4" x14ac:dyDescent="0.35">
      <c r="A203" s="99"/>
      <c r="B203" s="99"/>
      <c r="C203" s="99"/>
      <c r="D203" s="99"/>
    </row>
    <row r="204" spans="1:4" x14ac:dyDescent="0.35">
      <c r="A204" s="99"/>
      <c r="B204" s="99"/>
      <c r="C204" s="99"/>
      <c r="D204" s="99"/>
    </row>
    <row r="205" spans="1:4" x14ac:dyDescent="0.35">
      <c r="A205" s="99"/>
      <c r="B205" s="99"/>
      <c r="C205" s="99"/>
      <c r="D205" s="99"/>
    </row>
    <row r="206" spans="1:4" x14ac:dyDescent="0.35">
      <c r="A206" s="99"/>
      <c r="B206" s="99"/>
      <c r="C206" s="99"/>
      <c r="D206" s="99"/>
    </row>
    <row r="207" spans="1:4" x14ac:dyDescent="0.35">
      <c r="A207" s="99"/>
      <c r="B207" s="99"/>
      <c r="C207" s="99"/>
      <c r="D207" s="99"/>
    </row>
    <row r="208" spans="1:4" x14ac:dyDescent="0.35">
      <c r="A208" s="99"/>
      <c r="B208" s="99"/>
      <c r="C208" s="99"/>
      <c r="D208" s="99"/>
    </row>
    <row r="209" spans="1:4" x14ac:dyDescent="0.35">
      <c r="A209" s="99"/>
      <c r="B209" s="99"/>
      <c r="C209" s="99"/>
      <c r="D209" s="99"/>
    </row>
    <row r="210" spans="1:4" x14ac:dyDescent="0.35">
      <c r="A210" s="99"/>
      <c r="B210" s="99"/>
      <c r="C210" s="99"/>
      <c r="D210" s="99"/>
    </row>
    <row r="211" spans="1:4" x14ac:dyDescent="0.35">
      <c r="A211" s="99"/>
      <c r="B211" s="99"/>
      <c r="C211" s="99"/>
      <c r="D211" s="99"/>
    </row>
    <row r="212" spans="1:4" x14ac:dyDescent="0.35">
      <c r="A212" s="99"/>
      <c r="B212" s="99"/>
      <c r="C212" s="99"/>
      <c r="D212" s="99"/>
    </row>
    <row r="213" spans="1:4" x14ac:dyDescent="0.35">
      <c r="A213" s="99"/>
      <c r="B213" s="99"/>
      <c r="C213" s="99"/>
      <c r="D213" s="99"/>
    </row>
    <row r="214" spans="1:4" x14ac:dyDescent="0.35">
      <c r="A214" s="99"/>
      <c r="B214" s="99"/>
      <c r="C214" s="99"/>
      <c r="D214" s="99"/>
    </row>
    <row r="215" spans="1:4" x14ac:dyDescent="0.35">
      <c r="A215" s="99"/>
      <c r="B215" s="99"/>
      <c r="C215" s="99"/>
      <c r="D215" s="99"/>
    </row>
    <row r="216" spans="1:4" x14ac:dyDescent="0.35">
      <c r="A216" s="99"/>
      <c r="B216" s="99"/>
      <c r="C216" s="99"/>
      <c r="D216" s="99"/>
    </row>
    <row r="217" spans="1:4" x14ac:dyDescent="0.35">
      <c r="A217" s="99"/>
      <c r="B217" s="99"/>
      <c r="C217" s="99"/>
      <c r="D217" s="99"/>
    </row>
    <row r="218" spans="1:4" x14ac:dyDescent="0.35">
      <c r="A218" s="99"/>
      <c r="B218" s="99"/>
      <c r="C218" s="99"/>
      <c r="D218" s="99"/>
    </row>
    <row r="219" spans="1:4" x14ac:dyDescent="0.35">
      <c r="A219" s="99"/>
      <c r="B219" s="99"/>
      <c r="C219" s="99"/>
      <c r="D219" s="99"/>
    </row>
    <row r="220" spans="1:4" x14ac:dyDescent="0.35">
      <c r="A220" s="99"/>
      <c r="B220" s="99"/>
      <c r="C220" s="99"/>
      <c r="D220" s="99"/>
    </row>
    <row r="221" spans="1:4" x14ac:dyDescent="0.35">
      <c r="A221" s="99"/>
      <c r="B221" s="99"/>
      <c r="C221" s="99"/>
      <c r="D221" s="99"/>
    </row>
    <row r="222" spans="1:4" x14ac:dyDescent="0.35">
      <c r="A222" s="99"/>
      <c r="B222" s="99"/>
      <c r="C222" s="99"/>
      <c r="D222" s="99"/>
    </row>
    <row r="223" spans="1:4" x14ac:dyDescent="0.35">
      <c r="A223" s="99"/>
      <c r="B223" s="99"/>
      <c r="C223" s="99"/>
      <c r="D223" s="99"/>
    </row>
    <row r="224" spans="1:4" x14ac:dyDescent="0.35">
      <c r="A224" s="99"/>
      <c r="B224" s="99"/>
      <c r="C224" s="99"/>
      <c r="D224" s="99"/>
    </row>
    <row r="225" spans="1:4" x14ac:dyDescent="0.35">
      <c r="A225" s="99"/>
      <c r="B225" s="99"/>
      <c r="C225" s="99"/>
      <c r="D225" s="99"/>
    </row>
    <row r="226" spans="1:4" x14ac:dyDescent="0.35">
      <c r="A226" s="99"/>
      <c r="B226" s="99"/>
      <c r="C226" s="99"/>
      <c r="D226" s="99"/>
    </row>
    <row r="227" spans="1:4" x14ac:dyDescent="0.35">
      <c r="A227" s="99"/>
      <c r="B227" s="99"/>
      <c r="C227" s="99"/>
      <c r="D227" s="99"/>
    </row>
    <row r="228" spans="1:4" x14ac:dyDescent="0.35">
      <c r="A228" s="99"/>
      <c r="B228" s="99"/>
      <c r="C228" s="99"/>
      <c r="D228" s="99"/>
    </row>
    <row r="229" spans="1:4" x14ac:dyDescent="0.35">
      <c r="A229" s="99"/>
      <c r="B229" s="99"/>
      <c r="C229" s="99"/>
      <c r="D229" s="99"/>
    </row>
    <row r="230" spans="1:4" x14ac:dyDescent="0.35">
      <c r="A230" s="99"/>
      <c r="B230" s="99"/>
      <c r="C230" s="99"/>
      <c r="D230" s="99"/>
    </row>
    <row r="231" spans="1:4" x14ac:dyDescent="0.35">
      <c r="A231" s="99"/>
      <c r="B231" s="99"/>
      <c r="C231" s="99"/>
      <c r="D231" s="99"/>
    </row>
    <row r="232" spans="1:4" x14ac:dyDescent="0.35">
      <c r="A232" s="99"/>
      <c r="B232" s="99"/>
      <c r="C232" s="99"/>
      <c r="D232" s="99"/>
    </row>
    <row r="233" spans="1:4" x14ac:dyDescent="0.35">
      <c r="A233" s="99"/>
      <c r="B233" s="99"/>
      <c r="C233" s="99"/>
      <c r="D233" s="99"/>
    </row>
    <row r="234" spans="1:4" x14ac:dyDescent="0.35">
      <c r="A234" s="99"/>
      <c r="B234" s="99"/>
      <c r="C234" s="99"/>
      <c r="D234" s="99"/>
    </row>
    <row r="235" spans="1:4" x14ac:dyDescent="0.35">
      <c r="A235" s="99"/>
      <c r="B235" s="99"/>
      <c r="C235" s="99"/>
      <c r="D235" s="99"/>
    </row>
    <row r="236" spans="1:4" x14ac:dyDescent="0.35">
      <c r="A236" s="99"/>
      <c r="B236" s="99"/>
      <c r="C236" s="99"/>
      <c r="D236" s="99"/>
    </row>
    <row r="237" spans="1:4" x14ac:dyDescent="0.35">
      <c r="A237" s="99"/>
      <c r="B237" s="99"/>
      <c r="C237" s="99"/>
      <c r="D237" s="99"/>
    </row>
    <row r="238" spans="1:4" x14ac:dyDescent="0.35">
      <c r="A238" s="99"/>
      <c r="B238" s="99"/>
      <c r="C238" s="99"/>
      <c r="D238" s="99"/>
    </row>
    <row r="239" spans="1:4" x14ac:dyDescent="0.35">
      <c r="A239" s="99"/>
      <c r="B239" s="99"/>
      <c r="C239" s="99"/>
      <c r="D239" s="99"/>
    </row>
    <row r="240" spans="1:4" x14ac:dyDescent="0.35">
      <c r="A240" s="99"/>
      <c r="B240" s="99"/>
      <c r="C240" s="99"/>
      <c r="D240" s="99"/>
    </row>
    <row r="241" spans="1:4" x14ac:dyDescent="0.35">
      <c r="A241" s="99"/>
      <c r="B241" s="99"/>
      <c r="C241" s="99"/>
      <c r="D241" s="99"/>
    </row>
    <row r="242" spans="1:4" x14ac:dyDescent="0.35">
      <c r="A242" s="99"/>
      <c r="B242" s="99"/>
      <c r="C242" s="99"/>
      <c r="D242" s="99"/>
    </row>
    <row r="243" spans="1:4" x14ac:dyDescent="0.35">
      <c r="A243" s="99"/>
      <c r="B243" s="99"/>
      <c r="C243" s="99"/>
      <c r="D243" s="99"/>
    </row>
    <row r="244" spans="1:4" x14ac:dyDescent="0.35">
      <c r="A244" s="99"/>
      <c r="B244" s="99"/>
      <c r="C244" s="99"/>
      <c r="D244" s="99"/>
    </row>
    <row r="245" spans="1:4" x14ac:dyDescent="0.35">
      <c r="A245" s="99"/>
      <c r="B245" s="99"/>
      <c r="C245" s="99"/>
      <c r="D245" s="99"/>
    </row>
    <row r="246" spans="1:4" x14ac:dyDescent="0.35">
      <c r="A246" s="99"/>
      <c r="B246" s="99"/>
      <c r="C246" s="99"/>
      <c r="D246" s="99"/>
    </row>
    <row r="247" spans="1:4" x14ac:dyDescent="0.35">
      <c r="A247" s="99"/>
      <c r="B247" s="99"/>
      <c r="C247" s="99"/>
      <c r="D247" s="99"/>
    </row>
    <row r="248" spans="1:4" x14ac:dyDescent="0.35">
      <c r="A248" s="99"/>
      <c r="B248" s="99"/>
      <c r="C248" s="99"/>
      <c r="D248" s="99"/>
    </row>
    <row r="249" spans="1:4" x14ac:dyDescent="0.35">
      <c r="A249" s="99"/>
      <c r="B249" s="99"/>
      <c r="C249" s="99"/>
      <c r="D249" s="99"/>
    </row>
    <row r="250" spans="1:4" x14ac:dyDescent="0.35">
      <c r="A250" s="99"/>
      <c r="B250" s="99"/>
      <c r="C250" s="99"/>
      <c r="D250" s="99"/>
    </row>
    <row r="251" spans="1:4" x14ac:dyDescent="0.35">
      <c r="A251" s="99"/>
      <c r="B251" s="99"/>
      <c r="C251" s="99"/>
      <c r="D251" s="99"/>
    </row>
    <row r="252" spans="1:4" x14ac:dyDescent="0.35">
      <c r="A252" s="99"/>
      <c r="B252" s="99"/>
      <c r="C252" s="99"/>
      <c r="D252" s="99"/>
    </row>
    <row r="253" spans="1:4" x14ac:dyDescent="0.35">
      <c r="A253" s="99"/>
      <c r="B253" s="99"/>
      <c r="C253" s="99"/>
      <c r="D253" s="99"/>
    </row>
    <row r="254" spans="1:4" x14ac:dyDescent="0.35">
      <c r="A254" s="99"/>
      <c r="B254" s="99"/>
      <c r="C254" s="99"/>
      <c r="D254" s="99"/>
    </row>
    <row r="255" spans="1:4" x14ac:dyDescent="0.35">
      <c r="A255" s="99"/>
      <c r="B255" s="99"/>
      <c r="C255" s="99"/>
      <c r="D255" s="99"/>
    </row>
    <row r="256" spans="1:4" x14ac:dyDescent="0.35">
      <c r="A256" s="99"/>
      <c r="B256" s="99"/>
      <c r="C256" s="99"/>
      <c r="D256" s="99"/>
    </row>
    <row r="257" spans="1:4" x14ac:dyDescent="0.35">
      <c r="A257" s="99"/>
      <c r="B257" s="99"/>
      <c r="C257" s="99"/>
      <c r="D257" s="99"/>
    </row>
    <row r="258" spans="1:4" x14ac:dyDescent="0.35">
      <c r="A258" s="99"/>
      <c r="B258" s="99"/>
      <c r="C258" s="99"/>
      <c r="D258" s="99"/>
    </row>
    <row r="259" spans="1:4" x14ac:dyDescent="0.35">
      <c r="A259" s="99"/>
      <c r="B259" s="99"/>
      <c r="C259" s="99"/>
      <c r="D259" s="99"/>
    </row>
    <row r="260" spans="1:4" x14ac:dyDescent="0.35">
      <c r="A260" s="99"/>
      <c r="B260" s="99"/>
      <c r="C260" s="99"/>
      <c r="D260" s="99"/>
    </row>
    <row r="261" spans="1:4" x14ac:dyDescent="0.35">
      <c r="A261" s="99"/>
      <c r="B261" s="99"/>
      <c r="C261" s="99"/>
      <c r="D261" s="99"/>
    </row>
    <row r="262" spans="1:4" x14ac:dyDescent="0.35">
      <c r="A262" s="99"/>
      <c r="B262" s="99"/>
      <c r="C262" s="99"/>
      <c r="D262" s="99"/>
    </row>
    <row r="263" spans="1:4" x14ac:dyDescent="0.35">
      <c r="A263" s="99"/>
      <c r="B263" s="99"/>
      <c r="C263" s="99"/>
      <c r="D263" s="99"/>
    </row>
    <row r="264" spans="1:4" x14ac:dyDescent="0.35">
      <c r="A264" s="99"/>
      <c r="B264" s="99"/>
      <c r="C264" s="99"/>
      <c r="D264" s="99"/>
    </row>
    <row r="265" spans="1:4" x14ac:dyDescent="0.35">
      <c r="A265" s="99"/>
      <c r="B265" s="99"/>
      <c r="C265" s="99"/>
      <c r="D265" s="99"/>
    </row>
    <row r="266" spans="1:4" x14ac:dyDescent="0.35">
      <c r="A266" s="99"/>
      <c r="B266" s="99"/>
      <c r="C266" s="99"/>
      <c r="D266" s="99"/>
    </row>
    <row r="267" spans="1:4" x14ac:dyDescent="0.35">
      <c r="A267" s="99"/>
      <c r="B267" s="99"/>
      <c r="C267" s="99"/>
      <c r="D267" s="99"/>
    </row>
    <row r="268" spans="1:4" x14ac:dyDescent="0.35">
      <c r="A268" s="99"/>
      <c r="B268" s="99"/>
      <c r="C268" s="99"/>
      <c r="D268" s="99"/>
    </row>
    <row r="269" spans="1:4" x14ac:dyDescent="0.35">
      <c r="A269" s="99"/>
      <c r="B269" s="99"/>
      <c r="C269" s="99"/>
      <c r="D269" s="99"/>
    </row>
    <row r="270" spans="1:4" x14ac:dyDescent="0.35">
      <c r="A270" s="99"/>
      <c r="B270" s="99"/>
      <c r="C270" s="99"/>
      <c r="D270" s="99"/>
    </row>
    <row r="271" spans="1:4" x14ac:dyDescent="0.35">
      <c r="A271" s="99"/>
      <c r="B271" s="99"/>
      <c r="C271" s="99"/>
      <c r="D271" s="99"/>
    </row>
    <row r="272" spans="1:4" x14ac:dyDescent="0.35">
      <c r="A272" s="99"/>
      <c r="B272" s="99"/>
      <c r="C272" s="99"/>
      <c r="D272" s="99"/>
    </row>
    <row r="273" spans="1:4" x14ac:dyDescent="0.35">
      <c r="A273" s="99"/>
      <c r="B273" s="99"/>
      <c r="C273" s="99"/>
      <c r="D273" s="99"/>
    </row>
    <row r="274" spans="1:4" x14ac:dyDescent="0.35">
      <c r="A274" s="99"/>
      <c r="B274" s="99"/>
      <c r="C274" s="99"/>
      <c r="D274" s="99"/>
    </row>
    <row r="275" spans="1:4" x14ac:dyDescent="0.35">
      <c r="A275" s="99"/>
      <c r="B275" s="99"/>
      <c r="C275" s="99"/>
      <c r="D275" s="99"/>
    </row>
    <row r="276" spans="1:4" x14ac:dyDescent="0.35">
      <c r="A276" s="99"/>
      <c r="B276" s="99"/>
      <c r="C276" s="99"/>
      <c r="D276" s="99"/>
    </row>
    <row r="277" spans="1:4" x14ac:dyDescent="0.35">
      <c r="A277" s="99"/>
      <c r="B277" s="99"/>
      <c r="C277" s="99"/>
      <c r="D277" s="99"/>
    </row>
    <row r="278" spans="1:4" x14ac:dyDescent="0.35">
      <c r="A278" s="99"/>
      <c r="B278" s="99"/>
      <c r="C278" s="99"/>
      <c r="D278" s="99"/>
    </row>
    <row r="279" spans="1:4" x14ac:dyDescent="0.35">
      <c r="A279" s="99"/>
      <c r="B279" s="99"/>
      <c r="C279" s="99"/>
      <c r="D279" s="99"/>
    </row>
    <row r="280" spans="1:4" x14ac:dyDescent="0.35">
      <c r="A280" s="99"/>
      <c r="B280" s="99"/>
      <c r="C280" s="99"/>
      <c r="D280" s="99"/>
    </row>
    <row r="281" spans="1:4" x14ac:dyDescent="0.35">
      <c r="A281" s="99"/>
      <c r="B281" s="99"/>
      <c r="C281" s="99"/>
      <c r="D281" s="99"/>
    </row>
    <row r="282" spans="1:4" x14ac:dyDescent="0.35">
      <c r="A282" s="99"/>
      <c r="B282" s="99"/>
      <c r="C282" s="99"/>
      <c r="D282" s="99"/>
    </row>
    <row r="283" spans="1:4" x14ac:dyDescent="0.35">
      <c r="A283" s="99"/>
      <c r="B283" s="99"/>
      <c r="C283" s="99"/>
      <c r="D283" s="99"/>
    </row>
    <row r="284" spans="1:4" x14ac:dyDescent="0.35">
      <c r="A284" s="99"/>
      <c r="B284" s="99"/>
      <c r="C284" s="99"/>
      <c r="D284" s="99"/>
    </row>
    <row r="285" spans="1:4" x14ac:dyDescent="0.35">
      <c r="A285" s="99"/>
      <c r="B285" s="99"/>
      <c r="C285" s="99"/>
      <c r="D285" s="99"/>
    </row>
    <row r="286" spans="1:4" x14ac:dyDescent="0.35">
      <c r="A286" s="99"/>
      <c r="B286" s="99"/>
      <c r="C286" s="99"/>
      <c r="D286" s="99"/>
    </row>
    <row r="287" spans="1:4" x14ac:dyDescent="0.35">
      <c r="A287" s="99"/>
      <c r="B287" s="99"/>
      <c r="C287" s="99"/>
      <c r="D287" s="99"/>
    </row>
    <row r="288" spans="1:4" x14ac:dyDescent="0.35">
      <c r="A288" s="99"/>
      <c r="B288" s="99"/>
      <c r="C288" s="99"/>
      <c r="D288" s="99"/>
    </row>
    <row r="289" spans="1:4" x14ac:dyDescent="0.35">
      <c r="A289" s="99"/>
      <c r="B289" s="99"/>
      <c r="C289" s="99"/>
      <c r="D289" s="99"/>
    </row>
    <row r="290" spans="1:4" x14ac:dyDescent="0.35">
      <c r="A290" s="99"/>
      <c r="B290" s="99"/>
      <c r="C290" s="99"/>
      <c r="D290" s="99"/>
    </row>
    <row r="291" spans="1:4" x14ac:dyDescent="0.35">
      <c r="A291" s="99"/>
      <c r="B291" s="99"/>
      <c r="C291" s="99"/>
      <c r="D291" s="99"/>
    </row>
    <row r="292" spans="1:4" x14ac:dyDescent="0.35">
      <c r="A292" s="99"/>
      <c r="B292" s="99"/>
      <c r="C292" s="99"/>
      <c r="D292" s="99"/>
    </row>
    <row r="293" spans="1:4" x14ac:dyDescent="0.35">
      <c r="A293" s="99"/>
      <c r="B293" s="99"/>
      <c r="C293" s="99"/>
      <c r="D293" s="99"/>
    </row>
    <row r="294" spans="1:4" x14ac:dyDescent="0.35">
      <c r="A294" s="99"/>
      <c r="B294" s="99"/>
      <c r="C294" s="99"/>
      <c r="D294" s="99"/>
    </row>
    <row r="295" spans="1:4" x14ac:dyDescent="0.35">
      <c r="A295" s="99"/>
      <c r="B295" s="99"/>
      <c r="C295" s="99"/>
      <c r="D295" s="99"/>
    </row>
    <row r="296" spans="1:4" x14ac:dyDescent="0.35">
      <c r="A296" s="99"/>
      <c r="B296" s="99"/>
      <c r="C296" s="99"/>
      <c r="D296" s="99"/>
    </row>
    <row r="297" spans="1:4" x14ac:dyDescent="0.35">
      <c r="A297" s="99"/>
      <c r="B297" s="99"/>
      <c r="C297" s="99"/>
      <c r="D297" s="99"/>
    </row>
    <row r="298" spans="1:4" x14ac:dyDescent="0.35">
      <c r="A298" s="99"/>
      <c r="B298" s="99"/>
      <c r="C298" s="99"/>
      <c r="D298" s="99"/>
    </row>
    <row r="299" spans="1:4" x14ac:dyDescent="0.35">
      <c r="A299" s="99"/>
      <c r="B299" s="99"/>
      <c r="C299" s="99"/>
      <c r="D299" s="99"/>
    </row>
    <row r="300" spans="1:4" x14ac:dyDescent="0.35">
      <c r="A300" s="99"/>
      <c r="B300" s="99"/>
      <c r="C300" s="99"/>
      <c r="D300" s="99"/>
    </row>
    <row r="301" spans="1:4" x14ac:dyDescent="0.35">
      <c r="A301" s="99"/>
      <c r="B301" s="99"/>
      <c r="C301" s="99"/>
      <c r="D301" s="99"/>
    </row>
    <row r="302" spans="1:4" x14ac:dyDescent="0.35">
      <c r="A302" s="99"/>
      <c r="B302" s="99"/>
      <c r="C302" s="99"/>
      <c r="D302" s="99"/>
    </row>
    <row r="303" spans="1:4" x14ac:dyDescent="0.35">
      <c r="A303" s="99"/>
      <c r="B303" s="99"/>
      <c r="C303" s="99"/>
      <c r="D303" s="99"/>
    </row>
    <row r="304" spans="1:4" x14ac:dyDescent="0.35">
      <c r="A304" s="99"/>
      <c r="B304" s="99"/>
      <c r="C304" s="99"/>
      <c r="D304" s="99"/>
    </row>
    <row r="305" spans="1:4" x14ac:dyDescent="0.35">
      <c r="A305" s="99"/>
      <c r="B305" s="99"/>
      <c r="C305" s="99"/>
      <c r="D305" s="99"/>
    </row>
    <row r="306" spans="1:4" x14ac:dyDescent="0.35">
      <c r="A306" s="99"/>
      <c r="B306" s="99"/>
      <c r="C306" s="99"/>
      <c r="D306" s="99"/>
    </row>
    <row r="307" spans="1:4" x14ac:dyDescent="0.35">
      <c r="A307" s="99"/>
      <c r="B307" s="99"/>
      <c r="C307" s="99"/>
      <c r="D307" s="99"/>
    </row>
    <row r="308" spans="1:4" x14ac:dyDescent="0.35">
      <c r="A308" s="99"/>
      <c r="B308" s="99"/>
      <c r="C308" s="99"/>
      <c r="D308" s="99"/>
    </row>
    <row r="309" spans="1:4" x14ac:dyDescent="0.35">
      <c r="A309" s="99"/>
      <c r="B309" s="99"/>
      <c r="C309" s="99"/>
      <c r="D309" s="99"/>
    </row>
    <row r="310" spans="1:4" x14ac:dyDescent="0.35">
      <c r="A310" s="99"/>
      <c r="B310" s="99"/>
      <c r="C310" s="99"/>
      <c r="D310" s="99"/>
    </row>
    <row r="311" spans="1:4" x14ac:dyDescent="0.35">
      <c r="A311" s="99"/>
      <c r="B311" s="99"/>
      <c r="C311" s="99"/>
      <c r="D311" s="99"/>
    </row>
    <row r="312" spans="1:4" x14ac:dyDescent="0.35">
      <c r="A312" s="99"/>
      <c r="B312" s="99"/>
      <c r="C312" s="99"/>
      <c r="D312" s="99"/>
    </row>
    <row r="313" spans="1:4" x14ac:dyDescent="0.35">
      <c r="A313" s="99"/>
      <c r="B313" s="99"/>
      <c r="C313" s="99"/>
      <c r="D313" s="99"/>
    </row>
    <row r="314" spans="1:4" x14ac:dyDescent="0.35">
      <c r="A314" s="99"/>
      <c r="B314" s="99"/>
      <c r="C314" s="99"/>
      <c r="D314" s="99"/>
    </row>
    <row r="315" spans="1:4" x14ac:dyDescent="0.35">
      <c r="A315" s="99"/>
      <c r="B315" s="99"/>
      <c r="C315" s="99"/>
      <c r="D315" s="99"/>
    </row>
    <row r="316" spans="1:4" x14ac:dyDescent="0.35">
      <c r="A316" s="99"/>
      <c r="B316" s="99"/>
      <c r="C316" s="99"/>
      <c r="D316" s="99"/>
    </row>
    <row r="317" spans="1:4" x14ac:dyDescent="0.35">
      <c r="A317" s="99"/>
      <c r="B317" s="99"/>
      <c r="C317" s="99"/>
      <c r="D317" s="99"/>
    </row>
    <row r="318" spans="1:4" x14ac:dyDescent="0.35">
      <c r="A318" s="99"/>
      <c r="B318" s="99"/>
      <c r="C318" s="99"/>
      <c r="D318" s="99"/>
    </row>
    <row r="319" spans="1:4" x14ac:dyDescent="0.35">
      <c r="A319" s="99"/>
      <c r="B319" s="99"/>
      <c r="C319" s="99"/>
      <c r="D319" s="99"/>
    </row>
    <row r="320" spans="1:4" x14ac:dyDescent="0.35">
      <c r="A320" s="99"/>
      <c r="B320" s="99"/>
      <c r="C320" s="99"/>
      <c r="D320" s="99"/>
    </row>
    <row r="321" spans="1:4" x14ac:dyDescent="0.35">
      <c r="A321" s="99"/>
      <c r="B321" s="99"/>
      <c r="C321" s="99"/>
      <c r="D321" s="99"/>
    </row>
    <row r="322" spans="1:4" x14ac:dyDescent="0.35">
      <c r="A322" s="99"/>
      <c r="B322" s="99"/>
      <c r="C322" s="99"/>
      <c r="D322" s="99"/>
    </row>
    <row r="323" spans="1:4" x14ac:dyDescent="0.35">
      <c r="A323" s="99"/>
      <c r="B323" s="99"/>
      <c r="C323" s="99"/>
      <c r="D323" s="99"/>
    </row>
    <row r="324" spans="1:4" x14ac:dyDescent="0.35">
      <c r="A324" s="99"/>
      <c r="B324" s="99"/>
      <c r="C324" s="99"/>
      <c r="D324" s="99"/>
    </row>
    <row r="325" spans="1:4" x14ac:dyDescent="0.35">
      <c r="A325" s="99"/>
      <c r="B325" s="99"/>
      <c r="C325" s="99"/>
      <c r="D325" s="99"/>
    </row>
    <row r="326" spans="1:4" x14ac:dyDescent="0.35">
      <c r="A326" s="99"/>
      <c r="B326" s="99"/>
      <c r="C326" s="99"/>
      <c r="D326" s="99"/>
    </row>
    <row r="327" spans="1:4" x14ac:dyDescent="0.35">
      <c r="A327" s="99"/>
      <c r="B327" s="99"/>
      <c r="C327" s="99"/>
      <c r="D327" s="99"/>
    </row>
    <row r="328" spans="1:4" x14ac:dyDescent="0.35">
      <c r="A328" s="99"/>
      <c r="B328" s="99"/>
      <c r="C328" s="99"/>
      <c r="D328" s="99"/>
    </row>
    <row r="329" spans="1:4" x14ac:dyDescent="0.35">
      <c r="A329" s="99"/>
      <c r="B329" s="99"/>
      <c r="C329" s="99"/>
      <c r="D329" s="99"/>
    </row>
    <row r="330" spans="1:4" x14ac:dyDescent="0.35">
      <c r="A330" s="99"/>
      <c r="B330" s="99"/>
      <c r="C330" s="99"/>
      <c r="D330" s="99"/>
    </row>
    <row r="331" spans="1:4" x14ac:dyDescent="0.35">
      <c r="A331" s="99"/>
      <c r="B331" s="99"/>
      <c r="C331" s="99"/>
      <c r="D331" s="99"/>
    </row>
    <row r="332" spans="1:4" x14ac:dyDescent="0.35">
      <c r="A332" s="99"/>
      <c r="B332" s="99"/>
      <c r="C332" s="99"/>
      <c r="D332" s="99"/>
    </row>
    <row r="333" spans="1:4" x14ac:dyDescent="0.35">
      <c r="A333" s="99"/>
      <c r="B333" s="99"/>
      <c r="C333" s="99"/>
      <c r="D333" s="99"/>
    </row>
    <row r="334" spans="1:4" x14ac:dyDescent="0.35">
      <c r="A334" s="99"/>
      <c r="B334" s="99"/>
      <c r="C334" s="99"/>
      <c r="D334" s="99"/>
    </row>
    <row r="335" spans="1:4" x14ac:dyDescent="0.35">
      <c r="A335" s="99"/>
      <c r="B335" s="99"/>
      <c r="C335" s="99"/>
      <c r="D335" s="99"/>
    </row>
    <row r="336" spans="1:4" x14ac:dyDescent="0.35">
      <c r="A336" s="99"/>
      <c r="B336" s="99"/>
      <c r="C336" s="99"/>
      <c r="D336" s="99"/>
    </row>
    <row r="337" spans="1:4" x14ac:dyDescent="0.35">
      <c r="A337" s="99"/>
      <c r="B337" s="99"/>
      <c r="C337" s="99"/>
      <c r="D337" s="99"/>
    </row>
    <row r="338" spans="1:4" x14ac:dyDescent="0.35">
      <c r="A338" s="99"/>
      <c r="B338" s="99"/>
      <c r="C338" s="99"/>
      <c r="D338" s="99"/>
    </row>
    <row r="339" spans="1:4" x14ac:dyDescent="0.35">
      <c r="A339" s="99"/>
      <c r="B339" s="99"/>
      <c r="C339" s="99"/>
      <c r="D339" s="99"/>
    </row>
    <row r="340" spans="1:4" x14ac:dyDescent="0.35">
      <c r="A340" s="99"/>
      <c r="B340" s="99"/>
      <c r="C340" s="99"/>
      <c r="D340" s="99"/>
    </row>
    <row r="341" spans="1:4" x14ac:dyDescent="0.35">
      <c r="A341" s="99"/>
      <c r="B341" s="99"/>
      <c r="C341" s="99"/>
      <c r="D341" s="99"/>
    </row>
    <row r="342" spans="1:4" x14ac:dyDescent="0.35">
      <c r="A342" s="99"/>
      <c r="B342" s="99"/>
      <c r="C342" s="99"/>
      <c r="D342" s="99"/>
    </row>
    <row r="343" spans="1:4" x14ac:dyDescent="0.35">
      <c r="A343" s="99"/>
      <c r="B343" s="99"/>
      <c r="C343" s="99"/>
      <c r="D343" s="99"/>
    </row>
    <row r="344" spans="1:4" x14ac:dyDescent="0.35">
      <c r="A344" s="99"/>
      <c r="B344" s="99"/>
      <c r="C344" s="99"/>
      <c r="D344" s="99"/>
    </row>
    <row r="345" spans="1:4" x14ac:dyDescent="0.35">
      <c r="A345" s="99"/>
      <c r="B345" s="99"/>
      <c r="C345" s="99"/>
      <c r="D345" s="99"/>
    </row>
    <row r="346" spans="1:4" x14ac:dyDescent="0.35">
      <c r="A346" s="99"/>
      <c r="B346" s="99"/>
      <c r="C346" s="99"/>
      <c r="D346" s="99"/>
    </row>
    <row r="347" spans="1:4" x14ac:dyDescent="0.35">
      <c r="A347" s="99"/>
      <c r="B347" s="99"/>
      <c r="C347" s="99"/>
      <c r="D347" s="99"/>
    </row>
    <row r="348" spans="1:4" x14ac:dyDescent="0.35">
      <c r="A348" s="99"/>
      <c r="B348" s="99"/>
      <c r="C348" s="99"/>
      <c r="D348" s="99"/>
    </row>
    <row r="349" spans="1:4" x14ac:dyDescent="0.35">
      <c r="A349" s="99"/>
      <c r="B349" s="99"/>
      <c r="C349" s="99"/>
      <c r="D349" s="99"/>
    </row>
    <row r="350" spans="1:4" x14ac:dyDescent="0.35">
      <c r="A350" s="99"/>
      <c r="B350" s="99"/>
      <c r="C350" s="99"/>
      <c r="D350" s="99"/>
    </row>
    <row r="351" spans="1:4" x14ac:dyDescent="0.35">
      <c r="A351" s="99"/>
      <c r="B351" s="99"/>
      <c r="C351" s="99"/>
      <c r="D351" s="99"/>
    </row>
    <row r="352" spans="1:4" x14ac:dyDescent="0.35">
      <c r="A352" s="99"/>
      <c r="B352" s="99"/>
      <c r="C352" s="99"/>
      <c r="D352" s="99"/>
    </row>
    <row r="353" spans="1:4" x14ac:dyDescent="0.35">
      <c r="A353" s="99"/>
      <c r="B353" s="99"/>
      <c r="C353" s="99"/>
      <c r="D353" s="99"/>
    </row>
    <row r="354" spans="1:4" x14ac:dyDescent="0.35">
      <c r="A354" s="99"/>
      <c r="B354" s="99"/>
      <c r="C354" s="99"/>
      <c r="D354" s="99"/>
    </row>
    <row r="355" spans="1:4" x14ac:dyDescent="0.35">
      <c r="A355" s="99"/>
      <c r="B355" s="99"/>
      <c r="C355" s="99"/>
      <c r="D355" s="99"/>
    </row>
    <row r="356" spans="1:4" x14ac:dyDescent="0.35">
      <c r="A356" s="99"/>
      <c r="B356" s="99"/>
      <c r="C356" s="99"/>
      <c r="D356" s="99"/>
    </row>
    <row r="357" spans="1:4" x14ac:dyDescent="0.35">
      <c r="A357" s="99"/>
      <c r="B357" s="99"/>
      <c r="C357" s="99"/>
      <c r="D357" s="99"/>
    </row>
    <row r="358" spans="1:4" x14ac:dyDescent="0.35">
      <c r="A358" s="99"/>
      <c r="B358" s="99"/>
      <c r="C358" s="99"/>
      <c r="D358" s="99"/>
    </row>
    <row r="359" spans="1:4" x14ac:dyDescent="0.35">
      <c r="A359" s="99"/>
      <c r="B359" s="99"/>
      <c r="C359" s="99"/>
      <c r="D359" s="99"/>
    </row>
    <row r="360" spans="1:4" x14ac:dyDescent="0.35">
      <c r="A360" s="99"/>
      <c r="B360" s="99"/>
      <c r="C360" s="99"/>
      <c r="D360" s="99"/>
    </row>
    <row r="361" spans="1:4" x14ac:dyDescent="0.35">
      <c r="A361" s="99"/>
      <c r="B361" s="99"/>
      <c r="C361" s="99"/>
      <c r="D361" s="99"/>
    </row>
    <row r="362" spans="1:4" x14ac:dyDescent="0.35">
      <c r="A362" s="99"/>
      <c r="B362" s="99"/>
      <c r="C362" s="99"/>
      <c r="D362" s="99"/>
    </row>
    <row r="363" spans="1:4" x14ac:dyDescent="0.35">
      <c r="A363" s="99"/>
      <c r="B363" s="99"/>
      <c r="C363" s="99"/>
      <c r="D363" s="99"/>
    </row>
    <row r="364" spans="1:4" x14ac:dyDescent="0.35">
      <c r="A364" s="99"/>
      <c r="B364" s="99"/>
      <c r="C364" s="99"/>
      <c r="D364" s="99"/>
    </row>
    <row r="365" spans="1:4" x14ac:dyDescent="0.35">
      <c r="A365" s="99"/>
      <c r="B365" s="99"/>
      <c r="C365" s="99"/>
      <c r="D365" s="99"/>
    </row>
    <row r="366" spans="1:4" x14ac:dyDescent="0.35">
      <c r="A366" s="99"/>
      <c r="B366" s="99"/>
      <c r="C366" s="99"/>
      <c r="D366" s="99"/>
    </row>
    <row r="367" spans="1:4" x14ac:dyDescent="0.35">
      <c r="A367" s="99"/>
      <c r="B367" s="99"/>
      <c r="C367" s="99"/>
      <c r="D367" s="99"/>
    </row>
    <row r="368" spans="1:4" x14ac:dyDescent="0.35">
      <c r="A368" s="99"/>
      <c r="B368" s="99"/>
      <c r="C368" s="99"/>
      <c r="D368" s="99"/>
    </row>
    <row r="369" spans="1:4" x14ac:dyDescent="0.35">
      <c r="A369" s="99"/>
      <c r="B369" s="99"/>
      <c r="C369" s="99"/>
      <c r="D369" s="99"/>
    </row>
    <row r="370" spans="1:4" x14ac:dyDescent="0.35">
      <c r="A370" s="99"/>
      <c r="B370" s="99"/>
      <c r="C370" s="99"/>
      <c r="D370" s="99"/>
    </row>
    <row r="371" spans="1:4" x14ac:dyDescent="0.35">
      <c r="A371" s="99"/>
      <c r="B371" s="99"/>
      <c r="C371" s="99"/>
      <c r="D371" s="99"/>
    </row>
    <row r="372" spans="1:4" x14ac:dyDescent="0.35">
      <c r="A372" s="99"/>
      <c r="B372" s="99"/>
      <c r="C372" s="99"/>
      <c r="D372" s="99"/>
    </row>
    <row r="373" spans="1:4" x14ac:dyDescent="0.35">
      <c r="A373" s="99"/>
      <c r="B373" s="99"/>
      <c r="C373" s="99"/>
      <c r="D373" s="99"/>
    </row>
    <row r="374" spans="1:4" x14ac:dyDescent="0.35">
      <c r="A374" s="99"/>
      <c r="B374" s="99"/>
      <c r="C374" s="99"/>
      <c r="D374" s="99"/>
    </row>
    <row r="375" spans="1:4" x14ac:dyDescent="0.35">
      <c r="A375" s="99"/>
      <c r="B375" s="99"/>
      <c r="C375" s="99"/>
      <c r="D375" s="99"/>
    </row>
    <row r="376" spans="1:4" x14ac:dyDescent="0.35">
      <c r="A376" s="99"/>
      <c r="B376" s="99"/>
      <c r="C376" s="99"/>
      <c r="D376" s="99"/>
    </row>
    <row r="377" spans="1:4" x14ac:dyDescent="0.35">
      <c r="A377" s="99"/>
      <c r="B377" s="99"/>
      <c r="C377" s="99"/>
      <c r="D377" s="99"/>
    </row>
    <row r="378" spans="1:4" x14ac:dyDescent="0.35">
      <c r="A378" s="99"/>
      <c r="B378" s="99"/>
      <c r="C378" s="99"/>
      <c r="D378" s="99"/>
    </row>
    <row r="379" spans="1:4" x14ac:dyDescent="0.35">
      <c r="A379" s="99"/>
      <c r="B379" s="99"/>
      <c r="C379" s="99"/>
      <c r="D379" s="99"/>
    </row>
    <row r="380" spans="1:4" x14ac:dyDescent="0.35">
      <c r="A380" s="99"/>
      <c r="B380" s="99"/>
      <c r="C380" s="99"/>
      <c r="D380" s="99"/>
    </row>
    <row r="381" spans="1:4" x14ac:dyDescent="0.35">
      <c r="A381" s="99"/>
      <c r="B381" s="99"/>
      <c r="C381" s="99"/>
      <c r="D381" s="99"/>
    </row>
    <row r="382" spans="1:4" x14ac:dyDescent="0.35">
      <c r="A382" s="99"/>
      <c r="B382" s="99"/>
      <c r="C382" s="99"/>
      <c r="D382" s="99"/>
    </row>
    <row r="383" spans="1:4" x14ac:dyDescent="0.35">
      <c r="A383" s="99"/>
      <c r="B383" s="99"/>
      <c r="C383" s="99"/>
      <c r="D383" s="99"/>
    </row>
    <row r="384" spans="1:4" x14ac:dyDescent="0.35">
      <c r="A384" s="99"/>
      <c r="B384" s="99"/>
      <c r="C384" s="99"/>
      <c r="D384" s="99"/>
    </row>
    <row r="385" spans="1:4" x14ac:dyDescent="0.35">
      <c r="A385" s="99"/>
      <c r="B385" s="99"/>
      <c r="C385" s="99"/>
      <c r="D385" s="99"/>
    </row>
    <row r="386" spans="1:4" x14ac:dyDescent="0.35">
      <c r="A386" s="99"/>
      <c r="B386" s="99"/>
      <c r="C386" s="99"/>
      <c r="D386" s="99"/>
    </row>
    <row r="387" spans="1:4" x14ac:dyDescent="0.35">
      <c r="A387" s="99"/>
      <c r="B387" s="99"/>
      <c r="C387" s="99"/>
      <c r="D387" s="99"/>
    </row>
    <row r="388" spans="1:4" x14ac:dyDescent="0.35">
      <c r="A388" s="99"/>
      <c r="B388" s="99"/>
      <c r="C388" s="99"/>
      <c r="D388" s="99"/>
    </row>
    <row r="389" spans="1:4" x14ac:dyDescent="0.35">
      <c r="A389" s="99"/>
      <c r="B389" s="99"/>
      <c r="C389" s="99"/>
      <c r="D389" s="99"/>
    </row>
    <row r="390" spans="1:4" x14ac:dyDescent="0.35">
      <c r="A390" s="99"/>
      <c r="B390" s="99"/>
      <c r="C390" s="99"/>
      <c r="D390" s="99"/>
    </row>
    <row r="391" spans="1:4" x14ac:dyDescent="0.35">
      <c r="A391" s="99"/>
      <c r="B391" s="99"/>
      <c r="C391" s="99"/>
      <c r="D391" s="99"/>
    </row>
    <row r="392" spans="1:4" x14ac:dyDescent="0.35">
      <c r="A392" s="99"/>
      <c r="B392" s="99"/>
      <c r="C392" s="99"/>
      <c r="D392" s="99"/>
    </row>
    <row r="393" spans="1:4" x14ac:dyDescent="0.35">
      <c r="A393" s="99"/>
      <c r="B393" s="99"/>
      <c r="C393" s="99"/>
      <c r="D393" s="99"/>
    </row>
    <row r="394" spans="1:4" x14ac:dyDescent="0.35">
      <c r="A394" s="99"/>
      <c r="B394" s="99"/>
      <c r="C394" s="99"/>
      <c r="D394" s="99"/>
    </row>
    <row r="395" spans="1:4" x14ac:dyDescent="0.35">
      <c r="A395" s="99"/>
      <c r="B395" s="99"/>
      <c r="C395" s="99"/>
      <c r="D395" s="99"/>
    </row>
    <row r="396" spans="1:4" x14ac:dyDescent="0.35">
      <c r="A396" s="99"/>
      <c r="B396" s="99"/>
      <c r="C396" s="99"/>
      <c r="D396" s="99"/>
    </row>
    <row r="397" spans="1:4" x14ac:dyDescent="0.35">
      <c r="A397" s="99"/>
      <c r="B397" s="99"/>
      <c r="C397" s="99"/>
      <c r="D397" s="99"/>
    </row>
    <row r="398" spans="1:4" x14ac:dyDescent="0.35">
      <c r="A398" s="99"/>
      <c r="B398" s="99"/>
      <c r="C398" s="99"/>
      <c r="D398" s="99"/>
    </row>
    <row r="399" spans="1:4" x14ac:dyDescent="0.35">
      <c r="A399" s="99"/>
      <c r="B399" s="99"/>
      <c r="C399" s="99"/>
      <c r="D399" s="99"/>
    </row>
    <row r="400" spans="1:4" x14ac:dyDescent="0.35">
      <c r="A400" s="99"/>
      <c r="B400" s="99"/>
      <c r="C400" s="99"/>
      <c r="D400" s="99"/>
    </row>
    <row r="401" spans="1:4" x14ac:dyDescent="0.35">
      <c r="A401" s="99"/>
      <c r="B401" s="99"/>
      <c r="C401" s="99"/>
      <c r="D401" s="99"/>
    </row>
    <row r="402" spans="1:4" x14ac:dyDescent="0.35">
      <c r="A402" s="99"/>
      <c r="B402" s="99"/>
      <c r="C402" s="99"/>
      <c r="D402" s="99"/>
    </row>
    <row r="403" spans="1:4" x14ac:dyDescent="0.35">
      <c r="A403" s="99"/>
      <c r="B403" s="99"/>
      <c r="C403" s="99"/>
      <c r="D403" s="99"/>
    </row>
    <row r="404" spans="1:4" x14ac:dyDescent="0.35">
      <c r="A404" s="99"/>
      <c r="B404" s="99"/>
      <c r="C404" s="99"/>
      <c r="D404" s="99"/>
    </row>
    <row r="405" spans="1:4" x14ac:dyDescent="0.35">
      <c r="A405" s="99"/>
      <c r="B405" s="99"/>
      <c r="C405" s="99"/>
      <c r="D405" s="99"/>
    </row>
    <row r="406" spans="1:4" x14ac:dyDescent="0.35">
      <c r="A406" s="99"/>
      <c r="B406" s="99"/>
      <c r="C406" s="99"/>
      <c r="D406" s="99"/>
    </row>
    <row r="407" spans="1:4" x14ac:dyDescent="0.35">
      <c r="A407" s="99"/>
      <c r="B407" s="99"/>
      <c r="C407" s="99"/>
      <c r="D407" s="99"/>
    </row>
    <row r="408" spans="1:4" x14ac:dyDescent="0.35">
      <c r="A408" s="99"/>
      <c r="B408" s="99"/>
      <c r="C408" s="99"/>
      <c r="D408" s="99"/>
    </row>
    <row r="409" spans="1:4" x14ac:dyDescent="0.35">
      <c r="A409" s="99"/>
      <c r="B409" s="99"/>
      <c r="C409" s="99"/>
      <c r="D409" s="99"/>
    </row>
    <row r="410" spans="1:4" x14ac:dyDescent="0.35">
      <c r="A410" s="99"/>
      <c r="B410" s="99"/>
      <c r="C410" s="99"/>
      <c r="D410" s="99"/>
    </row>
    <row r="411" spans="1:4" x14ac:dyDescent="0.35">
      <c r="A411" s="99"/>
      <c r="B411" s="99"/>
      <c r="C411" s="99"/>
      <c r="D411" s="99"/>
    </row>
    <row r="412" spans="1:4" x14ac:dyDescent="0.35">
      <c r="A412" s="99"/>
      <c r="B412" s="99"/>
      <c r="C412" s="99"/>
      <c r="D412" s="99"/>
    </row>
    <row r="413" spans="1:4" x14ac:dyDescent="0.35">
      <c r="A413" s="99"/>
      <c r="B413" s="99"/>
      <c r="C413" s="99"/>
      <c r="D413" s="99"/>
    </row>
    <row r="414" spans="1:4" x14ac:dyDescent="0.35">
      <c r="A414" s="99"/>
      <c r="B414" s="99"/>
      <c r="C414" s="99"/>
      <c r="D414" s="99"/>
    </row>
    <row r="415" spans="1:4" x14ac:dyDescent="0.35">
      <c r="A415" s="99"/>
      <c r="B415" s="99"/>
      <c r="C415" s="99"/>
      <c r="D415" s="99"/>
    </row>
    <row r="416" spans="1:4" x14ac:dyDescent="0.35">
      <c r="A416" s="99"/>
      <c r="B416" s="99"/>
      <c r="C416" s="99"/>
      <c r="D416" s="99"/>
    </row>
    <row r="417" spans="1:4" x14ac:dyDescent="0.35">
      <c r="A417" s="99"/>
      <c r="B417" s="99"/>
      <c r="C417" s="99"/>
      <c r="D417" s="99"/>
    </row>
    <row r="418" spans="1:4" x14ac:dyDescent="0.35">
      <c r="A418" s="99"/>
      <c r="B418" s="99"/>
      <c r="C418" s="99"/>
      <c r="D418" s="99"/>
    </row>
    <row r="419" spans="1:4" x14ac:dyDescent="0.35">
      <c r="A419" s="99"/>
      <c r="B419" s="99"/>
      <c r="C419" s="99"/>
      <c r="D419" s="99"/>
    </row>
    <row r="420" spans="1:4" x14ac:dyDescent="0.35">
      <c r="A420" s="99"/>
      <c r="B420" s="99"/>
      <c r="C420" s="99"/>
      <c r="D420" s="99"/>
    </row>
    <row r="421" spans="1:4" x14ac:dyDescent="0.35">
      <c r="A421" s="99"/>
      <c r="B421" s="99"/>
      <c r="C421" s="99"/>
      <c r="D421" s="99"/>
    </row>
    <row r="422" spans="1:4" x14ac:dyDescent="0.35">
      <c r="A422" s="99"/>
      <c r="B422" s="99"/>
      <c r="C422" s="99"/>
      <c r="D422" s="99"/>
    </row>
    <row r="423" spans="1:4" x14ac:dyDescent="0.35">
      <c r="A423" s="99"/>
      <c r="B423" s="99"/>
      <c r="C423" s="99"/>
      <c r="D423" s="99"/>
    </row>
    <row r="424" spans="1:4" x14ac:dyDescent="0.35">
      <c r="A424" s="99"/>
      <c r="B424" s="99"/>
      <c r="C424" s="99"/>
      <c r="D424" s="99"/>
    </row>
    <row r="425" spans="1:4" x14ac:dyDescent="0.35">
      <c r="A425" s="99"/>
      <c r="B425" s="99"/>
      <c r="C425" s="99"/>
      <c r="D425" s="99"/>
    </row>
    <row r="426" spans="1:4" x14ac:dyDescent="0.35">
      <c r="A426" s="99"/>
      <c r="B426" s="99"/>
      <c r="C426" s="99"/>
      <c r="D426" s="99"/>
    </row>
    <row r="427" spans="1:4" x14ac:dyDescent="0.35">
      <c r="A427" s="99"/>
      <c r="B427" s="99"/>
      <c r="C427" s="99"/>
      <c r="D427" s="99"/>
    </row>
    <row r="428" spans="1:4" x14ac:dyDescent="0.35">
      <c r="A428" s="99"/>
      <c r="B428" s="99"/>
      <c r="C428" s="99"/>
      <c r="D428" s="99"/>
    </row>
    <row r="429" spans="1:4" x14ac:dyDescent="0.35">
      <c r="A429" s="99"/>
      <c r="B429" s="99"/>
      <c r="C429" s="99"/>
      <c r="D429" s="99"/>
    </row>
    <row r="430" spans="1:4" x14ac:dyDescent="0.35">
      <c r="A430" s="99"/>
      <c r="B430" s="99"/>
      <c r="C430" s="99"/>
      <c r="D430" s="99"/>
    </row>
    <row r="431" spans="1:4" x14ac:dyDescent="0.35">
      <c r="A431" s="99"/>
      <c r="B431" s="99"/>
      <c r="C431" s="99"/>
      <c r="D431" s="99"/>
    </row>
    <row r="432" spans="1:4" x14ac:dyDescent="0.35">
      <c r="A432" s="99"/>
      <c r="B432" s="99"/>
      <c r="C432" s="99"/>
      <c r="D432" s="99"/>
    </row>
    <row r="433" spans="1:4" x14ac:dyDescent="0.35">
      <c r="A433" s="99"/>
      <c r="B433" s="99"/>
      <c r="C433" s="99"/>
      <c r="D433" s="99"/>
    </row>
    <row r="434" spans="1:4" x14ac:dyDescent="0.35">
      <c r="A434" s="99"/>
      <c r="B434" s="99"/>
      <c r="C434" s="99"/>
      <c r="D434" s="99"/>
    </row>
    <row r="435" spans="1:4" x14ac:dyDescent="0.35">
      <c r="A435" s="99"/>
      <c r="B435" s="99"/>
      <c r="C435" s="99"/>
      <c r="D435" s="99"/>
    </row>
    <row r="436" spans="1:4" x14ac:dyDescent="0.35">
      <c r="A436" s="99"/>
      <c r="B436" s="99"/>
      <c r="C436" s="99"/>
      <c r="D436" s="99"/>
    </row>
    <row r="437" spans="1:4" x14ac:dyDescent="0.35">
      <c r="A437" s="99"/>
      <c r="B437" s="99"/>
      <c r="C437" s="99"/>
      <c r="D437" s="99"/>
    </row>
    <row r="438" spans="1:4" x14ac:dyDescent="0.35">
      <c r="A438" s="99"/>
      <c r="B438" s="99"/>
      <c r="C438" s="99"/>
      <c r="D438" s="99"/>
    </row>
    <row r="439" spans="1:4" x14ac:dyDescent="0.35">
      <c r="A439" s="99"/>
      <c r="B439" s="99"/>
      <c r="C439" s="99"/>
      <c r="D439" s="99"/>
    </row>
    <row r="440" spans="1:4" x14ac:dyDescent="0.35">
      <c r="A440" s="99"/>
      <c r="B440" s="99"/>
      <c r="C440" s="99"/>
      <c r="D440" s="99"/>
    </row>
    <row r="441" spans="1:4" x14ac:dyDescent="0.35">
      <c r="A441" s="99"/>
      <c r="B441" s="99"/>
      <c r="C441" s="99"/>
      <c r="D441" s="99"/>
    </row>
    <row r="442" spans="1:4" x14ac:dyDescent="0.35">
      <c r="A442" s="99"/>
      <c r="B442" s="99"/>
      <c r="C442" s="99"/>
      <c r="D442" s="99"/>
    </row>
    <row r="443" spans="1:4" x14ac:dyDescent="0.35">
      <c r="A443" s="99"/>
      <c r="B443" s="99"/>
      <c r="C443" s="99"/>
      <c r="D443" s="99"/>
    </row>
    <row r="444" spans="1:4" x14ac:dyDescent="0.35">
      <c r="A444" s="99"/>
      <c r="B444" s="99"/>
      <c r="C444" s="99"/>
      <c r="D444" s="99"/>
    </row>
    <row r="445" spans="1:4" x14ac:dyDescent="0.35">
      <c r="A445" s="99"/>
      <c r="B445" s="99"/>
      <c r="C445" s="99"/>
      <c r="D445" s="99"/>
    </row>
    <row r="446" spans="1:4" x14ac:dyDescent="0.35">
      <c r="A446" s="99"/>
      <c r="B446" s="99"/>
      <c r="C446" s="99"/>
      <c r="D446" s="99"/>
    </row>
    <row r="447" spans="1:4" x14ac:dyDescent="0.35">
      <c r="A447" s="99"/>
      <c r="B447" s="99"/>
      <c r="C447" s="99"/>
      <c r="D447" s="99"/>
    </row>
    <row r="448" spans="1:4" x14ac:dyDescent="0.35">
      <c r="A448" s="99"/>
      <c r="B448" s="99"/>
      <c r="C448" s="99"/>
      <c r="D448" s="99"/>
    </row>
    <row r="449" spans="1:4" x14ac:dyDescent="0.35">
      <c r="A449" s="99"/>
      <c r="B449" s="99"/>
      <c r="C449" s="99"/>
      <c r="D449" s="99"/>
    </row>
    <row r="450" spans="1:4" x14ac:dyDescent="0.35">
      <c r="A450" s="99"/>
      <c r="B450" s="99"/>
      <c r="C450" s="99"/>
      <c r="D450" s="99"/>
    </row>
    <row r="451" spans="1:4" x14ac:dyDescent="0.35">
      <c r="A451" s="99"/>
      <c r="B451" s="99"/>
      <c r="C451" s="99"/>
      <c r="D451" s="99"/>
    </row>
    <row r="452" spans="1:4" x14ac:dyDescent="0.35">
      <c r="A452" s="99"/>
      <c r="B452" s="99"/>
      <c r="C452" s="99"/>
      <c r="D452" s="99"/>
    </row>
    <row r="453" spans="1:4" x14ac:dyDescent="0.35">
      <c r="A453" s="99"/>
      <c r="B453" s="99"/>
      <c r="C453" s="99"/>
      <c r="D453" s="99"/>
    </row>
    <row r="454" spans="1:4" x14ac:dyDescent="0.35">
      <c r="A454" s="99"/>
      <c r="B454" s="99"/>
      <c r="C454" s="99"/>
      <c r="D454" s="99"/>
    </row>
    <row r="455" spans="1:4" x14ac:dyDescent="0.35">
      <c r="A455" s="99"/>
      <c r="B455" s="99"/>
      <c r="C455" s="99"/>
      <c r="D455" s="99"/>
    </row>
    <row r="456" spans="1:4" x14ac:dyDescent="0.35">
      <c r="A456" s="99"/>
      <c r="B456" s="99"/>
      <c r="C456" s="99"/>
      <c r="D456" s="99"/>
    </row>
    <row r="457" spans="1:4" x14ac:dyDescent="0.35">
      <c r="A457" s="99"/>
      <c r="B457" s="99"/>
      <c r="C457" s="99"/>
      <c r="D457" s="99"/>
    </row>
    <row r="458" spans="1:4" x14ac:dyDescent="0.35">
      <c r="A458" s="99"/>
      <c r="B458" s="99"/>
      <c r="C458" s="99"/>
      <c r="D458" s="99"/>
    </row>
    <row r="459" spans="1:4" x14ac:dyDescent="0.35">
      <c r="A459" s="99"/>
      <c r="B459" s="99"/>
      <c r="C459" s="99"/>
      <c r="D459" s="99"/>
    </row>
    <row r="460" spans="1:4" x14ac:dyDescent="0.35">
      <c r="A460" s="99"/>
      <c r="B460" s="99"/>
      <c r="C460" s="99"/>
      <c r="D460" s="99"/>
    </row>
    <row r="461" spans="1:4" x14ac:dyDescent="0.35">
      <c r="A461" s="99"/>
      <c r="B461" s="99"/>
      <c r="C461" s="99"/>
      <c r="D461" s="99"/>
    </row>
    <row r="462" spans="1:4" x14ac:dyDescent="0.35">
      <c r="A462" s="99"/>
      <c r="B462" s="99"/>
      <c r="C462" s="99"/>
      <c r="D462" s="99"/>
    </row>
    <row r="463" spans="1:4" x14ac:dyDescent="0.35">
      <c r="A463" s="99"/>
      <c r="B463" s="99"/>
      <c r="C463" s="99"/>
      <c r="D463" s="99"/>
    </row>
    <row r="464" spans="1:4" x14ac:dyDescent="0.35">
      <c r="A464" s="99"/>
      <c r="B464" s="99"/>
      <c r="C464" s="99"/>
      <c r="D464" s="99"/>
    </row>
    <row r="465" spans="1:4" x14ac:dyDescent="0.35">
      <c r="A465" s="99"/>
      <c r="B465" s="99"/>
      <c r="C465" s="99"/>
      <c r="D465" s="99"/>
    </row>
    <row r="466" spans="1:4" x14ac:dyDescent="0.35">
      <c r="A466" s="99"/>
      <c r="B466" s="99"/>
      <c r="C466" s="99"/>
      <c r="D466" s="99"/>
    </row>
    <row r="467" spans="1:4" x14ac:dyDescent="0.35">
      <c r="A467" s="99"/>
      <c r="B467" s="99"/>
      <c r="C467" s="99"/>
      <c r="D467" s="99"/>
    </row>
    <row r="468" spans="1:4" x14ac:dyDescent="0.35">
      <c r="A468" s="99"/>
      <c r="B468" s="99"/>
      <c r="C468" s="99"/>
      <c r="D468" s="99"/>
    </row>
    <row r="469" spans="1:4" x14ac:dyDescent="0.35">
      <c r="A469" s="99"/>
      <c r="B469" s="99"/>
      <c r="C469" s="99"/>
      <c r="D469" s="99"/>
    </row>
    <row r="470" spans="1:4" x14ac:dyDescent="0.35">
      <c r="A470" s="99"/>
      <c r="B470" s="99"/>
      <c r="C470" s="99"/>
      <c r="D470" s="99"/>
    </row>
    <row r="471" spans="1:4" x14ac:dyDescent="0.35">
      <c r="A471" s="99"/>
      <c r="B471" s="99"/>
      <c r="C471" s="99"/>
      <c r="D471" s="99"/>
    </row>
    <row r="472" spans="1:4" x14ac:dyDescent="0.35">
      <c r="A472" s="99"/>
      <c r="B472" s="99"/>
      <c r="C472" s="99"/>
      <c r="D472" s="99"/>
    </row>
    <row r="473" spans="1:4" x14ac:dyDescent="0.35">
      <c r="A473" s="99"/>
      <c r="B473" s="99"/>
      <c r="C473" s="99"/>
      <c r="D473" s="99"/>
    </row>
    <row r="474" spans="1:4" x14ac:dyDescent="0.35">
      <c r="A474" s="99"/>
      <c r="B474" s="99"/>
      <c r="C474" s="99"/>
      <c r="D474" s="99"/>
    </row>
    <row r="475" spans="1:4" x14ac:dyDescent="0.35">
      <c r="A475" s="99"/>
      <c r="B475" s="99"/>
      <c r="C475" s="99"/>
      <c r="D475" s="99"/>
    </row>
    <row r="476" spans="1:4" x14ac:dyDescent="0.35">
      <c r="A476" s="99"/>
      <c r="B476" s="99"/>
      <c r="C476" s="99"/>
      <c r="D476" s="99"/>
    </row>
    <row r="477" spans="1:4" x14ac:dyDescent="0.35">
      <c r="A477" s="99"/>
      <c r="B477" s="99"/>
      <c r="C477" s="99"/>
      <c r="D477" s="99"/>
    </row>
    <row r="478" spans="1:4" x14ac:dyDescent="0.35">
      <c r="A478" s="99"/>
      <c r="B478" s="99"/>
      <c r="C478" s="99"/>
      <c r="D478" s="99"/>
    </row>
    <row r="479" spans="1:4" x14ac:dyDescent="0.35">
      <c r="A479" s="99"/>
      <c r="B479" s="99"/>
      <c r="C479" s="99"/>
      <c r="D479" s="99"/>
    </row>
    <row r="480" spans="1:4" x14ac:dyDescent="0.35">
      <c r="A480" s="99"/>
      <c r="B480" s="99"/>
      <c r="C480" s="99"/>
      <c r="D480" s="99"/>
    </row>
    <row r="481" spans="1:4" x14ac:dyDescent="0.35">
      <c r="A481" s="99"/>
      <c r="B481" s="99"/>
      <c r="C481" s="99"/>
      <c r="D481" s="99"/>
    </row>
    <row r="482" spans="1:4" x14ac:dyDescent="0.35">
      <c r="A482" s="99"/>
      <c r="B482" s="99"/>
      <c r="C482" s="99"/>
      <c r="D482" s="99"/>
    </row>
    <row r="483" spans="1:4" x14ac:dyDescent="0.35">
      <c r="A483" s="99"/>
      <c r="B483" s="99"/>
      <c r="C483" s="99"/>
      <c r="D483" s="99"/>
    </row>
    <row r="484" spans="1:4" x14ac:dyDescent="0.35">
      <c r="A484" s="99"/>
      <c r="B484" s="99"/>
      <c r="C484" s="99"/>
      <c r="D484" s="99"/>
    </row>
    <row r="485" spans="1:4" x14ac:dyDescent="0.35">
      <c r="A485" s="99"/>
      <c r="B485" s="99"/>
      <c r="C485" s="99"/>
      <c r="D485" s="99"/>
    </row>
    <row r="486" spans="1:4" x14ac:dyDescent="0.35">
      <c r="A486" s="99"/>
      <c r="B486" s="99"/>
      <c r="C486" s="99"/>
      <c r="D486" s="99"/>
    </row>
    <row r="487" spans="1:4" x14ac:dyDescent="0.35">
      <c r="A487" s="99"/>
      <c r="B487" s="99"/>
      <c r="C487" s="99"/>
      <c r="D487" s="99"/>
    </row>
    <row r="488" spans="1:4" x14ac:dyDescent="0.35">
      <c r="A488" s="99"/>
      <c r="B488" s="99"/>
      <c r="C488" s="99"/>
      <c r="D488" s="99"/>
    </row>
    <row r="489" spans="1:4" x14ac:dyDescent="0.35">
      <c r="A489" s="99"/>
      <c r="B489" s="99"/>
      <c r="C489" s="99"/>
      <c r="D489" s="99"/>
    </row>
    <row r="490" spans="1:4" x14ac:dyDescent="0.35">
      <c r="A490" s="99"/>
      <c r="B490" s="99"/>
      <c r="C490" s="99"/>
      <c r="D490" s="99"/>
    </row>
    <row r="491" spans="1:4" x14ac:dyDescent="0.35">
      <c r="A491" s="99"/>
      <c r="B491" s="99"/>
      <c r="C491" s="99"/>
      <c r="D491" s="99"/>
    </row>
    <row r="492" spans="1:4" x14ac:dyDescent="0.35">
      <c r="A492" s="99"/>
      <c r="B492" s="99"/>
      <c r="C492" s="99"/>
      <c r="D492" s="99"/>
    </row>
    <row r="493" spans="1:4" x14ac:dyDescent="0.35">
      <c r="A493" s="99"/>
      <c r="B493" s="99"/>
      <c r="C493" s="99"/>
      <c r="D493" s="99"/>
    </row>
    <row r="494" spans="1:4" x14ac:dyDescent="0.35">
      <c r="A494" s="99"/>
      <c r="B494" s="99"/>
      <c r="C494" s="99"/>
      <c r="D494" s="99"/>
    </row>
    <row r="495" spans="1:4" x14ac:dyDescent="0.35">
      <c r="A495" s="99"/>
      <c r="B495" s="99"/>
      <c r="C495" s="99"/>
      <c r="D495" s="99"/>
    </row>
    <row r="496" spans="1:4" x14ac:dyDescent="0.35">
      <c r="A496" s="99"/>
      <c r="B496" s="99"/>
      <c r="C496" s="99"/>
      <c r="D496" s="99"/>
    </row>
    <row r="497" spans="1:4" x14ac:dyDescent="0.35">
      <c r="A497" s="99"/>
      <c r="B497" s="99"/>
      <c r="C497" s="99"/>
      <c r="D497" s="99"/>
    </row>
    <row r="498" spans="1:4" x14ac:dyDescent="0.35">
      <c r="A498" s="99"/>
      <c r="B498" s="99"/>
      <c r="C498" s="99"/>
      <c r="D498" s="99"/>
    </row>
    <row r="499" spans="1:4" x14ac:dyDescent="0.35">
      <c r="A499" s="99"/>
      <c r="B499" s="99"/>
      <c r="C499" s="99"/>
      <c r="D499" s="99"/>
    </row>
    <row r="500" spans="1:4" x14ac:dyDescent="0.35">
      <c r="A500" s="99"/>
      <c r="B500" s="99"/>
      <c r="C500" s="99"/>
      <c r="D500" s="99"/>
    </row>
    <row r="501" spans="1:4" x14ac:dyDescent="0.35">
      <c r="A501" s="99"/>
      <c r="B501" s="99"/>
      <c r="C501" s="99"/>
      <c r="D501" s="99"/>
    </row>
    <row r="502" spans="1:4" x14ac:dyDescent="0.35">
      <c r="A502" s="99"/>
      <c r="B502" s="99"/>
      <c r="C502" s="99"/>
      <c r="D502" s="99"/>
    </row>
    <row r="503" spans="1:4" x14ac:dyDescent="0.35">
      <c r="A503" s="99"/>
      <c r="B503" s="99"/>
      <c r="C503" s="99"/>
      <c r="D503" s="99"/>
    </row>
    <row r="504" spans="1:4" x14ac:dyDescent="0.35">
      <c r="A504" s="99"/>
      <c r="B504" s="99"/>
      <c r="C504" s="99"/>
      <c r="D504" s="99"/>
    </row>
    <row r="505" spans="1:4" x14ac:dyDescent="0.35">
      <c r="A505" s="99"/>
      <c r="B505" s="99"/>
      <c r="C505" s="99"/>
      <c r="D505" s="99"/>
    </row>
    <row r="506" spans="1:4" x14ac:dyDescent="0.35">
      <c r="A506" s="99"/>
      <c r="B506" s="99"/>
      <c r="C506" s="99"/>
      <c r="D506" s="99"/>
    </row>
    <row r="507" spans="1:4" x14ac:dyDescent="0.35">
      <c r="A507" s="99"/>
      <c r="B507" s="99"/>
      <c r="C507" s="99"/>
      <c r="D507" s="99"/>
    </row>
    <row r="508" spans="1:4" x14ac:dyDescent="0.35">
      <c r="A508" s="99"/>
      <c r="B508" s="99"/>
      <c r="C508" s="99"/>
      <c r="D508" s="99"/>
    </row>
    <row r="509" spans="1:4" x14ac:dyDescent="0.35">
      <c r="A509" s="99"/>
      <c r="B509" s="99"/>
      <c r="C509" s="99"/>
      <c r="D509" s="99"/>
    </row>
    <row r="510" spans="1:4" x14ac:dyDescent="0.35">
      <c r="A510" s="99"/>
      <c r="B510" s="99"/>
      <c r="C510" s="99"/>
      <c r="D510" s="99"/>
    </row>
    <row r="511" spans="1:4" x14ac:dyDescent="0.35">
      <c r="A511" s="99"/>
      <c r="B511" s="99"/>
      <c r="C511" s="99"/>
      <c r="D511" s="99"/>
    </row>
    <row r="512" spans="1:4" x14ac:dyDescent="0.35">
      <c r="A512" s="99"/>
      <c r="B512" s="99"/>
      <c r="C512" s="99"/>
      <c r="D512" s="99"/>
    </row>
    <row r="513" spans="1:4" x14ac:dyDescent="0.35">
      <c r="A513" s="99"/>
      <c r="B513" s="99"/>
      <c r="C513" s="99"/>
      <c r="D513" s="99"/>
    </row>
    <row r="514" spans="1:4" x14ac:dyDescent="0.35">
      <c r="A514" s="99"/>
      <c r="B514" s="99"/>
      <c r="C514" s="99"/>
      <c r="D514" s="99"/>
    </row>
    <row r="515" spans="1:4" x14ac:dyDescent="0.35">
      <c r="A515" s="99"/>
      <c r="B515" s="99"/>
      <c r="C515" s="99"/>
      <c r="D515" s="99"/>
    </row>
    <row r="516" spans="1:4" x14ac:dyDescent="0.35">
      <c r="A516" s="99"/>
      <c r="B516" s="99"/>
      <c r="C516" s="99"/>
      <c r="D516" s="99"/>
    </row>
    <row r="517" spans="1:4" x14ac:dyDescent="0.35">
      <c r="A517" s="99"/>
      <c r="B517" s="99"/>
      <c r="C517" s="99"/>
      <c r="D517" s="99"/>
    </row>
    <row r="518" spans="1:4" x14ac:dyDescent="0.35">
      <c r="A518" s="99"/>
      <c r="B518" s="99"/>
      <c r="C518" s="99"/>
      <c r="D518" s="99"/>
    </row>
    <row r="519" spans="1:4" x14ac:dyDescent="0.35">
      <c r="A519" s="99"/>
      <c r="B519" s="99"/>
      <c r="C519" s="99"/>
      <c r="D519" s="99"/>
    </row>
    <row r="520" spans="1:4" x14ac:dyDescent="0.35">
      <c r="A520" s="99"/>
      <c r="B520" s="99"/>
      <c r="C520" s="99"/>
      <c r="D520" s="99"/>
    </row>
    <row r="521" spans="1:4" x14ac:dyDescent="0.35">
      <c r="A521" s="99"/>
      <c r="B521" s="99"/>
      <c r="C521" s="99"/>
      <c r="D521" s="99"/>
    </row>
    <row r="522" spans="1:4" x14ac:dyDescent="0.35">
      <c r="A522" s="99"/>
      <c r="B522" s="99"/>
      <c r="C522" s="99"/>
      <c r="D522" s="99"/>
    </row>
    <row r="523" spans="1:4" x14ac:dyDescent="0.35">
      <c r="A523" s="99"/>
      <c r="B523" s="99"/>
      <c r="C523" s="99"/>
      <c r="D523" s="99"/>
    </row>
    <row r="524" spans="1:4" x14ac:dyDescent="0.35">
      <c r="A524" s="99"/>
      <c r="B524" s="99"/>
      <c r="C524" s="99"/>
      <c r="D524" s="99"/>
    </row>
    <row r="525" spans="1:4" x14ac:dyDescent="0.35">
      <c r="A525" s="99"/>
      <c r="B525" s="99"/>
      <c r="C525" s="99"/>
      <c r="D525" s="99"/>
    </row>
    <row r="526" spans="1:4" x14ac:dyDescent="0.35">
      <c r="A526" s="99"/>
      <c r="B526" s="99"/>
      <c r="C526" s="99"/>
      <c r="D526" s="99"/>
    </row>
    <row r="527" spans="1:4" x14ac:dyDescent="0.35">
      <c r="A527" s="99"/>
      <c r="B527" s="99"/>
      <c r="C527" s="99"/>
      <c r="D527" s="99"/>
    </row>
    <row r="528" spans="1:4" x14ac:dyDescent="0.35">
      <c r="A528" s="99"/>
      <c r="B528" s="99"/>
      <c r="C528" s="99"/>
      <c r="D528" s="99"/>
    </row>
    <row r="529" spans="1:4" x14ac:dyDescent="0.35">
      <c r="A529" s="99"/>
      <c r="B529" s="99"/>
      <c r="C529" s="99"/>
      <c r="D529" s="99"/>
    </row>
    <row r="530" spans="1:4" x14ac:dyDescent="0.35">
      <c r="A530" s="99"/>
      <c r="B530" s="99"/>
      <c r="C530" s="99"/>
      <c r="D530" s="99"/>
    </row>
    <row r="531" spans="1:4" x14ac:dyDescent="0.35">
      <c r="A531" s="99"/>
      <c r="B531" s="99"/>
      <c r="C531" s="99"/>
      <c r="D531" s="99"/>
    </row>
    <row r="532" spans="1:4" x14ac:dyDescent="0.35">
      <c r="A532" s="99"/>
      <c r="B532" s="99"/>
      <c r="C532" s="99"/>
      <c r="D532" s="99"/>
    </row>
    <row r="533" spans="1:4" x14ac:dyDescent="0.35">
      <c r="A533" s="99"/>
      <c r="B533" s="99"/>
      <c r="C533" s="99"/>
      <c r="D533" s="99"/>
    </row>
    <row r="534" spans="1:4" x14ac:dyDescent="0.35">
      <c r="A534" s="99"/>
      <c r="B534" s="99"/>
      <c r="C534" s="99"/>
      <c r="D534" s="99"/>
    </row>
    <row r="535" spans="1:4" x14ac:dyDescent="0.35">
      <c r="A535" s="99"/>
      <c r="B535" s="99"/>
      <c r="C535" s="99"/>
      <c r="D535" s="99"/>
    </row>
    <row r="536" spans="1:4" x14ac:dyDescent="0.35">
      <c r="A536" s="99"/>
      <c r="B536" s="99"/>
      <c r="C536" s="99"/>
      <c r="D536" s="99"/>
    </row>
    <row r="537" spans="1:4" x14ac:dyDescent="0.35">
      <c r="A537" s="99"/>
      <c r="B537" s="99"/>
      <c r="C537" s="99"/>
      <c r="D537" s="99"/>
    </row>
    <row r="538" spans="1:4" x14ac:dyDescent="0.35">
      <c r="A538" s="99"/>
      <c r="B538" s="99"/>
      <c r="C538" s="99"/>
      <c r="D538" s="99"/>
    </row>
    <row r="539" spans="1:4" x14ac:dyDescent="0.35">
      <c r="A539" s="99"/>
      <c r="B539" s="99"/>
      <c r="C539" s="99"/>
      <c r="D539" s="99"/>
    </row>
    <row r="540" spans="1:4" x14ac:dyDescent="0.35">
      <c r="A540" s="99"/>
      <c r="B540" s="99"/>
      <c r="C540" s="99"/>
      <c r="D540" s="99"/>
    </row>
    <row r="541" spans="1:4" x14ac:dyDescent="0.35">
      <c r="A541" s="99"/>
      <c r="B541" s="99"/>
      <c r="C541" s="99"/>
      <c r="D541" s="99"/>
    </row>
    <row r="542" spans="1:4" x14ac:dyDescent="0.35">
      <c r="A542" s="99"/>
      <c r="B542" s="99"/>
      <c r="C542" s="99"/>
      <c r="D542" s="99"/>
    </row>
    <row r="543" spans="1:4" x14ac:dyDescent="0.35">
      <c r="A543" s="99"/>
      <c r="B543" s="99"/>
      <c r="C543" s="99"/>
      <c r="D543" s="99"/>
    </row>
    <row r="544" spans="1:4" x14ac:dyDescent="0.35">
      <c r="A544" s="99"/>
      <c r="B544" s="99"/>
      <c r="C544" s="99"/>
      <c r="D544" s="99"/>
    </row>
    <row r="545" spans="1:4" x14ac:dyDescent="0.35">
      <c r="A545" s="99"/>
      <c r="B545" s="99"/>
      <c r="C545" s="99"/>
      <c r="D545" s="99"/>
    </row>
    <row r="546" spans="1:4" x14ac:dyDescent="0.35">
      <c r="A546" s="99"/>
      <c r="B546" s="99"/>
      <c r="C546" s="99"/>
      <c r="D546" s="99"/>
    </row>
    <row r="547" spans="1:4" x14ac:dyDescent="0.35">
      <c r="A547" s="99"/>
      <c r="B547" s="99"/>
      <c r="C547" s="99"/>
      <c r="D547" s="99"/>
    </row>
    <row r="548" spans="1:4" x14ac:dyDescent="0.35">
      <c r="A548" s="99"/>
      <c r="B548" s="99"/>
      <c r="C548" s="99"/>
      <c r="D548" s="99"/>
    </row>
    <row r="549" spans="1:4" x14ac:dyDescent="0.35">
      <c r="A549" s="99"/>
      <c r="B549" s="99"/>
      <c r="C549" s="99"/>
      <c r="D549" s="99"/>
    </row>
    <row r="550" spans="1:4" x14ac:dyDescent="0.35">
      <c r="A550" s="99"/>
      <c r="B550" s="99"/>
      <c r="C550" s="99"/>
      <c r="D550" s="99"/>
    </row>
    <row r="551" spans="1:4" x14ac:dyDescent="0.35">
      <c r="A551" s="99"/>
      <c r="B551" s="99"/>
      <c r="C551" s="99"/>
      <c r="D551" s="99"/>
    </row>
    <row r="552" spans="1:4" x14ac:dyDescent="0.35">
      <c r="A552" s="99"/>
      <c r="B552" s="99"/>
      <c r="C552" s="99"/>
      <c r="D552" s="99"/>
    </row>
    <row r="553" spans="1:4" x14ac:dyDescent="0.35">
      <c r="A553" s="99"/>
      <c r="B553" s="99"/>
      <c r="C553" s="99"/>
      <c r="D553" s="99"/>
    </row>
    <row r="554" spans="1:4" x14ac:dyDescent="0.35">
      <c r="A554" s="99"/>
      <c r="B554" s="99"/>
      <c r="C554" s="99"/>
      <c r="D554" s="99"/>
    </row>
    <row r="555" spans="1:4" x14ac:dyDescent="0.35">
      <c r="A555" s="99"/>
      <c r="B555" s="99"/>
      <c r="C555" s="99"/>
      <c r="D555" s="99"/>
    </row>
    <row r="556" spans="1:4" x14ac:dyDescent="0.35">
      <c r="A556" s="99"/>
      <c r="B556" s="99"/>
      <c r="C556" s="99"/>
      <c r="D556" s="99"/>
    </row>
    <row r="557" spans="1:4" x14ac:dyDescent="0.35">
      <c r="A557" s="99"/>
      <c r="B557" s="99"/>
      <c r="C557" s="99"/>
      <c r="D557" s="99"/>
    </row>
    <row r="558" spans="1:4" x14ac:dyDescent="0.35">
      <c r="A558" s="99"/>
      <c r="B558" s="99"/>
      <c r="C558" s="99"/>
      <c r="D558" s="99"/>
    </row>
    <row r="559" spans="1:4" x14ac:dyDescent="0.35">
      <c r="A559" s="99"/>
      <c r="B559" s="99"/>
      <c r="C559" s="99"/>
      <c r="D559" s="99"/>
    </row>
    <row r="560" spans="1:4" x14ac:dyDescent="0.35">
      <c r="A560" s="99"/>
      <c r="B560" s="99"/>
      <c r="C560" s="99"/>
      <c r="D560" s="99"/>
    </row>
    <row r="561" spans="1:4" x14ac:dyDescent="0.35">
      <c r="A561" s="99"/>
      <c r="B561" s="99"/>
      <c r="C561" s="99"/>
      <c r="D561" s="99"/>
    </row>
    <row r="562" spans="1:4" x14ac:dyDescent="0.35">
      <c r="A562" s="99"/>
      <c r="B562" s="99"/>
      <c r="C562" s="99"/>
      <c r="D562" s="99"/>
    </row>
    <row r="563" spans="1:4" x14ac:dyDescent="0.35">
      <c r="A563" s="99"/>
      <c r="B563" s="99"/>
      <c r="C563" s="99"/>
      <c r="D563" s="99"/>
    </row>
    <row r="564" spans="1:4" x14ac:dyDescent="0.35">
      <c r="A564" s="99"/>
      <c r="B564" s="99"/>
      <c r="C564" s="99"/>
      <c r="D564" s="99"/>
    </row>
    <row r="565" spans="1:4" x14ac:dyDescent="0.35">
      <c r="A565" s="99"/>
      <c r="B565" s="99"/>
      <c r="C565" s="99"/>
      <c r="D565" s="99"/>
    </row>
    <row r="566" spans="1:4" x14ac:dyDescent="0.35">
      <c r="A566" s="99"/>
      <c r="B566" s="99"/>
      <c r="C566" s="99"/>
      <c r="D566" s="99"/>
    </row>
    <row r="567" spans="1:4" x14ac:dyDescent="0.35">
      <c r="A567" s="99"/>
      <c r="B567" s="99"/>
      <c r="C567" s="99"/>
      <c r="D567" s="99"/>
    </row>
    <row r="568" spans="1:4" x14ac:dyDescent="0.35">
      <c r="A568" s="99"/>
      <c r="B568" s="99"/>
      <c r="C568" s="99"/>
      <c r="D568" s="99"/>
    </row>
    <row r="569" spans="1:4" x14ac:dyDescent="0.35">
      <c r="A569" s="99"/>
      <c r="B569" s="99"/>
      <c r="C569" s="99"/>
      <c r="D569" s="99"/>
    </row>
    <row r="570" spans="1:4" x14ac:dyDescent="0.35">
      <c r="A570" s="99"/>
      <c r="B570" s="99"/>
      <c r="C570" s="99"/>
      <c r="D570" s="99"/>
    </row>
    <row r="571" spans="1:4" x14ac:dyDescent="0.35">
      <c r="A571" s="99"/>
      <c r="B571" s="99"/>
      <c r="C571" s="99"/>
      <c r="D571" s="99"/>
    </row>
    <row r="572" spans="1:4" x14ac:dyDescent="0.35">
      <c r="A572" s="99"/>
      <c r="B572" s="99"/>
      <c r="C572" s="99"/>
      <c r="D572" s="99"/>
    </row>
    <row r="573" spans="1:4" x14ac:dyDescent="0.35">
      <c r="A573" s="99"/>
      <c r="B573" s="99"/>
      <c r="C573" s="99"/>
      <c r="D573" s="99"/>
    </row>
    <row r="574" spans="1:4" x14ac:dyDescent="0.35">
      <c r="A574" s="99"/>
      <c r="B574" s="99"/>
      <c r="C574" s="99"/>
      <c r="D574" s="99"/>
    </row>
    <row r="575" spans="1:4" x14ac:dyDescent="0.35">
      <c r="A575" s="99"/>
      <c r="B575" s="99"/>
      <c r="C575" s="99"/>
      <c r="D575" s="99"/>
    </row>
    <row r="576" spans="1:4" x14ac:dyDescent="0.35">
      <c r="A576" s="99"/>
      <c r="B576" s="99"/>
      <c r="C576" s="99"/>
      <c r="D576" s="99"/>
    </row>
    <row r="577" spans="1:4" x14ac:dyDescent="0.35">
      <c r="A577" s="99"/>
      <c r="B577" s="99"/>
      <c r="C577" s="99"/>
      <c r="D577" s="99"/>
    </row>
    <row r="578" spans="1:4" x14ac:dyDescent="0.35">
      <c r="A578" s="99"/>
      <c r="B578" s="99"/>
      <c r="C578" s="99"/>
      <c r="D578" s="99"/>
    </row>
    <row r="579" spans="1:4" x14ac:dyDescent="0.35">
      <c r="A579" s="99"/>
      <c r="B579" s="99"/>
      <c r="C579" s="99"/>
      <c r="D579" s="99"/>
    </row>
    <row r="580" spans="1:4" x14ac:dyDescent="0.35">
      <c r="A580" s="99"/>
      <c r="B580" s="99"/>
      <c r="C580" s="99"/>
      <c r="D580" s="99"/>
    </row>
    <row r="581" spans="1:4" x14ac:dyDescent="0.35">
      <c r="A581" s="99"/>
      <c r="B581" s="99"/>
      <c r="C581" s="99"/>
      <c r="D581" s="99"/>
    </row>
    <row r="582" spans="1:4" x14ac:dyDescent="0.35">
      <c r="A582" s="99"/>
      <c r="B582" s="99"/>
      <c r="C582" s="99"/>
      <c r="D582" s="99"/>
    </row>
    <row r="583" spans="1:4" x14ac:dyDescent="0.35">
      <c r="A583" s="99"/>
      <c r="B583" s="99"/>
      <c r="C583" s="99"/>
      <c r="D583" s="99"/>
    </row>
    <row r="584" spans="1:4" x14ac:dyDescent="0.35">
      <c r="A584" s="99"/>
      <c r="B584" s="99"/>
      <c r="C584" s="99"/>
      <c r="D584" s="99"/>
    </row>
    <row r="585" spans="1:4" x14ac:dyDescent="0.35">
      <c r="A585" s="99"/>
      <c r="B585" s="99"/>
      <c r="C585" s="99"/>
      <c r="D585" s="99"/>
    </row>
    <row r="586" spans="1:4" x14ac:dyDescent="0.35">
      <c r="A586" s="99"/>
      <c r="B586" s="99"/>
      <c r="C586" s="99"/>
      <c r="D586" s="99"/>
    </row>
    <row r="587" spans="1:4" x14ac:dyDescent="0.35">
      <c r="A587" s="99"/>
      <c r="B587" s="99"/>
      <c r="C587" s="99"/>
      <c r="D587" s="99"/>
    </row>
    <row r="588" spans="1:4" x14ac:dyDescent="0.35">
      <c r="A588" s="99"/>
      <c r="B588" s="99"/>
      <c r="C588" s="99"/>
      <c r="D588" s="99"/>
    </row>
    <row r="589" spans="1:4" x14ac:dyDescent="0.35">
      <c r="A589" s="99"/>
      <c r="B589" s="99"/>
      <c r="C589" s="99"/>
      <c r="D589" s="99"/>
    </row>
    <row r="590" spans="1:4" x14ac:dyDescent="0.35">
      <c r="A590" s="99"/>
      <c r="B590" s="99"/>
      <c r="C590" s="99"/>
      <c r="D590" s="99"/>
    </row>
    <row r="591" spans="1:4" x14ac:dyDescent="0.35">
      <c r="A591" s="99"/>
      <c r="B591" s="99"/>
      <c r="C591" s="99"/>
      <c r="D591" s="99"/>
    </row>
    <row r="592" spans="1:4" x14ac:dyDescent="0.35">
      <c r="A592" s="99"/>
      <c r="B592" s="99"/>
      <c r="C592" s="99"/>
      <c r="D592" s="99"/>
    </row>
    <row r="593" spans="1:4" x14ac:dyDescent="0.35">
      <c r="A593" s="99"/>
      <c r="B593" s="99"/>
      <c r="C593" s="99"/>
      <c r="D593" s="99"/>
    </row>
    <row r="594" spans="1:4" x14ac:dyDescent="0.35">
      <c r="A594" s="99"/>
      <c r="B594" s="99"/>
      <c r="C594" s="99"/>
      <c r="D594" s="99"/>
    </row>
    <row r="595" spans="1:4" x14ac:dyDescent="0.35">
      <c r="A595" s="99"/>
      <c r="B595" s="99"/>
      <c r="C595" s="99"/>
      <c r="D595" s="99"/>
    </row>
    <row r="596" spans="1:4" x14ac:dyDescent="0.35">
      <c r="A596" s="99"/>
      <c r="B596" s="99"/>
      <c r="C596" s="99"/>
      <c r="D596" s="99"/>
    </row>
    <row r="597" spans="1:4" x14ac:dyDescent="0.35">
      <c r="A597" s="99"/>
      <c r="B597" s="99"/>
      <c r="C597" s="99"/>
      <c r="D597" s="99"/>
    </row>
    <row r="598" spans="1:4" x14ac:dyDescent="0.35">
      <c r="A598" s="99"/>
      <c r="B598" s="99"/>
      <c r="C598" s="99"/>
      <c r="D598" s="99"/>
    </row>
    <row r="599" spans="1:4" x14ac:dyDescent="0.35">
      <c r="A599" s="99"/>
      <c r="B599" s="99"/>
      <c r="C599" s="99"/>
      <c r="D599" s="99"/>
    </row>
    <row r="600" spans="1:4" x14ac:dyDescent="0.35">
      <c r="A600" s="99"/>
      <c r="B600" s="99"/>
      <c r="C600" s="99"/>
      <c r="D600" s="99"/>
    </row>
    <row r="601" spans="1:4" x14ac:dyDescent="0.35">
      <c r="A601" s="99"/>
      <c r="B601" s="99"/>
      <c r="C601" s="99"/>
      <c r="D601" s="99"/>
    </row>
    <row r="602" spans="1:4" x14ac:dyDescent="0.35">
      <c r="A602" s="99"/>
      <c r="B602" s="99"/>
      <c r="C602" s="99"/>
      <c r="D602" s="99"/>
    </row>
    <row r="603" spans="1:4" x14ac:dyDescent="0.35">
      <c r="A603" s="99"/>
      <c r="B603" s="99"/>
      <c r="C603" s="99"/>
      <c r="D603" s="99"/>
    </row>
    <row r="604" spans="1:4" x14ac:dyDescent="0.35">
      <c r="A604" s="99"/>
      <c r="B604" s="99"/>
      <c r="C604" s="99"/>
      <c r="D604" s="99"/>
    </row>
    <row r="605" spans="1:4" x14ac:dyDescent="0.35">
      <c r="A605" s="99"/>
      <c r="B605" s="99"/>
      <c r="C605" s="99"/>
      <c r="D605" s="99"/>
    </row>
    <row r="606" spans="1:4" x14ac:dyDescent="0.35">
      <c r="A606" s="99"/>
      <c r="B606" s="99"/>
      <c r="C606" s="99"/>
      <c r="D606" s="99"/>
    </row>
    <row r="607" spans="1:4" x14ac:dyDescent="0.35">
      <c r="A607" s="99"/>
      <c r="B607" s="99"/>
      <c r="C607" s="99"/>
      <c r="D607" s="99"/>
    </row>
    <row r="608" spans="1:4" x14ac:dyDescent="0.35">
      <c r="A608" s="99"/>
      <c r="B608" s="99"/>
      <c r="C608" s="99"/>
      <c r="D608" s="99"/>
    </row>
    <row r="609" spans="1:4" x14ac:dyDescent="0.35">
      <c r="A609" s="99"/>
      <c r="B609" s="99"/>
      <c r="C609" s="99"/>
      <c r="D609" s="99"/>
    </row>
    <row r="610" spans="1:4" x14ac:dyDescent="0.35">
      <c r="A610" s="99"/>
      <c r="B610" s="99"/>
      <c r="C610" s="99"/>
      <c r="D610" s="99"/>
    </row>
    <row r="611" spans="1:4" x14ac:dyDescent="0.35">
      <c r="A611" s="99"/>
      <c r="B611" s="99"/>
      <c r="C611" s="99"/>
      <c r="D611" s="99"/>
    </row>
    <row r="612" spans="1:4" x14ac:dyDescent="0.35">
      <c r="A612" s="99"/>
      <c r="B612" s="99"/>
      <c r="C612" s="99"/>
      <c r="D612" s="99"/>
    </row>
    <row r="613" spans="1:4" x14ac:dyDescent="0.35">
      <c r="A613" s="99"/>
      <c r="B613" s="99"/>
      <c r="C613" s="99"/>
      <c r="D613" s="99"/>
    </row>
    <row r="614" spans="1:4" x14ac:dyDescent="0.35">
      <c r="A614" s="99"/>
      <c r="B614" s="99"/>
      <c r="C614" s="99"/>
      <c r="D614" s="99"/>
    </row>
    <row r="615" spans="1:4" x14ac:dyDescent="0.35">
      <c r="A615" s="99"/>
      <c r="B615" s="99"/>
      <c r="C615" s="99"/>
      <c r="D615" s="99"/>
    </row>
    <row r="616" spans="1:4" x14ac:dyDescent="0.35">
      <c r="A616" s="99"/>
      <c r="B616" s="99"/>
      <c r="C616" s="99"/>
      <c r="D616" s="99"/>
    </row>
    <row r="617" spans="1:4" x14ac:dyDescent="0.35">
      <c r="A617" s="99"/>
      <c r="B617" s="99"/>
      <c r="C617" s="99"/>
      <c r="D617" s="99"/>
    </row>
    <row r="618" spans="1:4" x14ac:dyDescent="0.35">
      <c r="A618" s="99"/>
      <c r="B618" s="99"/>
      <c r="C618" s="99"/>
      <c r="D618" s="99"/>
    </row>
    <row r="619" spans="1:4" x14ac:dyDescent="0.35">
      <c r="A619" s="99"/>
      <c r="B619" s="99"/>
      <c r="C619" s="99"/>
      <c r="D619" s="99"/>
    </row>
    <row r="620" spans="1:4" x14ac:dyDescent="0.35">
      <c r="A620" s="99"/>
      <c r="B620" s="99"/>
      <c r="C620" s="99"/>
      <c r="D620" s="99"/>
    </row>
    <row r="621" spans="1:4" x14ac:dyDescent="0.35">
      <c r="A621" s="99"/>
      <c r="B621" s="99"/>
      <c r="C621" s="99"/>
      <c r="D621" s="99"/>
    </row>
    <row r="622" spans="1:4" x14ac:dyDescent="0.35">
      <c r="A622" s="99"/>
      <c r="B622" s="99"/>
      <c r="C622" s="99"/>
      <c r="D622" s="99"/>
    </row>
    <row r="623" spans="1:4" x14ac:dyDescent="0.35">
      <c r="A623" s="99"/>
      <c r="B623" s="99"/>
      <c r="C623" s="99"/>
      <c r="D623" s="99"/>
    </row>
    <row r="624" spans="1:4" x14ac:dyDescent="0.35">
      <c r="A624" s="99"/>
      <c r="B624" s="99"/>
      <c r="C624" s="99"/>
      <c r="D624" s="99"/>
    </row>
    <row r="625" spans="1:4" x14ac:dyDescent="0.35">
      <c r="A625" s="99"/>
      <c r="B625" s="99"/>
      <c r="C625" s="99"/>
      <c r="D625" s="99"/>
    </row>
    <row r="626" spans="1:4" x14ac:dyDescent="0.35">
      <c r="A626" s="99"/>
      <c r="B626" s="99"/>
      <c r="C626" s="99"/>
      <c r="D626" s="99"/>
    </row>
    <row r="627" spans="1:4" x14ac:dyDescent="0.35">
      <c r="A627" s="99"/>
      <c r="B627" s="99"/>
      <c r="C627" s="99"/>
      <c r="D627" s="99"/>
    </row>
    <row r="628" spans="1:4" x14ac:dyDescent="0.35">
      <c r="A628" s="99"/>
      <c r="B628" s="99"/>
      <c r="C628" s="99"/>
      <c r="D628" s="99"/>
    </row>
    <row r="629" spans="1:4" x14ac:dyDescent="0.35">
      <c r="A629" s="99"/>
      <c r="B629" s="99"/>
      <c r="C629" s="99"/>
      <c r="D629" s="99"/>
    </row>
    <row r="630" spans="1:4" x14ac:dyDescent="0.35">
      <c r="A630" s="99"/>
      <c r="B630" s="99"/>
      <c r="C630" s="99"/>
      <c r="D630" s="99"/>
    </row>
    <row r="631" spans="1:4" x14ac:dyDescent="0.35">
      <c r="A631" s="99"/>
      <c r="B631" s="99"/>
      <c r="C631" s="99"/>
      <c r="D631" s="99"/>
    </row>
    <row r="632" spans="1:4" x14ac:dyDescent="0.35">
      <c r="A632" s="99"/>
      <c r="B632" s="99"/>
      <c r="C632" s="99"/>
      <c r="D632" s="99"/>
    </row>
    <row r="633" spans="1:4" x14ac:dyDescent="0.35">
      <c r="A633" s="99"/>
      <c r="B633" s="99"/>
      <c r="C633" s="99"/>
      <c r="D633" s="99"/>
    </row>
    <row r="634" spans="1:4" x14ac:dyDescent="0.35">
      <c r="A634" s="99"/>
      <c r="B634" s="99"/>
      <c r="C634" s="99"/>
      <c r="D634" s="99"/>
    </row>
    <row r="635" spans="1:4" x14ac:dyDescent="0.35">
      <c r="A635" s="99"/>
      <c r="B635" s="99"/>
      <c r="C635" s="99"/>
      <c r="D635" s="99"/>
    </row>
    <row r="636" spans="1:4" x14ac:dyDescent="0.35">
      <c r="A636" s="99"/>
      <c r="B636" s="99"/>
      <c r="C636" s="99"/>
      <c r="D636" s="99"/>
    </row>
    <row r="637" spans="1:4" x14ac:dyDescent="0.35">
      <c r="A637" s="99"/>
      <c r="B637" s="99"/>
      <c r="C637" s="99"/>
      <c r="D637" s="99"/>
    </row>
    <row r="638" spans="1:4" x14ac:dyDescent="0.35">
      <c r="A638" s="99"/>
      <c r="B638" s="99"/>
      <c r="C638" s="99"/>
      <c r="D638" s="99"/>
    </row>
    <row r="639" spans="1:4" x14ac:dyDescent="0.35">
      <c r="A639" s="99"/>
      <c r="B639" s="99"/>
      <c r="C639" s="99"/>
      <c r="D639" s="99"/>
    </row>
    <row r="640" spans="1:4" x14ac:dyDescent="0.35">
      <c r="A640" s="99"/>
      <c r="B640" s="99"/>
      <c r="C640" s="99"/>
      <c r="D640" s="99"/>
    </row>
    <row r="641" spans="1:4" x14ac:dyDescent="0.35">
      <c r="A641" s="99"/>
      <c r="B641" s="99"/>
      <c r="C641" s="99"/>
      <c r="D641" s="99"/>
    </row>
    <row r="642" spans="1:4" x14ac:dyDescent="0.35">
      <c r="A642" s="99"/>
      <c r="B642" s="99"/>
      <c r="C642" s="99"/>
      <c r="D642" s="99"/>
    </row>
    <row r="643" spans="1:4" x14ac:dyDescent="0.35">
      <c r="A643" s="99"/>
      <c r="B643" s="99"/>
      <c r="C643" s="99"/>
      <c r="D643" s="99"/>
    </row>
    <row r="644" spans="1:4" x14ac:dyDescent="0.35">
      <c r="A644" s="99"/>
      <c r="B644" s="99"/>
      <c r="C644" s="99"/>
      <c r="D644" s="99"/>
    </row>
    <row r="645" spans="1:4" x14ac:dyDescent="0.35">
      <c r="A645" s="99"/>
      <c r="B645" s="99"/>
      <c r="C645" s="99"/>
      <c r="D645" s="99"/>
    </row>
    <row r="646" spans="1:4" x14ac:dyDescent="0.35">
      <c r="A646" s="99"/>
      <c r="B646" s="99"/>
      <c r="C646" s="99"/>
      <c r="D646" s="99"/>
    </row>
    <row r="647" spans="1:4" x14ac:dyDescent="0.35">
      <c r="A647" s="99"/>
      <c r="B647" s="99"/>
      <c r="C647" s="99"/>
      <c r="D647" s="99"/>
    </row>
    <row r="648" spans="1:4" x14ac:dyDescent="0.35">
      <c r="A648" s="99"/>
      <c r="B648" s="99"/>
      <c r="C648" s="99"/>
      <c r="D648" s="99"/>
    </row>
    <row r="649" spans="1:4" x14ac:dyDescent="0.35">
      <c r="A649" s="99"/>
      <c r="B649" s="99"/>
      <c r="C649" s="99"/>
      <c r="D649" s="99"/>
    </row>
    <row r="650" spans="1:4" x14ac:dyDescent="0.35">
      <c r="A650" s="99"/>
      <c r="B650" s="99"/>
      <c r="C650" s="99"/>
      <c r="D650" s="99"/>
    </row>
    <row r="651" spans="1:4" x14ac:dyDescent="0.35">
      <c r="A651" s="99"/>
      <c r="B651" s="99"/>
      <c r="C651" s="99"/>
      <c r="D651" s="99"/>
    </row>
    <row r="652" spans="1:4" x14ac:dyDescent="0.35">
      <c r="A652" s="99"/>
      <c r="B652" s="99"/>
      <c r="C652" s="99"/>
      <c r="D652" s="99"/>
    </row>
    <row r="653" spans="1:4" x14ac:dyDescent="0.35">
      <c r="A653" s="99"/>
      <c r="B653" s="99"/>
      <c r="C653" s="99"/>
      <c r="D653" s="99"/>
    </row>
    <row r="654" spans="1:4" x14ac:dyDescent="0.35">
      <c r="A654" s="99"/>
      <c r="B654" s="99"/>
      <c r="C654" s="99"/>
      <c r="D654" s="99"/>
    </row>
    <row r="655" spans="1:4" x14ac:dyDescent="0.35">
      <c r="A655" s="99"/>
      <c r="B655" s="99"/>
      <c r="C655" s="99"/>
      <c r="D655" s="99"/>
    </row>
    <row r="656" spans="1:4" x14ac:dyDescent="0.35">
      <c r="A656" s="99"/>
      <c r="B656" s="99"/>
      <c r="C656" s="99"/>
      <c r="D656" s="99"/>
    </row>
    <row r="657" spans="1:4" x14ac:dyDescent="0.35">
      <c r="A657" s="99"/>
      <c r="B657" s="99"/>
      <c r="C657" s="99"/>
      <c r="D657" s="99"/>
    </row>
    <row r="658" spans="1:4" x14ac:dyDescent="0.35">
      <c r="A658" s="99"/>
      <c r="B658" s="99"/>
      <c r="C658" s="99"/>
      <c r="D658" s="99"/>
    </row>
    <row r="659" spans="1:4" x14ac:dyDescent="0.35">
      <c r="A659" s="99"/>
      <c r="B659" s="99"/>
      <c r="C659" s="99"/>
      <c r="D659" s="99"/>
    </row>
    <row r="660" spans="1:4" x14ac:dyDescent="0.35">
      <c r="A660" s="99"/>
      <c r="B660" s="99"/>
      <c r="C660" s="99"/>
      <c r="D660" s="99"/>
    </row>
    <row r="661" spans="1:4" x14ac:dyDescent="0.35">
      <c r="A661" s="99"/>
      <c r="B661" s="99"/>
      <c r="C661" s="99"/>
      <c r="D661" s="99"/>
    </row>
    <row r="662" spans="1:4" x14ac:dyDescent="0.35">
      <c r="A662" s="99"/>
      <c r="B662" s="99"/>
      <c r="C662" s="99"/>
      <c r="D662" s="99"/>
    </row>
    <row r="663" spans="1:4" x14ac:dyDescent="0.35">
      <c r="A663" s="99"/>
      <c r="B663" s="99"/>
      <c r="C663" s="99"/>
      <c r="D663" s="99"/>
    </row>
    <row r="664" spans="1:4" x14ac:dyDescent="0.35">
      <c r="A664" s="99"/>
      <c r="B664" s="99"/>
      <c r="C664" s="99"/>
      <c r="D664" s="99"/>
    </row>
    <row r="665" spans="1:4" x14ac:dyDescent="0.35">
      <c r="A665" s="99"/>
      <c r="B665" s="99"/>
      <c r="C665" s="99"/>
      <c r="D665" s="99"/>
    </row>
    <row r="666" spans="1:4" x14ac:dyDescent="0.35">
      <c r="A666" s="99"/>
      <c r="B666" s="99"/>
      <c r="C666" s="99"/>
      <c r="D666" s="99"/>
    </row>
    <row r="667" spans="1:4" x14ac:dyDescent="0.35">
      <c r="A667" s="99"/>
      <c r="B667" s="99"/>
      <c r="C667" s="99"/>
      <c r="D667" s="99"/>
    </row>
    <row r="668" spans="1:4" x14ac:dyDescent="0.35">
      <c r="A668" s="99"/>
      <c r="B668" s="99"/>
      <c r="C668" s="99"/>
      <c r="D668" s="99"/>
    </row>
    <row r="669" spans="1:4" x14ac:dyDescent="0.35">
      <c r="A669" s="99"/>
      <c r="B669" s="99"/>
      <c r="C669" s="99"/>
      <c r="D669" s="99"/>
    </row>
    <row r="670" spans="1:4" x14ac:dyDescent="0.35">
      <c r="A670" s="99"/>
      <c r="B670" s="99"/>
      <c r="C670" s="99"/>
      <c r="D670" s="99"/>
    </row>
    <row r="671" spans="1:4" x14ac:dyDescent="0.35">
      <c r="A671" s="99"/>
      <c r="B671" s="99"/>
      <c r="C671" s="99"/>
      <c r="D671" s="99"/>
    </row>
    <row r="672" spans="1:4" x14ac:dyDescent="0.35">
      <c r="A672" s="99"/>
      <c r="B672" s="99"/>
      <c r="C672" s="99"/>
      <c r="D672" s="99"/>
    </row>
    <row r="673" spans="1:4" x14ac:dyDescent="0.35">
      <c r="A673" s="99"/>
      <c r="B673" s="99"/>
      <c r="C673" s="99"/>
      <c r="D673" s="99"/>
    </row>
    <row r="674" spans="1:4" x14ac:dyDescent="0.35">
      <c r="A674" s="99"/>
      <c r="B674" s="99"/>
      <c r="C674" s="99"/>
      <c r="D674" s="99"/>
    </row>
    <row r="675" spans="1:4" x14ac:dyDescent="0.35">
      <c r="A675" s="99"/>
      <c r="B675" s="99"/>
      <c r="C675" s="99"/>
      <c r="D675" s="99"/>
    </row>
    <row r="676" spans="1:4" x14ac:dyDescent="0.35">
      <c r="A676" s="99"/>
      <c r="B676" s="99"/>
      <c r="C676" s="99"/>
      <c r="D676" s="99"/>
    </row>
    <row r="677" spans="1:4" x14ac:dyDescent="0.35">
      <c r="A677" s="99"/>
      <c r="B677" s="99"/>
      <c r="C677" s="99"/>
      <c r="D677" s="99"/>
    </row>
    <row r="678" spans="1:4" x14ac:dyDescent="0.35">
      <c r="A678" s="99"/>
      <c r="B678" s="99"/>
      <c r="C678" s="99"/>
      <c r="D678" s="99"/>
    </row>
    <row r="679" spans="1:4" x14ac:dyDescent="0.35">
      <c r="A679" s="99"/>
      <c r="B679" s="99"/>
      <c r="C679" s="99"/>
      <c r="D679" s="99"/>
    </row>
    <row r="680" spans="1:4" x14ac:dyDescent="0.35">
      <c r="A680" s="99"/>
      <c r="B680" s="99"/>
      <c r="C680" s="99"/>
      <c r="D680" s="99"/>
    </row>
    <row r="681" spans="1:4" x14ac:dyDescent="0.35">
      <c r="A681" s="99"/>
      <c r="B681" s="99"/>
      <c r="C681" s="99"/>
      <c r="D681" s="99"/>
    </row>
    <row r="682" spans="1:4" x14ac:dyDescent="0.35">
      <c r="A682" s="99"/>
      <c r="B682" s="99"/>
      <c r="C682" s="99"/>
      <c r="D682" s="99"/>
    </row>
    <row r="683" spans="1:4" x14ac:dyDescent="0.35">
      <c r="A683" s="99"/>
      <c r="B683" s="99"/>
      <c r="C683" s="99"/>
      <c r="D683" s="99"/>
    </row>
    <row r="684" spans="1:4" x14ac:dyDescent="0.35">
      <c r="A684" s="99"/>
      <c r="B684" s="99"/>
      <c r="C684" s="99"/>
      <c r="D684" s="99"/>
    </row>
    <row r="685" spans="1:4" x14ac:dyDescent="0.35">
      <c r="A685" s="99"/>
      <c r="B685" s="99"/>
      <c r="C685" s="99"/>
      <c r="D685" s="99"/>
    </row>
    <row r="686" spans="1:4" x14ac:dyDescent="0.35">
      <c r="A686" s="99"/>
      <c r="B686" s="99"/>
      <c r="C686" s="99"/>
      <c r="D686" s="99"/>
    </row>
    <row r="687" spans="1:4" x14ac:dyDescent="0.35">
      <c r="A687" s="99"/>
      <c r="B687" s="99"/>
      <c r="C687" s="99"/>
      <c r="D687" s="99"/>
    </row>
    <row r="688" spans="1:4" x14ac:dyDescent="0.35">
      <c r="A688" s="99"/>
      <c r="B688" s="99"/>
      <c r="C688" s="99"/>
      <c r="D688" s="99"/>
    </row>
    <row r="689" spans="1:4" x14ac:dyDescent="0.35">
      <c r="A689" s="99"/>
      <c r="B689" s="99"/>
      <c r="C689" s="99"/>
      <c r="D689" s="99"/>
    </row>
    <row r="690" spans="1:4" x14ac:dyDescent="0.35">
      <c r="A690" s="99"/>
      <c r="B690" s="99"/>
      <c r="C690" s="99"/>
      <c r="D690" s="99"/>
    </row>
    <row r="691" spans="1:4" x14ac:dyDescent="0.35">
      <c r="A691" s="99"/>
      <c r="B691" s="99"/>
      <c r="C691" s="99"/>
      <c r="D691" s="99"/>
    </row>
    <row r="692" spans="1:4" x14ac:dyDescent="0.35">
      <c r="A692" s="99"/>
      <c r="B692" s="99"/>
      <c r="C692" s="99"/>
      <c r="D692" s="99"/>
    </row>
    <row r="693" spans="1:4" x14ac:dyDescent="0.35">
      <c r="A693" s="99"/>
      <c r="B693" s="99"/>
      <c r="C693" s="99"/>
      <c r="D693" s="99"/>
    </row>
    <row r="694" spans="1:4" x14ac:dyDescent="0.35">
      <c r="A694" s="99"/>
      <c r="B694" s="99"/>
      <c r="C694" s="99"/>
      <c r="D694" s="99"/>
    </row>
    <row r="695" spans="1:4" x14ac:dyDescent="0.35">
      <c r="A695" s="99"/>
      <c r="B695" s="99"/>
      <c r="C695" s="99"/>
      <c r="D695" s="99"/>
    </row>
    <row r="696" spans="1:4" x14ac:dyDescent="0.35">
      <c r="A696" s="99"/>
      <c r="B696" s="99"/>
      <c r="C696" s="99"/>
      <c r="D696" s="99"/>
    </row>
    <row r="697" spans="1:4" x14ac:dyDescent="0.35">
      <c r="A697" s="99"/>
      <c r="B697" s="99"/>
      <c r="C697" s="99"/>
      <c r="D697" s="99"/>
    </row>
    <row r="698" spans="1:4" x14ac:dyDescent="0.35">
      <c r="A698" s="99"/>
      <c r="B698" s="99"/>
      <c r="C698" s="99"/>
      <c r="D698" s="99"/>
    </row>
    <row r="699" spans="1:4" x14ac:dyDescent="0.35">
      <c r="A699" s="99"/>
      <c r="B699" s="99"/>
      <c r="C699" s="99"/>
      <c r="D699" s="99"/>
    </row>
    <row r="700" spans="1:4" x14ac:dyDescent="0.35">
      <c r="A700" s="99"/>
      <c r="B700" s="99"/>
      <c r="C700" s="99"/>
      <c r="D700" s="99"/>
    </row>
    <row r="701" spans="1:4" x14ac:dyDescent="0.35">
      <c r="A701" s="99"/>
      <c r="B701" s="99"/>
      <c r="C701" s="99"/>
      <c r="D701" s="99"/>
    </row>
    <row r="702" spans="1:4" x14ac:dyDescent="0.35">
      <c r="A702" s="99"/>
      <c r="B702" s="99"/>
      <c r="C702" s="99"/>
      <c r="D702" s="99"/>
    </row>
    <row r="703" spans="1:4" x14ac:dyDescent="0.35">
      <c r="A703" s="99"/>
      <c r="B703" s="99"/>
      <c r="C703" s="99"/>
      <c r="D703" s="99"/>
    </row>
    <row r="704" spans="1:4" x14ac:dyDescent="0.35">
      <c r="A704" s="99"/>
      <c r="B704" s="99"/>
      <c r="C704" s="99"/>
      <c r="D704" s="99"/>
    </row>
    <row r="705" spans="1:4" x14ac:dyDescent="0.35">
      <c r="A705" s="99"/>
      <c r="B705" s="99"/>
      <c r="C705" s="99"/>
      <c r="D705" s="99"/>
    </row>
    <row r="706" spans="1:4" x14ac:dyDescent="0.35">
      <c r="A706" s="99"/>
      <c r="B706" s="99"/>
      <c r="C706" s="99"/>
      <c r="D706" s="99"/>
    </row>
    <row r="707" spans="1:4" x14ac:dyDescent="0.35">
      <c r="A707" s="99"/>
      <c r="B707" s="99"/>
      <c r="C707" s="99"/>
      <c r="D707" s="99"/>
    </row>
    <row r="708" spans="1:4" x14ac:dyDescent="0.35">
      <c r="A708" s="99"/>
      <c r="B708" s="99"/>
      <c r="C708" s="99"/>
      <c r="D708" s="99"/>
    </row>
    <row r="709" spans="1:4" x14ac:dyDescent="0.35">
      <c r="A709" s="99"/>
      <c r="B709" s="99"/>
      <c r="C709" s="99"/>
      <c r="D709" s="99"/>
    </row>
    <row r="710" spans="1:4" x14ac:dyDescent="0.35">
      <c r="A710" s="99"/>
      <c r="B710" s="99"/>
      <c r="C710" s="99"/>
      <c r="D710" s="99"/>
    </row>
    <row r="711" spans="1:4" x14ac:dyDescent="0.35">
      <c r="A711" s="99"/>
      <c r="B711" s="99"/>
      <c r="C711" s="99"/>
      <c r="D711" s="99"/>
    </row>
    <row r="712" spans="1:4" x14ac:dyDescent="0.35">
      <c r="A712" s="99"/>
      <c r="B712" s="99"/>
      <c r="C712" s="99"/>
      <c r="D712" s="99"/>
    </row>
    <row r="713" spans="1:4" x14ac:dyDescent="0.35">
      <c r="A713" s="99"/>
      <c r="B713" s="99"/>
      <c r="C713" s="99"/>
      <c r="D713" s="99"/>
    </row>
    <row r="714" spans="1:4" x14ac:dyDescent="0.35">
      <c r="A714" s="99"/>
      <c r="B714" s="99"/>
      <c r="C714" s="99"/>
      <c r="D714" s="99"/>
    </row>
    <row r="715" spans="1:4" x14ac:dyDescent="0.35">
      <c r="A715" s="99"/>
      <c r="B715" s="99"/>
      <c r="C715" s="99"/>
      <c r="D715" s="99"/>
    </row>
    <row r="716" spans="1:4" x14ac:dyDescent="0.35">
      <c r="A716" s="99"/>
      <c r="B716" s="99"/>
      <c r="C716" s="99"/>
      <c r="D716" s="99"/>
    </row>
    <row r="717" spans="1:4" x14ac:dyDescent="0.35">
      <c r="A717" s="99"/>
      <c r="B717" s="99"/>
      <c r="C717" s="99"/>
      <c r="D717" s="99"/>
    </row>
    <row r="718" spans="1:4" x14ac:dyDescent="0.35">
      <c r="A718" s="99"/>
      <c r="B718" s="99"/>
      <c r="C718" s="99"/>
      <c r="D718" s="99"/>
    </row>
    <row r="719" spans="1:4" x14ac:dyDescent="0.35">
      <c r="A719" s="99"/>
      <c r="B719" s="99"/>
      <c r="C719" s="99"/>
      <c r="D719" s="99"/>
    </row>
    <row r="720" spans="1:4" x14ac:dyDescent="0.35">
      <c r="A720" s="99"/>
      <c r="B720" s="99"/>
      <c r="C720" s="99"/>
      <c r="D720" s="99"/>
    </row>
    <row r="721" spans="1:4" x14ac:dyDescent="0.35">
      <c r="A721" s="99"/>
      <c r="B721" s="99"/>
      <c r="C721" s="99"/>
      <c r="D721" s="99"/>
    </row>
    <row r="722" spans="1:4" x14ac:dyDescent="0.35">
      <c r="A722" s="99"/>
      <c r="B722" s="99"/>
      <c r="C722" s="99"/>
      <c r="D722" s="99"/>
    </row>
    <row r="723" spans="1:4" x14ac:dyDescent="0.35">
      <c r="A723" s="99"/>
      <c r="B723" s="99"/>
      <c r="C723" s="99"/>
      <c r="D723" s="99"/>
    </row>
    <row r="724" spans="1:4" x14ac:dyDescent="0.35">
      <c r="A724" s="99"/>
      <c r="B724" s="99"/>
      <c r="C724" s="99"/>
      <c r="D724" s="99"/>
    </row>
    <row r="725" spans="1:4" x14ac:dyDescent="0.35">
      <c r="A725" s="99"/>
      <c r="B725" s="99"/>
      <c r="C725" s="99"/>
      <c r="D725" s="99"/>
    </row>
    <row r="726" spans="1:4" x14ac:dyDescent="0.35">
      <c r="A726" s="99"/>
      <c r="B726" s="99"/>
      <c r="C726" s="99"/>
      <c r="D726" s="99"/>
    </row>
    <row r="727" spans="1:4" x14ac:dyDescent="0.35">
      <c r="A727" s="99"/>
      <c r="B727" s="99"/>
      <c r="C727" s="99"/>
      <c r="D727" s="99"/>
    </row>
    <row r="728" spans="1:4" x14ac:dyDescent="0.35">
      <c r="A728" s="99"/>
      <c r="B728" s="99"/>
      <c r="C728" s="99"/>
      <c r="D728" s="99"/>
    </row>
    <row r="729" spans="1:4" x14ac:dyDescent="0.35">
      <c r="A729" s="99"/>
      <c r="B729" s="99"/>
      <c r="C729" s="99"/>
      <c r="D729" s="99"/>
    </row>
    <row r="730" spans="1:4" x14ac:dyDescent="0.35">
      <c r="A730" s="99"/>
      <c r="B730" s="99"/>
      <c r="C730" s="99"/>
      <c r="D730" s="99"/>
    </row>
    <row r="731" spans="1:4" x14ac:dyDescent="0.35">
      <c r="A731" s="99"/>
      <c r="B731" s="99"/>
      <c r="C731" s="99"/>
      <c r="D731" s="99"/>
    </row>
    <row r="732" spans="1:4" x14ac:dyDescent="0.35">
      <c r="A732" s="99"/>
      <c r="B732" s="99"/>
      <c r="C732" s="99"/>
      <c r="D732" s="99"/>
    </row>
    <row r="733" spans="1:4" x14ac:dyDescent="0.35">
      <c r="A733" s="99"/>
      <c r="B733" s="99"/>
      <c r="C733" s="99"/>
      <c r="D733" s="99"/>
    </row>
    <row r="734" spans="1:4" x14ac:dyDescent="0.35">
      <c r="A734" s="99"/>
      <c r="B734" s="99"/>
      <c r="C734" s="99"/>
      <c r="D734" s="99"/>
    </row>
    <row r="735" spans="1:4" x14ac:dyDescent="0.35">
      <c r="A735" s="99"/>
      <c r="B735" s="99"/>
      <c r="C735" s="99"/>
      <c r="D735" s="99"/>
    </row>
    <row r="736" spans="1:4" x14ac:dyDescent="0.35">
      <c r="A736" s="99"/>
      <c r="B736" s="99"/>
      <c r="C736" s="99"/>
      <c r="D736" s="99"/>
    </row>
    <row r="737" spans="1:4" x14ac:dyDescent="0.35">
      <c r="A737" s="99"/>
      <c r="B737" s="99"/>
      <c r="C737" s="99"/>
      <c r="D737" s="99"/>
    </row>
    <row r="738" spans="1:4" x14ac:dyDescent="0.35">
      <c r="A738" s="99"/>
      <c r="B738" s="99"/>
      <c r="C738" s="99"/>
      <c r="D738" s="99"/>
    </row>
    <row r="739" spans="1:4" x14ac:dyDescent="0.35">
      <c r="A739" s="99"/>
      <c r="B739" s="99"/>
      <c r="C739" s="99"/>
      <c r="D739" s="99"/>
    </row>
    <row r="740" spans="1:4" x14ac:dyDescent="0.35">
      <c r="A740" s="99"/>
      <c r="B740" s="99"/>
      <c r="C740" s="99"/>
      <c r="D740" s="99"/>
    </row>
    <row r="741" spans="1:4" x14ac:dyDescent="0.35">
      <c r="A741" s="99"/>
      <c r="B741" s="99"/>
      <c r="C741" s="99"/>
      <c r="D741" s="99"/>
    </row>
    <row r="742" spans="1:4" x14ac:dyDescent="0.35">
      <c r="A742" s="99"/>
      <c r="B742" s="99"/>
      <c r="C742" s="99"/>
      <c r="D742" s="99"/>
    </row>
    <row r="743" spans="1:4" x14ac:dyDescent="0.35">
      <c r="A743" s="99"/>
      <c r="B743" s="99"/>
      <c r="C743" s="99"/>
      <c r="D743" s="99"/>
    </row>
    <row r="744" spans="1:4" x14ac:dyDescent="0.35">
      <c r="A744" s="99"/>
      <c r="B744" s="99"/>
      <c r="C744" s="99"/>
      <c r="D744" s="99"/>
    </row>
    <row r="745" spans="1:4" x14ac:dyDescent="0.35">
      <c r="A745" s="99"/>
      <c r="B745" s="99"/>
      <c r="C745" s="99"/>
      <c r="D745" s="99"/>
    </row>
    <row r="746" spans="1:4" x14ac:dyDescent="0.35">
      <c r="A746" s="99"/>
      <c r="B746" s="99"/>
      <c r="C746" s="99"/>
      <c r="D746" s="99"/>
    </row>
    <row r="747" spans="1:4" x14ac:dyDescent="0.35">
      <c r="A747" s="99"/>
      <c r="B747" s="99"/>
      <c r="C747" s="99"/>
      <c r="D747" s="99"/>
    </row>
    <row r="748" spans="1:4" x14ac:dyDescent="0.35">
      <c r="A748" s="99"/>
      <c r="B748" s="99"/>
      <c r="C748" s="99"/>
      <c r="D748" s="99"/>
    </row>
    <row r="749" spans="1:4" x14ac:dyDescent="0.35">
      <c r="A749" s="99"/>
      <c r="B749" s="99"/>
      <c r="C749" s="99"/>
      <c r="D749" s="99"/>
    </row>
    <row r="750" spans="1:4" x14ac:dyDescent="0.35">
      <c r="A750" s="99"/>
      <c r="B750" s="99"/>
      <c r="C750" s="99"/>
      <c r="D750" s="99"/>
    </row>
    <row r="751" spans="1:4" x14ac:dyDescent="0.35">
      <c r="A751" s="99"/>
      <c r="B751" s="99"/>
      <c r="C751" s="99"/>
      <c r="D751" s="99"/>
    </row>
    <row r="752" spans="1:4" x14ac:dyDescent="0.35">
      <c r="A752" s="99"/>
      <c r="B752" s="99"/>
      <c r="C752" s="99"/>
      <c r="D752" s="99"/>
    </row>
    <row r="753" spans="1:4" x14ac:dyDescent="0.35">
      <c r="A753" s="99"/>
      <c r="B753" s="99"/>
      <c r="C753" s="99"/>
      <c r="D753" s="99"/>
    </row>
    <row r="754" spans="1:4" x14ac:dyDescent="0.35">
      <c r="A754" s="99"/>
      <c r="B754" s="99"/>
      <c r="C754" s="99"/>
      <c r="D754" s="99"/>
    </row>
    <row r="755" spans="1:4" x14ac:dyDescent="0.35">
      <c r="A755" s="99"/>
      <c r="B755" s="99"/>
      <c r="C755" s="99"/>
      <c r="D755" s="99"/>
    </row>
    <row r="756" spans="1:4" x14ac:dyDescent="0.35">
      <c r="A756" s="99"/>
      <c r="B756" s="99"/>
      <c r="C756" s="99"/>
      <c r="D756" s="99"/>
    </row>
    <row r="757" spans="1:4" x14ac:dyDescent="0.35">
      <c r="A757" s="99"/>
      <c r="B757" s="99"/>
      <c r="C757" s="99"/>
      <c r="D757" s="99"/>
    </row>
    <row r="758" spans="1:4" x14ac:dyDescent="0.35">
      <c r="A758" s="99"/>
      <c r="B758" s="99"/>
      <c r="C758" s="99"/>
      <c r="D758" s="99"/>
    </row>
    <row r="759" spans="1:4" x14ac:dyDescent="0.35">
      <c r="A759" s="99"/>
      <c r="B759" s="99"/>
      <c r="C759" s="99"/>
      <c r="D759" s="99"/>
    </row>
    <row r="760" spans="1:4" x14ac:dyDescent="0.35">
      <c r="A760" s="99"/>
      <c r="B760" s="99"/>
      <c r="C760" s="99"/>
      <c r="D760" s="99"/>
    </row>
    <row r="761" spans="1:4" x14ac:dyDescent="0.35">
      <c r="A761" s="99"/>
      <c r="B761" s="99"/>
      <c r="C761" s="99"/>
      <c r="D761" s="99"/>
    </row>
    <row r="762" spans="1:4" x14ac:dyDescent="0.35">
      <c r="A762" s="99"/>
      <c r="B762" s="99"/>
      <c r="C762" s="99"/>
      <c r="D762" s="99"/>
    </row>
    <row r="763" spans="1:4" x14ac:dyDescent="0.35">
      <c r="A763" s="99"/>
      <c r="B763" s="99"/>
      <c r="C763" s="99"/>
      <c r="D763" s="99"/>
    </row>
    <row r="764" spans="1:4" x14ac:dyDescent="0.35">
      <c r="A764" s="99"/>
      <c r="B764" s="99"/>
      <c r="C764" s="99"/>
      <c r="D764" s="99"/>
    </row>
    <row r="765" spans="1:4" x14ac:dyDescent="0.35">
      <c r="A765" s="99"/>
      <c r="B765" s="99"/>
      <c r="C765" s="99"/>
      <c r="D765" s="99"/>
    </row>
    <row r="766" spans="1:4" x14ac:dyDescent="0.35">
      <c r="A766" s="99"/>
      <c r="B766" s="99"/>
      <c r="C766" s="99"/>
      <c r="D766" s="99"/>
    </row>
    <row r="767" spans="1:4" x14ac:dyDescent="0.35">
      <c r="A767" s="99"/>
      <c r="B767" s="99"/>
      <c r="C767" s="99"/>
      <c r="D767" s="99"/>
    </row>
    <row r="768" spans="1:4" x14ac:dyDescent="0.35">
      <c r="A768" s="99"/>
      <c r="B768" s="99"/>
      <c r="C768" s="99"/>
      <c r="D768" s="99"/>
    </row>
    <row r="769" spans="1:4" x14ac:dyDescent="0.35">
      <c r="A769" s="99"/>
      <c r="B769" s="99"/>
      <c r="C769" s="99"/>
      <c r="D769" s="99"/>
    </row>
    <row r="770" spans="1:4" x14ac:dyDescent="0.35">
      <c r="A770" s="99"/>
      <c r="B770" s="99"/>
      <c r="C770" s="99"/>
      <c r="D770" s="99"/>
    </row>
    <row r="771" spans="1:4" x14ac:dyDescent="0.35">
      <c r="A771" s="99"/>
      <c r="B771" s="99"/>
      <c r="C771" s="99"/>
      <c r="D771" s="99"/>
    </row>
    <row r="772" spans="1:4" x14ac:dyDescent="0.35">
      <c r="A772" s="99"/>
      <c r="B772" s="99"/>
      <c r="C772" s="99"/>
      <c r="D772" s="99"/>
    </row>
    <row r="773" spans="1:4" x14ac:dyDescent="0.35">
      <c r="A773" s="99"/>
      <c r="B773" s="99"/>
      <c r="C773" s="99"/>
      <c r="D773" s="99"/>
    </row>
    <row r="774" spans="1:4" x14ac:dyDescent="0.35">
      <c r="A774" s="99"/>
      <c r="B774" s="99"/>
      <c r="C774" s="99"/>
      <c r="D774" s="99"/>
    </row>
    <row r="775" spans="1:4" x14ac:dyDescent="0.35">
      <c r="A775" s="99"/>
      <c r="B775" s="99"/>
      <c r="C775" s="99"/>
      <c r="D775" s="99"/>
    </row>
    <row r="776" spans="1:4" x14ac:dyDescent="0.35">
      <c r="A776" s="99"/>
      <c r="B776" s="99"/>
      <c r="C776" s="99"/>
      <c r="D776" s="99"/>
    </row>
    <row r="777" spans="1:4" x14ac:dyDescent="0.35">
      <c r="A777" s="99"/>
      <c r="B777" s="99"/>
      <c r="C777" s="99"/>
      <c r="D777" s="99"/>
    </row>
    <row r="778" spans="1:4" x14ac:dyDescent="0.35">
      <c r="A778" s="99"/>
      <c r="B778" s="99"/>
      <c r="C778" s="99"/>
      <c r="D778" s="99"/>
    </row>
    <row r="779" spans="1:4" x14ac:dyDescent="0.35">
      <c r="A779" s="99"/>
      <c r="B779" s="99"/>
      <c r="C779" s="99"/>
      <c r="D779" s="99"/>
    </row>
    <row r="780" spans="1:4" x14ac:dyDescent="0.35">
      <c r="A780" s="99"/>
      <c r="B780" s="99"/>
      <c r="C780" s="99"/>
      <c r="D780" s="99"/>
    </row>
    <row r="781" spans="1:4" x14ac:dyDescent="0.35">
      <c r="A781" s="99"/>
      <c r="B781" s="99"/>
      <c r="C781" s="99"/>
      <c r="D781" s="99"/>
    </row>
    <row r="782" spans="1:4" x14ac:dyDescent="0.35">
      <c r="A782" s="99"/>
      <c r="B782" s="99"/>
      <c r="C782" s="99"/>
      <c r="D782" s="99"/>
    </row>
    <row r="783" spans="1:4" x14ac:dyDescent="0.35">
      <c r="A783" s="99"/>
      <c r="B783" s="99"/>
      <c r="C783" s="99"/>
      <c r="D783" s="99"/>
    </row>
    <row r="784" spans="1:4" x14ac:dyDescent="0.35">
      <c r="A784" s="99"/>
      <c r="B784" s="99"/>
      <c r="C784" s="99"/>
      <c r="D784" s="99"/>
    </row>
    <row r="785" spans="1:4" x14ac:dyDescent="0.35">
      <c r="A785" s="99"/>
      <c r="B785" s="99"/>
      <c r="C785" s="99"/>
      <c r="D785" s="99"/>
    </row>
    <row r="786" spans="1:4" x14ac:dyDescent="0.35">
      <c r="A786" s="99"/>
      <c r="B786" s="99"/>
      <c r="C786" s="99"/>
      <c r="D786" s="99"/>
    </row>
    <row r="787" spans="1:4" x14ac:dyDescent="0.35">
      <c r="A787" s="99"/>
      <c r="B787" s="99"/>
      <c r="C787" s="99"/>
      <c r="D787" s="99"/>
    </row>
    <row r="788" spans="1:4" x14ac:dyDescent="0.35">
      <c r="A788" s="99"/>
      <c r="B788" s="99"/>
      <c r="C788" s="99"/>
      <c r="D788" s="99"/>
    </row>
    <row r="789" spans="1:4" x14ac:dyDescent="0.35">
      <c r="A789" s="99"/>
      <c r="B789" s="99"/>
      <c r="C789" s="99"/>
      <c r="D789" s="99"/>
    </row>
    <row r="790" spans="1:4" x14ac:dyDescent="0.35">
      <c r="A790" s="99"/>
      <c r="B790" s="99"/>
      <c r="C790" s="99"/>
      <c r="D790" s="99"/>
    </row>
    <row r="791" spans="1:4" x14ac:dyDescent="0.35">
      <c r="A791" s="99"/>
      <c r="B791" s="99"/>
      <c r="C791" s="99"/>
      <c r="D791" s="99"/>
    </row>
    <row r="792" spans="1:4" x14ac:dyDescent="0.35">
      <c r="A792" s="99"/>
      <c r="B792" s="99"/>
      <c r="C792" s="99"/>
      <c r="D792" s="99"/>
    </row>
    <row r="793" spans="1:4" x14ac:dyDescent="0.35">
      <c r="A793" s="99"/>
      <c r="B793" s="99"/>
      <c r="C793" s="99"/>
      <c r="D793" s="99"/>
    </row>
    <row r="794" spans="1:4" x14ac:dyDescent="0.35">
      <c r="A794" s="99"/>
      <c r="B794" s="99"/>
      <c r="C794" s="99"/>
      <c r="D794" s="99"/>
    </row>
    <row r="795" spans="1:4" x14ac:dyDescent="0.35">
      <c r="A795" s="99"/>
      <c r="B795" s="99"/>
      <c r="C795" s="99"/>
      <c r="D795" s="99"/>
    </row>
    <row r="796" spans="1:4" x14ac:dyDescent="0.35">
      <c r="A796" s="99"/>
      <c r="B796" s="99"/>
      <c r="C796" s="99"/>
      <c r="D796" s="99"/>
    </row>
    <row r="797" spans="1:4" x14ac:dyDescent="0.35">
      <c r="A797" s="99"/>
      <c r="B797" s="99"/>
      <c r="C797" s="99"/>
      <c r="D797" s="99"/>
    </row>
    <row r="798" spans="1:4" x14ac:dyDescent="0.35">
      <c r="A798" s="99"/>
      <c r="B798" s="99"/>
      <c r="C798" s="99"/>
      <c r="D798" s="99"/>
    </row>
    <row r="799" spans="1:4" x14ac:dyDescent="0.35">
      <c r="A799" s="99"/>
      <c r="B799" s="99"/>
      <c r="C799" s="99"/>
      <c r="D799" s="99"/>
    </row>
    <row r="800" spans="1:4" x14ac:dyDescent="0.35">
      <c r="A800" s="99"/>
      <c r="B800" s="99"/>
      <c r="C800" s="99"/>
      <c r="D800" s="99"/>
    </row>
    <row r="801" spans="1:4" x14ac:dyDescent="0.35">
      <c r="A801" s="99"/>
      <c r="B801" s="99"/>
      <c r="C801" s="99"/>
      <c r="D801" s="99"/>
    </row>
    <row r="802" spans="1:4" x14ac:dyDescent="0.35">
      <c r="A802" s="99"/>
      <c r="B802" s="99"/>
      <c r="C802" s="99"/>
      <c r="D802" s="99"/>
    </row>
    <row r="803" spans="1:4" x14ac:dyDescent="0.35">
      <c r="A803" s="99"/>
      <c r="B803" s="99"/>
      <c r="C803" s="99"/>
      <c r="D803" s="99"/>
    </row>
    <row r="804" spans="1:4" x14ac:dyDescent="0.35">
      <c r="A804" s="99"/>
      <c r="B804" s="99"/>
      <c r="C804" s="99"/>
      <c r="D804" s="99"/>
    </row>
    <row r="805" spans="1:4" x14ac:dyDescent="0.35">
      <c r="A805" s="99"/>
      <c r="B805" s="99"/>
      <c r="C805" s="99"/>
      <c r="D805" s="99"/>
    </row>
    <row r="806" spans="1:4" x14ac:dyDescent="0.35">
      <c r="A806" s="99"/>
      <c r="B806" s="99"/>
      <c r="C806" s="99"/>
      <c r="D806" s="99"/>
    </row>
    <row r="807" spans="1:4" x14ac:dyDescent="0.35">
      <c r="A807" s="99"/>
      <c r="B807" s="99"/>
      <c r="C807" s="99"/>
      <c r="D807" s="99"/>
    </row>
    <row r="808" spans="1:4" x14ac:dyDescent="0.35">
      <c r="A808" s="99"/>
      <c r="B808" s="99"/>
      <c r="C808" s="99"/>
      <c r="D808" s="99"/>
    </row>
    <row r="809" spans="1:4" x14ac:dyDescent="0.35">
      <c r="A809" s="99"/>
      <c r="B809" s="99"/>
      <c r="C809" s="99"/>
      <c r="D809" s="99"/>
    </row>
    <row r="810" spans="1:4" x14ac:dyDescent="0.35">
      <c r="A810" s="99"/>
      <c r="B810" s="99"/>
      <c r="C810" s="99"/>
      <c r="D810" s="99"/>
    </row>
    <row r="811" spans="1:4" x14ac:dyDescent="0.35">
      <c r="A811" s="99"/>
      <c r="B811" s="99"/>
      <c r="C811" s="99"/>
      <c r="D811" s="99"/>
    </row>
    <row r="812" spans="1:4" x14ac:dyDescent="0.35">
      <c r="A812" s="99"/>
      <c r="B812" s="99"/>
      <c r="C812" s="99"/>
      <c r="D812" s="99"/>
    </row>
    <row r="813" spans="1:4" x14ac:dyDescent="0.35">
      <c r="A813" s="99"/>
      <c r="B813" s="99"/>
      <c r="C813" s="99"/>
      <c r="D813" s="99"/>
    </row>
    <row r="814" spans="1:4" x14ac:dyDescent="0.35">
      <c r="A814" s="99"/>
      <c r="B814" s="99"/>
      <c r="C814" s="99"/>
      <c r="D814" s="99"/>
    </row>
    <row r="815" spans="1:4" x14ac:dyDescent="0.35">
      <c r="A815" s="99"/>
      <c r="B815" s="99"/>
      <c r="C815" s="99"/>
      <c r="D815" s="99"/>
    </row>
    <row r="816" spans="1:4" x14ac:dyDescent="0.35">
      <c r="A816" s="99"/>
      <c r="B816" s="99"/>
      <c r="C816" s="99"/>
      <c r="D816" s="99"/>
    </row>
    <row r="817" spans="1:4" x14ac:dyDescent="0.35">
      <c r="A817" s="99"/>
      <c r="B817" s="99"/>
      <c r="C817" s="99"/>
      <c r="D817" s="99"/>
    </row>
    <row r="818" spans="1:4" x14ac:dyDescent="0.35">
      <c r="A818" s="99"/>
      <c r="B818" s="99"/>
      <c r="C818" s="99"/>
      <c r="D818" s="99"/>
    </row>
    <row r="819" spans="1:4" x14ac:dyDescent="0.35">
      <c r="A819" s="99"/>
      <c r="B819" s="99"/>
      <c r="C819" s="99"/>
      <c r="D819" s="99"/>
    </row>
    <row r="820" spans="1:4" x14ac:dyDescent="0.35">
      <c r="A820" s="99"/>
      <c r="B820" s="99"/>
      <c r="C820" s="99"/>
      <c r="D820" s="99"/>
    </row>
    <row r="821" spans="1:4" x14ac:dyDescent="0.35">
      <c r="A821" s="99"/>
      <c r="B821" s="99"/>
      <c r="C821" s="99"/>
      <c r="D821" s="99"/>
    </row>
    <row r="822" spans="1:4" x14ac:dyDescent="0.35">
      <c r="A822" s="99"/>
      <c r="B822" s="99"/>
      <c r="C822" s="99"/>
      <c r="D822" s="99"/>
    </row>
    <row r="823" spans="1:4" x14ac:dyDescent="0.35">
      <c r="A823" s="99"/>
      <c r="B823" s="99"/>
      <c r="C823" s="99"/>
      <c r="D823" s="99"/>
    </row>
    <row r="824" spans="1:4" x14ac:dyDescent="0.35">
      <c r="A824" s="99"/>
      <c r="B824" s="99"/>
      <c r="C824" s="99"/>
      <c r="D824" s="99"/>
    </row>
    <row r="825" spans="1:4" x14ac:dyDescent="0.35">
      <c r="A825" s="99"/>
      <c r="B825" s="99"/>
      <c r="C825" s="99"/>
      <c r="D825" s="99"/>
    </row>
    <row r="826" spans="1:4" x14ac:dyDescent="0.35">
      <c r="A826" s="99"/>
      <c r="B826" s="99"/>
      <c r="C826" s="99"/>
      <c r="D826" s="99"/>
    </row>
    <row r="827" spans="1:4" x14ac:dyDescent="0.35">
      <c r="A827" s="99"/>
      <c r="B827" s="99"/>
      <c r="C827" s="99"/>
      <c r="D827" s="99"/>
    </row>
    <row r="828" spans="1:4" x14ac:dyDescent="0.35">
      <c r="A828" s="99"/>
      <c r="B828" s="99"/>
      <c r="C828" s="99"/>
      <c r="D828" s="99"/>
    </row>
    <row r="829" spans="1:4" x14ac:dyDescent="0.35">
      <c r="A829" s="99"/>
      <c r="B829" s="99"/>
      <c r="C829" s="99"/>
      <c r="D829" s="99"/>
    </row>
    <row r="830" spans="1:4" x14ac:dyDescent="0.35">
      <c r="A830" s="99"/>
      <c r="B830" s="99"/>
      <c r="C830" s="99"/>
      <c r="D830" s="99"/>
    </row>
    <row r="831" spans="1:4" x14ac:dyDescent="0.35">
      <c r="A831" s="99"/>
      <c r="B831" s="99"/>
      <c r="C831" s="99"/>
      <c r="D831" s="99"/>
    </row>
    <row r="832" spans="1:4" x14ac:dyDescent="0.35">
      <c r="A832" s="99"/>
      <c r="B832" s="99"/>
      <c r="C832" s="99"/>
      <c r="D832" s="99"/>
    </row>
    <row r="833" spans="1:43" x14ac:dyDescent="0.35">
      <c r="B833" s="99"/>
      <c r="C833" s="99"/>
      <c r="D833" s="99"/>
    </row>
    <row r="834" spans="1:43" x14ac:dyDescent="0.35">
      <c r="B834" s="99"/>
      <c r="C834" s="99"/>
      <c r="D834" s="99"/>
    </row>
    <row r="835" spans="1:43" x14ac:dyDescent="0.35">
      <c r="B835" s="99"/>
      <c r="C835" s="99"/>
      <c r="D835" s="99"/>
    </row>
    <row r="836" spans="1:43" x14ac:dyDescent="0.35">
      <c r="B836" s="99"/>
      <c r="C836" s="99"/>
      <c r="D836" s="99"/>
    </row>
    <row r="837" spans="1:43" x14ac:dyDescent="0.35">
      <c r="A837" s="184" t="s">
        <v>307</v>
      </c>
      <c r="B837" s="99"/>
      <c r="C837" s="99">
        <v>20</v>
      </c>
      <c r="D837" s="99"/>
      <c r="AQ837" s="99">
        <v>20</v>
      </c>
    </row>
    <row r="838" spans="1:43" x14ac:dyDescent="0.35">
      <c r="A838" s="184" t="s">
        <v>308</v>
      </c>
      <c r="B838" s="99"/>
      <c r="C838" s="99">
        <v>20</v>
      </c>
      <c r="D838" s="99"/>
      <c r="AQ838" s="99">
        <v>20</v>
      </c>
    </row>
    <row r="839" spans="1:43" x14ac:dyDescent="0.35">
      <c r="A839" s="184" t="s">
        <v>312</v>
      </c>
      <c r="B839" s="99"/>
      <c r="C839" s="99">
        <v>20</v>
      </c>
      <c r="D839" s="99"/>
      <c r="AQ839" s="99">
        <v>20</v>
      </c>
    </row>
    <row r="840" spans="1:43" x14ac:dyDescent="0.35">
      <c r="A840" s="184" t="s">
        <v>318</v>
      </c>
      <c r="B840" s="99"/>
      <c r="C840" s="99">
        <v>20</v>
      </c>
      <c r="D840" s="99"/>
      <c r="AQ840" s="99">
        <v>20</v>
      </c>
    </row>
    <row r="841" spans="1:43" x14ac:dyDescent="0.35">
      <c r="A841" s="184" t="s">
        <v>321</v>
      </c>
      <c r="B841" s="99"/>
      <c r="C841" s="99">
        <v>20</v>
      </c>
      <c r="D841" s="99"/>
      <c r="AQ841" s="99">
        <v>20</v>
      </c>
    </row>
    <row r="842" spans="1:43" x14ac:dyDescent="0.35">
      <c r="B842" s="99"/>
      <c r="C842" s="99"/>
      <c r="D842" s="99"/>
    </row>
    <row r="843" spans="1:43" x14ac:dyDescent="0.35">
      <c r="B843" s="99"/>
      <c r="C843" s="99"/>
      <c r="D843" s="99"/>
    </row>
    <row r="844" spans="1:43" x14ac:dyDescent="0.35">
      <c r="B844" s="99"/>
      <c r="C844" s="99"/>
      <c r="D844" s="99"/>
    </row>
    <row r="845" spans="1:43" x14ac:dyDescent="0.35">
      <c r="B845" s="99"/>
      <c r="C845" s="99"/>
      <c r="D845" s="99"/>
    </row>
    <row r="846" spans="1:43" x14ac:dyDescent="0.35">
      <c r="B846" s="99"/>
      <c r="C846" s="99"/>
      <c r="D846" s="99"/>
    </row>
    <row r="847" spans="1:43" x14ac:dyDescent="0.35">
      <c r="B847" s="99"/>
      <c r="C847" s="99"/>
      <c r="D847" s="99"/>
    </row>
    <row r="848" spans="1:43" x14ac:dyDescent="0.35">
      <c r="B848" s="99"/>
      <c r="C848" s="99"/>
      <c r="D848" s="99"/>
    </row>
    <row r="849" spans="2:4" x14ac:dyDescent="0.35">
      <c r="B849" s="99"/>
      <c r="C849" s="99"/>
      <c r="D849" s="99"/>
    </row>
    <row r="850" spans="2:4" x14ac:dyDescent="0.35">
      <c r="B850" s="99"/>
      <c r="C850" s="99"/>
      <c r="D850" s="99"/>
    </row>
    <row r="851" spans="2:4" x14ac:dyDescent="0.35">
      <c r="B851" s="99"/>
      <c r="C851" s="99"/>
      <c r="D851" s="99"/>
    </row>
    <row r="852" spans="2:4" x14ac:dyDescent="0.35">
      <c r="B852" s="99"/>
      <c r="C852" s="99"/>
      <c r="D852" s="99"/>
    </row>
    <row r="853" spans="2:4" x14ac:dyDescent="0.35">
      <c r="B853" s="99"/>
      <c r="C853" s="99"/>
      <c r="D853" s="99"/>
    </row>
    <row r="854" spans="2:4" x14ac:dyDescent="0.35">
      <c r="B854" s="99"/>
      <c r="C854" s="99"/>
      <c r="D854" s="99"/>
    </row>
    <row r="855" spans="2:4" x14ac:dyDescent="0.35">
      <c r="B855" s="99"/>
      <c r="C855" s="99"/>
      <c r="D855" s="99"/>
    </row>
    <row r="856" spans="2:4" x14ac:dyDescent="0.35">
      <c r="B856" s="99"/>
      <c r="C856" s="99"/>
      <c r="D856" s="99"/>
    </row>
    <row r="857" spans="2:4" x14ac:dyDescent="0.35">
      <c r="B857" s="99"/>
      <c r="C857" s="99"/>
      <c r="D857" s="99"/>
    </row>
    <row r="858" spans="2:4" x14ac:dyDescent="0.35">
      <c r="B858" s="99"/>
      <c r="C858" s="99"/>
      <c r="D858" s="99"/>
    </row>
    <row r="859" spans="2:4" x14ac:dyDescent="0.35">
      <c r="B859" s="99"/>
      <c r="C859" s="99"/>
      <c r="D859" s="99"/>
    </row>
    <row r="860" spans="2:4" x14ac:dyDescent="0.35">
      <c r="B860" s="99"/>
      <c r="C860" s="99"/>
      <c r="D860" s="99"/>
    </row>
    <row r="861" spans="2:4" x14ac:dyDescent="0.35">
      <c r="B861" s="99"/>
      <c r="C861" s="99"/>
      <c r="D861" s="99"/>
    </row>
    <row r="862" spans="2:4" x14ac:dyDescent="0.35">
      <c r="B862" s="99"/>
      <c r="C862" s="99"/>
      <c r="D862" s="99"/>
    </row>
    <row r="863" spans="2:4" x14ac:dyDescent="0.35">
      <c r="B863" s="99"/>
      <c r="C863" s="99"/>
      <c r="D863" s="99"/>
    </row>
    <row r="864" spans="2:4" x14ac:dyDescent="0.35">
      <c r="B864" s="99"/>
      <c r="C864" s="99"/>
      <c r="D864" s="99"/>
    </row>
    <row r="865" spans="2:4" x14ac:dyDescent="0.35">
      <c r="B865" s="99"/>
      <c r="C865" s="99"/>
      <c r="D865" s="99"/>
    </row>
    <row r="866" spans="2:4" x14ac:dyDescent="0.35">
      <c r="B866" s="99"/>
      <c r="C866" s="99"/>
      <c r="D866" s="99"/>
    </row>
    <row r="867" spans="2:4" x14ac:dyDescent="0.35">
      <c r="B867" s="99"/>
      <c r="C867" s="99"/>
      <c r="D867" s="99"/>
    </row>
    <row r="868" spans="2:4" x14ac:dyDescent="0.35">
      <c r="B868" s="99"/>
      <c r="C868" s="99"/>
      <c r="D868" s="99"/>
    </row>
    <row r="869" spans="2:4" x14ac:dyDescent="0.35">
      <c r="B869" s="99"/>
      <c r="C869" s="99"/>
      <c r="D869" s="99"/>
    </row>
    <row r="870" spans="2:4" x14ac:dyDescent="0.35">
      <c r="B870" s="99"/>
      <c r="C870" s="99"/>
      <c r="D870" s="99"/>
    </row>
    <row r="871" spans="2:4" x14ac:dyDescent="0.35">
      <c r="B871" s="99"/>
      <c r="C871" s="99"/>
      <c r="D871" s="99"/>
    </row>
    <row r="872" spans="2:4" x14ac:dyDescent="0.35">
      <c r="B872" s="99"/>
      <c r="C872" s="99"/>
      <c r="D872" s="99"/>
    </row>
    <row r="873" spans="2:4" x14ac:dyDescent="0.35">
      <c r="B873" s="99"/>
      <c r="C873" s="99"/>
      <c r="D873" s="99"/>
    </row>
    <row r="874" spans="2:4" x14ac:dyDescent="0.35">
      <c r="B874" s="99"/>
      <c r="C874" s="99"/>
      <c r="D874" s="99"/>
    </row>
    <row r="875" spans="2:4" x14ac:dyDescent="0.35">
      <c r="B875" s="99"/>
      <c r="C875" s="99"/>
      <c r="D875" s="99"/>
    </row>
    <row r="876" spans="2:4" x14ac:dyDescent="0.35">
      <c r="B876" s="99"/>
      <c r="C876" s="99"/>
      <c r="D876" s="99"/>
    </row>
    <row r="877" spans="2:4" x14ac:dyDescent="0.35">
      <c r="B877" s="99"/>
      <c r="C877" s="99"/>
      <c r="D877" s="99"/>
    </row>
    <row r="878" spans="2:4" x14ac:dyDescent="0.35">
      <c r="B878" s="99"/>
      <c r="C878" s="99"/>
      <c r="D878" s="99"/>
    </row>
    <row r="879" spans="2:4" x14ac:dyDescent="0.35">
      <c r="B879" s="99"/>
      <c r="C879" s="99"/>
      <c r="D879" s="99"/>
    </row>
    <row r="880" spans="2:4" x14ac:dyDescent="0.35">
      <c r="B880" s="99"/>
      <c r="C880" s="99"/>
      <c r="D880" s="99"/>
    </row>
    <row r="881" spans="2:4" x14ac:dyDescent="0.35">
      <c r="B881" s="99"/>
      <c r="C881" s="99"/>
      <c r="D881" s="99"/>
    </row>
    <row r="882" spans="2:4" x14ac:dyDescent="0.35">
      <c r="B882" s="99"/>
      <c r="C882" s="99"/>
      <c r="D882" s="99"/>
    </row>
    <row r="883" spans="2:4" x14ac:dyDescent="0.35">
      <c r="B883" s="99"/>
      <c r="C883" s="99"/>
      <c r="D883" s="99"/>
    </row>
    <row r="884" spans="2:4" x14ac:dyDescent="0.35">
      <c r="B884" s="99"/>
      <c r="C884" s="99"/>
      <c r="D884" s="99"/>
    </row>
    <row r="885" spans="2:4" x14ac:dyDescent="0.35">
      <c r="B885" s="99"/>
      <c r="C885" s="99"/>
      <c r="D885" s="99"/>
    </row>
    <row r="886" spans="2:4" x14ac:dyDescent="0.35">
      <c r="B886" s="99"/>
      <c r="C886" s="99"/>
      <c r="D886" s="99"/>
    </row>
    <row r="887" spans="2:4" x14ac:dyDescent="0.35">
      <c r="B887" s="99"/>
      <c r="C887" s="99"/>
      <c r="D887" s="99"/>
    </row>
    <row r="888" spans="2:4" x14ac:dyDescent="0.35">
      <c r="B888" s="99"/>
      <c r="C888" s="99"/>
      <c r="D888" s="99"/>
    </row>
    <row r="889" spans="2:4" x14ac:dyDescent="0.35">
      <c r="B889" s="99"/>
      <c r="C889" s="99"/>
      <c r="D889" s="99"/>
    </row>
    <row r="890" spans="2:4" x14ac:dyDescent="0.35">
      <c r="B890" s="99"/>
      <c r="C890" s="99"/>
      <c r="D890" s="99"/>
    </row>
    <row r="891" spans="2:4" x14ac:dyDescent="0.35">
      <c r="B891" s="99"/>
      <c r="C891" s="99"/>
      <c r="D891" s="99"/>
    </row>
    <row r="892" spans="2:4" x14ac:dyDescent="0.35">
      <c r="B892" s="99"/>
      <c r="C892" s="99"/>
      <c r="D892" s="99"/>
    </row>
    <row r="893" spans="2:4" x14ac:dyDescent="0.35">
      <c r="B893" s="99"/>
      <c r="C893" s="99"/>
      <c r="D893" s="99"/>
    </row>
    <row r="894" spans="2:4" x14ac:dyDescent="0.35">
      <c r="B894" s="99"/>
      <c r="C894" s="99"/>
      <c r="D894" s="99"/>
    </row>
    <row r="895" spans="2:4" x14ac:dyDescent="0.35">
      <c r="B895" s="99"/>
      <c r="C895" s="99"/>
      <c r="D895" s="99"/>
    </row>
    <row r="896" spans="2:4" x14ac:dyDescent="0.35">
      <c r="B896" s="99"/>
      <c r="C896" s="99"/>
      <c r="D896" s="99"/>
    </row>
    <row r="897" spans="2:4" x14ac:dyDescent="0.35">
      <c r="B897" s="99"/>
      <c r="C897" s="99"/>
      <c r="D897" s="99"/>
    </row>
    <row r="898" spans="2:4" x14ac:dyDescent="0.35">
      <c r="B898" s="99"/>
      <c r="C898" s="99"/>
      <c r="D898" s="99"/>
    </row>
    <row r="899" spans="2:4" x14ac:dyDescent="0.35">
      <c r="B899" s="99"/>
      <c r="C899" s="99"/>
      <c r="D899" s="99"/>
    </row>
    <row r="900" spans="2:4" x14ac:dyDescent="0.35">
      <c r="B900" s="99"/>
      <c r="C900" s="99"/>
      <c r="D900" s="99"/>
    </row>
    <row r="901" spans="2:4" x14ac:dyDescent="0.35">
      <c r="B901" s="99"/>
      <c r="C901" s="99"/>
      <c r="D901" s="99"/>
    </row>
    <row r="902" spans="2:4" x14ac:dyDescent="0.35">
      <c r="B902" s="99"/>
      <c r="C902" s="99"/>
      <c r="D902" s="99"/>
    </row>
    <row r="903" spans="2:4" x14ac:dyDescent="0.35">
      <c r="B903" s="99"/>
      <c r="C903" s="99"/>
      <c r="D903" s="99"/>
    </row>
    <row r="904" spans="2:4" x14ac:dyDescent="0.35">
      <c r="B904" s="99"/>
      <c r="C904" s="99"/>
      <c r="D904" s="99"/>
    </row>
    <row r="905" spans="2:4" x14ac:dyDescent="0.35">
      <c r="B905" s="99"/>
      <c r="C905" s="99"/>
      <c r="D905" s="99"/>
    </row>
    <row r="906" spans="2:4" x14ac:dyDescent="0.35">
      <c r="B906" s="99"/>
      <c r="C906" s="99"/>
      <c r="D906" s="99"/>
    </row>
    <row r="907" spans="2:4" x14ac:dyDescent="0.35">
      <c r="B907" s="99"/>
      <c r="C907" s="99"/>
      <c r="D907" s="99"/>
    </row>
    <row r="908" spans="2:4" x14ac:dyDescent="0.35">
      <c r="B908" s="99"/>
      <c r="C908" s="99"/>
      <c r="D908" s="99"/>
    </row>
    <row r="909" spans="2:4" x14ac:dyDescent="0.35">
      <c r="B909" s="99"/>
      <c r="C909" s="99"/>
      <c r="D909" s="99"/>
    </row>
    <row r="910" spans="2:4" x14ac:dyDescent="0.35">
      <c r="B910" s="99"/>
      <c r="C910" s="99"/>
      <c r="D910" s="99"/>
    </row>
    <row r="911" spans="2:4" x14ac:dyDescent="0.35">
      <c r="B911" s="99"/>
      <c r="C911" s="99"/>
      <c r="D911" s="99"/>
    </row>
    <row r="912" spans="2:4" x14ac:dyDescent="0.35">
      <c r="B912" s="99"/>
      <c r="C912" s="99"/>
      <c r="D912" s="99"/>
    </row>
    <row r="913" spans="2:4" x14ac:dyDescent="0.35">
      <c r="B913" s="99"/>
      <c r="C913" s="99"/>
      <c r="D913" s="99"/>
    </row>
    <row r="914" spans="2:4" x14ac:dyDescent="0.35">
      <c r="B914" s="99"/>
      <c r="C914" s="99"/>
      <c r="D914" s="99"/>
    </row>
    <row r="915" spans="2:4" x14ac:dyDescent="0.35">
      <c r="B915" s="99"/>
      <c r="C915" s="99"/>
      <c r="D915" s="99"/>
    </row>
    <row r="916" spans="2:4" x14ac:dyDescent="0.35">
      <c r="B916" s="99"/>
      <c r="C916" s="99"/>
      <c r="D916" s="99"/>
    </row>
    <row r="917" spans="2:4" x14ac:dyDescent="0.35">
      <c r="B917" s="99"/>
      <c r="C917" s="99"/>
      <c r="D917" s="99"/>
    </row>
    <row r="918" spans="2:4" x14ac:dyDescent="0.35">
      <c r="B918" s="99"/>
      <c r="C918" s="99"/>
      <c r="D918" s="99"/>
    </row>
    <row r="919" spans="2:4" x14ac:dyDescent="0.35">
      <c r="B919" s="99"/>
      <c r="C919" s="99"/>
      <c r="D919" s="99"/>
    </row>
    <row r="920" spans="2:4" x14ac:dyDescent="0.35">
      <c r="B920" s="99"/>
      <c r="C920" s="99"/>
      <c r="D920" s="99"/>
    </row>
    <row r="921" spans="2:4" x14ac:dyDescent="0.35">
      <c r="B921" s="99"/>
      <c r="C921" s="99"/>
      <c r="D921" s="99"/>
    </row>
    <row r="922" spans="2:4" x14ac:dyDescent="0.35">
      <c r="B922" s="99"/>
      <c r="C922" s="99"/>
      <c r="D922" s="99"/>
    </row>
    <row r="923" spans="2:4" x14ac:dyDescent="0.35">
      <c r="B923" s="99"/>
      <c r="C923" s="99"/>
      <c r="D923" s="99"/>
    </row>
    <row r="924" spans="2:4" x14ac:dyDescent="0.35">
      <c r="B924" s="99"/>
      <c r="C924" s="99"/>
      <c r="D924" s="99"/>
    </row>
    <row r="925" spans="2:4" x14ac:dyDescent="0.35">
      <c r="B925" s="99"/>
      <c r="C925" s="99"/>
      <c r="D925" s="99"/>
    </row>
    <row r="926" spans="2:4" x14ac:dyDescent="0.35">
      <c r="B926" s="99"/>
      <c r="C926" s="99"/>
      <c r="D926" s="99"/>
    </row>
    <row r="927" spans="2:4" x14ac:dyDescent="0.35">
      <c r="B927" s="99"/>
      <c r="C927" s="99"/>
      <c r="D927" s="99"/>
    </row>
    <row r="928" spans="2:4" x14ac:dyDescent="0.35">
      <c r="B928" s="99"/>
      <c r="C928" s="99"/>
      <c r="D928" s="99"/>
    </row>
    <row r="929" spans="2:4" x14ac:dyDescent="0.35">
      <c r="B929" s="99"/>
      <c r="C929" s="99"/>
      <c r="D929" s="99"/>
    </row>
    <row r="930" spans="2:4" x14ac:dyDescent="0.35">
      <c r="B930" s="99"/>
      <c r="C930" s="99"/>
      <c r="D930" s="99"/>
    </row>
    <row r="931" spans="2:4" x14ac:dyDescent="0.35">
      <c r="B931" s="99"/>
      <c r="C931" s="99"/>
      <c r="D931" s="99"/>
    </row>
    <row r="932" spans="2:4" x14ac:dyDescent="0.35">
      <c r="B932" s="99"/>
      <c r="C932" s="99"/>
      <c r="D932" s="99"/>
    </row>
    <row r="933" spans="2:4" x14ac:dyDescent="0.35">
      <c r="B933" s="99"/>
      <c r="C933" s="99"/>
      <c r="D933" s="99"/>
    </row>
    <row r="934" spans="2:4" x14ac:dyDescent="0.35">
      <c r="B934" s="99"/>
      <c r="C934" s="99"/>
      <c r="D934" s="99"/>
    </row>
    <row r="935" spans="2:4" x14ac:dyDescent="0.35">
      <c r="B935" s="99"/>
      <c r="C935" s="99"/>
      <c r="D935" s="99"/>
    </row>
    <row r="936" spans="2:4" x14ac:dyDescent="0.35">
      <c r="B936" s="99"/>
      <c r="C936" s="99"/>
      <c r="D936" s="99"/>
    </row>
    <row r="937" spans="2:4" x14ac:dyDescent="0.35">
      <c r="B937" s="99"/>
      <c r="C937" s="99"/>
      <c r="D937" s="99"/>
    </row>
    <row r="938" spans="2:4" x14ac:dyDescent="0.35">
      <c r="B938" s="99"/>
      <c r="C938" s="99"/>
      <c r="D938" s="99"/>
    </row>
    <row r="939" spans="2:4" x14ac:dyDescent="0.35">
      <c r="B939" s="99"/>
      <c r="C939" s="99"/>
      <c r="D939" s="99"/>
    </row>
    <row r="940" spans="2:4" x14ac:dyDescent="0.35">
      <c r="B940" s="99"/>
      <c r="C940" s="99"/>
      <c r="D940" s="99"/>
    </row>
    <row r="941" spans="2:4" x14ac:dyDescent="0.35">
      <c r="B941" s="99"/>
      <c r="C941" s="99"/>
      <c r="D941" s="99"/>
    </row>
    <row r="942" spans="2:4" x14ac:dyDescent="0.35">
      <c r="B942" s="99"/>
      <c r="C942" s="99"/>
      <c r="D942" s="99"/>
    </row>
    <row r="943" spans="2:4" x14ac:dyDescent="0.35">
      <c r="B943" s="99"/>
      <c r="C943" s="99"/>
      <c r="D943" s="99"/>
    </row>
    <row r="944" spans="2:4" x14ac:dyDescent="0.35">
      <c r="B944" s="99"/>
      <c r="C944" s="99"/>
      <c r="D944" s="99"/>
    </row>
    <row r="945" spans="2:4" x14ac:dyDescent="0.35">
      <c r="B945" s="99"/>
      <c r="C945" s="99"/>
      <c r="D945" s="99"/>
    </row>
    <row r="946" spans="2:4" x14ac:dyDescent="0.35">
      <c r="B946" s="99"/>
      <c r="C946" s="99"/>
      <c r="D946" s="99"/>
    </row>
    <row r="947" spans="2:4" x14ac:dyDescent="0.35">
      <c r="B947" s="99"/>
      <c r="C947" s="99"/>
      <c r="D947" s="99"/>
    </row>
    <row r="948" spans="2:4" x14ac:dyDescent="0.35">
      <c r="B948" s="99"/>
      <c r="C948" s="99"/>
      <c r="D948" s="99"/>
    </row>
    <row r="949" spans="2:4" x14ac:dyDescent="0.35">
      <c r="B949" s="99"/>
      <c r="C949" s="99"/>
      <c r="D949" s="99"/>
    </row>
    <row r="950" spans="2:4" x14ac:dyDescent="0.35">
      <c r="B950" s="99"/>
      <c r="C950" s="99"/>
      <c r="D950" s="99"/>
    </row>
    <row r="951" spans="2:4" x14ac:dyDescent="0.35">
      <c r="B951" s="99"/>
      <c r="C951" s="99"/>
      <c r="D951" s="99"/>
    </row>
    <row r="952" spans="2:4" x14ac:dyDescent="0.35">
      <c r="B952" s="99"/>
      <c r="C952" s="99"/>
      <c r="D952" s="99"/>
    </row>
    <row r="953" spans="2:4" x14ac:dyDescent="0.35">
      <c r="B953" s="99"/>
      <c r="C953" s="99"/>
      <c r="D953" s="99"/>
    </row>
    <row r="954" spans="2:4" x14ac:dyDescent="0.35">
      <c r="B954" s="99"/>
      <c r="C954" s="99"/>
      <c r="D954" s="99"/>
    </row>
    <row r="955" spans="2:4" x14ac:dyDescent="0.35">
      <c r="B955" s="99"/>
      <c r="C955" s="99"/>
      <c r="D955" s="99"/>
    </row>
    <row r="956" spans="2:4" x14ac:dyDescent="0.35">
      <c r="B956" s="99"/>
      <c r="C956" s="99"/>
      <c r="D956" s="99"/>
    </row>
    <row r="957" spans="2:4" x14ac:dyDescent="0.35">
      <c r="B957" s="99"/>
      <c r="C957" s="99"/>
      <c r="D957" s="99"/>
    </row>
    <row r="958" spans="2:4" x14ac:dyDescent="0.35">
      <c r="B958" s="99"/>
      <c r="C958" s="99"/>
      <c r="D958" s="99"/>
    </row>
    <row r="959" spans="2:4" x14ac:dyDescent="0.35">
      <c r="B959" s="99"/>
      <c r="C959" s="99"/>
      <c r="D959" s="99"/>
    </row>
    <row r="960" spans="2:4" x14ac:dyDescent="0.35">
      <c r="B960" s="99"/>
      <c r="C960" s="99"/>
      <c r="D960" s="99"/>
    </row>
    <row r="961" spans="2:4" x14ac:dyDescent="0.35">
      <c r="B961" s="99"/>
      <c r="C961" s="99"/>
      <c r="D961" s="99"/>
    </row>
    <row r="962" spans="2:4" x14ac:dyDescent="0.35">
      <c r="B962" s="99"/>
      <c r="C962" s="99"/>
      <c r="D962" s="99"/>
    </row>
    <row r="963" spans="2:4" x14ac:dyDescent="0.35">
      <c r="B963" s="99"/>
      <c r="C963" s="99"/>
      <c r="D963" s="99"/>
    </row>
    <row r="964" spans="2:4" x14ac:dyDescent="0.35">
      <c r="B964" s="99"/>
      <c r="C964" s="99"/>
      <c r="D964" s="99"/>
    </row>
    <row r="965" spans="2:4" x14ac:dyDescent="0.35">
      <c r="B965" s="99"/>
      <c r="C965" s="99"/>
      <c r="D965" s="99"/>
    </row>
    <row r="966" spans="2:4" x14ac:dyDescent="0.35">
      <c r="B966" s="99"/>
      <c r="C966" s="99"/>
      <c r="D966" s="99"/>
    </row>
    <row r="967" spans="2:4" x14ac:dyDescent="0.35">
      <c r="B967" s="99"/>
      <c r="C967" s="99"/>
      <c r="D967" s="99"/>
    </row>
    <row r="968" spans="2:4" x14ac:dyDescent="0.35">
      <c r="B968" s="99"/>
      <c r="C968" s="99"/>
      <c r="D968" s="99"/>
    </row>
    <row r="969" spans="2:4" x14ac:dyDescent="0.35">
      <c r="B969" s="99"/>
      <c r="C969" s="99"/>
      <c r="D969" s="99"/>
    </row>
    <row r="970" spans="2:4" x14ac:dyDescent="0.35">
      <c r="B970" s="99"/>
      <c r="C970" s="99"/>
      <c r="D970" s="99"/>
    </row>
    <row r="971" spans="2:4" x14ac:dyDescent="0.35">
      <c r="B971" s="99"/>
      <c r="C971" s="99"/>
      <c r="D971" s="99"/>
    </row>
    <row r="972" spans="2:4" x14ac:dyDescent="0.35">
      <c r="B972" s="99"/>
      <c r="C972" s="99"/>
      <c r="D972" s="99"/>
    </row>
    <row r="973" spans="2:4" x14ac:dyDescent="0.35">
      <c r="B973" s="99"/>
      <c r="C973" s="99"/>
      <c r="D973" s="99"/>
    </row>
    <row r="974" spans="2:4" x14ac:dyDescent="0.35">
      <c r="B974" s="99"/>
      <c r="C974" s="99"/>
      <c r="D974" s="99"/>
    </row>
    <row r="975" spans="2:4" x14ac:dyDescent="0.35">
      <c r="B975" s="99"/>
      <c r="C975" s="99"/>
      <c r="D975" s="99"/>
    </row>
    <row r="976" spans="2:4" x14ac:dyDescent="0.35">
      <c r="B976" s="99"/>
      <c r="C976" s="99"/>
      <c r="D976" s="99"/>
    </row>
    <row r="977" spans="2:4" x14ac:dyDescent="0.35">
      <c r="B977" s="99"/>
      <c r="C977" s="99"/>
      <c r="D977" s="99"/>
    </row>
    <row r="978" spans="2:4" x14ac:dyDescent="0.35">
      <c r="B978" s="99"/>
      <c r="C978" s="99"/>
      <c r="D978" s="99"/>
    </row>
    <row r="979" spans="2:4" x14ac:dyDescent="0.35">
      <c r="B979" s="99"/>
      <c r="C979" s="99"/>
      <c r="D979" s="99"/>
    </row>
    <row r="980" spans="2:4" x14ac:dyDescent="0.35">
      <c r="B980" s="99"/>
      <c r="C980" s="99"/>
      <c r="D980" s="99"/>
    </row>
    <row r="981" spans="2:4" x14ac:dyDescent="0.35">
      <c r="B981" s="99"/>
      <c r="C981" s="99"/>
      <c r="D981" s="99"/>
    </row>
    <row r="982" spans="2:4" x14ac:dyDescent="0.35">
      <c r="B982" s="99"/>
      <c r="C982" s="99"/>
      <c r="D982" s="99"/>
    </row>
    <row r="983" spans="2:4" x14ac:dyDescent="0.35">
      <c r="B983" s="99"/>
      <c r="C983" s="99"/>
      <c r="D983" s="99"/>
    </row>
    <row r="984" spans="2:4" x14ac:dyDescent="0.35">
      <c r="B984" s="99"/>
      <c r="C984" s="99"/>
      <c r="D984" s="99"/>
    </row>
    <row r="985" spans="2:4" x14ac:dyDescent="0.35">
      <c r="B985" s="99"/>
      <c r="C985" s="99"/>
      <c r="D985" s="99"/>
    </row>
    <row r="986" spans="2:4" x14ac:dyDescent="0.35">
      <c r="B986" s="99"/>
      <c r="C986" s="99"/>
      <c r="D986" s="99"/>
    </row>
    <row r="987" spans="2:4" x14ac:dyDescent="0.35">
      <c r="B987" s="99"/>
      <c r="C987" s="99"/>
      <c r="D987" s="99"/>
    </row>
    <row r="988" spans="2:4" x14ac:dyDescent="0.35">
      <c r="B988" s="99"/>
      <c r="C988" s="99"/>
      <c r="D988" s="99"/>
    </row>
    <row r="989" spans="2:4" x14ac:dyDescent="0.35">
      <c r="B989" s="99"/>
      <c r="C989" s="99"/>
      <c r="D989" s="99"/>
    </row>
    <row r="990" spans="2:4" x14ac:dyDescent="0.35">
      <c r="B990" s="99"/>
      <c r="C990" s="99"/>
      <c r="D990" s="99"/>
    </row>
    <row r="991" spans="2:4" x14ac:dyDescent="0.35">
      <c r="B991" s="99"/>
      <c r="C991" s="99"/>
      <c r="D991" s="99"/>
    </row>
    <row r="992" spans="2:4" x14ac:dyDescent="0.35">
      <c r="B992" s="99"/>
      <c r="C992" s="99"/>
      <c r="D992" s="99"/>
    </row>
    <row r="993" spans="2:4" x14ac:dyDescent="0.35">
      <c r="B993" s="99"/>
      <c r="C993" s="99"/>
      <c r="D993" s="99"/>
    </row>
    <row r="994" spans="2:4" x14ac:dyDescent="0.35">
      <c r="B994" s="99"/>
      <c r="C994" s="99"/>
      <c r="D994" s="99"/>
    </row>
    <row r="995" spans="2:4" x14ac:dyDescent="0.35">
      <c r="B995" s="99"/>
      <c r="C995" s="99"/>
      <c r="D995" s="99"/>
    </row>
    <row r="996" spans="2:4" x14ac:dyDescent="0.35">
      <c r="B996" s="99"/>
      <c r="C996" s="99"/>
      <c r="D996" s="99"/>
    </row>
    <row r="997" spans="2:4" x14ac:dyDescent="0.35">
      <c r="B997" s="99"/>
      <c r="C997" s="99"/>
      <c r="D997" s="99"/>
    </row>
    <row r="998" spans="2:4" x14ac:dyDescent="0.35">
      <c r="B998" s="99"/>
      <c r="C998" s="99"/>
      <c r="D998" s="99"/>
    </row>
    <row r="999" spans="2:4" x14ac:dyDescent="0.35">
      <c r="B999" s="99"/>
      <c r="C999" s="99"/>
      <c r="D999" s="99"/>
    </row>
    <row r="1000" spans="2:4" x14ac:dyDescent="0.35">
      <c r="B1000" s="99"/>
      <c r="C1000" s="99"/>
      <c r="D1000" s="99"/>
    </row>
    <row r="1001" spans="2:4" x14ac:dyDescent="0.35">
      <c r="B1001" s="99"/>
      <c r="C1001" s="99"/>
      <c r="D1001" s="99"/>
    </row>
    <row r="1002" spans="2:4" x14ac:dyDescent="0.35">
      <c r="B1002" s="99"/>
      <c r="C1002" s="99"/>
      <c r="D1002" s="99"/>
    </row>
    <row r="1003" spans="2:4" x14ac:dyDescent="0.35">
      <c r="B1003" s="99"/>
      <c r="C1003" s="99"/>
      <c r="D1003" s="99"/>
    </row>
    <row r="1004" spans="2:4" x14ac:dyDescent="0.35">
      <c r="B1004" s="99"/>
      <c r="C1004" s="99"/>
      <c r="D1004" s="99"/>
    </row>
    <row r="1005" spans="2:4" x14ac:dyDescent="0.35">
      <c r="B1005" s="99"/>
      <c r="C1005" s="99"/>
      <c r="D1005" s="99"/>
    </row>
    <row r="1006" spans="2:4" x14ac:dyDescent="0.35">
      <c r="B1006" s="99"/>
      <c r="C1006" s="99"/>
      <c r="D1006" s="99"/>
    </row>
    <row r="1007" spans="2:4" x14ac:dyDescent="0.35">
      <c r="B1007" s="99"/>
      <c r="C1007" s="99"/>
      <c r="D1007" s="99"/>
    </row>
    <row r="1008" spans="2:4" x14ac:dyDescent="0.35">
      <c r="B1008" s="99"/>
      <c r="C1008" s="99"/>
      <c r="D1008" s="99"/>
    </row>
    <row r="1009" spans="2:4" x14ac:dyDescent="0.35">
      <c r="B1009" s="99"/>
      <c r="C1009" s="99"/>
      <c r="D1009" s="99"/>
    </row>
    <row r="1010" spans="2:4" x14ac:dyDescent="0.35">
      <c r="B1010" s="99"/>
      <c r="C1010" s="99"/>
      <c r="D1010" s="99"/>
    </row>
    <row r="1011" spans="2:4" x14ac:dyDescent="0.35">
      <c r="B1011" s="99"/>
      <c r="C1011" s="99"/>
      <c r="D1011" s="99"/>
    </row>
    <row r="1012" spans="2:4" x14ac:dyDescent="0.35">
      <c r="B1012" s="99"/>
      <c r="C1012" s="99"/>
      <c r="D1012" s="99"/>
    </row>
    <row r="1013" spans="2:4" x14ac:dyDescent="0.35">
      <c r="B1013" s="99"/>
      <c r="C1013" s="99"/>
      <c r="D1013" s="99"/>
    </row>
    <row r="1014" spans="2:4" x14ac:dyDescent="0.35">
      <c r="B1014" s="99"/>
      <c r="C1014" s="99"/>
      <c r="D1014" s="99"/>
    </row>
    <row r="1015" spans="2:4" x14ac:dyDescent="0.35">
      <c r="B1015" s="99"/>
      <c r="C1015" s="99"/>
      <c r="D1015" s="99"/>
    </row>
    <row r="1016" spans="2:4" x14ac:dyDescent="0.35">
      <c r="B1016" s="99"/>
      <c r="C1016" s="99"/>
      <c r="D1016" s="99"/>
    </row>
    <row r="1017" spans="2:4" x14ac:dyDescent="0.35">
      <c r="B1017" s="99"/>
      <c r="C1017" s="99"/>
      <c r="D1017" s="99"/>
    </row>
    <row r="1018" spans="2:4" x14ac:dyDescent="0.35">
      <c r="B1018" s="99"/>
      <c r="C1018" s="99"/>
      <c r="D1018" s="99"/>
    </row>
    <row r="1019" spans="2:4" x14ac:dyDescent="0.35">
      <c r="B1019" s="99"/>
      <c r="C1019" s="99"/>
      <c r="D1019" s="99"/>
    </row>
    <row r="1020" spans="2:4" x14ac:dyDescent="0.35">
      <c r="B1020" s="99"/>
      <c r="C1020" s="99"/>
      <c r="D1020" s="99"/>
    </row>
    <row r="1021" spans="2:4" x14ac:dyDescent="0.35">
      <c r="B1021" s="99"/>
      <c r="C1021" s="99"/>
      <c r="D1021" s="99"/>
    </row>
    <row r="1022" spans="2:4" x14ac:dyDescent="0.35">
      <c r="B1022" s="99"/>
      <c r="C1022" s="99"/>
      <c r="D1022" s="99"/>
    </row>
    <row r="1023" spans="2:4" x14ac:dyDescent="0.35">
      <c r="B1023" s="99"/>
      <c r="C1023" s="99"/>
      <c r="D1023" s="99"/>
    </row>
    <row r="1024" spans="2:4" x14ac:dyDescent="0.35">
      <c r="B1024" s="99"/>
      <c r="C1024" s="99"/>
      <c r="D1024" s="99"/>
    </row>
    <row r="1025" spans="2:4" x14ac:dyDescent="0.35">
      <c r="B1025" s="99"/>
      <c r="C1025" s="99"/>
      <c r="D1025" s="99"/>
    </row>
    <row r="1026" spans="2:4" x14ac:dyDescent="0.35">
      <c r="B1026" s="99"/>
      <c r="C1026" s="99"/>
      <c r="D1026" s="99"/>
    </row>
    <row r="1027" spans="2:4" x14ac:dyDescent="0.35">
      <c r="B1027" s="99"/>
      <c r="C1027" s="99"/>
      <c r="D1027" s="99"/>
    </row>
    <row r="1028" spans="2:4" x14ac:dyDescent="0.35">
      <c r="B1028" s="99"/>
      <c r="C1028" s="99"/>
      <c r="D1028" s="99"/>
    </row>
    <row r="1029" spans="2:4" x14ac:dyDescent="0.35">
      <c r="B1029" s="99"/>
      <c r="C1029" s="99"/>
      <c r="D1029" s="99"/>
    </row>
    <row r="1030" spans="2:4" x14ac:dyDescent="0.35">
      <c r="B1030" s="99"/>
      <c r="C1030" s="99"/>
      <c r="D1030" s="99"/>
    </row>
    <row r="1031" spans="2:4" x14ac:dyDescent="0.35">
      <c r="B1031" s="99"/>
      <c r="C1031" s="99"/>
      <c r="D1031" s="99"/>
    </row>
    <row r="1032" spans="2:4" x14ac:dyDescent="0.35">
      <c r="B1032" s="99"/>
      <c r="C1032" s="99"/>
      <c r="D1032" s="99"/>
    </row>
    <row r="1033" spans="2:4" x14ac:dyDescent="0.35">
      <c r="B1033" s="99"/>
      <c r="C1033" s="99"/>
      <c r="D1033" s="99"/>
    </row>
    <row r="1034" spans="2:4" x14ac:dyDescent="0.35">
      <c r="B1034" s="99"/>
      <c r="C1034" s="99"/>
      <c r="D1034" s="99"/>
    </row>
    <row r="1035" spans="2:4" x14ac:dyDescent="0.35">
      <c r="B1035" s="99"/>
      <c r="C1035" s="99"/>
      <c r="D1035" s="99"/>
    </row>
    <row r="1036" spans="2:4" x14ac:dyDescent="0.35">
      <c r="B1036" s="99"/>
      <c r="C1036" s="99"/>
      <c r="D1036" s="99"/>
    </row>
    <row r="1037" spans="2:4" x14ac:dyDescent="0.35">
      <c r="B1037" s="99"/>
      <c r="C1037" s="99"/>
      <c r="D1037" s="99"/>
    </row>
    <row r="1038" spans="2:4" x14ac:dyDescent="0.35">
      <c r="B1038" s="99"/>
      <c r="C1038" s="99"/>
      <c r="D1038" s="99"/>
    </row>
    <row r="1039" spans="2:4" x14ac:dyDescent="0.35">
      <c r="B1039" s="99"/>
      <c r="C1039" s="99"/>
      <c r="D1039" s="99"/>
    </row>
    <row r="1040" spans="2:4" x14ac:dyDescent="0.35">
      <c r="B1040" s="99"/>
      <c r="C1040" s="99"/>
      <c r="D1040" s="99"/>
    </row>
    <row r="1041" spans="2:4" x14ac:dyDescent="0.35">
      <c r="B1041" s="99"/>
      <c r="C1041" s="99"/>
      <c r="D1041" s="99"/>
    </row>
    <row r="1042" spans="2:4" x14ac:dyDescent="0.35">
      <c r="B1042" s="99"/>
      <c r="C1042" s="99"/>
      <c r="D1042" s="99"/>
    </row>
    <row r="1043" spans="2:4" x14ac:dyDescent="0.35">
      <c r="B1043" s="99"/>
      <c r="C1043" s="99"/>
      <c r="D1043" s="99"/>
    </row>
    <row r="1044" spans="2:4" x14ac:dyDescent="0.35">
      <c r="B1044" s="99"/>
      <c r="C1044" s="99"/>
      <c r="D1044" s="99"/>
    </row>
    <row r="1045" spans="2:4" x14ac:dyDescent="0.35">
      <c r="B1045" s="99"/>
      <c r="C1045" s="99"/>
      <c r="D1045" s="99"/>
    </row>
    <row r="1046" spans="2:4" x14ac:dyDescent="0.35">
      <c r="B1046" s="99"/>
      <c r="C1046" s="99"/>
      <c r="D1046" s="99"/>
    </row>
    <row r="1047" spans="2:4" x14ac:dyDescent="0.35">
      <c r="B1047" s="99"/>
      <c r="C1047" s="99"/>
      <c r="D1047" s="99"/>
    </row>
    <row r="1048" spans="2:4" x14ac:dyDescent="0.35">
      <c r="B1048" s="99"/>
      <c r="C1048" s="99"/>
      <c r="D1048" s="99"/>
    </row>
    <row r="1049" spans="2:4" x14ac:dyDescent="0.35">
      <c r="B1049" s="99"/>
      <c r="C1049" s="99"/>
      <c r="D1049" s="99"/>
    </row>
    <row r="1050" spans="2:4" x14ac:dyDescent="0.35">
      <c r="B1050" s="99"/>
      <c r="C1050" s="99"/>
      <c r="D1050" s="99"/>
    </row>
    <row r="1051" spans="2:4" x14ac:dyDescent="0.35">
      <c r="B1051" s="99"/>
      <c r="C1051" s="99"/>
      <c r="D1051" s="99"/>
    </row>
    <row r="1052" spans="2:4" x14ac:dyDescent="0.35">
      <c r="B1052" s="99"/>
      <c r="C1052" s="99"/>
      <c r="D1052" s="99"/>
    </row>
    <row r="1053" spans="2:4" x14ac:dyDescent="0.35">
      <c r="B1053" s="99"/>
      <c r="C1053" s="99"/>
      <c r="D1053" s="99"/>
    </row>
    <row r="1054" spans="2:4" x14ac:dyDescent="0.35">
      <c r="B1054" s="99"/>
      <c r="C1054" s="99"/>
      <c r="D1054" s="99"/>
    </row>
    <row r="1055" spans="2:4" x14ac:dyDescent="0.35">
      <c r="B1055" s="99"/>
      <c r="C1055" s="99"/>
      <c r="D1055" s="99"/>
    </row>
    <row r="1056" spans="2:4" x14ac:dyDescent="0.35">
      <c r="B1056" s="99"/>
      <c r="C1056" s="99"/>
      <c r="D1056" s="99"/>
    </row>
    <row r="1057" spans="2:4" x14ac:dyDescent="0.35">
      <c r="B1057" s="99"/>
      <c r="C1057" s="99"/>
      <c r="D1057" s="99"/>
    </row>
    <row r="1058" spans="2:4" x14ac:dyDescent="0.35">
      <c r="B1058" s="99"/>
      <c r="C1058" s="99"/>
      <c r="D1058" s="99"/>
    </row>
    <row r="1059" spans="2:4" x14ac:dyDescent="0.35">
      <c r="B1059" s="99"/>
      <c r="C1059" s="99"/>
      <c r="D1059" s="99"/>
    </row>
    <row r="1060" spans="2:4" x14ac:dyDescent="0.35">
      <c r="B1060" s="99"/>
      <c r="C1060" s="99"/>
      <c r="D1060" s="99"/>
    </row>
    <row r="1061" spans="2:4" x14ac:dyDescent="0.35">
      <c r="B1061" s="99"/>
      <c r="C1061" s="99"/>
      <c r="D1061" s="99"/>
    </row>
    <row r="1062" spans="2:4" x14ac:dyDescent="0.35">
      <c r="B1062" s="99"/>
      <c r="C1062" s="99"/>
      <c r="D1062" s="99"/>
    </row>
    <row r="1063" spans="2:4" x14ac:dyDescent="0.35">
      <c r="B1063" s="99"/>
      <c r="C1063" s="99"/>
      <c r="D1063" s="99"/>
    </row>
    <row r="1064" spans="2:4" x14ac:dyDescent="0.35">
      <c r="B1064" s="99"/>
      <c r="C1064" s="99"/>
      <c r="D1064" s="99"/>
    </row>
    <row r="1065" spans="2:4" x14ac:dyDescent="0.35">
      <c r="B1065" s="99"/>
      <c r="C1065" s="99"/>
      <c r="D1065" s="99"/>
    </row>
    <row r="1066" spans="2:4" x14ac:dyDescent="0.35">
      <c r="B1066" s="99"/>
      <c r="C1066" s="99"/>
      <c r="D1066" s="99"/>
    </row>
    <row r="1067" spans="2:4" x14ac:dyDescent="0.35">
      <c r="B1067" s="99"/>
      <c r="C1067" s="99"/>
      <c r="D1067" s="99"/>
    </row>
    <row r="1068" spans="2:4" x14ac:dyDescent="0.35">
      <c r="B1068" s="99"/>
      <c r="C1068" s="99"/>
      <c r="D1068" s="99"/>
    </row>
    <row r="1069" spans="2:4" x14ac:dyDescent="0.35">
      <c r="B1069" s="99"/>
      <c r="C1069" s="99"/>
      <c r="D1069" s="99"/>
    </row>
    <row r="1070" spans="2:4" x14ac:dyDescent="0.35">
      <c r="B1070" s="99"/>
      <c r="C1070" s="99"/>
      <c r="D1070" s="99"/>
    </row>
    <row r="1071" spans="2:4" x14ac:dyDescent="0.35">
      <c r="B1071" s="99"/>
      <c r="C1071" s="99"/>
      <c r="D1071" s="99"/>
    </row>
    <row r="1072" spans="2:4" x14ac:dyDescent="0.35">
      <c r="B1072" s="99"/>
      <c r="C1072" s="99"/>
      <c r="D1072" s="99"/>
    </row>
    <row r="1073" spans="1:43" x14ac:dyDescent="0.35">
      <c r="B1073" s="99"/>
      <c r="C1073" s="99"/>
      <c r="D1073" s="99"/>
    </row>
    <row r="1074" spans="1:43" x14ac:dyDescent="0.35">
      <c r="B1074" s="99"/>
      <c r="C1074" s="99"/>
      <c r="D1074" s="99"/>
    </row>
    <row r="1075" spans="1:43" x14ac:dyDescent="0.35">
      <c r="B1075" s="99"/>
      <c r="C1075" s="99"/>
      <c r="D1075" s="99"/>
    </row>
    <row r="1076" spans="1:43" x14ac:dyDescent="0.35">
      <c r="B1076" s="99"/>
      <c r="C1076" s="99"/>
      <c r="D1076" s="99"/>
    </row>
    <row r="1077" spans="1:43" x14ac:dyDescent="0.35">
      <c r="B1077" s="99"/>
      <c r="C1077" s="99"/>
      <c r="D1077" s="99"/>
    </row>
    <row r="1078" spans="1:43" x14ac:dyDescent="0.35">
      <c r="A1078" s="184" t="s">
        <v>315</v>
      </c>
      <c r="B1078" s="99"/>
      <c r="C1078" s="99">
        <v>20</v>
      </c>
      <c r="D1078" s="99"/>
      <c r="AQ1078" s="99">
        <v>20</v>
      </c>
    </row>
    <row r="1079" spans="1:43" x14ac:dyDescent="0.35">
      <c r="A1079" s="184" t="s">
        <v>319</v>
      </c>
      <c r="B1079" s="99"/>
      <c r="C1079" s="99">
        <v>20</v>
      </c>
      <c r="D1079" s="99"/>
      <c r="AQ1079" s="99">
        <v>20</v>
      </c>
    </row>
    <row r="1080" spans="1:43" x14ac:dyDescent="0.35">
      <c r="B1080" s="99"/>
      <c r="C1080" s="99"/>
      <c r="D1080" s="99"/>
    </row>
    <row r="1081" spans="1:43" x14ac:dyDescent="0.35">
      <c r="B1081" s="99"/>
      <c r="C1081" s="99"/>
      <c r="D1081" s="99"/>
    </row>
    <row r="1082" spans="1:43" x14ac:dyDescent="0.35">
      <c r="B1082" s="99"/>
      <c r="C1082" s="99"/>
      <c r="D1082" s="99"/>
    </row>
    <row r="1083" spans="1:43" x14ac:dyDescent="0.35">
      <c r="B1083" s="99"/>
      <c r="C1083" s="99"/>
      <c r="D1083" s="99"/>
    </row>
    <row r="1084" spans="1:43" x14ac:dyDescent="0.35">
      <c r="B1084" s="99"/>
      <c r="C1084" s="99"/>
      <c r="D1084" s="99"/>
    </row>
    <row r="1085" spans="1:43" x14ac:dyDescent="0.35">
      <c r="B1085" s="99"/>
      <c r="C1085" s="99"/>
      <c r="D1085" s="99"/>
    </row>
    <row r="1086" spans="1:43" x14ac:dyDescent="0.35">
      <c r="B1086" s="99"/>
      <c r="C1086" s="99"/>
      <c r="D1086" s="99"/>
    </row>
    <row r="1087" spans="1:43" x14ac:dyDescent="0.35">
      <c r="B1087" s="99"/>
      <c r="C1087" s="99"/>
      <c r="D1087" s="99"/>
    </row>
    <row r="1088" spans="1:43" x14ac:dyDescent="0.35">
      <c r="B1088" s="99"/>
      <c r="C1088" s="99"/>
      <c r="D1088" s="99"/>
    </row>
    <row r="1089" spans="1:43" x14ac:dyDescent="0.35">
      <c r="B1089" s="99"/>
      <c r="C1089" s="99"/>
      <c r="D1089" s="99"/>
    </row>
    <row r="1090" spans="1:43" x14ac:dyDescent="0.35">
      <c r="B1090" s="99"/>
      <c r="C1090" s="99"/>
      <c r="D1090" s="99"/>
    </row>
    <row r="1091" spans="1:43" x14ac:dyDescent="0.35">
      <c r="B1091" s="99"/>
      <c r="C1091" s="99"/>
      <c r="D1091" s="99"/>
    </row>
    <row r="1092" spans="1:43" x14ac:dyDescent="0.35">
      <c r="B1092" s="99"/>
      <c r="C1092" s="99"/>
      <c r="D1092" s="99"/>
    </row>
    <row r="1093" spans="1:43" x14ac:dyDescent="0.35">
      <c r="B1093" s="99"/>
      <c r="C1093" s="99"/>
      <c r="D1093" s="99"/>
    </row>
    <row r="1094" spans="1:43" x14ac:dyDescent="0.35">
      <c r="B1094" s="99"/>
      <c r="C1094" s="99"/>
      <c r="D1094" s="99"/>
    </row>
    <row r="1095" spans="1:43" x14ac:dyDescent="0.35">
      <c r="B1095" s="99"/>
      <c r="C1095" s="99"/>
      <c r="D1095" s="99"/>
    </row>
    <row r="1096" spans="1:43" x14ac:dyDescent="0.35">
      <c r="A1096" s="184" t="s">
        <v>317</v>
      </c>
      <c r="B1096" s="99"/>
      <c r="C1096" s="99">
        <v>20</v>
      </c>
      <c r="D1096" s="99"/>
      <c r="AQ1096" s="99">
        <v>20</v>
      </c>
    </row>
    <row r="1097" spans="1:43" x14ac:dyDescent="0.35">
      <c r="A1097" s="184" t="s">
        <v>320</v>
      </c>
      <c r="B1097" s="99"/>
      <c r="C1097" s="99">
        <v>20</v>
      </c>
      <c r="D1097" s="99"/>
      <c r="AQ1097" s="99">
        <v>20</v>
      </c>
    </row>
    <row r="1098" spans="1:43" x14ac:dyDescent="0.35">
      <c r="B1098" s="99"/>
      <c r="C1098" s="99"/>
      <c r="D1098" s="99"/>
    </row>
    <row r="1099" spans="1:43" x14ac:dyDescent="0.35">
      <c r="B1099" s="99"/>
      <c r="C1099" s="99"/>
      <c r="D1099" s="99"/>
    </row>
    <row r="1100" spans="1:43" x14ac:dyDescent="0.35">
      <c r="B1100" s="99"/>
      <c r="C1100" s="99"/>
      <c r="D1100" s="99"/>
    </row>
    <row r="1101" spans="1:43" x14ac:dyDescent="0.35">
      <c r="B1101" s="99"/>
      <c r="C1101" s="99"/>
      <c r="D1101" s="99"/>
    </row>
    <row r="1102" spans="1:43" x14ac:dyDescent="0.35">
      <c r="B1102" s="99"/>
      <c r="C1102" s="99"/>
      <c r="D1102" s="99"/>
    </row>
    <row r="1103" spans="1:43" x14ac:dyDescent="0.35">
      <c r="B1103" s="99"/>
      <c r="C1103" s="99"/>
      <c r="D1103" s="99"/>
    </row>
    <row r="1104" spans="1:43" x14ac:dyDescent="0.35">
      <c r="B1104" s="99"/>
      <c r="C1104" s="99"/>
      <c r="D1104" s="99"/>
    </row>
    <row r="1105" spans="2:4" x14ac:dyDescent="0.35">
      <c r="B1105" s="99"/>
      <c r="C1105" s="99"/>
      <c r="D1105" s="99"/>
    </row>
    <row r="1106" spans="2:4" x14ac:dyDescent="0.35">
      <c r="B1106" s="99"/>
      <c r="C1106" s="99"/>
      <c r="D1106" s="99"/>
    </row>
    <row r="1107" spans="2:4" x14ac:dyDescent="0.35">
      <c r="B1107" s="99"/>
      <c r="C1107" s="99"/>
      <c r="D1107" s="99"/>
    </row>
    <row r="1108" spans="2:4" x14ac:dyDescent="0.35">
      <c r="B1108" s="99"/>
      <c r="C1108" s="99"/>
      <c r="D1108" s="99"/>
    </row>
    <row r="1109" spans="2:4" x14ac:dyDescent="0.35">
      <c r="B1109" s="99"/>
      <c r="C1109" s="99"/>
      <c r="D1109" s="99"/>
    </row>
    <row r="1110" spans="2:4" x14ac:dyDescent="0.35">
      <c r="B1110" s="99"/>
      <c r="C1110" s="99"/>
      <c r="D1110" s="99"/>
    </row>
    <row r="1111" spans="2:4" x14ac:dyDescent="0.35">
      <c r="B1111" s="99"/>
      <c r="C1111" s="99"/>
      <c r="D1111" s="99"/>
    </row>
    <row r="1112" spans="2:4" x14ac:dyDescent="0.35">
      <c r="B1112" s="99"/>
      <c r="C1112" s="99"/>
      <c r="D1112" s="99"/>
    </row>
    <row r="1113" spans="2:4" x14ac:dyDescent="0.35">
      <c r="B1113" s="99"/>
      <c r="C1113" s="99"/>
      <c r="D1113" s="99"/>
    </row>
    <row r="1114" spans="2:4" x14ac:dyDescent="0.35">
      <c r="B1114" s="99"/>
      <c r="C1114" s="99"/>
      <c r="D1114" s="99"/>
    </row>
    <row r="1115" spans="2:4" x14ac:dyDescent="0.35">
      <c r="B1115" s="99"/>
      <c r="C1115" s="99"/>
      <c r="D1115" s="99"/>
    </row>
    <row r="1116" spans="2:4" x14ac:dyDescent="0.35">
      <c r="B1116" s="99"/>
      <c r="C1116" s="99"/>
      <c r="D1116" s="99"/>
    </row>
    <row r="1117" spans="2:4" x14ac:dyDescent="0.35">
      <c r="B1117" s="99"/>
      <c r="C1117" s="99"/>
      <c r="D1117" s="99"/>
    </row>
    <row r="1118" spans="2:4" x14ac:dyDescent="0.35">
      <c r="B1118" s="99"/>
      <c r="C1118" s="99"/>
      <c r="D1118" s="99"/>
    </row>
    <row r="1119" spans="2:4" x14ac:dyDescent="0.35">
      <c r="B1119" s="99"/>
      <c r="C1119" s="99"/>
      <c r="D1119" s="99"/>
    </row>
    <row r="1120" spans="2:4" x14ac:dyDescent="0.35">
      <c r="B1120" s="99"/>
      <c r="C1120" s="99"/>
      <c r="D1120" s="99"/>
    </row>
    <row r="1121" spans="2:4" x14ac:dyDescent="0.35">
      <c r="B1121" s="99"/>
      <c r="C1121" s="99"/>
      <c r="D1121" s="99"/>
    </row>
    <row r="1122" spans="2:4" x14ac:dyDescent="0.35">
      <c r="B1122" s="99"/>
      <c r="C1122" s="99"/>
      <c r="D1122" s="99"/>
    </row>
    <row r="1123" spans="2:4" x14ac:dyDescent="0.35">
      <c r="B1123" s="99"/>
      <c r="C1123" s="99"/>
      <c r="D1123" s="99"/>
    </row>
    <row r="1124" spans="2:4" x14ac:dyDescent="0.35">
      <c r="B1124" s="99"/>
      <c r="C1124" s="99"/>
      <c r="D1124" s="99"/>
    </row>
    <row r="1125" spans="2:4" x14ac:dyDescent="0.35">
      <c r="B1125" s="99"/>
      <c r="C1125" s="99"/>
      <c r="D1125" s="99"/>
    </row>
    <row r="1126" spans="2:4" x14ac:dyDescent="0.35">
      <c r="B1126" s="99"/>
      <c r="C1126" s="99"/>
      <c r="D1126" s="99"/>
    </row>
    <row r="1127" spans="2:4" x14ac:dyDescent="0.35">
      <c r="B1127" s="99"/>
      <c r="C1127" s="99"/>
      <c r="D1127" s="99"/>
    </row>
    <row r="1128" spans="2:4" x14ac:dyDescent="0.35">
      <c r="B1128" s="99"/>
      <c r="C1128" s="99"/>
      <c r="D1128" s="99"/>
    </row>
    <row r="1129" spans="2:4" x14ac:dyDescent="0.35">
      <c r="B1129" s="99"/>
      <c r="C1129" s="99"/>
      <c r="D1129" s="99"/>
    </row>
    <row r="1130" spans="2:4" x14ac:dyDescent="0.35">
      <c r="B1130" s="99"/>
      <c r="C1130" s="99"/>
      <c r="D1130" s="99"/>
    </row>
    <row r="1131" spans="2:4" x14ac:dyDescent="0.35">
      <c r="B1131" s="99"/>
      <c r="C1131" s="99"/>
      <c r="D1131" s="99"/>
    </row>
    <row r="1132" spans="2:4" x14ac:dyDescent="0.35">
      <c r="B1132" s="99"/>
      <c r="C1132" s="99"/>
      <c r="D1132" s="99"/>
    </row>
    <row r="1133" spans="2:4" x14ac:dyDescent="0.35">
      <c r="B1133" s="99"/>
      <c r="C1133" s="99"/>
      <c r="D1133" s="99"/>
    </row>
    <row r="1134" spans="2:4" x14ac:dyDescent="0.35">
      <c r="B1134" s="99"/>
      <c r="C1134" s="99"/>
      <c r="D1134" s="99"/>
    </row>
    <row r="1135" spans="2:4" x14ac:dyDescent="0.35">
      <c r="B1135" s="99"/>
      <c r="C1135" s="99"/>
      <c r="D1135" s="99"/>
    </row>
    <row r="1136" spans="2:4" x14ac:dyDescent="0.35">
      <c r="B1136" s="99"/>
      <c r="C1136" s="99"/>
      <c r="D1136" s="99"/>
    </row>
    <row r="1137" spans="2:4" x14ac:dyDescent="0.35">
      <c r="B1137" s="99"/>
      <c r="C1137" s="99"/>
      <c r="D1137" s="99"/>
    </row>
    <row r="1138" spans="2:4" x14ac:dyDescent="0.35">
      <c r="B1138" s="99"/>
      <c r="C1138" s="99"/>
      <c r="D1138" s="99"/>
    </row>
    <row r="1139" spans="2:4" x14ac:dyDescent="0.35">
      <c r="B1139" s="99"/>
      <c r="C1139" s="99"/>
      <c r="D1139" s="99"/>
    </row>
    <row r="1140" spans="2:4" x14ac:dyDescent="0.35">
      <c r="B1140" s="99"/>
      <c r="C1140" s="99"/>
      <c r="D1140" s="99"/>
    </row>
    <row r="1141" spans="2:4" x14ac:dyDescent="0.35">
      <c r="B1141" s="99"/>
      <c r="C1141" s="99"/>
      <c r="D1141" s="99"/>
    </row>
    <row r="1142" spans="2:4" x14ac:dyDescent="0.35">
      <c r="B1142" s="99"/>
      <c r="C1142" s="99"/>
      <c r="D1142" s="99"/>
    </row>
    <row r="1143" spans="2:4" x14ac:dyDescent="0.35">
      <c r="B1143" s="99"/>
      <c r="C1143" s="99"/>
      <c r="D1143" s="99"/>
    </row>
    <row r="1144" spans="2:4" x14ac:dyDescent="0.35">
      <c r="B1144" s="99"/>
      <c r="C1144" s="99"/>
      <c r="D1144" s="99"/>
    </row>
    <row r="1145" spans="2:4" x14ac:dyDescent="0.35">
      <c r="B1145" s="99"/>
      <c r="C1145" s="99"/>
      <c r="D1145" s="99"/>
    </row>
    <row r="1146" spans="2:4" x14ac:dyDescent="0.35">
      <c r="B1146" s="99"/>
      <c r="C1146" s="99"/>
      <c r="D1146" s="99"/>
    </row>
    <row r="1147" spans="2:4" x14ac:dyDescent="0.35">
      <c r="B1147" s="99"/>
      <c r="C1147" s="99"/>
      <c r="D1147" s="99"/>
    </row>
    <row r="1148" spans="2:4" x14ac:dyDescent="0.35">
      <c r="B1148" s="99"/>
      <c r="C1148" s="99"/>
      <c r="D1148" s="99"/>
    </row>
    <row r="1149" spans="2:4" x14ac:dyDescent="0.35">
      <c r="B1149" s="99"/>
      <c r="C1149" s="99"/>
      <c r="D1149" s="99"/>
    </row>
    <row r="1150" spans="2:4" x14ac:dyDescent="0.35">
      <c r="B1150" s="99"/>
      <c r="C1150" s="99"/>
      <c r="D1150" s="99"/>
    </row>
    <row r="1151" spans="2:4" x14ac:dyDescent="0.35">
      <c r="B1151" s="99"/>
      <c r="C1151" s="99"/>
      <c r="D1151" s="99"/>
    </row>
    <row r="1152" spans="2:4" x14ac:dyDescent="0.35">
      <c r="B1152" s="99"/>
      <c r="C1152" s="99"/>
      <c r="D1152" s="99"/>
    </row>
    <row r="1153" spans="2:4" x14ac:dyDescent="0.35">
      <c r="B1153" s="99"/>
      <c r="C1153" s="99"/>
      <c r="D1153" s="99"/>
    </row>
    <row r="1154" spans="2:4" x14ac:dyDescent="0.35">
      <c r="B1154" s="99"/>
      <c r="C1154" s="99"/>
      <c r="D1154" s="99"/>
    </row>
    <row r="1155" spans="2:4" x14ac:dyDescent="0.35">
      <c r="B1155" s="99"/>
      <c r="C1155" s="99"/>
      <c r="D1155" s="99"/>
    </row>
    <row r="1156" spans="2:4" x14ac:dyDescent="0.35">
      <c r="B1156" s="99"/>
      <c r="C1156" s="99"/>
      <c r="D1156" s="99"/>
    </row>
    <row r="1157" spans="2:4" x14ac:dyDescent="0.35">
      <c r="B1157" s="99"/>
      <c r="C1157" s="99"/>
      <c r="D1157" s="99"/>
    </row>
    <row r="1158" spans="2:4" x14ac:dyDescent="0.35">
      <c r="B1158" s="99"/>
      <c r="C1158" s="99"/>
      <c r="D1158" s="99"/>
    </row>
    <row r="1159" spans="2:4" x14ac:dyDescent="0.35">
      <c r="B1159" s="99"/>
      <c r="C1159" s="99"/>
      <c r="D1159" s="99"/>
    </row>
    <row r="1160" spans="2:4" x14ac:dyDescent="0.35">
      <c r="B1160" s="99"/>
      <c r="C1160" s="99"/>
      <c r="D1160" s="99"/>
    </row>
    <row r="1161" spans="2:4" x14ac:dyDescent="0.35">
      <c r="B1161" s="99"/>
      <c r="C1161" s="99"/>
      <c r="D1161" s="99"/>
    </row>
    <row r="1162" spans="2:4" x14ac:dyDescent="0.35">
      <c r="B1162" s="99"/>
      <c r="C1162" s="99"/>
      <c r="D1162" s="99"/>
    </row>
    <row r="1163" spans="2:4" x14ac:dyDescent="0.35">
      <c r="B1163" s="99"/>
      <c r="C1163" s="99"/>
      <c r="D1163" s="99"/>
    </row>
    <row r="1164" spans="2:4" x14ac:dyDescent="0.35">
      <c r="B1164" s="99"/>
      <c r="C1164" s="99"/>
      <c r="D1164" s="99"/>
    </row>
    <row r="1165" spans="2:4" x14ac:dyDescent="0.35">
      <c r="B1165" s="99"/>
      <c r="C1165" s="99"/>
      <c r="D1165" s="99"/>
    </row>
    <row r="1166" spans="2:4" x14ac:dyDescent="0.35">
      <c r="B1166" s="99"/>
      <c r="C1166" s="99"/>
      <c r="D1166" s="99"/>
    </row>
    <row r="1167" spans="2:4" x14ac:dyDescent="0.35">
      <c r="B1167" s="99"/>
      <c r="C1167" s="99"/>
      <c r="D1167" s="99"/>
    </row>
    <row r="1168" spans="2:4" x14ac:dyDescent="0.35">
      <c r="B1168" s="99"/>
      <c r="C1168" s="99"/>
      <c r="D1168" s="99"/>
    </row>
    <row r="1169" spans="2:4" x14ac:dyDescent="0.35">
      <c r="B1169" s="99"/>
      <c r="C1169" s="99"/>
      <c r="D1169" s="99"/>
    </row>
    <row r="1170" spans="2:4" x14ac:dyDescent="0.35">
      <c r="B1170" s="99"/>
      <c r="C1170" s="99"/>
      <c r="D1170" s="99"/>
    </row>
    <row r="1171" spans="2:4" x14ac:dyDescent="0.35">
      <c r="B1171" s="99"/>
      <c r="C1171" s="99"/>
      <c r="D1171" s="99"/>
    </row>
    <row r="1172" spans="2:4" x14ac:dyDescent="0.35">
      <c r="B1172" s="99"/>
      <c r="C1172" s="99"/>
      <c r="D1172" s="99"/>
    </row>
    <row r="1173" spans="2:4" x14ac:dyDescent="0.35">
      <c r="B1173" s="99"/>
      <c r="C1173" s="99"/>
      <c r="D1173" s="99"/>
    </row>
    <row r="1174" spans="2:4" x14ac:dyDescent="0.35">
      <c r="B1174" s="99"/>
      <c r="C1174" s="99"/>
      <c r="D1174" s="99"/>
    </row>
    <row r="1175" spans="2:4" x14ac:dyDescent="0.35">
      <c r="B1175" s="99"/>
      <c r="C1175" s="99"/>
      <c r="D1175" s="99"/>
    </row>
    <row r="1176" spans="2:4" x14ac:dyDescent="0.35">
      <c r="B1176" s="99"/>
      <c r="C1176" s="99"/>
      <c r="D1176" s="99"/>
    </row>
    <row r="1177" spans="2:4" x14ac:dyDescent="0.35">
      <c r="B1177" s="99"/>
      <c r="C1177" s="99"/>
      <c r="D1177" s="99"/>
    </row>
    <row r="1178" spans="2:4" x14ac:dyDescent="0.35">
      <c r="B1178" s="99"/>
      <c r="C1178" s="99"/>
      <c r="D1178" s="99"/>
    </row>
    <row r="1179" spans="2:4" x14ac:dyDescent="0.35">
      <c r="B1179" s="99"/>
      <c r="C1179" s="99"/>
      <c r="D1179" s="99"/>
    </row>
    <row r="1180" spans="2:4" x14ac:dyDescent="0.35">
      <c r="B1180" s="99"/>
      <c r="C1180" s="99"/>
      <c r="D1180" s="99"/>
    </row>
    <row r="1181" spans="2:4" x14ac:dyDescent="0.35">
      <c r="B1181" s="99"/>
      <c r="C1181" s="99"/>
      <c r="D1181" s="99"/>
    </row>
    <row r="1182" spans="2:4" x14ac:dyDescent="0.35">
      <c r="B1182" s="99"/>
      <c r="C1182" s="99"/>
      <c r="D1182" s="99"/>
    </row>
    <row r="1183" spans="2:4" x14ac:dyDescent="0.35">
      <c r="B1183" s="99"/>
      <c r="C1183" s="99"/>
      <c r="D1183" s="99"/>
    </row>
    <row r="1184" spans="2:4" x14ac:dyDescent="0.35">
      <c r="B1184" s="99"/>
      <c r="C1184" s="99"/>
      <c r="D1184" s="99"/>
    </row>
    <row r="1185" spans="2:4" x14ac:dyDescent="0.35">
      <c r="B1185" s="99"/>
      <c r="C1185" s="99"/>
      <c r="D1185" s="99"/>
    </row>
    <row r="1186" spans="2:4" x14ac:dyDescent="0.35">
      <c r="B1186" s="99"/>
      <c r="C1186" s="99"/>
      <c r="D1186" s="99"/>
    </row>
    <row r="1187" spans="2:4" x14ac:dyDescent="0.35">
      <c r="B1187" s="99"/>
      <c r="C1187" s="99"/>
      <c r="D1187" s="99"/>
    </row>
    <row r="1188" spans="2:4" x14ac:dyDescent="0.35">
      <c r="B1188" s="99"/>
      <c r="C1188" s="99"/>
      <c r="D1188" s="99"/>
    </row>
    <row r="1189" spans="2:4" x14ac:dyDescent="0.35">
      <c r="B1189" s="99"/>
      <c r="C1189" s="99"/>
      <c r="D1189" s="99"/>
    </row>
    <row r="1190" spans="2:4" x14ac:dyDescent="0.35">
      <c r="B1190" s="99"/>
      <c r="C1190" s="99"/>
      <c r="D1190" s="99"/>
    </row>
    <row r="1191" spans="2:4" x14ac:dyDescent="0.35">
      <c r="B1191" s="99"/>
      <c r="C1191" s="99"/>
      <c r="D1191" s="99"/>
    </row>
    <row r="1192" spans="2:4" x14ac:dyDescent="0.35">
      <c r="B1192" s="99"/>
      <c r="C1192" s="99"/>
      <c r="D1192" s="99"/>
    </row>
    <row r="1193" spans="2:4" x14ac:dyDescent="0.35">
      <c r="B1193" s="99"/>
      <c r="C1193" s="99"/>
      <c r="D1193" s="99"/>
    </row>
    <row r="1194" spans="2:4" x14ac:dyDescent="0.35">
      <c r="B1194" s="99"/>
      <c r="C1194" s="99"/>
      <c r="D1194" s="99"/>
    </row>
    <row r="1195" spans="2:4" x14ac:dyDescent="0.35">
      <c r="B1195" s="99"/>
      <c r="C1195" s="99"/>
      <c r="D1195" s="99"/>
    </row>
    <row r="1196" spans="2:4" x14ac:dyDescent="0.35">
      <c r="B1196" s="99"/>
      <c r="C1196" s="99"/>
      <c r="D1196" s="99"/>
    </row>
    <row r="1197" spans="2:4" x14ac:dyDescent="0.35">
      <c r="B1197" s="99"/>
      <c r="C1197" s="99"/>
      <c r="D1197" s="99"/>
    </row>
    <row r="1198" spans="2:4" x14ac:dyDescent="0.35">
      <c r="B1198" s="99"/>
      <c r="C1198" s="99"/>
      <c r="D1198" s="99"/>
    </row>
    <row r="1199" spans="2:4" x14ac:dyDescent="0.35">
      <c r="B1199" s="99"/>
      <c r="C1199" s="99"/>
      <c r="D1199" s="99"/>
    </row>
    <row r="1200" spans="2:4" x14ac:dyDescent="0.35">
      <c r="B1200" s="99"/>
      <c r="C1200" s="99"/>
      <c r="D1200" s="99"/>
    </row>
    <row r="1201" spans="2:4" x14ac:dyDescent="0.35">
      <c r="B1201" s="99"/>
      <c r="C1201" s="99"/>
      <c r="D1201" s="99"/>
    </row>
    <row r="1202" spans="2:4" x14ac:dyDescent="0.35">
      <c r="B1202" s="99"/>
      <c r="C1202" s="99"/>
      <c r="D1202" s="99"/>
    </row>
    <row r="1203" spans="2:4" x14ac:dyDescent="0.35">
      <c r="B1203" s="99"/>
      <c r="C1203" s="99"/>
      <c r="D1203" s="99"/>
    </row>
    <row r="1204" spans="2:4" x14ac:dyDescent="0.35">
      <c r="B1204" s="99"/>
      <c r="C1204" s="99"/>
      <c r="D1204" s="99"/>
    </row>
    <row r="1205" spans="2:4" x14ac:dyDescent="0.35">
      <c r="B1205" s="99"/>
      <c r="C1205" s="99"/>
      <c r="D1205" s="99"/>
    </row>
    <row r="1206" spans="2:4" x14ac:dyDescent="0.35">
      <c r="B1206" s="99"/>
      <c r="C1206" s="99"/>
      <c r="D1206" s="99"/>
    </row>
    <row r="1207" spans="2:4" x14ac:dyDescent="0.35">
      <c r="B1207" s="99"/>
      <c r="C1207" s="99"/>
      <c r="D1207" s="99"/>
    </row>
    <row r="1208" spans="2:4" x14ac:dyDescent="0.35">
      <c r="B1208" s="99"/>
      <c r="C1208" s="99"/>
      <c r="D1208" s="99"/>
    </row>
    <row r="1209" spans="2:4" x14ac:dyDescent="0.35">
      <c r="B1209" s="99"/>
      <c r="C1209" s="99"/>
      <c r="D1209" s="99"/>
    </row>
    <row r="1210" spans="2:4" x14ac:dyDescent="0.35">
      <c r="B1210" s="99"/>
      <c r="C1210" s="99"/>
      <c r="D1210" s="99"/>
    </row>
    <row r="1211" spans="2:4" x14ac:dyDescent="0.35">
      <c r="B1211" s="99"/>
      <c r="C1211" s="99"/>
      <c r="D1211" s="99"/>
    </row>
    <row r="1212" spans="2:4" x14ac:dyDescent="0.35">
      <c r="B1212" s="99"/>
      <c r="C1212" s="99"/>
      <c r="D1212" s="99"/>
    </row>
    <row r="1213" spans="2:4" x14ac:dyDescent="0.35">
      <c r="B1213" s="99"/>
      <c r="C1213" s="99"/>
      <c r="D1213" s="99"/>
    </row>
    <row r="1214" spans="2:4" x14ac:dyDescent="0.35">
      <c r="B1214" s="99"/>
      <c r="C1214" s="99"/>
      <c r="D1214" s="99"/>
    </row>
    <row r="1215" spans="2:4" x14ac:dyDescent="0.35">
      <c r="B1215" s="99"/>
      <c r="C1215" s="99"/>
      <c r="D1215" s="99"/>
    </row>
    <row r="1216" spans="2:4" x14ac:dyDescent="0.35">
      <c r="B1216" s="99"/>
      <c r="C1216" s="99"/>
      <c r="D1216" s="99"/>
    </row>
    <row r="1217" spans="2:4" x14ac:dyDescent="0.35">
      <c r="B1217" s="99"/>
      <c r="C1217" s="99"/>
      <c r="D1217" s="99"/>
    </row>
    <row r="1218" spans="2:4" x14ac:dyDescent="0.35">
      <c r="B1218" s="99"/>
      <c r="C1218" s="99"/>
      <c r="D1218" s="99"/>
    </row>
    <row r="1219" spans="2:4" x14ac:dyDescent="0.35">
      <c r="B1219" s="99"/>
      <c r="C1219" s="99"/>
      <c r="D1219" s="99"/>
    </row>
    <row r="1220" spans="2:4" x14ac:dyDescent="0.35">
      <c r="B1220" s="99"/>
      <c r="C1220" s="99"/>
      <c r="D1220" s="99"/>
    </row>
    <row r="1221" spans="2:4" x14ac:dyDescent="0.35">
      <c r="B1221" s="99"/>
      <c r="C1221" s="99"/>
      <c r="D1221" s="99"/>
    </row>
    <row r="1222" spans="2:4" x14ac:dyDescent="0.35">
      <c r="B1222" s="99"/>
      <c r="C1222" s="99"/>
      <c r="D1222" s="99"/>
    </row>
    <row r="1223" spans="2:4" x14ac:dyDescent="0.35">
      <c r="B1223" s="99"/>
      <c r="C1223" s="99"/>
      <c r="D1223" s="99"/>
    </row>
    <row r="1224" spans="2:4" x14ac:dyDescent="0.35">
      <c r="B1224" s="99"/>
      <c r="C1224" s="99"/>
      <c r="D1224" s="99"/>
    </row>
    <row r="1225" spans="2:4" x14ac:dyDescent="0.35">
      <c r="B1225" s="99"/>
      <c r="C1225" s="99"/>
      <c r="D1225" s="99"/>
    </row>
    <row r="1226" spans="2:4" x14ac:dyDescent="0.35">
      <c r="B1226" s="99"/>
      <c r="C1226" s="99"/>
      <c r="D1226" s="99"/>
    </row>
    <row r="1227" spans="2:4" x14ac:dyDescent="0.35">
      <c r="B1227" s="99"/>
      <c r="C1227" s="99"/>
      <c r="D1227" s="99"/>
    </row>
    <row r="1228" spans="2:4" x14ac:dyDescent="0.35">
      <c r="B1228" s="99"/>
      <c r="C1228" s="99"/>
      <c r="D1228" s="99"/>
    </row>
    <row r="1229" spans="2:4" x14ac:dyDescent="0.35">
      <c r="B1229" s="99"/>
      <c r="C1229" s="99"/>
      <c r="D1229" s="99"/>
    </row>
    <row r="1230" spans="2:4" x14ac:dyDescent="0.35">
      <c r="B1230" s="99"/>
      <c r="C1230" s="99"/>
      <c r="D1230" s="99"/>
    </row>
    <row r="1231" spans="2:4" x14ac:dyDescent="0.35">
      <c r="B1231" s="99"/>
      <c r="C1231" s="99"/>
      <c r="D1231" s="99"/>
    </row>
    <row r="1232" spans="2:4" x14ac:dyDescent="0.35">
      <c r="B1232" s="99"/>
      <c r="C1232" s="99"/>
      <c r="D1232" s="99"/>
    </row>
    <row r="1233" spans="2:4" x14ac:dyDescent="0.35">
      <c r="B1233" s="99"/>
      <c r="C1233" s="99"/>
      <c r="D1233" s="99"/>
    </row>
    <row r="1234" spans="2:4" x14ac:dyDescent="0.35">
      <c r="B1234" s="99"/>
      <c r="C1234" s="99"/>
      <c r="D1234" s="99"/>
    </row>
    <row r="1235" spans="2:4" x14ac:dyDescent="0.35">
      <c r="B1235" s="99"/>
      <c r="C1235" s="99"/>
      <c r="D1235" s="99"/>
    </row>
    <row r="1236" spans="2:4" x14ac:dyDescent="0.35">
      <c r="B1236" s="99"/>
      <c r="C1236" s="99"/>
      <c r="D1236" s="99"/>
    </row>
    <row r="1237" spans="2:4" x14ac:dyDescent="0.35">
      <c r="B1237" s="99"/>
      <c r="C1237" s="99"/>
      <c r="D1237" s="99"/>
    </row>
    <row r="1238" spans="2:4" x14ac:dyDescent="0.35">
      <c r="B1238" s="99"/>
      <c r="C1238" s="99"/>
      <c r="D1238" s="99"/>
    </row>
    <row r="1239" spans="2:4" x14ac:dyDescent="0.35">
      <c r="B1239" s="99"/>
      <c r="C1239" s="99"/>
      <c r="D1239" s="99"/>
    </row>
    <row r="1240" spans="2:4" x14ac:dyDescent="0.35">
      <c r="B1240" s="99"/>
      <c r="C1240" s="99"/>
      <c r="D1240" s="99"/>
    </row>
    <row r="1241" spans="2:4" x14ac:dyDescent="0.35">
      <c r="B1241" s="99"/>
      <c r="C1241" s="99"/>
      <c r="D1241" s="99"/>
    </row>
    <row r="1242" spans="2:4" x14ac:dyDescent="0.35">
      <c r="B1242" s="99"/>
      <c r="C1242" s="99"/>
      <c r="D1242" s="99"/>
    </row>
    <row r="1243" spans="2:4" x14ac:dyDescent="0.35">
      <c r="B1243" s="99"/>
      <c r="C1243" s="99"/>
      <c r="D1243" s="99"/>
    </row>
    <row r="1244" spans="2:4" x14ac:dyDescent="0.35">
      <c r="B1244" s="99"/>
      <c r="C1244" s="99"/>
      <c r="D1244" s="99"/>
    </row>
    <row r="1245" spans="2:4" x14ac:dyDescent="0.35">
      <c r="B1245" s="99"/>
      <c r="C1245" s="99"/>
      <c r="D1245" s="99"/>
    </row>
    <row r="1246" spans="2:4" x14ac:dyDescent="0.35">
      <c r="B1246" s="99"/>
      <c r="C1246" s="99"/>
      <c r="D1246" s="99"/>
    </row>
    <row r="1247" spans="2:4" x14ac:dyDescent="0.35">
      <c r="B1247" s="99"/>
      <c r="C1247" s="99"/>
      <c r="D1247" s="99"/>
    </row>
    <row r="1248" spans="2:4" x14ac:dyDescent="0.35">
      <c r="B1248" s="99"/>
      <c r="C1248" s="99"/>
      <c r="D1248" s="99"/>
    </row>
    <row r="1249" spans="2:4" x14ac:dyDescent="0.35">
      <c r="B1249" s="99"/>
      <c r="C1249" s="99"/>
      <c r="D1249" s="99"/>
    </row>
    <row r="1250" spans="2:4" x14ac:dyDescent="0.35">
      <c r="B1250" s="99"/>
      <c r="C1250" s="99"/>
      <c r="D1250" s="99"/>
    </row>
    <row r="1251" spans="2:4" x14ac:dyDescent="0.35">
      <c r="B1251" s="99"/>
      <c r="C1251" s="99"/>
      <c r="D1251" s="99"/>
    </row>
    <row r="1252" spans="2:4" x14ac:dyDescent="0.35">
      <c r="B1252" s="99"/>
      <c r="C1252" s="99"/>
      <c r="D1252" s="99"/>
    </row>
    <row r="1253" spans="2:4" x14ac:dyDescent="0.35">
      <c r="B1253" s="99"/>
      <c r="C1253" s="99"/>
      <c r="D1253" s="99"/>
    </row>
    <row r="1254" spans="2:4" x14ac:dyDescent="0.35">
      <c r="B1254" s="99"/>
      <c r="C1254" s="99"/>
      <c r="D1254" s="99"/>
    </row>
    <row r="1255" spans="2:4" x14ac:dyDescent="0.35">
      <c r="B1255" s="99"/>
      <c r="C1255" s="99"/>
      <c r="D1255" s="99"/>
    </row>
    <row r="1256" spans="2:4" x14ac:dyDescent="0.35">
      <c r="B1256" s="99"/>
      <c r="C1256" s="99"/>
      <c r="D1256" s="99"/>
    </row>
    <row r="1257" spans="2:4" x14ac:dyDescent="0.35">
      <c r="B1257" s="99"/>
      <c r="C1257" s="99"/>
      <c r="D1257" s="99"/>
    </row>
    <row r="1258" spans="2:4" x14ac:dyDescent="0.35">
      <c r="B1258" s="99"/>
      <c r="C1258" s="99"/>
      <c r="D1258" s="99"/>
    </row>
    <row r="1259" spans="2:4" x14ac:dyDescent="0.35">
      <c r="B1259" s="99"/>
      <c r="C1259" s="99"/>
      <c r="D1259" s="99"/>
    </row>
    <row r="1260" spans="2:4" x14ac:dyDescent="0.35">
      <c r="B1260" s="99"/>
      <c r="C1260" s="99"/>
      <c r="D1260" s="99"/>
    </row>
    <row r="1261" spans="2:4" x14ac:dyDescent="0.35">
      <c r="B1261" s="99"/>
      <c r="C1261" s="99"/>
      <c r="D1261" s="99"/>
    </row>
    <row r="1262" spans="2:4" x14ac:dyDescent="0.35">
      <c r="B1262" s="99"/>
      <c r="C1262" s="99"/>
      <c r="D1262" s="99"/>
    </row>
    <row r="1263" spans="2:4" x14ac:dyDescent="0.35">
      <c r="B1263" s="99"/>
      <c r="C1263" s="99"/>
      <c r="D1263" s="99"/>
    </row>
    <row r="1264" spans="2:4" x14ac:dyDescent="0.35">
      <c r="B1264" s="99"/>
      <c r="C1264" s="99"/>
      <c r="D1264" s="99"/>
    </row>
    <row r="1265" spans="2:4" x14ac:dyDescent="0.35">
      <c r="B1265" s="99"/>
      <c r="C1265" s="99"/>
      <c r="D1265" s="99"/>
    </row>
    <row r="1266" spans="2:4" x14ac:dyDescent="0.35">
      <c r="B1266" s="99"/>
      <c r="C1266" s="99"/>
      <c r="D1266" s="99"/>
    </row>
    <row r="1267" spans="2:4" x14ac:dyDescent="0.35">
      <c r="B1267" s="99"/>
      <c r="C1267" s="99"/>
      <c r="D1267" s="99"/>
    </row>
    <row r="1268" spans="2:4" x14ac:dyDescent="0.35">
      <c r="B1268" s="99"/>
      <c r="C1268" s="99"/>
      <c r="D1268" s="99"/>
    </row>
    <row r="1269" spans="2:4" x14ac:dyDescent="0.35">
      <c r="B1269" s="99"/>
      <c r="C1269" s="99"/>
      <c r="D1269" s="99"/>
    </row>
    <row r="1270" spans="2:4" x14ac:dyDescent="0.35">
      <c r="B1270" s="99"/>
      <c r="C1270" s="99"/>
      <c r="D1270" s="99"/>
    </row>
    <row r="1271" spans="2:4" x14ac:dyDescent="0.35">
      <c r="B1271" s="99"/>
      <c r="C1271" s="99"/>
      <c r="D1271" s="99"/>
    </row>
    <row r="1272" spans="2:4" x14ac:dyDescent="0.35">
      <c r="B1272" s="99"/>
      <c r="C1272" s="99"/>
      <c r="D1272" s="99"/>
    </row>
    <row r="1273" spans="2:4" x14ac:dyDescent="0.35">
      <c r="B1273" s="99"/>
      <c r="C1273" s="99"/>
      <c r="D1273" s="99"/>
    </row>
    <row r="1274" spans="2:4" x14ac:dyDescent="0.35">
      <c r="B1274" s="99"/>
      <c r="C1274" s="99"/>
      <c r="D1274" s="99"/>
    </row>
    <row r="1275" spans="2:4" x14ac:dyDescent="0.35">
      <c r="B1275" s="99"/>
      <c r="C1275" s="99"/>
      <c r="D1275" s="99"/>
    </row>
    <row r="1276" spans="2:4" x14ac:dyDescent="0.35">
      <c r="B1276" s="99"/>
      <c r="C1276" s="99"/>
      <c r="D1276" s="99"/>
    </row>
    <row r="1277" spans="2:4" x14ac:dyDescent="0.35">
      <c r="B1277" s="99"/>
      <c r="C1277" s="99"/>
      <c r="D1277" s="99"/>
    </row>
    <row r="1278" spans="2:4" x14ac:dyDescent="0.35">
      <c r="B1278" s="99"/>
      <c r="C1278" s="99"/>
      <c r="D1278" s="99"/>
    </row>
    <row r="1279" spans="2:4" x14ac:dyDescent="0.35">
      <c r="B1279" s="99"/>
      <c r="C1279" s="99"/>
      <c r="D1279" s="99"/>
    </row>
    <row r="1280" spans="2:4" x14ac:dyDescent="0.35">
      <c r="B1280" s="99"/>
      <c r="C1280" s="99"/>
      <c r="D1280" s="99"/>
    </row>
    <row r="1281" spans="2:4" x14ac:dyDescent="0.35">
      <c r="B1281" s="99"/>
      <c r="C1281" s="99"/>
      <c r="D1281" s="99"/>
    </row>
    <row r="1282" spans="2:4" x14ac:dyDescent="0.35">
      <c r="B1282" s="99"/>
      <c r="C1282" s="99"/>
      <c r="D1282" s="99"/>
    </row>
    <row r="1283" spans="2:4" x14ac:dyDescent="0.35">
      <c r="B1283" s="99"/>
      <c r="C1283" s="99"/>
      <c r="D1283" s="99"/>
    </row>
    <row r="1284" spans="2:4" x14ac:dyDescent="0.35">
      <c r="B1284" s="99"/>
      <c r="C1284" s="99"/>
      <c r="D1284" s="99"/>
    </row>
    <row r="1285" spans="2:4" x14ac:dyDescent="0.35">
      <c r="B1285" s="99"/>
      <c r="C1285" s="99"/>
      <c r="D1285" s="99"/>
    </row>
    <row r="1286" spans="2:4" x14ac:dyDescent="0.35">
      <c r="B1286" s="99"/>
      <c r="C1286" s="99"/>
      <c r="D1286" s="99"/>
    </row>
    <row r="1287" spans="2:4" x14ac:dyDescent="0.35">
      <c r="B1287" s="99"/>
      <c r="C1287" s="99"/>
      <c r="D1287" s="99"/>
    </row>
    <row r="1288" spans="2:4" x14ac:dyDescent="0.35">
      <c r="B1288" s="99"/>
      <c r="C1288" s="99"/>
      <c r="D1288" s="99"/>
    </row>
    <row r="1289" spans="2:4" x14ac:dyDescent="0.35">
      <c r="B1289" s="99"/>
      <c r="C1289" s="99"/>
      <c r="D1289" s="99"/>
    </row>
    <row r="1290" spans="2:4" x14ac:dyDescent="0.35">
      <c r="B1290" s="99"/>
      <c r="C1290" s="99"/>
      <c r="D1290" s="99"/>
    </row>
    <row r="1291" spans="2:4" x14ac:dyDescent="0.35">
      <c r="B1291" s="99"/>
      <c r="C1291" s="99"/>
      <c r="D1291" s="99"/>
    </row>
    <row r="1292" spans="2:4" x14ac:dyDescent="0.35">
      <c r="B1292" s="99"/>
      <c r="C1292" s="99"/>
      <c r="D1292" s="99"/>
    </row>
    <row r="1293" spans="2:4" x14ac:dyDescent="0.35">
      <c r="B1293" s="99"/>
      <c r="C1293" s="99"/>
      <c r="D1293" s="99"/>
    </row>
    <row r="1294" spans="2:4" x14ac:dyDescent="0.35">
      <c r="B1294" s="99"/>
      <c r="C1294" s="99"/>
      <c r="D1294" s="99"/>
    </row>
    <row r="1295" spans="2:4" x14ac:dyDescent="0.35">
      <c r="B1295" s="99"/>
      <c r="C1295" s="99"/>
      <c r="D1295" s="99"/>
    </row>
    <row r="1296" spans="2:4" x14ac:dyDescent="0.35">
      <c r="B1296" s="99"/>
      <c r="C1296" s="99"/>
      <c r="D1296" s="99"/>
    </row>
    <row r="1297" spans="2:4" x14ac:dyDescent="0.35">
      <c r="B1297" s="99"/>
      <c r="C1297" s="99"/>
      <c r="D1297" s="99"/>
    </row>
    <row r="1298" spans="2:4" x14ac:dyDescent="0.35">
      <c r="B1298" s="99"/>
      <c r="C1298" s="99"/>
      <c r="D1298" s="99"/>
    </row>
    <row r="1299" spans="2:4" x14ac:dyDescent="0.35">
      <c r="B1299" s="99"/>
      <c r="C1299" s="99"/>
      <c r="D1299" s="99"/>
    </row>
    <row r="1300" spans="2:4" x14ac:dyDescent="0.35">
      <c r="B1300" s="99"/>
      <c r="C1300" s="99"/>
      <c r="D1300" s="99"/>
    </row>
    <row r="1301" spans="2:4" x14ac:dyDescent="0.35">
      <c r="B1301" s="99"/>
      <c r="C1301" s="99"/>
      <c r="D1301" s="99"/>
    </row>
    <row r="1302" spans="2:4" x14ac:dyDescent="0.35">
      <c r="B1302" s="99"/>
      <c r="C1302" s="99"/>
      <c r="D1302" s="99"/>
    </row>
    <row r="1303" spans="2:4" x14ac:dyDescent="0.35">
      <c r="B1303" s="99"/>
      <c r="C1303" s="99"/>
      <c r="D1303" s="99"/>
    </row>
    <row r="1304" spans="2:4" x14ac:dyDescent="0.35">
      <c r="B1304" s="99"/>
      <c r="C1304" s="99"/>
      <c r="D1304" s="99"/>
    </row>
    <row r="1305" spans="2:4" x14ac:dyDescent="0.35">
      <c r="B1305" s="99"/>
      <c r="C1305" s="99"/>
      <c r="D1305" s="99"/>
    </row>
    <row r="1306" spans="2:4" x14ac:dyDescent="0.35">
      <c r="B1306" s="99"/>
      <c r="C1306" s="99"/>
      <c r="D1306" s="99"/>
    </row>
    <row r="1307" spans="2:4" x14ac:dyDescent="0.35">
      <c r="B1307" s="99"/>
      <c r="C1307" s="99"/>
      <c r="D1307" s="99"/>
    </row>
    <row r="1308" spans="2:4" x14ac:dyDescent="0.35">
      <c r="B1308" s="99"/>
      <c r="C1308" s="99"/>
      <c r="D1308" s="99"/>
    </row>
    <row r="1309" spans="2:4" x14ac:dyDescent="0.35">
      <c r="B1309" s="99"/>
      <c r="C1309" s="99"/>
      <c r="D1309" s="99"/>
    </row>
    <row r="1310" spans="2:4" x14ac:dyDescent="0.35">
      <c r="B1310" s="99"/>
      <c r="C1310" s="99"/>
      <c r="D1310" s="99"/>
    </row>
    <row r="1311" spans="2:4" x14ac:dyDescent="0.35">
      <c r="B1311" s="99"/>
      <c r="C1311" s="99"/>
      <c r="D1311" s="99"/>
    </row>
    <row r="1312" spans="2:4" x14ac:dyDescent="0.35">
      <c r="B1312" s="99"/>
      <c r="C1312" s="99"/>
      <c r="D1312" s="99"/>
    </row>
    <row r="1313" spans="2:4" x14ac:dyDescent="0.35">
      <c r="B1313" s="99"/>
      <c r="C1313" s="99"/>
      <c r="D1313" s="99"/>
    </row>
    <row r="1314" spans="2:4" x14ac:dyDescent="0.35">
      <c r="B1314" s="99"/>
      <c r="C1314" s="99"/>
      <c r="D1314" s="99"/>
    </row>
    <row r="1315" spans="2:4" x14ac:dyDescent="0.35">
      <c r="B1315" s="99"/>
      <c r="C1315" s="99"/>
      <c r="D1315" s="99"/>
    </row>
    <row r="1316" spans="2:4" x14ac:dyDescent="0.35">
      <c r="B1316" s="99"/>
      <c r="C1316" s="99"/>
      <c r="D1316" s="99"/>
    </row>
    <row r="1317" spans="2:4" x14ac:dyDescent="0.35">
      <c r="B1317" s="99"/>
      <c r="C1317" s="99"/>
      <c r="D1317" s="99"/>
    </row>
    <row r="1318" spans="2:4" x14ac:dyDescent="0.35">
      <c r="B1318" s="99"/>
      <c r="C1318" s="99"/>
      <c r="D1318" s="99"/>
    </row>
    <row r="1319" spans="2:4" x14ac:dyDescent="0.35">
      <c r="B1319" s="99"/>
      <c r="C1319" s="99"/>
      <c r="D1319" s="99"/>
    </row>
    <row r="1320" spans="2:4" x14ac:dyDescent="0.35">
      <c r="B1320" s="99"/>
      <c r="C1320" s="99"/>
      <c r="D1320" s="99"/>
    </row>
    <row r="1321" spans="2:4" x14ac:dyDescent="0.35">
      <c r="B1321" s="99"/>
      <c r="C1321" s="99"/>
      <c r="D1321" s="99"/>
    </row>
    <row r="1322" spans="2:4" x14ac:dyDescent="0.35">
      <c r="B1322" s="99"/>
      <c r="C1322" s="99"/>
      <c r="D1322" s="99"/>
    </row>
    <row r="1323" spans="2:4" x14ac:dyDescent="0.35">
      <c r="B1323" s="99"/>
      <c r="C1323" s="99"/>
      <c r="D1323" s="99"/>
    </row>
    <row r="1324" spans="2:4" x14ac:dyDescent="0.35">
      <c r="B1324" s="99"/>
      <c r="C1324" s="99"/>
      <c r="D1324" s="99"/>
    </row>
    <row r="1325" spans="2:4" x14ac:dyDescent="0.35">
      <c r="B1325" s="99"/>
      <c r="C1325" s="99"/>
      <c r="D1325" s="99"/>
    </row>
    <row r="1326" spans="2:4" x14ac:dyDescent="0.35">
      <c r="B1326" s="99"/>
      <c r="C1326" s="99"/>
      <c r="D1326" s="99"/>
    </row>
    <row r="1327" spans="2:4" x14ac:dyDescent="0.35">
      <c r="B1327" s="99"/>
      <c r="C1327" s="99"/>
      <c r="D1327" s="99"/>
    </row>
    <row r="1328" spans="2:4" x14ac:dyDescent="0.35">
      <c r="B1328" s="99"/>
      <c r="C1328" s="99"/>
      <c r="D1328" s="99"/>
    </row>
    <row r="1329" spans="2:4" x14ac:dyDescent="0.35">
      <c r="B1329" s="99"/>
      <c r="C1329" s="99"/>
      <c r="D1329" s="99"/>
    </row>
    <row r="1330" spans="2:4" x14ac:dyDescent="0.35">
      <c r="B1330" s="99"/>
      <c r="C1330" s="99"/>
      <c r="D1330" s="99"/>
    </row>
    <row r="1331" spans="2:4" x14ac:dyDescent="0.35">
      <c r="B1331" s="99"/>
      <c r="C1331" s="99"/>
      <c r="D1331" s="99"/>
    </row>
    <row r="1332" spans="2:4" x14ac:dyDescent="0.35">
      <c r="B1332" s="99"/>
      <c r="C1332" s="99"/>
      <c r="D1332" s="99"/>
    </row>
    <row r="1333" spans="2:4" x14ac:dyDescent="0.35">
      <c r="B1333" s="99"/>
      <c r="C1333" s="99"/>
      <c r="D1333" s="99"/>
    </row>
    <row r="1334" spans="2:4" x14ac:dyDescent="0.35">
      <c r="B1334" s="99"/>
      <c r="C1334" s="99"/>
      <c r="D1334" s="99"/>
    </row>
    <row r="1335" spans="2:4" x14ac:dyDescent="0.35">
      <c r="B1335" s="99"/>
      <c r="C1335" s="99"/>
      <c r="D1335" s="99"/>
    </row>
    <row r="1336" spans="2:4" x14ac:dyDescent="0.35">
      <c r="B1336" s="99"/>
      <c r="C1336" s="99"/>
      <c r="D1336" s="99"/>
    </row>
    <row r="1337" spans="2:4" x14ac:dyDescent="0.35">
      <c r="B1337" s="99"/>
      <c r="C1337" s="99"/>
      <c r="D1337" s="99"/>
    </row>
    <row r="1338" spans="2:4" x14ac:dyDescent="0.35">
      <c r="B1338" s="99"/>
      <c r="C1338" s="99"/>
      <c r="D1338" s="99"/>
    </row>
    <row r="1339" spans="2:4" x14ac:dyDescent="0.35">
      <c r="B1339" s="99"/>
      <c r="C1339" s="99"/>
      <c r="D1339" s="99"/>
    </row>
    <row r="1340" spans="2:4" x14ac:dyDescent="0.35">
      <c r="B1340" s="99"/>
      <c r="C1340" s="99"/>
      <c r="D1340" s="99"/>
    </row>
    <row r="1341" spans="2:4" x14ac:dyDescent="0.35">
      <c r="B1341" s="99"/>
      <c r="C1341" s="99"/>
      <c r="D1341" s="99"/>
    </row>
    <row r="1342" spans="2:4" x14ac:dyDescent="0.35">
      <c r="B1342" s="99"/>
      <c r="C1342" s="99"/>
      <c r="D1342" s="99"/>
    </row>
    <row r="1343" spans="2:4" x14ac:dyDescent="0.35">
      <c r="B1343" s="99"/>
      <c r="C1343" s="99"/>
      <c r="D1343" s="99"/>
    </row>
    <row r="1344" spans="2:4" x14ac:dyDescent="0.35">
      <c r="B1344" s="99"/>
      <c r="C1344" s="99"/>
      <c r="D1344" s="99"/>
    </row>
    <row r="1345" spans="2:4" x14ac:dyDescent="0.35">
      <c r="B1345" s="99"/>
      <c r="C1345" s="99"/>
      <c r="D1345" s="99"/>
    </row>
    <row r="1346" spans="2:4" x14ac:dyDescent="0.35">
      <c r="B1346" s="99"/>
      <c r="C1346" s="99"/>
      <c r="D1346" s="99"/>
    </row>
    <row r="1347" spans="2:4" x14ac:dyDescent="0.35">
      <c r="B1347" s="99"/>
      <c r="C1347" s="99"/>
      <c r="D1347" s="99"/>
    </row>
    <row r="1348" spans="2:4" x14ac:dyDescent="0.35">
      <c r="B1348" s="99"/>
      <c r="C1348" s="99"/>
      <c r="D1348" s="99"/>
    </row>
    <row r="1349" spans="2:4" x14ac:dyDescent="0.35">
      <c r="B1349" s="99"/>
      <c r="C1349" s="99"/>
      <c r="D1349" s="99"/>
    </row>
    <row r="1350" spans="2:4" x14ac:dyDescent="0.35">
      <c r="B1350" s="99"/>
      <c r="C1350" s="99"/>
      <c r="D1350" s="99"/>
    </row>
    <row r="1351" spans="2:4" x14ac:dyDescent="0.35">
      <c r="B1351" s="99"/>
      <c r="C1351" s="99"/>
      <c r="D1351" s="99"/>
    </row>
    <row r="1352" spans="2:4" x14ac:dyDescent="0.35">
      <c r="B1352" s="99"/>
      <c r="C1352" s="99"/>
      <c r="D1352" s="99"/>
    </row>
    <row r="1353" spans="2:4" x14ac:dyDescent="0.35">
      <c r="B1353" s="99"/>
      <c r="C1353" s="99"/>
      <c r="D1353" s="99"/>
    </row>
    <row r="1354" spans="2:4" x14ac:dyDescent="0.35">
      <c r="B1354" s="99"/>
      <c r="C1354" s="99"/>
      <c r="D1354" s="99"/>
    </row>
    <row r="1355" spans="2:4" x14ac:dyDescent="0.35">
      <c r="B1355" s="99"/>
      <c r="C1355" s="99"/>
      <c r="D1355" s="99"/>
    </row>
    <row r="1356" spans="2:4" x14ac:dyDescent="0.35">
      <c r="B1356" s="99"/>
      <c r="C1356" s="99"/>
      <c r="D1356" s="99"/>
    </row>
    <row r="1357" spans="2:4" x14ac:dyDescent="0.35">
      <c r="B1357" s="99"/>
      <c r="C1357" s="99"/>
      <c r="D1357" s="99"/>
    </row>
    <row r="1358" spans="2:4" x14ac:dyDescent="0.35">
      <c r="B1358" s="99"/>
      <c r="C1358" s="99"/>
      <c r="D1358" s="99"/>
    </row>
    <row r="1359" spans="2:4" x14ac:dyDescent="0.35">
      <c r="B1359" s="99"/>
      <c r="C1359" s="99"/>
      <c r="D1359" s="99"/>
    </row>
    <row r="1360" spans="2:4" x14ac:dyDescent="0.35">
      <c r="B1360" s="99"/>
      <c r="C1360" s="99"/>
      <c r="D1360" s="99"/>
    </row>
    <row r="1361" spans="2:4" x14ac:dyDescent="0.35">
      <c r="B1361" s="99"/>
      <c r="C1361" s="99"/>
      <c r="D1361" s="99"/>
    </row>
    <row r="1362" spans="2:4" x14ac:dyDescent="0.35">
      <c r="B1362" s="99"/>
      <c r="C1362" s="99"/>
      <c r="D1362" s="99"/>
    </row>
    <row r="1363" spans="2:4" x14ac:dyDescent="0.35">
      <c r="B1363" s="99"/>
      <c r="C1363" s="99"/>
      <c r="D1363" s="99"/>
    </row>
    <row r="1364" spans="2:4" x14ac:dyDescent="0.35">
      <c r="B1364" s="99"/>
      <c r="C1364" s="99"/>
      <c r="D1364" s="99"/>
    </row>
    <row r="1365" spans="2:4" x14ac:dyDescent="0.35">
      <c r="B1365" s="99"/>
      <c r="C1365" s="99"/>
      <c r="D1365" s="99"/>
    </row>
    <row r="1366" spans="2:4" x14ac:dyDescent="0.35">
      <c r="B1366" s="99"/>
      <c r="C1366" s="99"/>
      <c r="D1366" s="99"/>
    </row>
    <row r="1367" spans="2:4" x14ac:dyDescent="0.35">
      <c r="B1367" s="99"/>
      <c r="C1367" s="99"/>
      <c r="D1367" s="99"/>
    </row>
    <row r="1368" spans="2:4" x14ac:dyDescent="0.35">
      <c r="B1368" s="99"/>
      <c r="C1368" s="99"/>
      <c r="D1368" s="99"/>
    </row>
    <row r="1369" spans="2:4" x14ac:dyDescent="0.35">
      <c r="B1369" s="99"/>
      <c r="C1369" s="99"/>
      <c r="D1369" s="99"/>
    </row>
    <row r="1370" spans="2:4" x14ac:dyDescent="0.35">
      <c r="B1370" s="99"/>
      <c r="C1370" s="99"/>
      <c r="D1370" s="99"/>
    </row>
    <row r="1371" spans="2:4" x14ac:dyDescent="0.35">
      <c r="B1371" s="99"/>
      <c r="C1371" s="99"/>
      <c r="D1371" s="99"/>
    </row>
    <row r="1372" spans="2:4" x14ac:dyDescent="0.35">
      <c r="B1372" s="99"/>
      <c r="C1372" s="99"/>
      <c r="D1372" s="99"/>
    </row>
    <row r="1373" spans="2:4" x14ac:dyDescent="0.35">
      <c r="B1373" s="99"/>
      <c r="C1373" s="99"/>
      <c r="D1373" s="99"/>
    </row>
    <row r="1374" spans="2:4" x14ac:dyDescent="0.35">
      <c r="B1374" s="99"/>
      <c r="C1374" s="99"/>
      <c r="D1374" s="99"/>
    </row>
    <row r="1375" spans="2:4" x14ac:dyDescent="0.35">
      <c r="B1375" s="99"/>
      <c r="C1375" s="99"/>
      <c r="D1375" s="99"/>
    </row>
    <row r="1376" spans="2:4" x14ac:dyDescent="0.35">
      <c r="B1376" s="99"/>
      <c r="C1376" s="99"/>
      <c r="D1376" s="99"/>
    </row>
    <row r="1377" spans="2:4" x14ac:dyDescent="0.35">
      <c r="B1377" s="99"/>
      <c r="C1377" s="99"/>
      <c r="D1377" s="99"/>
    </row>
    <row r="1378" spans="2:4" x14ac:dyDescent="0.35">
      <c r="B1378" s="99"/>
      <c r="C1378" s="99"/>
      <c r="D1378" s="99"/>
    </row>
    <row r="1379" spans="2:4" x14ac:dyDescent="0.35">
      <c r="B1379" s="99"/>
      <c r="C1379" s="99"/>
      <c r="D1379" s="99"/>
    </row>
    <row r="1380" spans="2:4" x14ac:dyDescent="0.35">
      <c r="B1380" s="99"/>
      <c r="C1380" s="99"/>
      <c r="D1380" s="99"/>
    </row>
    <row r="1381" spans="2:4" x14ac:dyDescent="0.35">
      <c r="B1381" s="99"/>
      <c r="C1381" s="99"/>
      <c r="D1381" s="99"/>
    </row>
    <row r="1382" spans="2:4" x14ac:dyDescent="0.35">
      <c r="B1382" s="99"/>
      <c r="C1382" s="99"/>
      <c r="D1382" s="99"/>
    </row>
    <row r="1383" spans="2:4" x14ac:dyDescent="0.35">
      <c r="B1383" s="99"/>
      <c r="C1383" s="99"/>
      <c r="D1383" s="99"/>
    </row>
    <row r="1384" spans="2:4" x14ac:dyDescent="0.35">
      <c r="B1384" s="99"/>
      <c r="C1384" s="99"/>
      <c r="D1384" s="99"/>
    </row>
    <row r="1385" spans="2:4" x14ac:dyDescent="0.35">
      <c r="B1385" s="99"/>
      <c r="C1385" s="99"/>
      <c r="D1385" s="99"/>
    </row>
    <row r="1386" spans="2:4" x14ac:dyDescent="0.35">
      <c r="B1386" s="99"/>
      <c r="C1386" s="99"/>
      <c r="D1386" s="99"/>
    </row>
    <row r="1387" spans="2:4" x14ac:dyDescent="0.35">
      <c r="B1387" s="99"/>
      <c r="C1387" s="99"/>
      <c r="D1387" s="99"/>
    </row>
    <row r="1388" spans="2:4" x14ac:dyDescent="0.35">
      <c r="B1388" s="99"/>
      <c r="C1388" s="99"/>
      <c r="D1388" s="99"/>
    </row>
    <row r="1389" spans="2:4" x14ac:dyDescent="0.35">
      <c r="B1389" s="99"/>
      <c r="C1389" s="99"/>
      <c r="D1389" s="99"/>
    </row>
    <row r="1390" spans="2:4" x14ac:dyDescent="0.35">
      <c r="B1390" s="99"/>
      <c r="C1390" s="99"/>
      <c r="D1390" s="99"/>
    </row>
    <row r="1391" spans="2:4" x14ac:dyDescent="0.35">
      <c r="B1391" s="99"/>
      <c r="C1391" s="99"/>
      <c r="D1391" s="99"/>
    </row>
    <row r="1392" spans="2:4" x14ac:dyDescent="0.35">
      <c r="B1392" s="99"/>
      <c r="C1392" s="99"/>
      <c r="D1392" s="99"/>
    </row>
    <row r="1393" spans="2:4" x14ac:dyDescent="0.35">
      <c r="B1393" s="99"/>
      <c r="C1393" s="99"/>
      <c r="D1393" s="99"/>
    </row>
    <row r="1394" spans="2:4" x14ac:dyDescent="0.35">
      <c r="B1394" s="99"/>
      <c r="C1394" s="99"/>
      <c r="D1394" s="99"/>
    </row>
    <row r="1395" spans="2:4" x14ac:dyDescent="0.35">
      <c r="B1395" s="99"/>
      <c r="C1395" s="99"/>
      <c r="D1395" s="99"/>
    </row>
    <row r="1396" spans="2:4" x14ac:dyDescent="0.35">
      <c r="B1396" s="99"/>
      <c r="C1396" s="99"/>
      <c r="D1396" s="99"/>
    </row>
    <row r="1397" spans="2:4" x14ac:dyDescent="0.35">
      <c r="B1397" s="99"/>
      <c r="C1397" s="99"/>
      <c r="D1397" s="99"/>
    </row>
    <row r="1398" spans="2:4" x14ac:dyDescent="0.35">
      <c r="B1398" s="99"/>
      <c r="C1398" s="99"/>
      <c r="D1398" s="99"/>
    </row>
    <row r="1399" spans="2:4" x14ac:dyDescent="0.35">
      <c r="B1399" s="99"/>
      <c r="C1399" s="99"/>
      <c r="D1399" s="99"/>
    </row>
    <row r="1400" spans="2:4" x14ac:dyDescent="0.35">
      <c r="B1400" s="99"/>
      <c r="C1400" s="99"/>
      <c r="D1400" s="99"/>
    </row>
    <row r="1401" spans="2:4" x14ac:dyDescent="0.35">
      <c r="B1401" s="99"/>
      <c r="C1401" s="99"/>
      <c r="D1401" s="99"/>
    </row>
    <row r="1402" spans="2:4" x14ac:dyDescent="0.35">
      <c r="B1402" s="99"/>
      <c r="C1402" s="99"/>
      <c r="D1402" s="99"/>
    </row>
    <row r="1403" spans="2:4" x14ac:dyDescent="0.35">
      <c r="B1403" s="99"/>
      <c r="C1403" s="99"/>
      <c r="D1403" s="99"/>
    </row>
    <row r="1404" spans="2:4" x14ac:dyDescent="0.35">
      <c r="B1404" s="99"/>
      <c r="C1404" s="99"/>
      <c r="D1404" s="99"/>
    </row>
    <row r="1405" spans="2:4" x14ac:dyDescent="0.35">
      <c r="B1405" s="99"/>
      <c r="C1405" s="99"/>
      <c r="D1405" s="99"/>
    </row>
    <row r="1406" spans="2:4" x14ac:dyDescent="0.35">
      <c r="B1406" s="99"/>
      <c r="C1406" s="99"/>
      <c r="D1406" s="99"/>
    </row>
    <row r="1407" spans="2:4" x14ac:dyDescent="0.35">
      <c r="B1407" s="99"/>
      <c r="C1407" s="99"/>
      <c r="D1407" s="99"/>
    </row>
    <row r="1408" spans="2:4" x14ac:dyDescent="0.35">
      <c r="B1408" s="99"/>
      <c r="C1408" s="99"/>
      <c r="D1408" s="99"/>
    </row>
    <row r="1409" spans="2:4" x14ac:dyDescent="0.35">
      <c r="B1409" s="99"/>
      <c r="C1409" s="99"/>
      <c r="D1409" s="99"/>
    </row>
    <row r="1410" spans="2:4" x14ac:dyDescent="0.35">
      <c r="B1410" s="99"/>
      <c r="C1410" s="99"/>
      <c r="D1410" s="99"/>
    </row>
    <row r="1411" spans="2:4" x14ac:dyDescent="0.35">
      <c r="B1411" s="99"/>
      <c r="C1411" s="99"/>
      <c r="D1411" s="99"/>
    </row>
    <row r="1412" spans="2:4" x14ac:dyDescent="0.35">
      <c r="B1412" s="99"/>
      <c r="C1412" s="99"/>
      <c r="D1412" s="99"/>
    </row>
    <row r="1413" spans="2:4" x14ac:dyDescent="0.35">
      <c r="B1413" s="99"/>
      <c r="C1413" s="99"/>
      <c r="D1413" s="99"/>
    </row>
    <row r="1414" spans="2:4" x14ac:dyDescent="0.35">
      <c r="B1414" s="99"/>
      <c r="C1414" s="99"/>
      <c r="D1414" s="99"/>
    </row>
    <row r="1415" spans="2:4" x14ac:dyDescent="0.35">
      <c r="B1415" s="99"/>
      <c r="C1415" s="99"/>
      <c r="D1415" s="99"/>
    </row>
    <row r="1416" spans="2:4" x14ac:dyDescent="0.35">
      <c r="B1416" s="99"/>
      <c r="C1416" s="99"/>
      <c r="D1416" s="99"/>
    </row>
    <row r="1417" spans="2:4" x14ac:dyDescent="0.35">
      <c r="B1417" s="99"/>
      <c r="C1417" s="99"/>
      <c r="D1417" s="99"/>
    </row>
    <row r="1418" spans="2:4" x14ac:dyDescent="0.35">
      <c r="B1418" s="99"/>
      <c r="C1418" s="99"/>
      <c r="D1418" s="99"/>
    </row>
    <row r="1419" spans="2:4" x14ac:dyDescent="0.35">
      <c r="B1419" s="99"/>
      <c r="C1419" s="99"/>
      <c r="D1419" s="99"/>
    </row>
    <row r="1420" spans="2:4" x14ac:dyDescent="0.35">
      <c r="B1420" s="99"/>
      <c r="C1420" s="99"/>
      <c r="D1420" s="99"/>
    </row>
    <row r="1421" spans="2:4" x14ac:dyDescent="0.35">
      <c r="B1421" s="99"/>
      <c r="C1421" s="99"/>
      <c r="D1421" s="99"/>
    </row>
    <row r="1422" spans="2:4" x14ac:dyDescent="0.35">
      <c r="B1422" s="99"/>
      <c r="C1422" s="99"/>
      <c r="D1422" s="99"/>
    </row>
    <row r="1423" spans="2:4" x14ac:dyDescent="0.35">
      <c r="B1423" s="99"/>
      <c r="C1423" s="99"/>
      <c r="D1423" s="99"/>
    </row>
    <row r="1424" spans="2:4" x14ac:dyDescent="0.35">
      <c r="B1424" s="99"/>
      <c r="C1424" s="99"/>
      <c r="D1424" s="99"/>
    </row>
    <row r="1425" spans="2:4" x14ac:dyDescent="0.35">
      <c r="B1425" s="99"/>
      <c r="C1425" s="99"/>
      <c r="D1425" s="99"/>
    </row>
    <row r="1426" spans="2:4" x14ac:dyDescent="0.35">
      <c r="B1426" s="99"/>
      <c r="C1426" s="99"/>
      <c r="D1426" s="99"/>
    </row>
    <row r="1427" spans="2:4" x14ac:dyDescent="0.35">
      <c r="B1427" s="99"/>
      <c r="C1427" s="99"/>
      <c r="D1427" s="99"/>
    </row>
    <row r="1428" spans="2:4" x14ac:dyDescent="0.35">
      <c r="B1428" s="99"/>
      <c r="C1428" s="99"/>
      <c r="D1428" s="99"/>
    </row>
    <row r="1429" spans="2:4" x14ac:dyDescent="0.35">
      <c r="B1429" s="99"/>
      <c r="C1429" s="99"/>
      <c r="D1429" s="99"/>
    </row>
    <row r="1430" spans="2:4" x14ac:dyDescent="0.35">
      <c r="B1430" s="99"/>
      <c r="C1430" s="99"/>
      <c r="D1430" s="99"/>
    </row>
    <row r="1431" spans="2:4" x14ac:dyDescent="0.35">
      <c r="B1431" s="99"/>
      <c r="C1431" s="99"/>
      <c r="D1431" s="99"/>
    </row>
    <row r="1432" spans="2:4" x14ac:dyDescent="0.35">
      <c r="B1432" s="99"/>
      <c r="C1432" s="99"/>
      <c r="D1432" s="99"/>
    </row>
    <row r="1433" spans="2:4" x14ac:dyDescent="0.35">
      <c r="B1433" s="99"/>
      <c r="C1433" s="99"/>
      <c r="D1433" s="99"/>
    </row>
    <row r="1434" spans="2:4" x14ac:dyDescent="0.35">
      <c r="B1434" s="99"/>
      <c r="C1434" s="99"/>
      <c r="D1434" s="99"/>
    </row>
    <row r="1435" spans="2:4" x14ac:dyDescent="0.35">
      <c r="B1435" s="99"/>
      <c r="C1435" s="99"/>
      <c r="D1435" s="99"/>
    </row>
    <row r="1436" spans="2:4" x14ac:dyDescent="0.35">
      <c r="B1436" s="99"/>
      <c r="C1436" s="99"/>
      <c r="D1436" s="99"/>
    </row>
    <row r="1437" spans="2:4" x14ac:dyDescent="0.35">
      <c r="B1437" s="99"/>
      <c r="C1437" s="99"/>
      <c r="D1437" s="99"/>
    </row>
    <row r="1438" spans="2:4" x14ac:dyDescent="0.35">
      <c r="B1438" s="99"/>
      <c r="C1438" s="99"/>
      <c r="D1438" s="99"/>
    </row>
    <row r="1439" spans="2:4" x14ac:dyDescent="0.35">
      <c r="B1439" s="99"/>
      <c r="C1439" s="99"/>
      <c r="D1439" s="99"/>
    </row>
    <row r="1440" spans="2:4" x14ac:dyDescent="0.35">
      <c r="B1440" s="99"/>
      <c r="C1440" s="99"/>
      <c r="D1440" s="99"/>
    </row>
    <row r="1441" spans="2:4" x14ac:dyDescent="0.35">
      <c r="B1441" s="99"/>
      <c r="C1441" s="99"/>
      <c r="D1441" s="99"/>
    </row>
    <row r="1442" spans="2:4" x14ac:dyDescent="0.35">
      <c r="B1442" s="99"/>
      <c r="C1442" s="99"/>
      <c r="D1442" s="99"/>
    </row>
    <row r="1443" spans="2:4" x14ac:dyDescent="0.35">
      <c r="B1443" s="99"/>
      <c r="C1443" s="99"/>
      <c r="D1443" s="99"/>
    </row>
    <row r="1444" spans="2:4" x14ac:dyDescent="0.35">
      <c r="B1444" s="99"/>
      <c r="C1444" s="99"/>
      <c r="D1444" s="99"/>
    </row>
    <row r="1445" spans="2:4" x14ac:dyDescent="0.35">
      <c r="B1445" s="99"/>
      <c r="C1445" s="99"/>
      <c r="D1445" s="99"/>
    </row>
    <row r="1446" spans="2:4" x14ac:dyDescent="0.35">
      <c r="B1446" s="99"/>
      <c r="C1446" s="99"/>
      <c r="D1446" s="99"/>
    </row>
    <row r="1447" spans="2:4" x14ac:dyDescent="0.35">
      <c r="B1447" s="99"/>
      <c r="C1447" s="99"/>
      <c r="D1447" s="99"/>
    </row>
    <row r="1448" spans="2:4" x14ac:dyDescent="0.35">
      <c r="B1448" s="99"/>
      <c r="C1448" s="99"/>
      <c r="D1448" s="99"/>
    </row>
    <row r="1449" spans="2:4" x14ac:dyDescent="0.35">
      <c r="B1449" s="99"/>
      <c r="C1449" s="99"/>
      <c r="D1449" s="99"/>
    </row>
    <row r="1450" spans="2:4" x14ac:dyDescent="0.35">
      <c r="B1450" s="99"/>
      <c r="C1450" s="99"/>
      <c r="D1450" s="99"/>
    </row>
    <row r="1451" spans="2:4" x14ac:dyDescent="0.35">
      <c r="B1451" s="99"/>
      <c r="C1451" s="99"/>
      <c r="D1451" s="99"/>
    </row>
    <row r="1452" spans="2:4" x14ac:dyDescent="0.35">
      <c r="B1452" s="99"/>
      <c r="C1452" s="99"/>
      <c r="D1452" s="99"/>
    </row>
    <row r="1453" spans="2:4" x14ac:dyDescent="0.35">
      <c r="B1453" s="99"/>
      <c r="C1453" s="99"/>
      <c r="D1453" s="99"/>
    </row>
    <row r="1454" spans="2:4" x14ac:dyDescent="0.35">
      <c r="B1454" s="99"/>
      <c r="C1454" s="99"/>
      <c r="D1454" s="99"/>
    </row>
    <row r="1455" spans="2:4" x14ac:dyDescent="0.35">
      <c r="B1455" s="99"/>
      <c r="C1455" s="99"/>
      <c r="D1455" s="99"/>
    </row>
    <row r="1456" spans="2:4" x14ac:dyDescent="0.35">
      <c r="B1456" s="99"/>
      <c r="C1456" s="99"/>
      <c r="D1456" s="99"/>
    </row>
    <row r="1457" spans="2:4" x14ac:dyDescent="0.35">
      <c r="B1457" s="99"/>
      <c r="C1457" s="99"/>
      <c r="D1457" s="99"/>
    </row>
    <row r="1458" spans="2:4" x14ac:dyDescent="0.35">
      <c r="B1458" s="99"/>
      <c r="C1458" s="99"/>
      <c r="D1458" s="99"/>
    </row>
    <row r="1459" spans="2:4" x14ac:dyDescent="0.35">
      <c r="B1459" s="99"/>
      <c r="C1459" s="99"/>
      <c r="D1459" s="99"/>
    </row>
    <row r="1460" spans="2:4" x14ac:dyDescent="0.35">
      <c r="B1460" s="99"/>
      <c r="C1460" s="99"/>
      <c r="D1460" s="99"/>
    </row>
    <row r="1461" spans="2:4" x14ac:dyDescent="0.35">
      <c r="B1461" s="99"/>
      <c r="C1461" s="99"/>
      <c r="D1461" s="99"/>
    </row>
    <row r="1462" spans="2:4" x14ac:dyDescent="0.35">
      <c r="B1462" s="99"/>
      <c r="C1462" s="99"/>
      <c r="D1462" s="99"/>
    </row>
    <row r="1463" spans="2:4" x14ac:dyDescent="0.35">
      <c r="B1463" s="99"/>
      <c r="C1463" s="99"/>
      <c r="D1463" s="99"/>
    </row>
    <row r="1464" spans="2:4" x14ac:dyDescent="0.35">
      <c r="B1464" s="99"/>
      <c r="C1464" s="99"/>
      <c r="D1464" s="99"/>
    </row>
    <row r="1465" spans="2:4" x14ac:dyDescent="0.35">
      <c r="B1465" s="99"/>
      <c r="C1465" s="99"/>
      <c r="D1465" s="99"/>
    </row>
    <row r="1466" spans="2:4" x14ac:dyDescent="0.35">
      <c r="B1466" s="99"/>
      <c r="C1466" s="99"/>
      <c r="D1466" s="99"/>
    </row>
    <row r="1467" spans="2:4" x14ac:dyDescent="0.35">
      <c r="B1467" s="99"/>
      <c r="C1467" s="99"/>
      <c r="D1467" s="99"/>
    </row>
    <row r="1468" spans="2:4" x14ac:dyDescent="0.35">
      <c r="B1468" s="99"/>
      <c r="C1468" s="99"/>
      <c r="D1468" s="99"/>
    </row>
    <row r="1469" spans="2:4" x14ac:dyDescent="0.35">
      <c r="B1469" s="99"/>
      <c r="C1469" s="99"/>
      <c r="D1469" s="99"/>
    </row>
    <row r="1470" spans="2:4" x14ac:dyDescent="0.35">
      <c r="B1470" s="99"/>
      <c r="C1470" s="99"/>
      <c r="D1470" s="99"/>
    </row>
    <row r="1471" spans="2:4" x14ac:dyDescent="0.35">
      <c r="B1471" s="99"/>
      <c r="C1471" s="99"/>
      <c r="D1471" s="99"/>
    </row>
    <row r="1472" spans="2:4" x14ac:dyDescent="0.35">
      <c r="B1472" s="99"/>
      <c r="C1472" s="99"/>
      <c r="D1472" s="99"/>
    </row>
    <row r="1473" spans="2:4" x14ac:dyDescent="0.35">
      <c r="B1473" s="99"/>
      <c r="C1473" s="99"/>
      <c r="D1473" s="99"/>
    </row>
    <row r="1474" spans="2:4" x14ac:dyDescent="0.35">
      <c r="B1474" s="99"/>
      <c r="C1474" s="99"/>
      <c r="D1474" s="99"/>
    </row>
    <row r="1475" spans="2:4" x14ac:dyDescent="0.35">
      <c r="B1475" s="99"/>
      <c r="C1475" s="99"/>
      <c r="D1475" s="99"/>
    </row>
    <row r="1476" spans="2:4" x14ac:dyDescent="0.35">
      <c r="B1476" s="99"/>
      <c r="C1476" s="99"/>
      <c r="D1476" s="99"/>
    </row>
    <row r="1477" spans="2:4" x14ac:dyDescent="0.35">
      <c r="B1477" s="99"/>
      <c r="C1477" s="99"/>
      <c r="D1477" s="99"/>
    </row>
    <row r="1478" spans="2:4" x14ac:dyDescent="0.35">
      <c r="B1478" s="99"/>
      <c r="C1478" s="99"/>
      <c r="D1478" s="99"/>
    </row>
    <row r="1479" spans="2:4" x14ac:dyDescent="0.35">
      <c r="B1479" s="99"/>
      <c r="C1479" s="99"/>
      <c r="D1479" s="99"/>
    </row>
    <row r="1480" spans="2:4" x14ac:dyDescent="0.35">
      <c r="B1480" s="99"/>
      <c r="C1480" s="99"/>
      <c r="D1480" s="99"/>
    </row>
    <row r="1481" spans="2:4" x14ac:dyDescent="0.35">
      <c r="B1481" s="99"/>
      <c r="C1481" s="99"/>
      <c r="D1481" s="99"/>
    </row>
    <row r="1482" spans="2:4" x14ac:dyDescent="0.35">
      <c r="B1482" s="99"/>
      <c r="C1482" s="99"/>
      <c r="D1482" s="99"/>
    </row>
    <row r="1483" spans="2:4" x14ac:dyDescent="0.35">
      <c r="B1483" s="99"/>
      <c r="C1483" s="99"/>
      <c r="D1483" s="99"/>
    </row>
    <row r="1484" spans="2:4" x14ac:dyDescent="0.35">
      <c r="B1484" s="99"/>
      <c r="C1484" s="99"/>
      <c r="D1484" s="99"/>
    </row>
    <row r="1485" spans="2:4" x14ac:dyDescent="0.35">
      <c r="B1485" s="99"/>
      <c r="C1485" s="99"/>
      <c r="D1485" s="99"/>
    </row>
    <row r="1486" spans="2:4" x14ac:dyDescent="0.35">
      <c r="B1486" s="99"/>
      <c r="C1486" s="99"/>
      <c r="D1486" s="99"/>
    </row>
    <row r="1487" spans="2:4" x14ac:dyDescent="0.35">
      <c r="B1487" s="99"/>
      <c r="C1487" s="99"/>
      <c r="D1487" s="99"/>
    </row>
    <row r="1488" spans="2:4" x14ac:dyDescent="0.35">
      <c r="B1488" s="99"/>
      <c r="C1488" s="99"/>
      <c r="D1488" s="99"/>
    </row>
    <row r="1489" spans="2:4" x14ac:dyDescent="0.35">
      <c r="B1489" s="99"/>
      <c r="C1489" s="99"/>
      <c r="D1489" s="99"/>
    </row>
    <row r="1490" spans="2:4" x14ac:dyDescent="0.35">
      <c r="B1490" s="99"/>
      <c r="C1490" s="99"/>
      <c r="D1490" s="99"/>
    </row>
    <row r="1491" spans="2:4" x14ac:dyDescent="0.35">
      <c r="B1491" s="99"/>
      <c r="C1491" s="99"/>
      <c r="D1491" s="99"/>
    </row>
    <row r="1492" spans="2:4" x14ac:dyDescent="0.35">
      <c r="B1492" s="99"/>
      <c r="C1492" s="99"/>
      <c r="D1492" s="99"/>
    </row>
    <row r="1493" spans="2:4" x14ac:dyDescent="0.35">
      <c r="B1493" s="99"/>
      <c r="C1493" s="99"/>
      <c r="D1493" s="99"/>
    </row>
    <row r="1494" spans="2:4" x14ac:dyDescent="0.35">
      <c r="B1494" s="99"/>
      <c r="C1494" s="99"/>
      <c r="D1494" s="99"/>
    </row>
    <row r="1495" spans="2:4" x14ac:dyDescent="0.35">
      <c r="B1495" s="99"/>
      <c r="C1495" s="99"/>
      <c r="D1495" s="99"/>
    </row>
    <row r="1496" spans="2:4" x14ac:dyDescent="0.35">
      <c r="B1496" s="99"/>
      <c r="C1496" s="99"/>
      <c r="D1496" s="99"/>
    </row>
    <row r="1497" spans="2:4" x14ac:dyDescent="0.35">
      <c r="B1497" s="99"/>
      <c r="C1497" s="99"/>
      <c r="D1497" s="99"/>
    </row>
    <row r="1498" spans="2:4" x14ac:dyDescent="0.35">
      <c r="B1498" s="99"/>
      <c r="C1498" s="99"/>
      <c r="D1498" s="99"/>
    </row>
    <row r="1499" spans="2:4" x14ac:dyDescent="0.35">
      <c r="B1499" s="99"/>
      <c r="C1499" s="99"/>
      <c r="D1499" s="99"/>
    </row>
    <row r="1500" spans="2:4" x14ac:dyDescent="0.35">
      <c r="B1500" s="99"/>
      <c r="C1500" s="99"/>
      <c r="D1500" s="99"/>
    </row>
    <row r="1501" spans="2:4" x14ac:dyDescent="0.35">
      <c r="B1501" s="99"/>
      <c r="C1501" s="99"/>
      <c r="D1501" s="99"/>
    </row>
    <row r="1502" spans="2:4" x14ac:dyDescent="0.35">
      <c r="B1502" s="99"/>
      <c r="C1502" s="99"/>
      <c r="D1502" s="99"/>
    </row>
    <row r="1503" spans="2:4" x14ac:dyDescent="0.35">
      <c r="B1503" s="99"/>
      <c r="C1503" s="99"/>
      <c r="D1503" s="99"/>
    </row>
    <row r="1504" spans="2:4" x14ac:dyDescent="0.35">
      <c r="B1504" s="99"/>
      <c r="C1504" s="99"/>
      <c r="D1504" s="99"/>
    </row>
    <row r="1505" spans="2:4" x14ac:dyDescent="0.35">
      <c r="B1505" s="99"/>
      <c r="C1505" s="99"/>
      <c r="D1505" s="99"/>
    </row>
    <row r="1506" spans="2:4" x14ac:dyDescent="0.35">
      <c r="B1506" s="99"/>
      <c r="C1506" s="99"/>
      <c r="D1506" s="99"/>
    </row>
    <row r="1507" spans="2:4" x14ac:dyDescent="0.35">
      <c r="B1507" s="99"/>
      <c r="C1507" s="99"/>
      <c r="D1507" s="99"/>
    </row>
    <row r="1508" spans="2:4" x14ac:dyDescent="0.35">
      <c r="B1508" s="99"/>
      <c r="C1508" s="99"/>
      <c r="D1508" s="99"/>
    </row>
    <row r="1509" spans="2:4" x14ac:dyDescent="0.35">
      <c r="B1509" s="99"/>
      <c r="C1509" s="99"/>
      <c r="D1509" s="99"/>
    </row>
    <row r="1510" spans="2:4" x14ac:dyDescent="0.35">
      <c r="B1510" s="99"/>
      <c r="C1510" s="99"/>
      <c r="D1510" s="99"/>
    </row>
    <row r="1511" spans="2:4" x14ac:dyDescent="0.35">
      <c r="B1511" s="99"/>
      <c r="C1511" s="99"/>
      <c r="D1511" s="99"/>
    </row>
    <row r="1512" spans="2:4" x14ac:dyDescent="0.35">
      <c r="B1512" s="99"/>
      <c r="C1512" s="99"/>
      <c r="D1512" s="99"/>
    </row>
    <row r="1513" spans="2:4" x14ac:dyDescent="0.35">
      <c r="B1513" s="99"/>
      <c r="C1513" s="99"/>
      <c r="D1513" s="99"/>
    </row>
    <row r="1514" spans="2:4" x14ac:dyDescent="0.35">
      <c r="B1514" s="99"/>
      <c r="C1514" s="99"/>
      <c r="D1514" s="99"/>
    </row>
    <row r="1515" spans="2:4" x14ac:dyDescent="0.35">
      <c r="B1515" s="99"/>
      <c r="C1515" s="99"/>
      <c r="D1515" s="99"/>
    </row>
    <row r="1516" spans="2:4" x14ac:dyDescent="0.35">
      <c r="B1516" s="99"/>
      <c r="C1516" s="99"/>
      <c r="D1516" s="99"/>
    </row>
    <row r="1517" spans="2:4" x14ac:dyDescent="0.35">
      <c r="B1517" s="99"/>
      <c r="C1517" s="99"/>
      <c r="D1517" s="99"/>
    </row>
    <row r="1518" spans="2:4" x14ac:dyDescent="0.35">
      <c r="B1518" s="99"/>
      <c r="C1518" s="99"/>
      <c r="D1518" s="99"/>
    </row>
    <row r="1519" spans="2:4" x14ac:dyDescent="0.35">
      <c r="B1519" s="99"/>
      <c r="C1519" s="99"/>
      <c r="D1519" s="99"/>
    </row>
    <row r="1520" spans="2:4" x14ac:dyDescent="0.35">
      <c r="B1520" s="99"/>
      <c r="C1520" s="99"/>
      <c r="D1520" s="99"/>
    </row>
    <row r="1521" spans="2:4" x14ac:dyDescent="0.35">
      <c r="B1521" s="99"/>
      <c r="C1521" s="99"/>
      <c r="D1521" s="99"/>
    </row>
    <row r="1522" spans="2:4" x14ac:dyDescent="0.35">
      <c r="B1522" s="99"/>
      <c r="C1522" s="99"/>
      <c r="D1522" s="99"/>
    </row>
    <row r="1523" spans="2:4" x14ac:dyDescent="0.35">
      <c r="B1523" s="99"/>
      <c r="C1523" s="99"/>
      <c r="D1523" s="99"/>
    </row>
    <row r="1524" spans="2:4" x14ac:dyDescent="0.35">
      <c r="B1524" s="99"/>
      <c r="C1524" s="99"/>
      <c r="D1524" s="99"/>
    </row>
    <row r="1525" spans="2:4" x14ac:dyDescent="0.35">
      <c r="B1525" s="99"/>
      <c r="C1525" s="99"/>
      <c r="D1525" s="99"/>
    </row>
    <row r="1526" spans="2:4" x14ac:dyDescent="0.35">
      <c r="B1526" s="99"/>
      <c r="C1526" s="99"/>
      <c r="D1526" s="99"/>
    </row>
    <row r="1527" spans="2:4" x14ac:dyDescent="0.35">
      <c r="B1527" s="99"/>
      <c r="C1527" s="99"/>
      <c r="D1527" s="99"/>
    </row>
    <row r="1528" spans="2:4" x14ac:dyDescent="0.35">
      <c r="B1528" s="99"/>
      <c r="C1528" s="99"/>
      <c r="D1528" s="99"/>
    </row>
    <row r="1529" spans="2:4" x14ac:dyDescent="0.35">
      <c r="B1529" s="99"/>
      <c r="C1529" s="99"/>
      <c r="D1529" s="99"/>
    </row>
    <row r="1530" spans="2:4" x14ac:dyDescent="0.35">
      <c r="B1530" s="99"/>
      <c r="C1530" s="99"/>
      <c r="D1530" s="99"/>
    </row>
    <row r="1531" spans="2:4" x14ac:dyDescent="0.35">
      <c r="B1531" s="99"/>
      <c r="C1531" s="99"/>
      <c r="D1531" s="99"/>
    </row>
    <row r="1532" spans="2:4" x14ac:dyDescent="0.35">
      <c r="B1532" s="99"/>
      <c r="C1532" s="99"/>
      <c r="D1532" s="99"/>
    </row>
    <row r="1533" spans="2:4" x14ac:dyDescent="0.35">
      <c r="B1533" s="99"/>
      <c r="C1533" s="99"/>
      <c r="D1533" s="99"/>
    </row>
    <row r="1534" spans="2:4" x14ac:dyDescent="0.35">
      <c r="B1534" s="99"/>
      <c r="C1534" s="99"/>
      <c r="D1534" s="99"/>
    </row>
    <row r="1535" spans="2:4" x14ac:dyDescent="0.35">
      <c r="B1535" s="99"/>
      <c r="C1535" s="99"/>
      <c r="D1535" s="99"/>
    </row>
    <row r="1536" spans="2:4" x14ac:dyDescent="0.35">
      <c r="B1536" s="99"/>
      <c r="C1536" s="99"/>
      <c r="D1536" s="99"/>
    </row>
    <row r="1537" spans="2:4" x14ac:dyDescent="0.35">
      <c r="B1537" s="99"/>
      <c r="C1537" s="99"/>
      <c r="D1537" s="99"/>
    </row>
    <row r="1538" spans="2:4" x14ac:dyDescent="0.35">
      <c r="B1538" s="99"/>
      <c r="C1538" s="99"/>
      <c r="D1538" s="99"/>
    </row>
    <row r="1539" spans="2:4" x14ac:dyDescent="0.35">
      <c r="B1539" s="99"/>
      <c r="C1539" s="99"/>
      <c r="D1539" s="99"/>
    </row>
    <row r="1540" spans="2:4" x14ac:dyDescent="0.35">
      <c r="B1540" s="99"/>
      <c r="C1540" s="99"/>
      <c r="D1540" s="99"/>
    </row>
    <row r="1541" spans="2:4" x14ac:dyDescent="0.35">
      <c r="B1541" s="99"/>
      <c r="C1541" s="99"/>
      <c r="D1541" s="99"/>
    </row>
    <row r="1542" spans="2:4" x14ac:dyDescent="0.35">
      <c r="B1542" s="99"/>
      <c r="C1542" s="99"/>
      <c r="D1542" s="99"/>
    </row>
    <row r="1543" spans="2:4" x14ac:dyDescent="0.35">
      <c r="B1543" s="99"/>
      <c r="C1543" s="99"/>
      <c r="D1543" s="99"/>
    </row>
    <row r="1544" spans="2:4" x14ac:dyDescent="0.35">
      <c r="B1544" s="99"/>
      <c r="C1544" s="99"/>
      <c r="D1544" s="99"/>
    </row>
    <row r="1545" spans="2:4" x14ac:dyDescent="0.35">
      <c r="B1545" s="99"/>
      <c r="C1545" s="99"/>
      <c r="D1545" s="99"/>
    </row>
    <row r="1546" spans="2:4" x14ac:dyDescent="0.35">
      <c r="B1546" s="99"/>
      <c r="C1546" s="99"/>
      <c r="D1546" s="99"/>
    </row>
    <row r="1547" spans="2:4" x14ac:dyDescent="0.35">
      <c r="B1547" s="99"/>
      <c r="C1547" s="99"/>
      <c r="D1547" s="99"/>
    </row>
    <row r="1548" spans="2:4" x14ac:dyDescent="0.35">
      <c r="B1548" s="99"/>
      <c r="C1548" s="99"/>
      <c r="D1548" s="99"/>
    </row>
    <row r="1549" spans="2:4" x14ac:dyDescent="0.35">
      <c r="B1549" s="99"/>
      <c r="C1549" s="99"/>
      <c r="D1549" s="99"/>
    </row>
    <row r="1550" spans="2:4" x14ac:dyDescent="0.35">
      <c r="B1550" s="99"/>
      <c r="C1550" s="99"/>
      <c r="D1550" s="99"/>
    </row>
    <row r="1551" spans="2:4" x14ac:dyDescent="0.35">
      <c r="B1551" s="99"/>
      <c r="C1551" s="99"/>
      <c r="D1551" s="99"/>
    </row>
    <row r="1552" spans="2:4" x14ac:dyDescent="0.35">
      <c r="B1552" s="99"/>
      <c r="C1552" s="99"/>
      <c r="D1552" s="99"/>
    </row>
    <row r="1553" spans="2:4" x14ac:dyDescent="0.35">
      <c r="B1553" s="99"/>
      <c r="C1553" s="99"/>
      <c r="D1553" s="99"/>
    </row>
    <row r="1554" spans="2:4" x14ac:dyDescent="0.35">
      <c r="B1554" s="99"/>
      <c r="C1554" s="99"/>
      <c r="D1554" s="99"/>
    </row>
    <row r="1555" spans="2:4" x14ac:dyDescent="0.35">
      <c r="B1555" s="99"/>
      <c r="C1555" s="99"/>
      <c r="D1555" s="99"/>
    </row>
    <row r="1556" spans="2:4" x14ac:dyDescent="0.35">
      <c r="B1556" s="99"/>
      <c r="C1556" s="99"/>
      <c r="D1556" s="99"/>
    </row>
    <row r="1557" spans="2:4" x14ac:dyDescent="0.35">
      <c r="B1557" s="99"/>
      <c r="C1557" s="99"/>
      <c r="D1557" s="99"/>
    </row>
    <row r="1558" spans="2:4" x14ac:dyDescent="0.35">
      <c r="B1558" s="99"/>
      <c r="C1558" s="99"/>
      <c r="D1558" s="99"/>
    </row>
    <row r="1559" spans="2:4" x14ac:dyDescent="0.35">
      <c r="B1559" s="99"/>
      <c r="C1559" s="99"/>
      <c r="D1559" s="99"/>
    </row>
    <row r="1560" spans="2:4" x14ac:dyDescent="0.35">
      <c r="B1560" s="99"/>
      <c r="C1560" s="99"/>
      <c r="D1560" s="99"/>
    </row>
    <row r="1561" spans="2:4" x14ac:dyDescent="0.35">
      <c r="B1561" s="99"/>
      <c r="C1561" s="99"/>
      <c r="D1561" s="99"/>
    </row>
    <row r="1562" spans="2:4" x14ac:dyDescent="0.35">
      <c r="B1562" s="99"/>
      <c r="C1562" s="99"/>
      <c r="D1562" s="99"/>
    </row>
    <row r="1563" spans="2:4" x14ac:dyDescent="0.35">
      <c r="B1563" s="99"/>
      <c r="C1563" s="99"/>
      <c r="D1563" s="99"/>
    </row>
    <row r="1564" spans="2:4" x14ac:dyDescent="0.35">
      <c r="B1564" s="99"/>
      <c r="C1564" s="99"/>
      <c r="D1564" s="99"/>
    </row>
    <row r="1565" spans="2:4" x14ac:dyDescent="0.35">
      <c r="B1565" s="99"/>
      <c r="C1565" s="99"/>
      <c r="D1565" s="99"/>
    </row>
    <row r="1566" spans="2:4" x14ac:dyDescent="0.35">
      <c r="B1566" s="99"/>
      <c r="C1566" s="99"/>
      <c r="D1566" s="99"/>
    </row>
    <row r="1567" spans="2:4" x14ac:dyDescent="0.35">
      <c r="B1567" s="99"/>
      <c r="C1567" s="99"/>
      <c r="D1567" s="99"/>
    </row>
    <row r="1568" spans="2:4" x14ac:dyDescent="0.35">
      <c r="B1568" s="99"/>
      <c r="C1568" s="99"/>
      <c r="D1568" s="99"/>
    </row>
    <row r="1569" spans="2:4" x14ac:dyDescent="0.35">
      <c r="B1569" s="99"/>
      <c r="C1569" s="99"/>
      <c r="D1569" s="99"/>
    </row>
    <row r="1570" spans="2:4" x14ac:dyDescent="0.35">
      <c r="B1570" s="99"/>
      <c r="C1570" s="99"/>
      <c r="D1570" s="99"/>
    </row>
    <row r="1571" spans="2:4" x14ac:dyDescent="0.35">
      <c r="B1571" s="99"/>
      <c r="C1571" s="99"/>
      <c r="D1571" s="99"/>
    </row>
    <row r="1572" spans="2:4" x14ac:dyDescent="0.35">
      <c r="B1572" s="99"/>
      <c r="C1572" s="99"/>
      <c r="D1572" s="99"/>
    </row>
    <row r="1573" spans="2:4" x14ac:dyDescent="0.35">
      <c r="B1573" s="99"/>
      <c r="C1573" s="99"/>
      <c r="D1573" s="99"/>
    </row>
    <row r="1574" spans="2:4" x14ac:dyDescent="0.35">
      <c r="B1574" s="99"/>
      <c r="C1574" s="99"/>
      <c r="D1574" s="99"/>
    </row>
    <row r="1575" spans="2:4" x14ac:dyDescent="0.35">
      <c r="B1575" s="99"/>
      <c r="C1575" s="99"/>
      <c r="D1575" s="99"/>
    </row>
    <row r="1576" spans="2:4" x14ac:dyDescent="0.35">
      <c r="B1576" s="99"/>
      <c r="C1576" s="99"/>
      <c r="D1576" s="99"/>
    </row>
    <row r="1577" spans="2:4" x14ac:dyDescent="0.35">
      <c r="B1577" s="99"/>
      <c r="C1577" s="99"/>
      <c r="D1577" s="99"/>
    </row>
    <row r="1578" spans="2:4" x14ac:dyDescent="0.35">
      <c r="B1578" s="99"/>
      <c r="C1578" s="99"/>
      <c r="D1578" s="99"/>
    </row>
    <row r="1579" spans="2:4" x14ac:dyDescent="0.35">
      <c r="B1579" s="99"/>
      <c r="C1579" s="99"/>
      <c r="D1579" s="99"/>
    </row>
    <row r="1580" spans="2:4" x14ac:dyDescent="0.35">
      <c r="B1580" s="99"/>
      <c r="C1580" s="99"/>
      <c r="D1580" s="99"/>
    </row>
    <row r="1581" spans="2:4" x14ac:dyDescent="0.35">
      <c r="B1581" s="99"/>
      <c r="C1581" s="99"/>
      <c r="D1581" s="99"/>
    </row>
    <row r="1582" spans="2:4" x14ac:dyDescent="0.35">
      <c r="B1582" s="99"/>
      <c r="C1582" s="99"/>
      <c r="D1582" s="99"/>
    </row>
    <row r="1583" spans="2:4" x14ac:dyDescent="0.35">
      <c r="B1583" s="99"/>
      <c r="C1583" s="99"/>
      <c r="D1583" s="99"/>
    </row>
    <row r="1584" spans="2:4" x14ac:dyDescent="0.35">
      <c r="B1584" s="99"/>
      <c r="C1584" s="99"/>
      <c r="D1584" s="99"/>
    </row>
    <row r="1585" spans="2:4" x14ac:dyDescent="0.35">
      <c r="B1585" s="99"/>
      <c r="C1585" s="99"/>
      <c r="D1585" s="99"/>
    </row>
    <row r="1586" spans="2:4" x14ac:dyDescent="0.35">
      <c r="B1586" s="99"/>
      <c r="C1586" s="99"/>
      <c r="D1586" s="99"/>
    </row>
    <row r="1587" spans="2:4" x14ac:dyDescent="0.35">
      <c r="B1587" s="99"/>
      <c r="C1587" s="99"/>
      <c r="D1587" s="99"/>
    </row>
    <row r="1588" spans="2:4" x14ac:dyDescent="0.35">
      <c r="B1588" s="99"/>
      <c r="C1588" s="99"/>
      <c r="D1588" s="99"/>
    </row>
    <row r="1589" spans="2:4" x14ac:dyDescent="0.35">
      <c r="B1589" s="99"/>
      <c r="C1589" s="99"/>
      <c r="D1589" s="99"/>
    </row>
    <row r="1590" spans="2:4" x14ac:dyDescent="0.35">
      <c r="B1590" s="99"/>
      <c r="C1590" s="99"/>
      <c r="D1590" s="99"/>
    </row>
    <row r="1591" spans="2:4" x14ac:dyDescent="0.35">
      <c r="B1591" s="99"/>
      <c r="C1591" s="99"/>
      <c r="D1591" s="99"/>
    </row>
    <row r="1592" spans="2:4" x14ac:dyDescent="0.35">
      <c r="B1592" s="99"/>
      <c r="C1592" s="99"/>
      <c r="D1592" s="99"/>
    </row>
    <row r="1593" spans="2:4" x14ac:dyDescent="0.35">
      <c r="B1593" s="99"/>
      <c r="C1593" s="99"/>
      <c r="D1593" s="99"/>
    </row>
    <row r="1594" spans="2:4" x14ac:dyDescent="0.35">
      <c r="B1594" s="99"/>
      <c r="C1594" s="99"/>
      <c r="D1594" s="99"/>
    </row>
    <row r="1595" spans="2:4" x14ac:dyDescent="0.35">
      <c r="B1595" s="99"/>
      <c r="C1595" s="99"/>
      <c r="D1595" s="99"/>
    </row>
    <row r="1596" spans="2:4" x14ac:dyDescent="0.35">
      <c r="B1596" s="99"/>
      <c r="C1596" s="99"/>
      <c r="D1596" s="99"/>
    </row>
    <row r="1597" spans="2:4" x14ac:dyDescent="0.35">
      <c r="B1597" s="99"/>
      <c r="C1597" s="99"/>
      <c r="D1597" s="99"/>
    </row>
    <row r="1598" spans="2:4" x14ac:dyDescent="0.35">
      <c r="B1598" s="99"/>
      <c r="C1598" s="99"/>
      <c r="D1598" s="99"/>
    </row>
    <row r="1599" spans="2:4" x14ac:dyDescent="0.35">
      <c r="B1599" s="99"/>
      <c r="C1599" s="99"/>
      <c r="D1599" s="99"/>
    </row>
    <row r="1600" spans="2:4" x14ac:dyDescent="0.35">
      <c r="B1600" s="99"/>
      <c r="C1600" s="99"/>
      <c r="D1600" s="99"/>
    </row>
    <row r="1601" spans="2:4" x14ac:dyDescent="0.35">
      <c r="B1601" s="99"/>
      <c r="C1601" s="99"/>
      <c r="D1601" s="99"/>
    </row>
    <row r="1602" spans="2:4" x14ac:dyDescent="0.35">
      <c r="B1602" s="99"/>
      <c r="C1602" s="99"/>
      <c r="D1602" s="99"/>
    </row>
    <row r="1603" spans="2:4" x14ac:dyDescent="0.35">
      <c r="B1603" s="99"/>
      <c r="C1603" s="99"/>
      <c r="D1603" s="99"/>
    </row>
    <row r="1604" spans="2:4" x14ac:dyDescent="0.35">
      <c r="B1604" s="99"/>
      <c r="C1604" s="99"/>
      <c r="D1604" s="99"/>
    </row>
    <row r="1605" spans="2:4" x14ac:dyDescent="0.35">
      <c r="B1605" s="99"/>
      <c r="C1605" s="99"/>
      <c r="D1605" s="99"/>
    </row>
    <row r="1606" spans="2:4" x14ac:dyDescent="0.35">
      <c r="B1606" s="99"/>
      <c r="C1606" s="99"/>
      <c r="D1606" s="99"/>
    </row>
    <row r="1607" spans="2:4" x14ac:dyDescent="0.35">
      <c r="B1607" s="99"/>
      <c r="C1607" s="99"/>
      <c r="D1607" s="99"/>
    </row>
    <row r="1608" spans="2:4" x14ac:dyDescent="0.35">
      <c r="B1608" s="99"/>
      <c r="C1608" s="99"/>
      <c r="D1608" s="99"/>
    </row>
    <row r="1609" spans="2:4" x14ac:dyDescent="0.35">
      <c r="B1609" s="99"/>
      <c r="C1609" s="99"/>
      <c r="D1609" s="99"/>
    </row>
    <row r="1610" spans="2:4" x14ac:dyDescent="0.35">
      <c r="B1610" s="99"/>
      <c r="C1610" s="99"/>
      <c r="D1610" s="99"/>
    </row>
    <row r="1611" spans="2:4" x14ac:dyDescent="0.35">
      <c r="B1611" s="99"/>
      <c r="C1611" s="99"/>
      <c r="D1611" s="99"/>
    </row>
    <row r="1612" spans="2:4" x14ac:dyDescent="0.35">
      <c r="B1612" s="99"/>
      <c r="C1612" s="99"/>
      <c r="D1612" s="99"/>
    </row>
    <row r="1613" spans="2:4" x14ac:dyDescent="0.35">
      <c r="B1613" s="99"/>
      <c r="C1613" s="99"/>
      <c r="D1613" s="99"/>
    </row>
    <row r="1614" spans="2:4" x14ac:dyDescent="0.35">
      <c r="B1614" s="99"/>
      <c r="C1614" s="99"/>
      <c r="D1614" s="99"/>
    </row>
    <row r="1615" spans="2:4" x14ac:dyDescent="0.35">
      <c r="B1615" s="99"/>
      <c r="C1615" s="99"/>
      <c r="D1615" s="99"/>
    </row>
    <row r="1616" spans="2:4" x14ac:dyDescent="0.35">
      <c r="B1616" s="99"/>
      <c r="C1616" s="99"/>
      <c r="D1616" s="99"/>
    </row>
    <row r="1617" spans="2:4" x14ac:dyDescent="0.35">
      <c r="B1617" s="99"/>
      <c r="C1617" s="99"/>
      <c r="D1617" s="99"/>
    </row>
    <row r="1618" spans="2:4" x14ac:dyDescent="0.35">
      <c r="B1618" s="99"/>
      <c r="C1618" s="99"/>
      <c r="D1618" s="99"/>
    </row>
    <row r="1619" spans="2:4" x14ac:dyDescent="0.35">
      <c r="B1619" s="99"/>
      <c r="C1619" s="99"/>
      <c r="D1619" s="99"/>
    </row>
    <row r="1620" spans="2:4" x14ac:dyDescent="0.35">
      <c r="B1620" s="99"/>
      <c r="C1620" s="99"/>
      <c r="D1620" s="99"/>
    </row>
    <row r="1621" spans="2:4" x14ac:dyDescent="0.35">
      <c r="B1621" s="99"/>
      <c r="C1621" s="99"/>
      <c r="D1621" s="99"/>
    </row>
    <row r="1622" spans="2:4" x14ac:dyDescent="0.35">
      <c r="B1622" s="99"/>
      <c r="C1622" s="99"/>
      <c r="D1622" s="99"/>
    </row>
    <row r="1623" spans="2:4" x14ac:dyDescent="0.35">
      <c r="B1623" s="99"/>
      <c r="C1623" s="99"/>
      <c r="D1623" s="99"/>
    </row>
    <row r="1624" spans="2:4" x14ac:dyDescent="0.35">
      <c r="B1624" s="99"/>
      <c r="C1624" s="99"/>
      <c r="D1624" s="99"/>
    </row>
    <row r="1625" spans="2:4" x14ac:dyDescent="0.35">
      <c r="B1625" s="99"/>
      <c r="C1625" s="99"/>
      <c r="D1625" s="99"/>
    </row>
    <row r="1626" spans="2:4" x14ac:dyDescent="0.35">
      <c r="B1626" s="99"/>
      <c r="C1626" s="99"/>
      <c r="D1626" s="99"/>
    </row>
    <row r="1627" spans="2:4" x14ac:dyDescent="0.35">
      <c r="B1627" s="99"/>
      <c r="C1627" s="99"/>
      <c r="D1627" s="99"/>
    </row>
    <row r="1628" spans="2:4" x14ac:dyDescent="0.35">
      <c r="B1628" s="99"/>
      <c r="C1628" s="99"/>
      <c r="D1628" s="99"/>
    </row>
    <row r="1629" spans="2:4" x14ac:dyDescent="0.35">
      <c r="B1629" s="99"/>
      <c r="C1629" s="99"/>
      <c r="D1629" s="99"/>
    </row>
    <row r="1630" spans="2:4" x14ac:dyDescent="0.35">
      <c r="B1630" s="99"/>
      <c r="C1630" s="99"/>
      <c r="D1630" s="99"/>
    </row>
    <row r="1631" spans="2:4" x14ac:dyDescent="0.35">
      <c r="B1631" s="99"/>
      <c r="C1631" s="99"/>
      <c r="D1631" s="99"/>
    </row>
    <row r="1632" spans="2:4" x14ac:dyDescent="0.35">
      <c r="B1632" s="99"/>
      <c r="C1632" s="99"/>
      <c r="D1632" s="99"/>
    </row>
    <row r="1633" spans="2:4" x14ac:dyDescent="0.35">
      <c r="B1633" s="99"/>
      <c r="C1633" s="99"/>
      <c r="D1633" s="99"/>
    </row>
    <row r="1634" spans="2:4" x14ac:dyDescent="0.35">
      <c r="B1634" s="99"/>
      <c r="C1634" s="99"/>
      <c r="D1634" s="99"/>
    </row>
    <row r="1635" spans="2:4" x14ac:dyDescent="0.35">
      <c r="B1635" s="99"/>
      <c r="C1635" s="99"/>
      <c r="D1635" s="99"/>
    </row>
    <row r="1636" spans="2:4" x14ac:dyDescent="0.35">
      <c r="B1636" s="99"/>
      <c r="C1636" s="99"/>
      <c r="D1636" s="99"/>
    </row>
    <row r="1637" spans="2:4" x14ac:dyDescent="0.35">
      <c r="B1637" s="99"/>
      <c r="C1637" s="99"/>
      <c r="D1637" s="99"/>
    </row>
    <row r="1638" spans="2:4" x14ac:dyDescent="0.35">
      <c r="B1638" s="99"/>
      <c r="C1638" s="99"/>
      <c r="D1638" s="99"/>
    </row>
    <row r="1639" spans="2:4" x14ac:dyDescent="0.35">
      <c r="B1639" s="99"/>
      <c r="C1639" s="99"/>
      <c r="D1639" s="99"/>
    </row>
    <row r="1640" spans="2:4" x14ac:dyDescent="0.35">
      <c r="B1640" s="99"/>
      <c r="C1640" s="99"/>
      <c r="D1640" s="99"/>
    </row>
    <row r="1641" spans="2:4" x14ac:dyDescent="0.35">
      <c r="B1641" s="99"/>
      <c r="C1641" s="99"/>
      <c r="D1641" s="99"/>
    </row>
    <row r="1642" spans="2:4" x14ac:dyDescent="0.35">
      <c r="B1642" s="99"/>
      <c r="C1642" s="99"/>
      <c r="D1642" s="99"/>
    </row>
    <row r="1643" spans="2:4" x14ac:dyDescent="0.35">
      <c r="B1643" s="99"/>
      <c r="C1643" s="99"/>
      <c r="D1643" s="99"/>
    </row>
    <row r="1644" spans="2:4" x14ac:dyDescent="0.35">
      <c r="B1644" s="99"/>
      <c r="C1644" s="99"/>
      <c r="D1644" s="99"/>
    </row>
    <row r="1645" spans="2:4" x14ac:dyDescent="0.35">
      <c r="B1645" s="99"/>
      <c r="C1645" s="99"/>
      <c r="D1645" s="99"/>
    </row>
    <row r="1646" spans="2:4" x14ac:dyDescent="0.35">
      <c r="B1646" s="99"/>
      <c r="C1646" s="99"/>
      <c r="D1646" s="99"/>
    </row>
    <row r="1647" spans="2:4" x14ac:dyDescent="0.35">
      <c r="B1647" s="99"/>
      <c r="C1647" s="99"/>
      <c r="D1647" s="99"/>
    </row>
    <row r="1648" spans="2:4" x14ac:dyDescent="0.35">
      <c r="B1648" s="99"/>
      <c r="C1648" s="99"/>
      <c r="D1648" s="99"/>
    </row>
    <row r="1649" spans="2:4" x14ac:dyDescent="0.35">
      <c r="B1649" s="99"/>
      <c r="C1649" s="99"/>
      <c r="D1649" s="99"/>
    </row>
    <row r="1650" spans="2:4" x14ac:dyDescent="0.35">
      <c r="B1650" s="99"/>
      <c r="C1650" s="99"/>
      <c r="D1650" s="99"/>
    </row>
    <row r="1651" spans="2:4" x14ac:dyDescent="0.35">
      <c r="B1651" s="99"/>
      <c r="C1651" s="99"/>
      <c r="D1651" s="99"/>
    </row>
    <row r="1652" spans="2:4" x14ac:dyDescent="0.35">
      <c r="B1652" s="99"/>
      <c r="C1652" s="99"/>
      <c r="D1652" s="99"/>
    </row>
    <row r="1653" spans="2:4" x14ac:dyDescent="0.35">
      <c r="B1653" s="99"/>
      <c r="C1653" s="99"/>
      <c r="D1653" s="99"/>
    </row>
    <row r="1654" spans="2:4" x14ac:dyDescent="0.35">
      <c r="B1654" s="99"/>
      <c r="C1654" s="99"/>
      <c r="D1654" s="99"/>
    </row>
    <row r="1655" spans="2:4" x14ac:dyDescent="0.35">
      <c r="B1655" s="99"/>
      <c r="C1655" s="99"/>
      <c r="D1655" s="99"/>
    </row>
    <row r="1656" spans="2:4" x14ac:dyDescent="0.35">
      <c r="B1656" s="99"/>
      <c r="C1656" s="99"/>
      <c r="D1656" s="99"/>
    </row>
    <row r="1657" spans="2:4" x14ac:dyDescent="0.35">
      <c r="B1657" s="99"/>
      <c r="C1657" s="99"/>
      <c r="D1657" s="99"/>
    </row>
    <row r="1658" spans="2:4" x14ac:dyDescent="0.35">
      <c r="B1658" s="99"/>
      <c r="C1658" s="99"/>
      <c r="D1658" s="99"/>
    </row>
    <row r="1659" spans="2:4" x14ac:dyDescent="0.35">
      <c r="B1659" s="99"/>
      <c r="C1659" s="99"/>
      <c r="D1659" s="99"/>
    </row>
    <row r="1660" spans="2:4" x14ac:dyDescent="0.35">
      <c r="B1660" s="99"/>
      <c r="C1660" s="99"/>
      <c r="D1660" s="99"/>
    </row>
    <row r="1661" spans="2:4" x14ac:dyDescent="0.35">
      <c r="B1661" s="99"/>
      <c r="C1661" s="99"/>
      <c r="D1661" s="99"/>
    </row>
    <row r="1662" spans="2:4" x14ac:dyDescent="0.35">
      <c r="B1662" s="99"/>
      <c r="C1662" s="99"/>
      <c r="D1662" s="99"/>
    </row>
    <row r="1663" spans="2:4" x14ac:dyDescent="0.35">
      <c r="B1663" s="99"/>
      <c r="C1663" s="99"/>
      <c r="D1663" s="99"/>
    </row>
    <row r="1664" spans="2:4" x14ac:dyDescent="0.35">
      <c r="B1664" s="99"/>
      <c r="C1664" s="99"/>
      <c r="D1664" s="99"/>
    </row>
    <row r="1665" spans="2:4" x14ac:dyDescent="0.35">
      <c r="B1665" s="99"/>
      <c r="C1665" s="99"/>
      <c r="D1665" s="99"/>
    </row>
    <row r="1666" spans="2:4" x14ac:dyDescent="0.35">
      <c r="B1666" s="99"/>
      <c r="C1666" s="99"/>
      <c r="D1666" s="99"/>
    </row>
    <row r="1667" spans="2:4" x14ac:dyDescent="0.35">
      <c r="B1667" s="99"/>
      <c r="C1667" s="99"/>
      <c r="D1667" s="99"/>
    </row>
    <row r="1668" spans="2:4" x14ac:dyDescent="0.35">
      <c r="B1668" s="99"/>
      <c r="C1668" s="99"/>
      <c r="D1668" s="99"/>
    </row>
    <row r="1669" spans="2:4" x14ac:dyDescent="0.35">
      <c r="B1669" s="99"/>
      <c r="C1669" s="99"/>
      <c r="D1669" s="99"/>
    </row>
    <row r="1670" spans="2:4" x14ac:dyDescent="0.35">
      <c r="B1670" s="99"/>
      <c r="C1670" s="99"/>
      <c r="D1670" s="99"/>
    </row>
    <row r="1671" spans="2:4" x14ac:dyDescent="0.35">
      <c r="B1671" s="99"/>
      <c r="C1671" s="99"/>
      <c r="D1671" s="99"/>
    </row>
    <row r="1672" spans="2:4" x14ac:dyDescent="0.35">
      <c r="B1672" s="99"/>
      <c r="C1672" s="99"/>
      <c r="D1672" s="99"/>
    </row>
    <row r="1673" spans="2:4" x14ac:dyDescent="0.35">
      <c r="B1673" s="99"/>
      <c r="C1673" s="99"/>
      <c r="D1673" s="99"/>
    </row>
    <row r="1674" spans="2:4" x14ac:dyDescent="0.35">
      <c r="B1674" s="99"/>
      <c r="C1674" s="99"/>
      <c r="D1674" s="99"/>
    </row>
    <row r="1675" spans="2:4" x14ac:dyDescent="0.35">
      <c r="B1675" s="99"/>
      <c r="C1675" s="99"/>
      <c r="D1675" s="99"/>
    </row>
    <row r="1676" spans="2:4" x14ac:dyDescent="0.35">
      <c r="B1676" s="99"/>
      <c r="C1676" s="99"/>
      <c r="D1676" s="99"/>
    </row>
    <row r="1677" spans="2:4" x14ac:dyDescent="0.35">
      <c r="B1677" s="99"/>
      <c r="C1677" s="99"/>
      <c r="D1677" s="99"/>
    </row>
    <row r="1678" spans="2:4" x14ac:dyDescent="0.35">
      <c r="B1678" s="99"/>
      <c r="C1678" s="99"/>
      <c r="D1678" s="99"/>
    </row>
    <row r="1679" spans="2:4" x14ac:dyDescent="0.35">
      <c r="B1679" s="99"/>
      <c r="C1679" s="99"/>
      <c r="D1679" s="99"/>
    </row>
    <row r="1680" spans="2:4" x14ac:dyDescent="0.35">
      <c r="B1680" s="99"/>
      <c r="C1680" s="99"/>
      <c r="D1680" s="99"/>
    </row>
    <row r="1681" spans="2:4" x14ac:dyDescent="0.35">
      <c r="B1681" s="99"/>
      <c r="C1681" s="99"/>
      <c r="D1681" s="99"/>
    </row>
    <row r="1682" spans="2:4" x14ac:dyDescent="0.35">
      <c r="B1682" s="99"/>
      <c r="C1682" s="99"/>
      <c r="D1682" s="99"/>
    </row>
    <row r="1683" spans="2:4" x14ac:dyDescent="0.35">
      <c r="B1683" s="99"/>
      <c r="C1683" s="99"/>
      <c r="D1683" s="99"/>
    </row>
    <row r="1684" spans="2:4" x14ac:dyDescent="0.35">
      <c r="B1684" s="99"/>
      <c r="C1684" s="99"/>
      <c r="D1684" s="99"/>
    </row>
    <row r="1685" spans="2:4" x14ac:dyDescent="0.35">
      <c r="B1685" s="99"/>
      <c r="C1685" s="99"/>
      <c r="D1685" s="99"/>
    </row>
    <row r="1686" spans="2:4" x14ac:dyDescent="0.35">
      <c r="B1686" s="99"/>
      <c r="C1686" s="99"/>
      <c r="D1686" s="99"/>
    </row>
    <row r="1687" spans="2:4" x14ac:dyDescent="0.35">
      <c r="B1687" s="99"/>
      <c r="C1687" s="99"/>
      <c r="D1687" s="99"/>
    </row>
    <row r="1688" spans="2:4" x14ac:dyDescent="0.35">
      <c r="B1688" s="99"/>
      <c r="C1688" s="99"/>
      <c r="D1688" s="99"/>
    </row>
    <row r="1689" spans="2:4" x14ac:dyDescent="0.35">
      <c r="B1689" s="99"/>
      <c r="C1689" s="99"/>
      <c r="D1689" s="99"/>
    </row>
    <row r="1690" spans="2:4" x14ac:dyDescent="0.35">
      <c r="B1690" s="99"/>
      <c r="C1690" s="99"/>
      <c r="D1690" s="99"/>
    </row>
    <row r="1691" spans="2:4" x14ac:dyDescent="0.35">
      <c r="B1691" s="99"/>
      <c r="C1691" s="99"/>
      <c r="D1691" s="99"/>
    </row>
    <row r="1692" spans="2:4" x14ac:dyDescent="0.35">
      <c r="B1692" s="99"/>
      <c r="C1692" s="99"/>
      <c r="D1692" s="99"/>
    </row>
    <row r="1693" spans="2:4" x14ac:dyDescent="0.35">
      <c r="B1693" s="99"/>
      <c r="C1693" s="99"/>
      <c r="D1693" s="99"/>
    </row>
    <row r="1694" spans="2:4" x14ac:dyDescent="0.35">
      <c r="B1694" s="99"/>
      <c r="C1694" s="99"/>
      <c r="D1694" s="99"/>
    </row>
    <row r="1695" spans="2:4" x14ac:dyDescent="0.35">
      <c r="B1695" s="99"/>
      <c r="C1695" s="99"/>
      <c r="D1695" s="99"/>
    </row>
    <row r="1696" spans="2:4" x14ac:dyDescent="0.35">
      <c r="B1696" s="99"/>
      <c r="C1696" s="99"/>
      <c r="D1696" s="99"/>
    </row>
    <row r="1697" spans="2:4" x14ac:dyDescent="0.35">
      <c r="B1697" s="99"/>
      <c r="C1697" s="99"/>
      <c r="D1697" s="99"/>
    </row>
    <row r="1698" spans="2:4" x14ac:dyDescent="0.35">
      <c r="B1698" s="99"/>
      <c r="C1698" s="99"/>
      <c r="D1698" s="99"/>
    </row>
    <row r="1699" spans="2:4" x14ac:dyDescent="0.35">
      <c r="B1699" s="99"/>
      <c r="C1699" s="99"/>
      <c r="D1699" s="99"/>
    </row>
    <row r="1700" spans="2:4" x14ac:dyDescent="0.35">
      <c r="B1700" s="99"/>
      <c r="C1700" s="99"/>
      <c r="D1700" s="99"/>
    </row>
    <row r="1701" spans="2:4" x14ac:dyDescent="0.35">
      <c r="B1701" s="99"/>
      <c r="C1701" s="99"/>
      <c r="D1701" s="99"/>
    </row>
    <row r="1702" spans="2:4" x14ac:dyDescent="0.35">
      <c r="B1702" s="99"/>
      <c r="C1702" s="99"/>
      <c r="D1702" s="99"/>
    </row>
    <row r="1703" spans="2:4" x14ac:dyDescent="0.35">
      <c r="B1703" s="99"/>
      <c r="C1703" s="99"/>
      <c r="D1703" s="99"/>
    </row>
    <row r="1704" spans="2:4" x14ac:dyDescent="0.35">
      <c r="B1704" s="99"/>
      <c r="C1704" s="99"/>
      <c r="D1704" s="99"/>
    </row>
    <row r="1705" spans="2:4" x14ac:dyDescent="0.35">
      <c r="B1705" s="99"/>
      <c r="C1705" s="99"/>
      <c r="D1705" s="99"/>
    </row>
    <row r="1706" spans="2:4" x14ac:dyDescent="0.35">
      <c r="B1706" s="99"/>
      <c r="C1706" s="99"/>
      <c r="D1706" s="99"/>
    </row>
    <row r="1707" spans="2:4" x14ac:dyDescent="0.35">
      <c r="B1707" s="99"/>
      <c r="C1707" s="99"/>
      <c r="D1707" s="99"/>
    </row>
    <row r="1708" spans="2:4" x14ac:dyDescent="0.35">
      <c r="B1708" s="99"/>
      <c r="C1708" s="99"/>
      <c r="D1708" s="99"/>
    </row>
    <row r="1709" spans="2:4" x14ac:dyDescent="0.35">
      <c r="B1709" s="99"/>
      <c r="C1709" s="99"/>
      <c r="D1709" s="99"/>
    </row>
    <row r="1710" spans="2:4" x14ac:dyDescent="0.35">
      <c r="B1710" s="99"/>
      <c r="C1710" s="99"/>
      <c r="D1710" s="99"/>
    </row>
    <row r="1711" spans="2:4" x14ac:dyDescent="0.35">
      <c r="B1711" s="99"/>
      <c r="C1711" s="99"/>
      <c r="D1711" s="99"/>
    </row>
    <row r="1712" spans="2:4" x14ac:dyDescent="0.35">
      <c r="B1712" s="99"/>
      <c r="C1712" s="99"/>
      <c r="D1712" s="99"/>
    </row>
    <row r="1713" spans="2:4" x14ac:dyDescent="0.35">
      <c r="B1713" s="99"/>
      <c r="C1713" s="99"/>
      <c r="D1713" s="99"/>
    </row>
    <row r="1714" spans="2:4" x14ac:dyDescent="0.35">
      <c r="B1714" s="99"/>
      <c r="C1714" s="99"/>
      <c r="D1714" s="99"/>
    </row>
    <row r="1715" spans="2:4" x14ac:dyDescent="0.35">
      <c r="B1715" s="99"/>
      <c r="C1715" s="99"/>
      <c r="D1715" s="99"/>
    </row>
    <row r="1716" spans="2:4" x14ac:dyDescent="0.35">
      <c r="B1716" s="99"/>
      <c r="C1716" s="99"/>
      <c r="D1716" s="99"/>
    </row>
    <row r="1717" spans="2:4" x14ac:dyDescent="0.35">
      <c r="B1717" s="99"/>
      <c r="C1717" s="99"/>
      <c r="D1717" s="99"/>
    </row>
    <row r="1718" spans="2:4" x14ac:dyDescent="0.35">
      <c r="B1718" s="99"/>
      <c r="C1718" s="99"/>
      <c r="D1718" s="99"/>
    </row>
    <row r="1719" spans="2:4" x14ac:dyDescent="0.35">
      <c r="B1719" s="99"/>
      <c r="C1719" s="99"/>
      <c r="D1719" s="99"/>
    </row>
    <row r="1720" spans="2:4" x14ac:dyDescent="0.35">
      <c r="B1720" s="99"/>
      <c r="C1720" s="99"/>
      <c r="D1720" s="99"/>
    </row>
    <row r="1721" spans="2:4" x14ac:dyDescent="0.35">
      <c r="B1721" s="99"/>
      <c r="C1721" s="99"/>
      <c r="D1721" s="99"/>
    </row>
    <row r="1722" spans="2:4" x14ac:dyDescent="0.35">
      <c r="B1722" s="99"/>
      <c r="C1722" s="99"/>
      <c r="D1722" s="99"/>
    </row>
    <row r="1723" spans="2:4" x14ac:dyDescent="0.35">
      <c r="B1723" s="99"/>
      <c r="C1723" s="99"/>
      <c r="D1723" s="99"/>
    </row>
    <row r="1724" spans="2:4" x14ac:dyDescent="0.35">
      <c r="B1724" s="99"/>
      <c r="C1724" s="99"/>
      <c r="D1724" s="99"/>
    </row>
    <row r="1725" spans="2:4" x14ac:dyDescent="0.35">
      <c r="B1725" s="99"/>
      <c r="C1725" s="99"/>
      <c r="D1725" s="99"/>
    </row>
    <row r="1726" spans="2:4" x14ac:dyDescent="0.35">
      <c r="B1726" s="99"/>
      <c r="C1726" s="99"/>
      <c r="D1726" s="99"/>
    </row>
    <row r="1727" spans="2:4" x14ac:dyDescent="0.35">
      <c r="B1727" s="99"/>
      <c r="C1727" s="99"/>
      <c r="D1727" s="99"/>
    </row>
    <row r="1728" spans="2:4" x14ac:dyDescent="0.35">
      <c r="B1728" s="99"/>
      <c r="C1728" s="99"/>
      <c r="D1728" s="99"/>
    </row>
    <row r="1729" spans="2:4" x14ac:dyDescent="0.35">
      <c r="B1729" s="99"/>
      <c r="C1729" s="99"/>
      <c r="D1729" s="99"/>
    </row>
    <row r="1730" spans="2:4" x14ac:dyDescent="0.35">
      <c r="B1730" s="99"/>
      <c r="C1730" s="99"/>
      <c r="D1730" s="99"/>
    </row>
    <row r="1731" spans="2:4" x14ac:dyDescent="0.35">
      <c r="B1731" s="99"/>
      <c r="C1731" s="99"/>
      <c r="D1731" s="99"/>
    </row>
    <row r="1732" spans="2:4" x14ac:dyDescent="0.35">
      <c r="B1732" s="99"/>
      <c r="C1732" s="99"/>
      <c r="D1732" s="99"/>
    </row>
    <row r="1733" spans="2:4" x14ac:dyDescent="0.35">
      <c r="B1733" s="99"/>
      <c r="C1733" s="99"/>
      <c r="D1733" s="99"/>
    </row>
    <row r="1734" spans="2:4" x14ac:dyDescent="0.35">
      <c r="B1734" s="99"/>
      <c r="C1734" s="99"/>
      <c r="D1734" s="99"/>
    </row>
    <row r="1735" spans="2:4" x14ac:dyDescent="0.35">
      <c r="B1735" s="99"/>
      <c r="C1735" s="99"/>
      <c r="D1735" s="99"/>
    </row>
    <row r="1736" spans="2:4" x14ac:dyDescent="0.35">
      <c r="B1736" s="99"/>
      <c r="C1736" s="99"/>
      <c r="D1736" s="99"/>
    </row>
    <row r="1737" spans="2:4" x14ac:dyDescent="0.35">
      <c r="B1737" s="99"/>
      <c r="C1737" s="99"/>
      <c r="D1737" s="99"/>
    </row>
    <row r="1738" spans="2:4" x14ac:dyDescent="0.35">
      <c r="B1738" s="99"/>
      <c r="C1738" s="99"/>
      <c r="D1738" s="99"/>
    </row>
    <row r="1739" spans="2:4" x14ac:dyDescent="0.35">
      <c r="B1739" s="99"/>
      <c r="C1739" s="99"/>
      <c r="D1739" s="99"/>
    </row>
    <row r="1740" spans="2:4" x14ac:dyDescent="0.35">
      <c r="B1740" s="99"/>
      <c r="C1740" s="99"/>
      <c r="D1740" s="99"/>
    </row>
    <row r="1741" spans="2:4" x14ac:dyDescent="0.35">
      <c r="B1741" s="99"/>
      <c r="C1741" s="99"/>
      <c r="D1741" s="99"/>
    </row>
    <row r="1742" spans="2:4" x14ac:dyDescent="0.35">
      <c r="B1742" s="99"/>
      <c r="C1742" s="99"/>
      <c r="D1742" s="99"/>
    </row>
    <row r="1743" spans="2:4" x14ac:dyDescent="0.35">
      <c r="B1743" s="99"/>
      <c r="C1743" s="99"/>
      <c r="D1743" s="99"/>
    </row>
    <row r="1744" spans="2:4" x14ac:dyDescent="0.35">
      <c r="B1744" s="99"/>
      <c r="C1744" s="99"/>
      <c r="D1744" s="99"/>
    </row>
    <row r="1745" spans="2:4" x14ac:dyDescent="0.35">
      <c r="B1745" s="99"/>
      <c r="C1745" s="99"/>
      <c r="D1745" s="99"/>
    </row>
    <row r="1746" spans="2:4" x14ac:dyDescent="0.35">
      <c r="B1746" s="99"/>
      <c r="C1746" s="99"/>
      <c r="D1746" s="99"/>
    </row>
    <row r="1747" spans="2:4" x14ac:dyDescent="0.35">
      <c r="B1747" s="99"/>
      <c r="C1747" s="99"/>
      <c r="D1747" s="99"/>
    </row>
    <row r="1748" spans="2:4" x14ac:dyDescent="0.35">
      <c r="B1748" s="99"/>
      <c r="C1748" s="99"/>
      <c r="D1748" s="99"/>
    </row>
    <row r="1749" spans="2:4" x14ac:dyDescent="0.35">
      <c r="B1749" s="99"/>
      <c r="C1749" s="99"/>
      <c r="D1749" s="99"/>
    </row>
    <row r="1750" spans="2:4" x14ac:dyDescent="0.35">
      <c r="B1750" s="99"/>
      <c r="C1750" s="99"/>
      <c r="D1750" s="99"/>
    </row>
    <row r="1751" spans="2:4" x14ac:dyDescent="0.35">
      <c r="B1751" s="99"/>
      <c r="C1751" s="99"/>
      <c r="D1751" s="99"/>
    </row>
    <row r="1752" spans="2:4" x14ac:dyDescent="0.35">
      <c r="B1752" s="99"/>
      <c r="C1752" s="99"/>
      <c r="D1752" s="99"/>
    </row>
    <row r="1753" spans="2:4" x14ac:dyDescent="0.35">
      <c r="B1753" s="99"/>
      <c r="C1753" s="99"/>
      <c r="D1753" s="99"/>
    </row>
    <row r="1754" spans="2:4" x14ac:dyDescent="0.35">
      <c r="B1754" s="99"/>
      <c r="C1754" s="99"/>
      <c r="D1754" s="99"/>
    </row>
    <row r="1755" spans="2:4" x14ac:dyDescent="0.35">
      <c r="B1755" s="99"/>
      <c r="C1755" s="99"/>
      <c r="D1755" s="99"/>
    </row>
    <row r="1756" spans="2:4" x14ac:dyDescent="0.35">
      <c r="B1756" s="99"/>
      <c r="C1756" s="99"/>
      <c r="D1756" s="99"/>
    </row>
    <row r="1757" spans="2:4" x14ac:dyDescent="0.35">
      <c r="B1757" s="99"/>
      <c r="C1757" s="99"/>
      <c r="D1757" s="99"/>
    </row>
    <row r="1758" spans="2:4" x14ac:dyDescent="0.35">
      <c r="B1758" s="99"/>
      <c r="C1758" s="99"/>
      <c r="D1758" s="99"/>
    </row>
    <row r="1759" spans="2:4" x14ac:dyDescent="0.35">
      <c r="B1759" s="99"/>
      <c r="C1759" s="99"/>
      <c r="D1759" s="99"/>
    </row>
    <row r="1760" spans="2:4" x14ac:dyDescent="0.35">
      <c r="B1760" s="99"/>
      <c r="C1760" s="99"/>
      <c r="D1760" s="99"/>
    </row>
    <row r="1761" spans="2:4" x14ac:dyDescent="0.35">
      <c r="B1761" s="99"/>
      <c r="C1761" s="99"/>
      <c r="D1761" s="99"/>
    </row>
    <row r="1762" spans="2:4" x14ac:dyDescent="0.35">
      <c r="B1762" s="99"/>
      <c r="C1762" s="99"/>
      <c r="D1762" s="99"/>
    </row>
    <row r="1763" spans="2:4" x14ac:dyDescent="0.35">
      <c r="B1763" s="99"/>
      <c r="C1763" s="99"/>
      <c r="D1763" s="99"/>
    </row>
    <row r="1764" spans="2:4" x14ac:dyDescent="0.35">
      <c r="B1764" s="99"/>
      <c r="C1764" s="99"/>
      <c r="D1764" s="99"/>
    </row>
    <row r="1765" spans="2:4" x14ac:dyDescent="0.35">
      <c r="B1765" s="99"/>
      <c r="C1765" s="99"/>
      <c r="D1765" s="99"/>
    </row>
    <row r="1766" spans="2:4" x14ac:dyDescent="0.35">
      <c r="B1766" s="99"/>
      <c r="C1766" s="99"/>
      <c r="D1766" s="99"/>
    </row>
    <row r="1767" spans="2:4" x14ac:dyDescent="0.35">
      <c r="B1767" s="99"/>
      <c r="C1767" s="99"/>
      <c r="D1767" s="99"/>
    </row>
    <row r="1768" spans="2:4" x14ac:dyDescent="0.35">
      <c r="B1768" s="99"/>
      <c r="C1768" s="99"/>
      <c r="D1768" s="99"/>
    </row>
    <row r="1769" spans="2:4" x14ac:dyDescent="0.35">
      <c r="B1769" s="99"/>
      <c r="C1769" s="99"/>
      <c r="D1769" s="99"/>
    </row>
    <row r="1770" spans="2:4" x14ac:dyDescent="0.35">
      <c r="B1770" s="99"/>
      <c r="C1770" s="99"/>
      <c r="D1770" s="99"/>
    </row>
    <row r="1771" spans="2:4" x14ac:dyDescent="0.35">
      <c r="B1771" s="99"/>
      <c r="C1771" s="99"/>
      <c r="D1771" s="99"/>
    </row>
    <row r="1772" spans="2:4" x14ac:dyDescent="0.35">
      <c r="B1772" s="99"/>
      <c r="C1772" s="99"/>
      <c r="D1772" s="99"/>
    </row>
    <row r="1773" spans="2:4" x14ac:dyDescent="0.35">
      <c r="B1773" s="99"/>
      <c r="C1773" s="99"/>
      <c r="D1773" s="99"/>
    </row>
    <row r="1774" spans="2:4" x14ac:dyDescent="0.35">
      <c r="B1774" s="99"/>
      <c r="C1774" s="99"/>
      <c r="D1774" s="99"/>
    </row>
    <row r="1775" spans="2:4" x14ac:dyDescent="0.35">
      <c r="B1775" s="99"/>
      <c r="C1775" s="99"/>
      <c r="D1775" s="99"/>
    </row>
    <row r="1776" spans="2:4" x14ac:dyDescent="0.35">
      <c r="B1776" s="99"/>
      <c r="C1776" s="99"/>
      <c r="D1776" s="99"/>
    </row>
    <row r="1777" spans="2:4" x14ac:dyDescent="0.35">
      <c r="B1777" s="99"/>
      <c r="C1777" s="99"/>
      <c r="D1777" s="99"/>
    </row>
    <row r="1778" spans="2:4" x14ac:dyDescent="0.35">
      <c r="B1778" s="99"/>
      <c r="C1778" s="99"/>
      <c r="D1778" s="99"/>
    </row>
    <row r="1779" spans="2:4" x14ac:dyDescent="0.35">
      <c r="B1779" s="99"/>
      <c r="C1779" s="99"/>
      <c r="D1779" s="99"/>
    </row>
    <row r="1780" spans="2:4" x14ac:dyDescent="0.35">
      <c r="B1780" s="99"/>
      <c r="C1780" s="99"/>
      <c r="D1780" s="99"/>
    </row>
    <row r="1781" spans="2:4" x14ac:dyDescent="0.35">
      <c r="B1781" s="99"/>
      <c r="C1781" s="99"/>
      <c r="D1781" s="99"/>
    </row>
    <row r="1782" spans="2:4" x14ac:dyDescent="0.35">
      <c r="B1782" s="99"/>
      <c r="C1782" s="99"/>
      <c r="D1782" s="99"/>
    </row>
    <row r="1783" spans="2:4" x14ac:dyDescent="0.35">
      <c r="B1783" s="99"/>
      <c r="C1783" s="99"/>
      <c r="D1783" s="99"/>
    </row>
    <row r="1784" spans="2:4" x14ac:dyDescent="0.35">
      <c r="B1784" s="99"/>
      <c r="C1784" s="99"/>
      <c r="D1784" s="99"/>
    </row>
    <row r="1785" spans="2:4" x14ac:dyDescent="0.35">
      <c r="B1785" s="99"/>
      <c r="C1785" s="99"/>
      <c r="D1785" s="99"/>
    </row>
    <row r="1786" spans="2:4" x14ac:dyDescent="0.35">
      <c r="B1786" s="99"/>
      <c r="C1786" s="99"/>
      <c r="D1786" s="99"/>
    </row>
    <row r="1787" spans="2:4" x14ac:dyDescent="0.35">
      <c r="B1787" s="99"/>
      <c r="C1787" s="99"/>
      <c r="D1787" s="99"/>
    </row>
    <row r="1788" spans="2:4" x14ac:dyDescent="0.35">
      <c r="B1788" s="99"/>
      <c r="C1788" s="99"/>
      <c r="D1788" s="99"/>
    </row>
    <row r="1789" spans="2:4" x14ac:dyDescent="0.35">
      <c r="B1789" s="99"/>
      <c r="C1789" s="99"/>
      <c r="D1789" s="99"/>
    </row>
    <row r="1790" spans="2:4" x14ac:dyDescent="0.35">
      <c r="B1790" s="99"/>
      <c r="C1790" s="99"/>
      <c r="D1790" s="99"/>
    </row>
    <row r="1791" spans="2:4" x14ac:dyDescent="0.35">
      <c r="B1791" s="99"/>
      <c r="C1791" s="99"/>
      <c r="D1791" s="99"/>
    </row>
    <row r="1792" spans="2:4" x14ac:dyDescent="0.35">
      <c r="B1792" s="99"/>
      <c r="C1792" s="99"/>
      <c r="D1792" s="99"/>
    </row>
    <row r="1793" spans="2:4" x14ac:dyDescent="0.35">
      <c r="B1793" s="99"/>
      <c r="C1793" s="99"/>
      <c r="D1793" s="99"/>
    </row>
    <row r="1794" spans="2:4" x14ac:dyDescent="0.35">
      <c r="B1794" s="99"/>
      <c r="C1794" s="99"/>
      <c r="D1794" s="99"/>
    </row>
    <row r="1795" spans="2:4" x14ac:dyDescent="0.35">
      <c r="B1795" s="99"/>
      <c r="C1795" s="99"/>
      <c r="D1795" s="99"/>
    </row>
    <row r="1796" spans="2:4" x14ac:dyDescent="0.35">
      <c r="B1796" s="99"/>
      <c r="C1796" s="99"/>
      <c r="D1796" s="99"/>
    </row>
    <row r="1797" spans="2:4" x14ac:dyDescent="0.35">
      <c r="B1797" s="99"/>
      <c r="C1797" s="99"/>
      <c r="D1797" s="99"/>
    </row>
    <row r="1798" spans="2:4" x14ac:dyDescent="0.35">
      <c r="B1798" s="99"/>
      <c r="C1798" s="99"/>
      <c r="D1798" s="99"/>
    </row>
    <row r="1799" spans="2:4" x14ac:dyDescent="0.35">
      <c r="B1799" s="99"/>
      <c r="C1799" s="99"/>
      <c r="D1799" s="99"/>
    </row>
    <row r="1800" spans="2:4" x14ac:dyDescent="0.35">
      <c r="B1800" s="99"/>
      <c r="C1800" s="99"/>
      <c r="D1800" s="99"/>
    </row>
    <row r="1801" spans="2:4" x14ac:dyDescent="0.35">
      <c r="B1801" s="99"/>
      <c r="C1801" s="99"/>
      <c r="D1801" s="99"/>
    </row>
    <row r="1802" spans="2:4" x14ac:dyDescent="0.35">
      <c r="B1802" s="99"/>
      <c r="C1802" s="99"/>
      <c r="D1802" s="99"/>
    </row>
    <row r="1803" spans="2:4" x14ac:dyDescent="0.35">
      <c r="B1803" s="99"/>
      <c r="C1803" s="99"/>
      <c r="D1803" s="99"/>
    </row>
    <row r="1804" spans="2:4" x14ac:dyDescent="0.35">
      <c r="B1804" s="99"/>
      <c r="C1804" s="99"/>
      <c r="D1804" s="99"/>
    </row>
    <row r="1805" spans="2:4" x14ac:dyDescent="0.35">
      <c r="B1805" s="99"/>
      <c r="C1805" s="99"/>
      <c r="D1805" s="99"/>
    </row>
    <row r="1806" spans="2:4" x14ac:dyDescent="0.35">
      <c r="B1806" s="99"/>
      <c r="C1806" s="99"/>
      <c r="D1806" s="99"/>
    </row>
    <row r="1807" spans="2:4" x14ac:dyDescent="0.35">
      <c r="B1807" s="99"/>
      <c r="C1807" s="99"/>
      <c r="D1807" s="99"/>
    </row>
    <row r="1808" spans="2:4" x14ac:dyDescent="0.35">
      <c r="B1808" s="99"/>
      <c r="C1808" s="99"/>
      <c r="D1808" s="99"/>
    </row>
    <row r="1809" spans="2:4" x14ac:dyDescent="0.35">
      <c r="B1809" s="99"/>
      <c r="C1809" s="99"/>
      <c r="D1809" s="99"/>
    </row>
    <row r="1810" spans="2:4" x14ac:dyDescent="0.35">
      <c r="B1810" s="99"/>
      <c r="C1810" s="99"/>
      <c r="D1810" s="99"/>
    </row>
    <row r="1811" spans="2:4" x14ac:dyDescent="0.35">
      <c r="B1811" s="99"/>
      <c r="C1811" s="99"/>
      <c r="D1811" s="99"/>
    </row>
    <row r="1812" spans="2:4" x14ac:dyDescent="0.35">
      <c r="B1812" s="99"/>
      <c r="C1812" s="99"/>
      <c r="D1812" s="99"/>
    </row>
    <row r="1813" spans="2:4" x14ac:dyDescent="0.35">
      <c r="B1813" s="99"/>
      <c r="C1813" s="99"/>
      <c r="D1813" s="99"/>
    </row>
    <row r="1814" spans="2:4" x14ac:dyDescent="0.35">
      <c r="B1814" s="99"/>
      <c r="C1814" s="99"/>
      <c r="D1814" s="99"/>
    </row>
    <row r="1815" spans="2:4" x14ac:dyDescent="0.35">
      <c r="B1815" s="99"/>
      <c r="C1815" s="99"/>
      <c r="D1815" s="99"/>
    </row>
    <row r="1816" spans="2:4" x14ac:dyDescent="0.35">
      <c r="B1816" s="99"/>
      <c r="C1816" s="99"/>
      <c r="D1816" s="99"/>
    </row>
    <row r="1817" spans="2:4" x14ac:dyDescent="0.35">
      <c r="B1817" s="99"/>
      <c r="C1817" s="99"/>
      <c r="D1817" s="99"/>
    </row>
    <row r="1818" spans="2:4" x14ac:dyDescent="0.35">
      <c r="B1818" s="99"/>
      <c r="C1818" s="99"/>
      <c r="D1818" s="99"/>
    </row>
    <row r="1819" spans="2:4" x14ac:dyDescent="0.35">
      <c r="B1819" s="99"/>
      <c r="C1819" s="99"/>
      <c r="D1819" s="99"/>
    </row>
    <row r="1820" spans="2:4" x14ac:dyDescent="0.35">
      <c r="B1820" s="99"/>
      <c r="C1820" s="99"/>
      <c r="D1820" s="99"/>
    </row>
    <row r="1821" spans="2:4" x14ac:dyDescent="0.35">
      <c r="B1821" s="99"/>
      <c r="C1821" s="99"/>
      <c r="D1821" s="99"/>
    </row>
    <row r="1822" spans="2:4" x14ac:dyDescent="0.35">
      <c r="B1822" s="99"/>
      <c r="C1822" s="99"/>
      <c r="D1822" s="99"/>
    </row>
    <row r="1823" spans="2:4" x14ac:dyDescent="0.35">
      <c r="B1823" s="99"/>
      <c r="C1823" s="99"/>
      <c r="D1823" s="99"/>
    </row>
    <row r="1824" spans="2:4" x14ac:dyDescent="0.35">
      <c r="B1824" s="99"/>
      <c r="C1824" s="99"/>
      <c r="D1824" s="99"/>
    </row>
    <row r="1825" spans="2:4" x14ac:dyDescent="0.35">
      <c r="B1825" s="99"/>
      <c r="C1825" s="99"/>
      <c r="D1825" s="99"/>
    </row>
    <row r="1826" spans="2:4" x14ac:dyDescent="0.35">
      <c r="B1826" s="99"/>
      <c r="C1826" s="99"/>
      <c r="D1826" s="99"/>
    </row>
    <row r="1827" spans="2:4" x14ac:dyDescent="0.35">
      <c r="B1827" s="99"/>
      <c r="C1827" s="99"/>
      <c r="D1827" s="99"/>
    </row>
    <row r="1828" spans="2:4" x14ac:dyDescent="0.35">
      <c r="B1828" s="99"/>
      <c r="C1828" s="99"/>
      <c r="D1828" s="99"/>
    </row>
    <row r="1829" spans="2:4" x14ac:dyDescent="0.35">
      <c r="B1829" s="99"/>
      <c r="C1829" s="99"/>
      <c r="D1829" s="99"/>
    </row>
    <row r="1830" spans="2:4" x14ac:dyDescent="0.35">
      <c r="B1830" s="99"/>
      <c r="C1830" s="99"/>
      <c r="D1830" s="99"/>
    </row>
    <row r="1831" spans="2:4" x14ac:dyDescent="0.35">
      <c r="B1831" s="99"/>
      <c r="C1831" s="99"/>
      <c r="D1831" s="99"/>
    </row>
    <row r="1832" spans="2:4" x14ac:dyDescent="0.35">
      <c r="B1832" s="99"/>
      <c r="C1832" s="99"/>
      <c r="D1832" s="99"/>
    </row>
    <row r="1833" spans="2:4" x14ac:dyDescent="0.35">
      <c r="B1833" s="99"/>
      <c r="C1833" s="99"/>
      <c r="D1833" s="99"/>
    </row>
    <row r="1834" spans="2:4" x14ac:dyDescent="0.35">
      <c r="B1834" s="99"/>
      <c r="C1834" s="99"/>
      <c r="D1834" s="99"/>
    </row>
    <row r="1835" spans="2:4" x14ac:dyDescent="0.35">
      <c r="B1835" s="99"/>
      <c r="C1835" s="99"/>
      <c r="D1835" s="99"/>
    </row>
    <row r="1836" spans="2:4" x14ac:dyDescent="0.35">
      <c r="B1836" s="99"/>
      <c r="C1836" s="99"/>
      <c r="D1836" s="99"/>
    </row>
    <row r="1837" spans="2:4" x14ac:dyDescent="0.35">
      <c r="B1837" s="99"/>
      <c r="C1837" s="99"/>
      <c r="D1837" s="99"/>
    </row>
    <row r="1838" spans="2:4" x14ac:dyDescent="0.35">
      <c r="B1838" s="99"/>
      <c r="C1838" s="99"/>
      <c r="D1838" s="99"/>
    </row>
    <row r="1839" spans="2:4" x14ac:dyDescent="0.35">
      <c r="B1839" s="99"/>
      <c r="C1839" s="99"/>
      <c r="D1839" s="99"/>
    </row>
    <row r="1840" spans="2:4" x14ac:dyDescent="0.35">
      <c r="B1840" s="99"/>
      <c r="C1840" s="99"/>
      <c r="D1840" s="99"/>
    </row>
    <row r="1841" spans="2:4" x14ac:dyDescent="0.35">
      <c r="B1841" s="99"/>
      <c r="C1841" s="99"/>
      <c r="D1841" s="99"/>
    </row>
    <row r="1842" spans="2:4" x14ac:dyDescent="0.35">
      <c r="B1842" s="99"/>
      <c r="C1842" s="99"/>
      <c r="D1842" s="99"/>
    </row>
    <row r="1843" spans="2:4" x14ac:dyDescent="0.35">
      <c r="B1843" s="99"/>
      <c r="C1843" s="99"/>
      <c r="D1843" s="99"/>
    </row>
    <row r="1844" spans="2:4" x14ac:dyDescent="0.35">
      <c r="B1844" s="99"/>
      <c r="C1844" s="99"/>
      <c r="D1844" s="99"/>
    </row>
    <row r="1845" spans="2:4" x14ac:dyDescent="0.35">
      <c r="B1845" s="99"/>
      <c r="C1845" s="99"/>
      <c r="D1845" s="99"/>
    </row>
    <row r="1846" spans="2:4" x14ac:dyDescent="0.35">
      <c r="B1846" s="99"/>
      <c r="C1846" s="99"/>
      <c r="D1846" s="99"/>
    </row>
    <row r="1847" spans="2:4" x14ac:dyDescent="0.35">
      <c r="B1847" s="99"/>
      <c r="C1847" s="99"/>
      <c r="D1847" s="99"/>
    </row>
    <row r="1848" spans="2:4" x14ac:dyDescent="0.35">
      <c r="B1848" s="99"/>
      <c r="C1848" s="99"/>
      <c r="D1848" s="99"/>
    </row>
    <row r="1849" spans="2:4" x14ac:dyDescent="0.35">
      <c r="B1849" s="99"/>
      <c r="C1849" s="99"/>
      <c r="D1849" s="99"/>
    </row>
    <row r="1850" spans="2:4" x14ac:dyDescent="0.35">
      <c r="B1850" s="99"/>
      <c r="C1850" s="99"/>
      <c r="D1850" s="99"/>
    </row>
    <row r="1851" spans="2:4" x14ac:dyDescent="0.35">
      <c r="B1851" s="99"/>
      <c r="C1851" s="99"/>
      <c r="D1851" s="99"/>
    </row>
    <row r="1852" spans="2:4" x14ac:dyDescent="0.35">
      <c r="B1852" s="99"/>
      <c r="C1852" s="99"/>
      <c r="D1852" s="99"/>
    </row>
    <row r="1853" spans="2:4" x14ac:dyDescent="0.35">
      <c r="B1853" s="99"/>
      <c r="C1853" s="99"/>
      <c r="D1853" s="99"/>
    </row>
    <row r="1854" spans="2:4" x14ac:dyDescent="0.35">
      <c r="B1854" s="99"/>
      <c r="C1854" s="99"/>
      <c r="D1854" s="99"/>
    </row>
    <row r="1855" spans="2:4" x14ac:dyDescent="0.35">
      <c r="B1855" s="99"/>
      <c r="C1855" s="99"/>
      <c r="D1855" s="99"/>
    </row>
    <row r="1856" spans="2:4" x14ac:dyDescent="0.35">
      <c r="B1856" s="99"/>
      <c r="C1856" s="99"/>
      <c r="D1856" s="99"/>
    </row>
    <row r="1857" spans="2:4" x14ac:dyDescent="0.35">
      <c r="B1857" s="99"/>
      <c r="C1857" s="99"/>
      <c r="D1857" s="99"/>
    </row>
    <row r="1858" spans="2:4" x14ac:dyDescent="0.35">
      <c r="B1858" s="99"/>
      <c r="C1858" s="99"/>
      <c r="D1858" s="99"/>
    </row>
    <row r="1859" spans="2:4" x14ac:dyDescent="0.35">
      <c r="B1859" s="99"/>
      <c r="C1859" s="99"/>
      <c r="D1859" s="99"/>
    </row>
    <row r="1860" spans="2:4" x14ac:dyDescent="0.35">
      <c r="B1860" s="99"/>
      <c r="C1860" s="99"/>
      <c r="D1860" s="99"/>
    </row>
    <row r="1861" spans="2:4" x14ac:dyDescent="0.35">
      <c r="B1861" s="99"/>
      <c r="C1861" s="99"/>
      <c r="D1861" s="99"/>
    </row>
    <row r="1862" spans="2:4" x14ac:dyDescent="0.35">
      <c r="B1862" s="99"/>
      <c r="C1862" s="99"/>
      <c r="D1862" s="99"/>
    </row>
    <row r="1863" spans="2:4" x14ac:dyDescent="0.35">
      <c r="B1863" s="99"/>
      <c r="C1863" s="99"/>
      <c r="D1863" s="99"/>
    </row>
    <row r="1864" spans="2:4" x14ac:dyDescent="0.35">
      <c r="B1864" s="99"/>
      <c r="C1864" s="99"/>
      <c r="D1864" s="99"/>
    </row>
    <row r="1865" spans="2:4" x14ac:dyDescent="0.35">
      <c r="B1865" s="99"/>
      <c r="C1865" s="99"/>
      <c r="D1865" s="99"/>
    </row>
    <row r="1866" spans="2:4" x14ac:dyDescent="0.35">
      <c r="B1866" s="99"/>
      <c r="C1866" s="99"/>
      <c r="D1866" s="99"/>
    </row>
    <row r="1867" spans="2:4" x14ac:dyDescent="0.35">
      <c r="B1867" s="99"/>
      <c r="C1867" s="99"/>
      <c r="D1867" s="99"/>
    </row>
    <row r="1868" spans="2:4" x14ac:dyDescent="0.35">
      <c r="B1868" s="99"/>
      <c r="C1868" s="99"/>
      <c r="D1868" s="99"/>
    </row>
    <row r="1869" spans="2:4" x14ac:dyDescent="0.35">
      <c r="B1869" s="99"/>
      <c r="C1869" s="99"/>
      <c r="D1869" s="99"/>
    </row>
    <row r="1870" spans="2:4" x14ac:dyDescent="0.35">
      <c r="B1870" s="99"/>
      <c r="C1870" s="99"/>
      <c r="D1870" s="99"/>
    </row>
    <row r="1871" spans="2:4" x14ac:dyDescent="0.35">
      <c r="B1871" s="99"/>
      <c r="C1871" s="99"/>
      <c r="D1871" s="99"/>
    </row>
    <row r="1872" spans="2:4" x14ac:dyDescent="0.35">
      <c r="B1872" s="99"/>
      <c r="C1872" s="99"/>
      <c r="D1872" s="99"/>
    </row>
    <row r="1873" spans="2:4" x14ac:dyDescent="0.35">
      <c r="B1873" s="99"/>
      <c r="C1873" s="99"/>
      <c r="D1873" s="99"/>
    </row>
    <row r="1874" spans="2:4" x14ac:dyDescent="0.35">
      <c r="B1874" s="99"/>
      <c r="C1874" s="99"/>
      <c r="D1874" s="99"/>
    </row>
    <row r="1875" spans="2:4" x14ac:dyDescent="0.35">
      <c r="B1875" s="99"/>
      <c r="C1875" s="99"/>
      <c r="D1875" s="99"/>
    </row>
    <row r="1876" spans="2:4" x14ac:dyDescent="0.35">
      <c r="B1876" s="99"/>
      <c r="C1876" s="99"/>
      <c r="D1876" s="99"/>
    </row>
    <row r="1877" spans="2:4" x14ac:dyDescent="0.35">
      <c r="B1877" s="99"/>
      <c r="C1877" s="99"/>
      <c r="D1877" s="99"/>
    </row>
    <row r="1878" spans="2:4" x14ac:dyDescent="0.35">
      <c r="B1878" s="99"/>
      <c r="C1878" s="99"/>
      <c r="D1878" s="99"/>
    </row>
    <row r="1879" spans="2:4" x14ac:dyDescent="0.35">
      <c r="B1879" s="99"/>
      <c r="C1879" s="99"/>
      <c r="D1879" s="99"/>
    </row>
    <row r="1880" spans="2:4" x14ac:dyDescent="0.35">
      <c r="B1880" s="99"/>
      <c r="C1880" s="99"/>
      <c r="D1880" s="99"/>
    </row>
    <row r="1881" spans="2:4" x14ac:dyDescent="0.35">
      <c r="B1881" s="99"/>
      <c r="C1881" s="99"/>
      <c r="D1881" s="99"/>
    </row>
    <row r="1882" spans="2:4" x14ac:dyDescent="0.35">
      <c r="B1882" s="99"/>
      <c r="C1882" s="99"/>
      <c r="D1882" s="99"/>
    </row>
    <row r="1883" spans="2:4" x14ac:dyDescent="0.35">
      <c r="B1883" s="99"/>
      <c r="C1883" s="99"/>
      <c r="D1883" s="99"/>
    </row>
    <row r="1884" spans="2:4" x14ac:dyDescent="0.35">
      <c r="B1884" s="99"/>
      <c r="C1884" s="99"/>
      <c r="D1884" s="99"/>
    </row>
    <row r="1885" spans="2:4" x14ac:dyDescent="0.35">
      <c r="B1885" s="99"/>
      <c r="C1885" s="99"/>
      <c r="D1885" s="99"/>
    </row>
    <row r="1886" spans="2:4" x14ac:dyDescent="0.35">
      <c r="B1886" s="99"/>
      <c r="C1886" s="99"/>
      <c r="D1886" s="99"/>
    </row>
    <row r="1887" spans="2:4" x14ac:dyDescent="0.35">
      <c r="B1887" s="99"/>
      <c r="C1887" s="99"/>
      <c r="D1887" s="99"/>
    </row>
    <row r="1888" spans="2:4" x14ac:dyDescent="0.35">
      <c r="B1888" s="99"/>
      <c r="C1888" s="99"/>
      <c r="D1888" s="99"/>
    </row>
    <row r="1889" spans="2:4" x14ac:dyDescent="0.35">
      <c r="B1889" s="99"/>
      <c r="C1889" s="99"/>
      <c r="D1889" s="99"/>
    </row>
    <row r="1890" spans="2:4" x14ac:dyDescent="0.35">
      <c r="B1890" s="99"/>
      <c r="C1890" s="99"/>
      <c r="D1890" s="99"/>
    </row>
    <row r="1891" spans="2:4" x14ac:dyDescent="0.35">
      <c r="B1891" s="99"/>
      <c r="C1891" s="99"/>
      <c r="D1891" s="99"/>
    </row>
    <row r="1892" spans="2:4" x14ac:dyDescent="0.35">
      <c r="B1892" s="99"/>
      <c r="C1892" s="99"/>
      <c r="D1892" s="99"/>
    </row>
    <row r="1893" spans="2:4" x14ac:dyDescent="0.35">
      <c r="B1893" s="99"/>
      <c r="C1893" s="99"/>
      <c r="D1893" s="99"/>
    </row>
    <row r="1894" spans="2:4" x14ac:dyDescent="0.35">
      <c r="B1894" s="99"/>
      <c r="C1894" s="99"/>
      <c r="D1894" s="99"/>
    </row>
    <row r="1895" spans="2:4" x14ac:dyDescent="0.35">
      <c r="B1895" s="99"/>
      <c r="C1895" s="99"/>
      <c r="D1895" s="99"/>
    </row>
    <row r="1896" spans="2:4" x14ac:dyDescent="0.35">
      <c r="B1896" s="99"/>
      <c r="C1896" s="99"/>
      <c r="D1896" s="99"/>
    </row>
    <row r="1897" spans="2:4" x14ac:dyDescent="0.35">
      <c r="B1897" s="99"/>
      <c r="C1897" s="99"/>
      <c r="D1897" s="99"/>
    </row>
    <row r="1898" spans="2:4" x14ac:dyDescent="0.35">
      <c r="B1898" s="99"/>
      <c r="C1898" s="99"/>
      <c r="D1898" s="99"/>
    </row>
    <row r="1899" spans="2:4" x14ac:dyDescent="0.35">
      <c r="B1899" s="99"/>
      <c r="C1899" s="99"/>
      <c r="D1899" s="99"/>
    </row>
    <row r="1900" spans="2:4" x14ac:dyDescent="0.35">
      <c r="B1900" s="99"/>
      <c r="C1900" s="99"/>
      <c r="D1900" s="99"/>
    </row>
    <row r="1901" spans="2:4" x14ac:dyDescent="0.35">
      <c r="B1901" s="99"/>
      <c r="C1901" s="99"/>
      <c r="D1901" s="99"/>
    </row>
    <row r="1902" spans="2:4" x14ac:dyDescent="0.35">
      <c r="B1902" s="99"/>
      <c r="C1902" s="99"/>
      <c r="D1902" s="99"/>
    </row>
    <row r="1903" spans="2:4" x14ac:dyDescent="0.35">
      <c r="B1903" s="99"/>
      <c r="C1903" s="99"/>
      <c r="D1903" s="99"/>
    </row>
    <row r="1904" spans="2:4" x14ac:dyDescent="0.35">
      <c r="B1904" s="99"/>
      <c r="C1904" s="99"/>
      <c r="D1904" s="99"/>
    </row>
    <row r="1905" spans="2:4" x14ac:dyDescent="0.35">
      <c r="B1905" s="99"/>
      <c r="C1905" s="99"/>
      <c r="D1905" s="99"/>
    </row>
    <row r="1906" spans="2:4" x14ac:dyDescent="0.35">
      <c r="B1906" s="99"/>
      <c r="C1906" s="99"/>
      <c r="D1906" s="99"/>
    </row>
    <row r="1907" spans="2:4" x14ac:dyDescent="0.35">
      <c r="B1907" s="99"/>
      <c r="C1907" s="99"/>
      <c r="D1907" s="99"/>
    </row>
    <row r="1908" spans="2:4" x14ac:dyDescent="0.35">
      <c r="B1908" s="99"/>
      <c r="C1908" s="99"/>
      <c r="D1908" s="99"/>
    </row>
    <row r="1909" spans="2:4" x14ac:dyDescent="0.35">
      <c r="B1909" s="99"/>
      <c r="C1909" s="99"/>
      <c r="D1909" s="99"/>
    </row>
    <row r="1910" spans="2:4" x14ac:dyDescent="0.35">
      <c r="B1910" s="99"/>
      <c r="C1910" s="99"/>
      <c r="D1910" s="99"/>
    </row>
    <row r="1911" spans="2:4" x14ac:dyDescent="0.35">
      <c r="B1911" s="99"/>
      <c r="C1911" s="99"/>
      <c r="D1911" s="99"/>
    </row>
    <row r="1912" spans="2:4" x14ac:dyDescent="0.35">
      <c r="B1912" s="99"/>
      <c r="C1912" s="99"/>
      <c r="D1912" s="99"/>
    </row>
    <row r="1913" spans="2:4" x14ac:dyDescent="0.35">
      <c r="B1913" s="99"/>
      <c r="C1913" s="99"/>
      <c r="D1913" s="99"/>
    </row>
    <row r="1914" spans="2:4" x14ac:dyDescent="0.35">
      <c r="B1914" s="99"/>
      <c r="C1914" s="99"/>
      <c r="D1914" s="99"/>
    </row>
    <row r="1915" spans="2:4" x14ac:dyDescent="0.35">
      <c r="B1915" s="99"/>
      <c r="C1915" s="99"/>
      <c r="D1915" s="99"/>
    </row>
    <row r="1916" spans="2:4" x14ac:dyDescent="0.35">
      <c r="B1916" s="99"/>
      <c r="C1916" s="99"/>
      <c r="D1916" s="99"/>
    </row>
    <row r="1917" spans="2:4" x14ac:dyDescent="0.35">
      <c r="B1917" s="99"/>
      <c r="C1917" s="99"/>
      <c r="D1917" s="99"/>
    </row>
    <row r="1918" spans="2:4" x14ac:dyDescent="0.35">
      <c r="B1918" s="99"/>
      <c r="C1918" s="99"/>
      <c r="D1918" s="99"/>
    </row>
    <row r="1919" spans="2:4" x14ac:dyDescent="0.35">
      <c r="B1919" s="99"/>
      <c r="C1919" s="99"/>
      <c r="D1919" s="99"/>
    </row>
    <row r="1920" spans="2:4" x14ac:dyDescent="0.35">
      <c r="B1920" s="99"/>
      <c r="C1920" s="99"/>
      <c r="D1920" s="99"/>
    </row>
    <row r="1921" spans="2:4" x14ac:dyDescent="0.35">
      <c r="B1921" s="99"/>
      <c r="C1921" s="99"/>
      <c r="D1921" s="99"/>
    </row>
    <row r="1922" spans="2:4" x14ac:dyDescent="0.35">
      <c r="B1922" s="99"/>
      <c r="C1922" s="99"/>
      <c r="D1922" s="99"/>
    </row>
    <row r="1923" spans="2:4" x14ac:dyDescent="0.35">
      <c r="B1923" s="99"/>
      <c r="C1923" s="99"/>
      <c r="D1923" s="99"/>
    </row>
    <row r="1924" spans="2:4" x14ac:dyDescent="0.35">
      <c r="B1924" s="99"/>
      <c r="C1924" s="99"/>
      <c r="D1924" s="99"/>
    </row>
    <row r="1925" spans="2:4" x14ac:dyDescent="0.35">
      <c r="B1925" s="99"/>
      <c r="C1925" s="99"/>
      <c r="D1925" s="99"/>
    </row>
    <row r="1926" spans="2:4" x14ac:dyDescent="0.35">
      <c r="B1926" s="99"/>
      <c r="C1926" s="99"/>
      <c r="D1926" s="99"/>
    </row>
    <row r="1927" spans="2:4" x14ac:dyDescent="0.35">
      <c r="B1927" s="99"/>
      <c r="C1927" s="99"/>
      <c r="D1927" s="99"/>
    </row>
    <row r="1928" spans="2:4" x14ac:dyDescent="0.35">
      <c r="B1928" s="99"/>
      <c r="C1928" s="99"/>
      <c r="D1928" s="99"/>
    </row>
    <row r="1929" spans="2:4" x14ac:dyDescent="0.35">
      <c r="B1929" s="99"/>
      <c r="C1929" s="99"/>
      <c r="D1929" s="99"/>
    </row>
    <row r="1930" spans="2:4" x14ac:dyDescent="0.35">
      <c r="B1930" s="99"/>
      <c r="C1930" s="99"/>
      <c r="D1930" s="99"/>
    </row>
    <row r="1931" spans="2:4" x14ac:dyDescent="0.35">
      <c r="B1931" s="99"/>
      <c r="C1931" s="99"/>
      <c r="D1931" s="99"/>
    </row>
    <row r="1932" spans="2:4" x14ac:dyDescent="0.35">
      <c r="B1932" s="99"/>
      <c r="C1932" s="99"/>
      <c r="D1932" s="99"/>
    </row>
    <row r="1933" spans="2:4" x14ac:dyDescent="0.35">
      <c r="B1933" s="99"/>
      <c r="C1933" s="99"/>
      <c r="D1933" s="99"/>
    </row>
    <row r="1934" spans="2:4" x14ac:dyDescent="0.35">
      <c r="B1934" s="99"/>
      <c r="C1934" s="99"/>
      <c r="D1934" s="99"/>
    </row>
    <row r="1935" spans="2:4" x14ac:dyDescent="0.35">
      <c r="B1935" s="99"/>
      <c r="C1935" s="99"/>
      <c r="D1935" s="99"/>
    </row>
    <row r="1936" spans="2:4" x14ac:dyDescent="0.35">
      <c r="B1936" s="99"/>
      <c r="C1936" s="99"/>
      <c r="D1936" s="99"/>
    </row>
    <row r="1937" spans="2:4" x14ac:dyDescent="0.35">
      <c r="B1937" s="99"/>
      <c r="C1937" s="99"/>
      <c r="D1937" s="99"/>
    </row>
    <row r="1938" spans="2:4" x14ac:dyDescent="0.35">
      <c r="B1938" s="99"/>
      <c r="C1938" s="99"/>
      <c r="D1938" s="99"/>
    </row>
    <row r="1939" spans="2:4" x14ac:dyDescent="0.35">
      <c r="B1939" s="99"/>
      <c r="C1939" s="99"/>
      <c r="D1939" s="99"/>
    </row>
    <row r="1940" spans="2:4" x14ac:dyDescent="0.35">
      <c r="B1940" s="99"/>
      <c r="C1940" s="99"/>
      <c r="D1940" s="99"/>
    </row>
    <row r="1941" spans="2:4" x14ac:dyDescent="0.35">
      <c r="B1941" s="99"/>
      <c r="C1941" s="99"/>
      <c r="D1941" s="99"/>
    </row>
    <row r="1942" spans="2:4" x14ac:dyDescent="0.35">
      <c r="B1942" s="99"/>
      <c r="C1942" s="99"/>
      <c r="D1942" s="99"/>
    </row>
    <row r="1943" spans="2:4" x14ac:dyDescent="0.35">
      <c r="B1943" s="99"/>
      <c r="C1943" s="99"/>
      <c r="D1943" s="99"/>
    </row>
    <row r="1944" spans="2:4" x14ac:dyDescent="0.35">
      <c r="B1944" s="99"/>
      <c r="C1944" s="99"/>
      <c r="D1944" s="99"/>
    </row>
    <row r="1945" spans="2:4" x14ac:dyDescent="0.35">
      <c r="B1945" s="99"/>
      <c r="C1945" s="99"/>
      <c r="D1945" s="99"/>
    </row>
    <row r="1946" spans="2:4" x14ac:dyDescent="0.35">
      <c r="B1946" s="99"/>
      <c r="C1946" s="99"/>
      <c r="D1946" s="99"/>
    </row>
    <row r="1947" spans="2:4" x14ac:dyDescent="0.35">
      <c r="B1947" s="99"/>
      <c r="C1947" s="99"/>
      <c r="D1947" s="99"/>
    </row>
    <row r="1948" spans="2:4" x14ac:dyDescent="0.35">
      <c r="B1948" s="99"/>
      <c r="C1948" s="99"/>
      <c r="D1948" s="99"/>
    </row>
    <row r="1949" spans="2:4" x14ac:dyDescent="0.35">
      <c r="B1949" s="99"/>
      <c r="C1949" s="99"/>
      <c r="D1949" s="99"/>
    </row>
    <row r="1950" spans="2:4" x14ac:dyDescent="0.35">
      <c r="B1950" s="99"/>
      <c r="C1950" s="99"/>
      <c r="D1950" s="99"/>
    </row>
    <row r="1951" spans="2:4" x14ac:dyDescent="0.35">
      <c r="B1951" s="99"/>
      <c r="C1951" s="99"/>
      <c r="D1951" s="99"/>
    </row>
    <row r="1952" spans="2:4" x14ac:dyDescent="0.35">
      <c r="B1952" s="99"/>
      <c r="C1952" s="99"/>
      <c r="D1952" s="99"/>
    </row>
    <row r="1953" spans="2:4" x14ac:dyDescent="0.35">
      <c r="B1953" s="99"/>
      <c r="C1953" s="99"/>
      <c r="D1953" s="99"/>
    </row>
    <row r="1954" spans="2:4" x14ac:dyDescent="0.35">
      <c r="B1954" s="99"/>
      <c r="C1954" s="99"/>
      <c r="D1954" s="99"/>
    </row>
    <row r="1955" spans="2:4" x14ac:dyDescent="0.35">
      <c r="B1955" s="99"/>
      <c r="C1955" s="99"/>
      <c r="D1955" s="99"/>
    </row>
    <row r="1956" spans="2:4" x14ac:dyDescent="0.35">
      <c r="B1956" s="99"/>
      <c r="C1956" s="99"/>
      <c r="D1956" s="99"/>
    </row>
    <row r="1957" spans="2:4" x14ac:dyDescent="0.35">
      <c r="B1957" s="99"/>
      <c r="C1957" s="99"/>
      <c r="D1957" s="99"/>
    </row>
    <row r="1958" spans="2:4" x14ac:dyDescent="0.35">
      <c r="B1958" s="99"/>
      <c r="C1958" s="99"/>
      <c r="D1958" s="99"/>
    </row>
    <row r="1959" spans="2:4" x14ac:dyDescent="0.35">
      <c r="B1959" s="99"/>
      <c r="C1959" s="99"/>
      <c r="D1959" s="99"/>
    </row>
    <row r="1960" spans="2:4" x14ac:dyDescent="0.35">
      <c r="B1960" s="99"/>
      <c r="C1960" s="99"/>
      <c r="D1960" s="99"/>
    </row>
    <row r="1961" spans="2:4" x14ac:dyDescent="0.35">
      <c r="B1961" s="99"/>
      <c r="C1961" s="99"/>
      <c r="D1961" s="99"/>
    </row>
    <row r="1962" spans="2:4" x14ac:dyDescent="0.35">
      <c r="B1962" s="99"/>
      <c r="C1962" s="99"/>
      <c r="D1962" s="99"/>
    </row>
    <row r="1963" spans="2:4" x14ac:dyDescent="0.35">
      <c r="B1963" s="99"/>
      <c r="C1963" s="99"/>
      <c r="D1963" s="99"/>
    </row>
    <row r="1964" spans="2:4" x14ac:dyDescent="0.35">
      <c r="B1964" s="99"/>
      <c r="C1964" s="99"/>
      <c r="D1964" s="99"/>
    </row>
    <row r="1965" spans="2:4" x14ac:dyDescent="0.35">
      <c r="B1965" s="99"/>
      <c r="C1965" s="99"/>
      <c r="D1965" s="99"/>
    </row>
    <row r="1966" spans="2:4" x14ac:dyDescent="0.35">
      <c r="B1966" s="99"/>
      <c r="C1966" s="99"/>
      <c r="D1966" s="99"/>
    </row>
    <row r="1967" spans="2:4" x14ac:dyDescent="0.35">
      <c r="B1967" s="99"/>
      <c r="C1967" s="99"/>
      <c r="D1967" s="99"/>
    </row>
    <row r="1968" spans="2:4" x14ac:dyDescent="0.35">
      <c r="B1968" s="99"/>
      <c r="C1968" s="99"/>
      <c r="D1968" s="99"/>
    </row>
    <row r="1969" spans="2:4" x14ac:dyDescent="0.35">
      <c r="B1969" s="99"/>
      <c r="C1969" s="99"/>
      <c r="D1969" s="99"/>
    </row>
    <row r="1970" spans="2:4" x14ac:dyDescent="0.35">
      <c r="B1970" s="99"/>
      <c r="C1970" s="99"/>
      <c r="D1970" s="99"/>
    </row>
    <row r="1971" spans="2:4" x14ac:dyDescent="0.35">
      <c r="B1971" s="99"/>
      <c r="C1971" s="99"/>
      <c r="D1971" s="99"/>
    </row>
    <row r="1972" spans="2:4" x14ac:dyDescent="0.35">
      <c r="B1972" s="99"/>
      <c r="C1972" s="99"/>
      <c r="D1972" s="99"/>
    </row>
    <row r="1973" spans="2:4" x14ac:dyDescent="0.35">
      <c r="B1973" s="99"/>
      <c r="C1973" s="99"/>
      <c r="D1973" s="99"/>
    </row>
    <row r="1974" spans="2:4" x14ac:dyDescent="0.35">
      <c r="B1974" s="99"/>
      <c r="C1974" s="99"/>
      <c r="D1974" s="99"/>
    </row>
    <row r="1975" spans="2:4" x14ac:dyDescent="0.35">
      <c r="B1975" s="99"/>
      <c r="C1975" s="99"/>
      <c r="D1975" s="99"/>
    </row>
    <row r="1976" spans="2:4" x14ac:dyDescent="0.35">
      <c r="B1976" s="99"/>
      <c r="C1976" s="99"/>
      <c r="D1976" s="99"/>
    </row>
    <row r="1977" spans="2:4" x14ac:dyDescent="0.35">
      <c r="B1977" s="99"/>
      <c r="C1977" s="99"/>
      <c r="D1977" s="99"/>
    </row>
    <row r="1978" spans="2:4" x14ac:dyDescent="0.35">
      <c r="B1978" s="99"/>
      <c r="C1978" s="99"/>
      <c r="D1978" s="99"/>
    </row>
    <row r="1979" spans="2:4" x14ac:dyDescent="0.35">
      <c r="B1979" s="99"/>
      <c r="C1979" s="99"/>
      <c r="D1979" s="99"/>
    </row>
    <row r="1980" spans="2:4" x14ac:dyDescent="0.35">
      <c r="B1980" s="99"/>
      <c r="C1980" s="99"/>
      <c r="D1980" s="99"/>
    </row>
    <row r="1981" spans="2:4" x14ac:dyDescent="0.35">
      <c r="B1981" s="99"/>
      <c r="C1981" s="99"/>
      <c r="D1981" s="99"/>
    </row>
    <row r="1982" spans="2:4" x14ac:dyDescent="0.35">
      <c r="B1982" s="99"/>
      <c r="C1982" s="99"/>
      <c r="D1982" s="99"/>
    </row>
    <row r="1983" spans="2:4" x14ac:dyDescent="0.35">
      <c r="B1983" s="99"/>
      <c r="C1983" s="99"/>
      <c r="D1983" s="99"/>
    </row>
    <row r="1984" spans="2:4" x14ac:dyDescent="0.35">
      <c r="B1984" s="99"/>
      <c r="C1984" s="99"/>
      <c r="D1984" s="99"/>
    </row>
    <row r="1985" spans="2:4" x14ac:dyDescent="0.35">
      <c r="B1985" s="99"/>
      <c r="C1985" s="99"/>
      <c r="D1985" s="99"/>
    </row>
    <row r="1986" spans="2:4" x14ac:dyDescent="0.35">
      <c r="B1986" s="99"/>
      <c r="C1986" s="99"/>
      <c r="D1986" s="99"/>
    </row>
    <row r="1987" spans="2:4" x14ac:dyDescent="0.35">
      <c r="B1987" s="99"/>
      <c r="C1987" s="99"/>
      <c r="D1987" s="99"/>
    </row>
    <row r="1988" spans="2:4" x14ac:dyDescent="0.35">
      <c r="B1988" s="99"/>
      <c r="C1988" s="99"/>
      <c r="D1988" s="99"/>
    </row>
    <row r="1989" spans="2:4" x14ac:dyDescent="0.35">
      <c r="B1989" s="99"/>
      <c r="C1989" s="99"/>
      <c r="D1989" s="99"/>
    </row>
    <row r="1990" spans="2:4" x14ac:dyDescent="0.35">
      <c r="B1990" s="99"/>
      <c r="C1990" s="99"/>
      <c r="D1990" s="99"/>
    </row>
    <row r="1991" spans="2:4" x14ac:dyDescent="0.35">
      <c r="B1991" s="99"/>
      <c r="C1991" s="99"/>
      <c r="D1991" s="99"/>
    </row>
    <row r="1992" spans="2:4" x14ac:dyDescent="0.35">
      <c r="B1992" s="99"/>
      <c r="C1992" s="99"/>
      <c r="D1992" s="99"/>
    </row>
    <row r="1993" spans="2:4" x14ac:dyDescent="0.35">
      <c r="B1993" s="99"/>
      <c r="C1993" s="99"/>
      <c r="D1993" s="99"/>
    </row>
    <row r="1994" spans="2:4" x14ac:dyDescent="0.35">
      <c r="B1994" s="99"/>
      <c r="C1994" s="99"/>
      <c r="D1994" s="99"/>
    </row>
    <row r="1995" spans="2:4" x14ac:dyDescent="0.35">
      <c r="B1995" s="99"/>
      <c r="C1995" s="99"/>
      <c r="D1995" s="99"/>
    </row>
    <row r="1996" spans="2:4" x14ac:dyDescent="0.35">
      <c r="B1996" s="99"/>
      <c r="C1996" s="99"/>
      <c r="D1996" s="99"/>
    </row>
    <row r="1997" spans="2:4" x14ac:dyDescent="0.35">
      <c r="B1997" s="99"/>
      <c r="C1997" s="99"/>
      <c r="D1997" s="99"/>
    </row>
    <row r="1998" spans="2:4" x14ac:dyDescent="0.35">
      <c r="B1998" s="99"/>
      <c r="C1998" s="99"/>
      <c r="D1998" s="99"/>
    </row>
    <row r="1999" spans="2:4" x14ac:dyDescent="0.35">
      <c r="B1999" s="99"/>
      <c r="C1999" s="99"/>
      <c r="D1999" s="99"/>
    </row>
    <row r="2000" spans="2:4" x14ac:dyDescent="0.35">
      <c r="B2000" s="99"/>
      <c r="C2000" s="99"/>
      <c r="D2000" s="99"/>
    </row>
    <row r="2001" spans="2:4" x14ac:dyDescent="0.35">
      <c r="B2001" s="99"/>
      <c r="C2001" s="99"/>
      <c r="D2001" s="99"/>
    </row>
    <row r="2002" spans="2:4" x14ac:dyDescent="0.35">
      <c r="B2002" s="99"/>
      <c r="C2002" s="99"/>
      <c r="D2002" s="99"/>
    </row>
    <row r="2003" spans="2:4" x14ac:dyDescent="0.35">
      <c r="B2003" s="99"/>
      <c r="C2003" s="99"/>
      <c r="D2003" s="99"/>
    </row>
    <row r="2004" spans="2:4" x14ac:dyDescent="0.35">
      <c r="B2004" s="99"/>
      <c r="C2004" s="99"/>
      <c r="D2004" s="99"/>
    </row>
    <row r="2005" spans="2:4" x14ac:dyDescent="0.35">
      <c r="B2005" s="99"/>
      <c r="C2005" s="99"/>
      <c r="D2005" s="99"/>
    </row>
    <row r="2006" spans="2:4" x14ac:dyDescent="0.35">
      <c r="B2006" s="99"/>
      <c r="C2006" s="99"/>
      <c r="D2006" s="99"/>
    </row>
    <row r="2007" spans="2:4" x14ac:dyDescent="0.35">
      <c r="B2007" s="99"/>
      <c r="C2007" s="99"/>
      <c r="D2007" s="99"/>
    </row>
    <row r="2008" spans="2:4" x14ac:dyDescent="0.35">
      <c r="B2008" s="99"/>
      <c r="C2008" s="99"/>
      <c r="D2008" s="99"/>
    </row>
    <row r="2009" spans="2:4" x14ac:dyDescent="0.35">
      <c r="B2009" s="99"/>
      <c r="C2009" s="99"/>
      <c r="D2009" s="99"/>
    </row>
    <row r="2010" spans="2:4" x14ac:dyDescent="0.35">
      <c r="B2010" s="99"/>
      <c r="C2010" s="99"/>
      <c r="D2010" s="99"/>
    </row>
    <row r="2011" spans="2:4" x14ac:dyDescent="0.35">
      <c r="B2011" s="99"/>
      <c r="C2011" s="99"/>
      <c r="D2011" s="99"/>
    </row>
    <row r="2012" spans="2:4" x14ac:dyDescent="0.35">
      <c r="B2012" s="99"/>
      <c r="C2012" s="99"/>
      <c r="D2012" s="99"/>
    </row>
    <row r="2013" spans="2:4" x14ac:dyDescent="0.35">
      <c r="B2013" s="99"/>
      <c r="C2013" s="99"/>
      <c r="D2013" s="99"/>
    </row>
    <row r="2014" spans="2:4" x14ac:dyDescent="0.35">
      <c r="B2014" s="99"/>
      <c r="C2014" s="99"/>
      <c r="D2014" s="99"/>
    </row>
    <row r="2015" spans="2:4" x14ac:dyDescent="0.35">
      <c r="B2015" s="99"/>
      <c r="C2015" s="99"/>
      <c r="D2015" s="99"/>
    </row>
    <row r="2016" spans="2:4" x14ac:dyDescent="0.35">
      <c r="B2016" s="99"/>
      <c r="C2016" s="99"/>
      <c r="D2016" s="99"/>
    </row>
    <row r="2017" spans="2:4" x14ac:dyDescent="0.35">
      <c r="B2017" s="99"/>
      <c r="C2017" s="99"/>
      <c r="D2017" s="99"/>
    </row>
    <row r="2018" spans="2:4" x14ac:dyDescent="0.35">
      <c r="B2018" s="99"/>
      <c r="C2018" s="99"/>
      <c r="D2018" s="99"/>
    </row>
    <row r="2019" spans="2:4" x14ac:dyDescent="0.35">
      <c r="B2019" s="99"/>
      <c r="C2019" s="99"/>
      <c r="D2019" s="99"/>
    </row>
    <row r="2020" spans="2:4" x14ac:dyDescent="0.35">
      <c r="B2020" s="99"/>
      <c r="C2020" s="99"/>
      <c r="D2020" s="99"/>
    </row>
    <row r="2021" spans="2:4" x14ac:dyDescent="0.35">
      <c r="B2021" s="99"/>
      <c r="C2021" s="99"/>
      <c r="D2021" s="99"/>
    </row>
    <row r="2022" spans="2:4" x14ac:dyDescent="0.35">
      <c r="B2022" s="99"/>
      <c r="C2022" s="99"/>
      <c r="D2022" s="99"/>
    </row>
    <row r="2023" spans="2:4" x14ac:dyDescent="0.35">
      <c r="B2023" s="99"/>
      <c r="C2023" s="99"/>
      <c r="D2023" s="99"/>
    </row>
    <row r="2024" spans="2:4" x14ac:dyDescent="0.35">
      <c r="B2024" s="99"/>
      <c r="C2024" s="99"/>
      <c r="D2024" s="99"/>
    </row>
    <row r="2025" spans="2:4" x14ac:dyDescent="0.35">
      <c r="B2025" s="99"/>
      <c r="C2025" s="99"/>
      <c r="D2025" s="99"/>
    </row>
    <row r="2026" spans="2:4" x14ac:dyDescent="0.35">
      <c r="B2026" s="99"/>
      <c r="C2026" s="99"/>
      <c r="D2026" s="99"/>
    </row>
    <row r="2027" spans="2:4" x14ac:dyDescent="0.35">
      <c r="B2027" s="99"/>
      <c r="C2027" s="99"/>
      <c r="D2027" s="99"/>
    </row>
    <row r="2028" spans="2:4" x14ac:dyDescent="0.35">
      <c r="B2028" s="99"/>
      <c r="C2028" s="99"/>
      <c r="D2028" s="99"/>
    </row>
    <row r="2029" spans="2:4" x14ac:dyDescent="0.35">
      <c r="B2029" s="99"/>
      <c r="C2029" s="99"/>
      <c r="D2029" s="99"/>
    </row>
    <row r="2030" spans="2:4" x14ac:dyDescent="0.35">
      <c r="B2030" s="99"/>
      <c r="C2030" s="99"/>
      <c r="D2030" s="99"/>
    </row>
    <row r="2031" spans="2:4" x14ac:dyDescent="0.35">
      <c r="B2031" s="99"/>
      <c r="C2031" s="99"/>
      <c r="D2031" s="99"/>
    </row>
    <row r="2032" spans="2:4" x14ac:dyDescent="0.35">
      <c r="B2032" s="99"/>
      <c r="C2032" s="99"/>
      <c r="D2032" s="99"/>
    </row>
    <row r="2033" spans="2:4" x14ac:dyDescent="0.35">
      <c r="B2033" s="99"/>
      <c r="C2033" s="99"/>
      <c r="D2033" s="99"/>
    </row>
    <row r="2034" spans="2:4" x14ac:dyDescent="0.35">
      <c r="B2034" s="99"/>
      <c r="C2034" s="99"/>
      <c r="D2034" s="99"/>
    </row>
    <row r="2035" spans="2:4" x14ac:dyDescent="0.35">
      <c r="B2035" s="99"/>
      <c r="C2035" s="99"/>
      <c r="D2035" s="99"/>
    </row>
    <row r="2036" spans="2:4" x14ac:dyDescent="0.35">
      <c r="B2036" s="99"/>
      <c r="C2036" s="99"/>
      <c r="D2036" s="99"/>
    </row>
    <row r="2037" spans="2:4" x14ac:dyDescent="0.35">
      <c r="B2037" s="99"/>
      <c r="C2037" s="99"/>
      <c r="D2037" s="99"/>
    </row>
    <row r="2038" spans="2:4" x14ac:dyDescent="0.35">
      <c r="B2038" s="99"/>
      <c r="C2038" s="99"/>
      <c r="D2038" s="99"/>
    </row>
    <row r="2039" spans="2:4" x14ac:dyDescent="0.35">
      <c r="B2039" s="99"/>
      <c r="C2039" s="99"/>
      <c r="D2039" s="99"/>
    </row>
    <row r="2040" spans="2:4" x14ac:dyDescent="0.35">
      <c r="B2040" s="99"/>
      <c r="C2040" s="99"/>
      <c r="D2040" s="99"/>
    </row>
    <row r="2041" spans="2:4" x14ac:dyDescent="0.35">
      <c r="B2041" s="99"/>
      <c r="C2041" s="99"/>
      <c r="D2041" s="99"/>
    </row>
    <row r="2042" spans="2:4" x14ac:dyDescent="0.35">
      <c r="B2042" s="99"/>
      <c r="C2042" s="99"/>
      <c r="D2042" s="99"/>
    </row>
    <row r="2043" spans="2:4" x14ac:dyDescent="0.35">
      <c r="B2043" s="99"/>
      <c r="C2043" s="99"/>
      <c r="D2043" s="99"/>
    </row>
    <row r="2044" spans="2:4" x14ac:dyDescent="0.35">
      <c r="B2044" s="99"/>
      <c r="C2044" s="99"/>
      <c r="D2044" s="99"/>
    </row>
    <row r="2045" spans="2:4" x14ac:dyDescent="0.35">
      <c r="B2045" s="99"/>
      <c r="C2045" s="99"/>
      <c r="D2045" s="99"/>
    </row>
    <row r="2046" spans="2:4" x14ac:dyDescent="0.35">
      <c r="B2046" s="99"/>
      <c r="C2046" s="99"/>
      <c r="D2046" s="99"/>
    </row>
    <row r="2047" spans="2:4" x14ac:dyDescent="0.35">
      <c r="B2047" s="99"/>
      <c r="C2047" s="99"/>
      <c r="D2047" s="99"/>
    </row>
    <row r="2048" spans="2:4" x14ac:dyDescent="0.35">
      <c r="B2048" s="99"/>
      <c r="C2048" s="99"/>
      <c r="D2048" s="99"/>
    </row>
    <row r="2049" spans="2:4" x14ac:dyDescent="0.35">
      <c r="B2049" s="99"/>
      <c r="C2049" s="99"/>
      <c r="D2049" s="99"/>
    </row>
    <row r="2050" spans="2:4" x14ac:dyDescent="0.35">
      <c r="B2050" s="99"/>
      <c r="C2050" s="99"/>
      <c r="D2050" s="99"/>
    </row>
    <row r="2051" spans="2:4" x14ac:dyDescent="0.35">
      <c r="B2051" s="99"/>
      <c r="C2051" s="99"/>
      <c r="D2051" s="99"/>
    </row>
    <row r="2052" spans="2:4" x14ac:dyDescent="0.35">
      <c r="B2052" s="99"/>
      <c r="C2052" s="99"/>
      <c r="D2052" s="99"/>
    </row>
    <row r="2053" spans="2:4" x14ac:dyDescent="0.35">
      <c r="B2053" s="99"/>
      <c r="C2053" s="99"/>
      <c r="D2053" s="99"/>
    </row>
    <row r="2054" spans="2:4" x14ac:dyDescent="0.35">
      <c r="B2054" s="99"/>
      <c r="C2054" s="99"/>
      <c r="D2054" s="99"/>
    </row>
    <row r="2055" spans="2:4" x14ac:dyDescent="0.35">
      <c r="B2055" s="99"/>
      <c r="C2055" s="99"/>
      <c r="D2055" s="99"/>
    </row>
    <row r="2056" spans="2:4" x14ac:dyDescent="0.35">
      <c r="B2056" s="99"/>
      <c r="C2056" s="99"/>
      <c r="D2056" s="99"/>
    </row>
    <row r="2057" spans="2:4" x14ac:dyDescent="0.35">
      <c r="B2057" s="99"/>
      <c r="C2057" s="99"/>
      <c r="D2057" s="99"/>
    </row>
    <row r="2058" spans="2:4" x14ac:dyDescent="0.35">
      <c r="B2058" s="99"/>
      <c r="C2058" s="99"/>
      <c r="D2058" s="99"/>
    </row>
    <row r="2059" spans="2:4" x14ac:dyDescent="0.35">
      <c r="B2059" s="99"/>
      <c r="C2059" s="99"/>
      <c r="D2059" s="99"/>
    </row>
    <row r="2060" spans="2:4" x14ac:dyDescent="0.35">
      <c r="B2060" s="99"/>
      <c r="C2060" s="99"/>
      <c r="D2060" s="99"/>
    </row>
    <row r="2061" spans="2:4" x14ac:dyDescent="0.35">
      <c r="B2061" s="99"/>
      <c r="C2061" s="99"/>
      <c r="D2061" s="99"/>
    </row>
    <row r="2062" spans="2:4" x14ac:dyDescent="0.35">
      <c r="B2062" s="99"/>
      <c r="C2062" s="99"/>
      <c r="D2062" s="99"/>
    </row>
    <row r="2063" spans="2:4" x14ac:dyDescent="0.35">
      <c r="B2063" s="99"/>
      <c r="C2063" s="99"/>
      <c r="D2063" s="99"/>
    </row>
    <row r="2064" spans="2:4" x14ac:dyDescent="0.35">
      <c r="B2064" s="99"/>
      <c r="C2064" s="99"/>
      <c r="D2064" s="99"/>
    </row>
    <row r="2065" spans="2:4" x14ac:dyDescent="0.35">
      <c r="B2065" s="99"/>
      <c r="C2065" s="99"/>
      <c r="D2065" s="99"/>
    </row>
    <row r="2066" spans="2:4" x14ac:dyDescent="0.35">
      <c r="B2066" s="99"/>
      <c r="C2066" s="99"/>
      <c r="D2066" s="99"/>
    </row>
    <row r="2067" spans="2:4" x14ac:dyDescent="0.35">
      <c r="B2067" s="99"/>
      <c r="C2067" s="99"/>
      <c r="D2067" s="99"/>
    </row>
    <row r="2068" spans="2:4" x14ac:dyDescent="0.35">
      <c r="B2068" s="99"/>
      <c r="C2068" s="99"/>
      <c r="D2068" s="99"/>
    </row>
    <row r="2069" spans="2:4" x14ac:dyDescent="0.35">
      <c r="B2069" s="99"/>
      <c r="C2069" s="99"/>
      <c r="D2069" s="99"/>
    </row>
    <row r="2070" spans="2:4" x14ac:dyDescent="0.35">
      <c r="B2070" s="99"/>
      <c r="C2070" s="99"/>
      <c r="D2070" s="99"/>
    </row>
    <row r="2071" spans="2:4" x14ac:dyDescent="0.35">
      <c r="B2071" s="99"/>
      <c r="C2071" s="99"/>
      <c r="D2071" s="99"/>
    </row>
    <row r="2072" spans="2:4" x14ac:dyDescent="0.35">
      <c r="B2072" s="99"/>
      <c r="C2072" s="99"/>
      <c r="D2072" s="99"/>
    </row>
    <row r="2073" spans="2:4" x14ac:dyDescent="0.35">
      <c r="B2073" s="99"/>
      <c r="C2073" s="99"/>
      <c r="D2073" s="99"/>
    </row>
    <row r="2074" spans="2:4" x14ac:dyDescent="0.35">
      <c r="B2074" s="99"/>
      <c r="C2074" s="99"/>
      <c r="D2074" s="99"/>
    </row>
    <row r="2075" spans="2:4" x14ac:dyDescent="0.35">
      <c r="B2075" s="99"/>
      <c r="C2075" s="99"/>
      <c r="D2075" s="99"/>
    </row>
    <row r="2076" spans="2:4" x14ac:dyDescent="0.35">
      <c r="B2076" s="99"/>
      <c r="C2076" s="99"/>
      <c r="D2076" s="99"/>
    </row>
    <row r="2077" spans="2:4" x14ac:dyDescent="0.35">
      <c r="B2077" s="99"/>
      <c r="C2077" s="99"/>
      <c r="D2077" s="99"/>
    </row>
    <row r="2078" spans="2:4" x14ac:dyDescent="0.35">
      <c r="B2078" s="99"/>
      <c r="C2078" s="99"/>
      <c r="D2078" s="99"/>
    </row>
    <row r="2079" spans="2:4" x14ac:dyDescent="0.35">
      <c r="B2079" s="99"/>
      <c r="C2079" s="99"/>
      <c r="D2079" s="99"/>
    </row>
    <row r="2080" spans="2:4" x14ac:dyDescent="0.35">
      <c r="B2080" s="99"/>
      <c r="C2080" s="99"/>
      <c r="D2080" s="99"/>
    </row>
    <row r="2081" spans="2:4" x14ac:dyDescent="0.35">
      <c r="B2081" s="99"/>
      <c r="C2081" s="99"/>
      <c r="D2081" s="99"/>
    </row>
    <row r="2082" spans="2:4" x14ac:dyDescent="0.35">
      <c r="B2082" s="99"/>
      <c r="C2082" s="99"/>
      <c r="D2082" s="99"/>
    </row>
    <row r="2083" spans="2:4" x14ac:dyDescent="0.35">
      <c r="B2083" s="99"/>
      <c r="C2083" s="99"/>
      <c r="D2083" s="99"/>
    </row>
    <row r="2084" spans="2:4" x14ac:dyDescent="0.35">
      <c r="B2084" s="99"/>
      <c r="C2084" s="99"/>
      <c r="D2084" s="99"/>
    </row>
    <row r="2085" spans="2:4" x14ac:dyDescent="0.35">
      <c r="B2085" s="99"/>
      <c r="C2085" s="99"/>
      <c r="D2085" s="99"/>
    </row>
    <row r="2086" spans="2:4" x14ac:dyDescent="0.35">
      <c r="B2086" s="99"/>
      <c r="C2086" s="99"/>
      <c r="D2086" s="99"/>
    </row>
    <row r="2087" spans="2:4" x14ac:dyDescent="0.35">
      <c r="B2087" s="99"/>
      <c r="C2087" s="99"/>
      <c r="D2087" s="99"/>
    </row>
    <row r="2088" spans="2:4" x14ac:dyDescent="0.35">
      <c r="B2088" s="99"/>
      <c r="C2088" s="99"/>
      <c r="D2088" s="99"/>
    </row>
    <row r="2089" spans="2:4" x14ac:dyDescent="0.35">
      <c r="B2089" s="99"/>
      <c r="C2089" s="99"/>
      <c r="D2089" s="99"/>
    </row>
    <row r="2090" spans="2:4" x14ac:dyDescent="0.35">
      <c r="B2090" s="99"/>
      <c r="C2090" s="99"/>
      <c r="D2090" s="99"/>
    </row>
    <row r="2091" spans="2:4" x14ac:dyDescent="0.35">
      <c r="B2091" s="99"/>
      <c r="C2091" s="99"/>
      <c r="D2091" s="99"/>
    </row>
    <row r="2092" spans="2:4" x14ac:dyDescent="0.35">
      <c r="B2092" s="99"/>
      <c r="C2092" s="99"/>
      <c r="D2092" s="99"/>
    </row>
    <row r="2093" spans="2:4" x14ac:dyDescent="0.35">
      <c r="B2093" s="99"/>
      <c r="C2093" s="99"/>
      <c r="D2093" s="99"/>
    </row>
    <row r="2094" spans="2:4" x14ac:dyDescent="0.35">
      <c r="B2094" s="99"/>
      <c r="C2094" s="99"/>
      <c r="D2094" s="99"/>
    </row>
    <row r="2095" spans="2:4" x14ac:dyDescent="0.35">
      <c r="B2095" s="99"/>
      <c r="C2095" s="99"/>
      <c r="D2095" s="99"/>
    </row>
    <row r="2096" spans="2:4" x14ac:dyDescent="0.35">
      <c r="B2096" s="99"/>
      <c r="C2096" s="99"/>
      <c r="D2096" s="99"/>
    </row>
    <row r="2097" spans="2:4" x14ac:dyDescent="0.35">
      <c r="B2097" s="99"/>
      <c r="C2097" s="99"/>
      <c r="D2097" s="99"/>
    </row>
    <row r="2098" spans="2:4" x14ac:dyDescent="0.35">
      <c r="B2098" s="99"/>
      <c r="C2098" s="99"/>
      <c r="D2098" s="99"/>
    </row>
    <row r="2099" spans="2:4" x14ac:dyDescent="0.35">
      <c r="B2099" s="99"/>
      <c r="C2099" s="99"/>
      <c r="D2099" s="99"/>
    </row>
    <row r="2100" spans="2:4" x14ac:dyDescent="0.35">
      <c r="B2100" s="99"/>
      <c r="C2100" s="99"/>
      <c r="D2100" s="99"/>
    </row>
    <row r="2101" spans="2:4" x14ac:dyDescent="0.35">
      <c r="B2101" s="99"/>
      <c r="C2101" s="99"/>
      <c r="D2101" s="99"/>
    </row>
    <row r="2102" spans="2:4" x14ac:dyDescent="0.35">
      <c r="B2102" s="99"/>
      <c r="C2102" s="99"/>
      <c r="D2102" s="99"/>
    </row>
    <row r="2103" spans="2:4" x14ac:dyDescent="0.35">
      <c r="B2103" s="99"/>
      <c r="C2103" s="99"/>
      <c r="D2103" s="99"/>
    </row>
    <row r="2104" spans="2:4" x14ac:dyDescent="0.35">
      <c r="B2104" s="99"/>
      <c r="C2104" s="99"/>
      <c r="D2104" s="99"/>
    </row>
    <row r="2105" spans="2:4" x14ac:dyDescent="0.35">
      <c r="B2105" s="99"/>
      <c r="C2105" s="99"/>
      <c r="D2105" s="99"/>
    </row>
    <row r="2106" spans="2:4" x14ac:dyDescent="0.35">
      <c r="B2106" s="99"/>
      <c r="C2106" s="99"/>
      <c r="D2106" s="99"/>
    </row>
    <row r="2107" spans="2:4" x14ac:dyDescent="0.35">
      <c r="B2107" s="99"/>
      <c r="C2107" s="99"/>
      <c r="D2107" s="99"/>
    </row>
    <row r="2108" spans="2:4" x14ac:dyDescent="0.35">
      <c r="B2108" s="99"/>
      <c r="C2108" s="99"/>
      <c r="D2108" s="99"/>
    </row>
    <row r="2109" spans="2:4" x14ac:dyDescent="0.35">
      <c r="B2109" s="99"/>
      <c r="C2109" s="99"/>
      <c r="D2109" s="99"/>
    </row>
    <row r="2110" spans="2:4" x14ac:dyDescent="0.35">
      <c r="B2110" s="99"/>
      <c r="C2110" s="99"/>
      <c r="D2110" s="99"/>
    </row>
    <row r="2111" spans="2:4" x14ac:dyDescent="0.35">
      <c r="B2111" s="99"/>
      <c r="C2111" s="99"/>
      <c r="D2111" s="99"/>
    </row>
    <row r="2112" spans="2:4" x14ac:dyDescent="0.35">
      <c r="B2112" s="99"/>
      <c r="C2112" s="99"/>
      <c r="D2112" s="99"/>
    </row>
    <row r="2113" spans="2:4" x14ac:dyDescent="0.35">
      <c r="B2113" s="99"/>
      <c r="C2113" s="99"/>
      <c r="D2113" s="99"/>
    </row>
    <row r="2114" spans="2:4" x14ac:dyDescent="0.35">
      <c r="B2114" s="99"/>
      <c r="C2114" s="99"/>
      <c r="D2114" s="99"/>
    </row>
    <row r="2115" spans="2:4" x14ac:dyDescent="0.35">
      <c r="B2115" s="99"/>
      <c r="C2115" s="99"/>
      <c r="D2115" s="99"/>
    </row>
    <row r="2116" spans="2:4" x14ac:dyDescent="0.35">
      <c r="B2116" s="99"/>
      <c r="C2116" s="99"/>
      <c r="D2116" s="99"/>
    </row>
    <row r="2117" spans="2:4" x14ac:dyDescent="0.35">
      <c r="B2117" s="99"/>
      <c r="C2117" s="99"/>
      <c r="D2117" s="99"/>
    </row>
    <row r="2118" spans="2:4" x14ac:dyDescent="0.35">
      <c r="B2118" s="99"/>
      <c r="C2118" s="99"/>
      <c r="D2118" s="99"/>
    </row>
    <row r="2119" spans="2:4" x14ac:dyDescent="0.35">
      <c r="B2119" s="99"/>
      <c r="C2119" s="99"/>
      <c r="D2119" s="99"/>
    </row>
    <row r="2120" spans="2:4" x14ac:dyDescent="0.35">
      <c r="B2120" s="99"/>
      <c r="C2120" s="99"/>
      <c r="D2120" s="99"/>
    </row>
    <row r="2121" spans="2:4" x14ac:dyDescent="0.35">
      <c r="B2121" s="99"/>
      <c r="C2121" s="99"/>
      <c r="D2121" s="99"/>
    </row>
    <row r="2122" spans="2:4" x14ac:dyDescent="0.35">
      <c r="B2122" s="99"/>
      <c r="C2122" s="99"/>
      <c r="D2122" s="99"/>
    </row>
    <row r="2123" spans="2:4" x14ac:dyDescent="0.35">
      <c r="B2123" s="99"/>
      <c r="C2123" s="99"/>
      <c r="D2123" s="99"/>
    </row>
    <row r="2124" spans="2:4" x14ac:dyDescent="0.35">
      <c r="B2124" s="99"/>
      <c r="C2124" s="99"/>
      <c r="D2124" s="99"/>
    </row>
    <row r="2125" spans="2:4" x14ac:dyDescent="0.35">
      <c r="B2125" s="99"/>
      <c r="C2125" s="99"/>
      <c r="D2125" s="99"/>
    </row>
    <row r="2126" spans="2:4" x14ac:dyDescent="0.35">
      <c r="B2126" s="99"/>
      <c r="C2126" s="99"/>
      <c r="D2126" s="99"/>
    </row>
    <row r="2127" spans="2:4" x14ac:dyDescent="0.35">
      <c r="B2127" s="99"/>
      <c r="C2127" s="99"/>
      <c r="D2127" s="99"/>
    </row>
    <row r="2128" spans="2:4" x14ac:dyDescent="0.35">
      <c r="B2128" s="99"/>
      <c r="C2128" s="99"/>
      <c r="D2128" s="99"/>
    </row>
    <row r="2129" spans="2:4" x14ac:dyDescent="0.35">
      <c r="B2129" s="99"/>
      <c r="C2129" s="99"/>
      <c r="D2129" s="99"/>
    </row>
    <row r="2130" spans="2:4" x14ac:dyDescent="0.35">
      <c r="B2130" s="99"/>
      <c r="C2130" s="99"/>
      <c r="D2130" s="99"/>
    </row>
    <row r="2131" spans="2:4" x14ac:dyDescent="0.35">
      <c r="B2131" s="99"/>
      <c r="C2131" s="99"/>
      <c r="D2131" s="99"/>
    </row>
    <row r="2132" spans="2:4" x14ac:dyDescent="0.35">
      <c r="B2132" s="99"/>
      <c r="C2132" s="99"/>
      <c r="D2132" s="99"/>
    </row>
    <row r="2133" spans="2:4" x14ac:dyDescent="0.35">
      <c r="B2133" s="99"/>
      <c r="C2133" s="99"/>
      <c r="D2133" s="99"/>
    </row>
    <row r="2134" spans="2:4" x14ac:dyDescent="0.35">
      <c r="B2134" s="99"/>
      <c r="C2134" s="99"/>
      <c r="D2134" s="99"/>
    </row>
    <row r="2135" spans="2:4" x14ac:dyDescent="0.35">
      <c r="B2135" s="99"/>
      <c r="C2135" s="99"/>
      <c r="D2135" s="99"/>
    </row>
    <row r="2136" spans="2:4" x14ac:dyDescent="0.35">
      <c r="B2136" s="99"/>
      <c r="C2136" s="99"/>
      <c r="D2136" s="99"/>
    </row>
    <row r="2137" spans="2:4" x14ac:dyDescent="0.35">
      <c r="B2137" s="99"/>
      <c r="C2137" s="99"/>
      <c r="D2137" s="99"/>
    </row>
    <row r="2138" spans="2:4" x14ac:dyDescent="0.35">
      <c r="B2138" s="99"/>
      <c r="C2138" s="99"/>
      <c r="D2138" s="99"/>
    </row>
    <row r="2139" spans="2:4" x14ac:dyDescent="0.35">
      <c r="B2139" s="99"/>
      <c r="C2139" s="99"/>
      <c r="D2139" s="99"/>
    </row>
    <row r="2140" spans="2:4" x14ac:dyDescent="0.35">
      <c r="B2140" s="99"/>
      <c r="C2140" s="99"/>
      <c r="D2140" s="99"/>
    </row>
    <row r="2141" spans="2:4" x14ac:dyDescent="0.35">
      <c r="B2141" s="99"/>
      <c r="C2141" s="99"/>
      <c r="D2141" s="99"/>
    </row>
    <row r="2142" spans="2:4" x14ac:dyDescent="0.35">
      <c r="B2142" s="99"/>
      <c r="C2142" s="99"/>
      <c r="D2142" s="99"/>
    </row>
    <row r="2143" spans="2:4" x14ac:dyDescent="0.35">
      <c r="B2143" s="99"/>
      <c r="C2143" s="99"/>
      <c r="D2143" s="99"/>
    </row>
    <row r="2144" spans="2:4" x14ac:dyDescent="0.35">
      <c r="B2144" s="99"/>
      <c r="C2144" s="99"/>
      <c r="D2144" s="99"/>
    </row>
    <row r="2145" spans="2:4" x14ac:dyDescent="0.35">
      <c r="B2145" s="99"/>
      <c r="C2145" s="99"/>
      <c r="D2145" s="99"/>
    </row>
    <row r="2146" spans="2:4" x14ac:dyDescent="0.35">
      <c r="B2146" s="99"/>
      <c r="C2146" s="99"/>
      <c r="D2146" s="99"/>
    </row>
    <row r="2147" spans="2:4" x14ac:dyDescent="0.35">
      <c r="B2147" s="99"/>
      <c r="C2147" s="99"/>
      <c r="D2147" s="99"/>
    </row>
    <row r="2148" spans="2:4" x14ac:dyDescent="0.35">
      <c r="B2148" s="99"/>
      <c r="C2148" s="99"/>
      <c r="D2148" s="99"/>
    </row>
    <row r="2149" spans="2:4" x14ac:dyDescent="0.35">
      <c r="B2149" s="99"/>
      <c r="C2149" s="99"/>
      <c r="D2149" s="99"/>
    </row>
    <row r="2150" spans="2:4" x14ac:dyDescent="0.35">
      <c r="B2150" s="99"/>
      <c r="C2150" s="99"/>
      <c r="D2150" s="99"/>
    </row>
    <row r="2151" spans="2:4" x14ac:dyDescent="0.35">
      <c r="B2151" s="99"/>
      <c r="C2151" s="99"/>
      <c r="D2151" s="99"/>
    </row>
    <row r="2152" spans="2:4" x14ac:dyDescent="0.35">
      <c r="B2152" s="99"/>
      <c r="C2152" s="99"/>
      <c r="D2152" s="99"/>
    </row>
    <row r="2153" spans="2:4" x14ac:dyDescent="0.35">
      <c r="B2153" s="99"/>
      <c r="C2153" s="99"/>
      <c r="D2153" s="99"/>
    </row>
    <row r="2154" spans="2:4" x14ac:dyDescent="0.35">
      <c r="B2154" s="99"/>
      <c r="C2154" s="99"/>
      <c r="D2154" s="99"/>
    </row>
    <row r="2155" spans="2:4" x14ac:dyDescent="0.35">
      <c r="B2155" s="99"/>
      <c r="C2155" s="99"/>
      <c r="D2155" s="99"/>
    </row>
    <row r="2156" spans="2:4" x14ac:dyDescent="0.35">
      <c r="B2156" s="99"/>
      <c r="C2156" s="99"/>
      <c r="D2156" s="99"/>
    </row>
    <row r="2157" spans="2:4" x14ac:dyDescent="0.35">
      <c r="B2157" s="99"/>
      <c r="C2157" s="99"/>
      <c r="D2157" s="99"/>
    </row>
    <row r="2158" spans="2:4" x14ac:dyDescent="0.35">
      <c r="B2158" s="99"/>
      <c r="C2158" s="99"/>
      <c r="D2158" s="99"/>
    </row>
    <row r="2159" spans="2:4" x14ac:dyDescent="0.35">
      <c r="B2159" s="99"/>
      <c r="C2159" s="99"/>
      <c r="D2159" s="99"/>
    </row>
    <row r="2160" spans="2:4" x14ac:dyDescent="0.35">
      <c r="B2160" s="99"/>
      <c r="C2160" s="99"/>
      <c r="D2160" s="99"/>
    </row>
    <row r="2161" spans="2:4" x14ac:dyDescent="0.35">
      <c r="B2161" s="99"/>
      <c r="C2161" s="99"/>
      <c r="D2161" s="99"/>
    </row>
    <row r="2162" spans="2:4" x14ac:dyDescent="0.35">
      <c r="B2162" s="99"/>
      <c r="C2162" s="99"/>
      <c r="D2162" s="99"/>
    </row>
    <row r="2163" spans="2:4" x14ac:dyDescent="0.35">
      <c r="B2163" s="99"/>
      <c r="C2163" s="99"/>
      <c r="D2163" s="99"/>
    </row>
    <row r="2164" spans="2:4" x14ac:dyDescent="0.35">
      <c r="B2164" s="99"/>
      <c r="C2164" s="99"/>
      <c r="D2164" s="99"/>
    </row>
    <row r="2165" spans="2:4" x14ac:dyDescent="0.35">
      <c r="B2165" s="99"/>
      <c r="C2165" s="99"/>
      <c r="D2165" s="99"/>
    </row>
    <row r="2166" spans="2:4" x14ac:dyDescent="0.35">
      <c r="B2166" s="99"/>
      <c r="C2166" s="99"/>
      <c r="D2166" s="99"/>
    </row>
    <row r="2167" spans="2:4" x14ac:dyDescent="0.35">
      <c r="B2167" s="99"/>
      <c r="C2167" s="99"/>
      <c r="D2167" s="99"/>
    </row>
    <row r="2168" spans="2:4" x14ac:dyDescent="0.35">
      <c r="B2168" s="99"/>
      <c r="C2168" s="99"/>
      <c r="D2168" s="99"/>
    </row>
    <row r="2169" spans="2:4" x14ac:dyDescent="0.35">
      <c r="B2169" s="99"/>
      <c r="C2169" s="99"/>
      <c r="D2169" s="99"/>
    </row>
    <row r="2170" spans="2:4" x14ac:dyDescent="0.35">
      <c r="B2170" s="99"/>
      <c r="C2170" s="99"/>
      <c r="D2170" s="99"/>
    </row>
    <row r="2171" spans="2:4" x14ac:dyDescent="0.35">
      <c r="B2171" s="99"/>
      <c r="C2171" s="99"/>
      <c r="D2171" s="99"/>
    </row>
    <row r="2172" spans="2:4" x14ac:dyDescent="0.35">
      <c r="B2172" s="99"/>
      <c r="C2172" s="99"/>
      <c r="D2172" s="99"/>
    </row>
    <row r="2173" spans="2:4" x14ac:dyDescent="0.35">
      <c r="B2173" s="99"/>
      <c r="C2173" s="99"/>
      <c r="D2173" s="99"/>
    </row>
    <row r="2174" spans="2:4" x14ac:dyDescent="0.35">
      <c r="B2174" s="99"/>
      <c r="C2174" s="99"/>
      <c r="D2174" s="99"/>
    </row>
    <row r="2175" spans="2:4" x14ac:dyDescent="0.35">
      <c r="B2175" s="99"/>
      <c r="C2175" s="99"/>
      <c r="D2175" s="99"/>
    </row>
    <row r="2176" spans="2:4" x14ac:dyDescent="0.35">
      <c r="B2176" s="99"/>
      <c r="C2176" s="99"/>
      <c r="D2176" s="99"/>
    </row>
    <row r="2177" spans="2:4" x14ac:dyDescent="0.35">
      <c r="B2177" s="99"/>
      <c r="C2177" s="99"/>
      <c r="D2177" s="99"/>
    </row>
    <row r="2178" spans="2:4" x14ac:dyDescent="0.35">
      <c r="B2178" s="99"/>
      <c r="C2178" s="99"/>
      <c r="D2178" s="99"/>
    </row>
    <row r="2179" spans="2:4" x14ac:dyDescent="0.35">
      <c r="B2179" s="99"/>
      <c r="C2179" s="99"/>
      <c r="D2179" s="99"/>
    </row>
    <row r="2180" spans="2:4" x14ac:dyDescent="0.35">
      <c r="B2180" s="99"/>
      <c r="C2180" s="99"/>
      <c r="D2180" s="99"/>
    </row>
    <row r="2181" spans="2:4" x14ac:dyDescent="0.35">
      <c r="B2181" s="99"/>
      <c r="C2181" s="99"/>
      <c r="D2181" s="99"/>
    </row>
    <row r="2182" spans="2:4" x14ac:dyDescent="0.35">
      <c r="B2182" s="99"/>
      <c r="C2182" s="99"/>
      <c r="D2182" s="99"/>
    </row>
    <row r="2183" spans="2:4" x14ac:dyDescent="0.35">
      <c r="B2183" s="99"/>
      <c r="C2183" s="99"/>
      <c r="D2183" s="99"/>
    </row>
    <row r="2184" spans="2:4" x14ac:dyDescent="0.35">
      <c r="B2184" s="99"/>
      <c r="C2184" s="99"/>
      <c r="D2184" s="99"/>
    </row>
    <row r="2185" spans="2:4" x14ac:dyDescent="0.35">
      <c r="B2185" s="99"/>
      <c r="C2185" s="99"/>
      <c r="D2185" s="99"/>
    </row>
    <row r="2186" spans="2:4" x14ac:dyDescent="0.35">
      <c r="B2186" s="99"/>
      <c r="C2186" s="99"/>
      <c r="D2186" s="99"/>
    </row>
    <row r="2187" spans="2:4" x14ac:dyDescent="0.35">
      <c r="B2187" s="99"/>
      <c r="C2187" s="99"/>
      <c r="D2187" s="99"/>
    </row>
    <row r="2188" spans="2:4" x14ac:dyDescent="0.35">
      <c r="B2188" s="99"/>
      <c r="C2188" s="99"/>
      <c r="D2188" s="99"/>
    </row>
    <row r="2189" spans="2:4" x14ac:dyDescent="0.35">
      <c r="B2189" s="99"/>
      <c r="C2189" s="99"/>
      <c r="D2189" s="99"/>
    </row>
    <row r="2190" spans="2:4" x14ac:dyDescent="0.35">
      <c r="B2190" s="99"/>
      <c r="C2190" s="99"/>
      <c r="D2190" s="99"/>
    </row>
    <row r="2191" spans="2:4" x14ac:dyDescent="0.35">
      <c r="B2191" s="99"/>
      <c r="C2191" s="99"/>
      <c r="D2191" s="99"/>
    </row>
    <row r="2192" spans="2:4" x14ac:dyDescent="0.35">
      <c r="B2192" s="99"/>
      <c r="C2192" s="99"/>
      <c r="D2192" s="99"/>
    </row>
    <row r="2193" spans="2:4" x14ac:dyDescent="0.35">
      <c r="B2193" s="99"/>
      <c r="C2193" s="99"/>
      <c r="D2193" s="99"/>
    </row>
    <row r="2194" spans="2:4" x14ac:dyDescent="0.35">
      <c r="B2194" s="99"/>
      <c r="C2194" s="99"/>
      <c r="D2194" s="99"/>
    </row>
    <row r="2195" spans="2:4" x14ac:dyDescent="0.35">
      <c r="B2195" s="99"/>
      <c r="C2195" s="99"/>
      <c r="D2195" s="99"/>
    </row>
    <row r="2196" spans="2:4" x14ac:dyDescent="0.35">
      <c r="B2196" s="99"/>
      <c r="C2196" s="99"/>
      <c r="D2196" s="99"/>
    </row>
    <row r="2197" spans="2:4" x14ac:dyDescent="0.35">
      <c r="B2197" s="99"/>
      <c r="C2197" s="99"/>
      <c r="D2197" s="99"/>
    </row>
    <row r="2198" spans="2:4" x14ac:dyDescent="0.35">
      <c r="B2198" s="99"/>
      <c r="C2198" s="99"/>
      <c r="D2198" s="99"/>
    </row>
    <row r="2199" spans="2:4" x14ac:dyDescent="0.35">
      <c r="B2199" s="99"/>
      <c r="C2199" s="99"/>
      <c r="D2199" s="99"/>
    </row>
    <row r="2200" spans="2:4" x14ac:dyDescent="0.35">
      <c r="B2200" s="99"/>
      <c r="C2200" s="99"/>
      <c r="D2200" s="99"/>
    </row>
    <row r="2201" spans="2:4" x14ac:dyDescent="0.35">
      <c r="B2201" s="99"/>
      <c r="C2201" s="99"/>
      <c r="D2201" s="99"/>
    </row>
    <row r="2202" spans="2:4" x14ac:dyDescent="0.35">
      <c r="B2202" s="99"/>
      <c r="C2202" s="99"/>
      <c r="D2202" s="99"/>
    </row>
    <row r="2203" spans="2:4" x14ac:dyDescent="0.35">
      <c r="B2203" s="99"/>
      <c r="C2203" s="99"/>
      <c r="D2203" s="99"/>
    </row>
    <row r="2204" spans="2:4" x14ac:dyDescent="0.35">
      <c r="B2204" s="99"/>
      <c r="C2204" s="99"/>
      <c r="D2204" s="99"/>
    </row>
    <row r="2205" spans="2:4" x14ac:dyDescent="0.35">
      <c r="B2205" s="99"/>
      <c r="C2205" s="99"/>
      <c r="D2205" s="99"/>
    </row>
    <row r="2206" spans="2:4" x14ac:dyDescent="0.35">
      <c r="B2206" s="99"/>
      <c r="C2206" s="99"/>
      <c r="D2206" s="99"/>
    </row>
    <row r="2207" spans="2:4" x14ac:dyDescent="0.35">
      <c r="B2207" s="99"/>
      <c r="C2207" s="99"/>
      <c r="D2207" s="99"/>
    </row>
    <row r="2208" spans="2:4" x14ac:dyDescent="0.35">
      <c r="B2208" s="99"/>
      <c r="C2208" s="99"/>
      <c r="D2208" s="99"/>
    </row>
    <row r="2209" spans="2:4" x14ac:dyDescent="0.35">
      <c r="B2209" s="99"/>
      <c r="C2209" s="99"/>
      <c r="D2209" s="99"/>
    </row>
    <row r="2210" spans="2:4" x14ac:dyDescent="0.35">
      <c r="B2210" s="99"/>
      <c r="C2210" s="99"/>
      <c r="D2210" s="99"/>
    </row>
    <row r="2211" spans="2:4" x14ac:dyDescent="0.35">
      <c r="B2211" s="99"/>
      <c r="C2211" s="99"/>
      <c r="D2211" s="99"/>
    </row>
    <row r="2212" spans="2:4" x14ac:dyDescent="0.35">
      <c r="B2212" s="99"/>
      <c r="C2212" s="99"/>
      <c r="D2212" s="99"/>
    </row>
    <row r="2213" spans="2:4" x14ac:dyDescent="0.35">
      <c r="B2213" s="99"/>
      <c r="C2213" s="99"/>
      <c r="D2213" s="99"/>
    </row>
    <row r="2214" spans="2:4" x14ac:dyDescent="0.35">
      <c r="B2214" s="99"/>
      <c r="C2214" s="99"/>
      <c r="D2214" s="99"/>
    </row>
    <row r="2215" spans="2:4" x14ac:dyDescent="0.35">
      <c r="B2215" s="99"/>
      <c r="C2215" s="99"/>
      <c r="D2215" s="99"/>
    </row>
    <row r="2216" spans="2:4" x14ac:dyDescent="0.35">
      <c r="B2216" s="99"/>
      <c r="C2216" s="99"/>
      <c r="D2216" s="99"/>
    </row>
    <row r="2217" spans="2:4" x14ac:dyDescent="0.35">
      <c r="B2217" s="99"/>
      <c r="C2217" s="99"/>
      <c r="D2217" s="99"/>
    </row>
    <row r="2218" spans="2:4" x14ac:dyDescent="0.35">
      <c r="B2218" s="99"/>
      <c r="C2218" s="99"/>
      <c r="D2218" s="99"/>
    </row>
    <row r="2219" spans="2:4" x14ac:dyDescent="0.35">
      <c r="B2219" s="99"/>
      <c r="C2219" s="99"/>
      <c r="D2219" s="99"/>
    </row>
    <row r="2220" spans="2:4" x14ac:dyDescent="0.35">
      <c r="B2220" s="99"/>
      <c r="C2220" s="99"/>
      <c r="D2220" s="99"/>
    </row>
    <row r="2221" spans="2:4" x14ac:dyDescent="0.35">
      <c r="B2221" s="99"/>
      <c r="C2221" s="99"/>
      <c r="D2221" s="99"/>
    </row>
    <row r="2222" spans="2:4" x14ac:dyDescent="0.35">
      <c r="B2222" s="99"/>
      <c r="C2222" s="99"/>
      <c r="D2222" s="99"/>
    </row>
    <row r="2223" spans="2:4" x14ac:dyDescent="0.35">
      <c r="B2223" s="99"/>
      <c r="C2223" s="99"/>
      <c r="D2223" s="99"/>
    </row>
    <row r="2224" spans="2:4" x14ac:dyDescent="0.35">
      <c r="B2224" s="99"/>
      <c r="C2224" s="99"/>
      <c r="D2224" s="99"/>
    </row>
    <row r="2225" spans="2:4" x14ac:dyDescent="0.35">
      <c r="B2225" s="99"/>
      <c r="C2225" s="99"/>
      <c r="D2225" s="99"/>
    </row>
    <row r="2226" spans="2:4" x14ac:dyDescent="0.35">
      <c r="B2226" s="99"/>
      <c r="C2226" s="99"/>
      <c r="D2226" s="99"/>
    </row>
    <row r="2227" spans="2:4" x14ac:dyDescent="0.35">
      <c r="B2227" s="99"/>
      <c r="C2227" s="99"/>
      <c r="D2227" s="99"/>
    </row>
    <row r="2228" spans="2:4" x14ac:dyDescent="0.35">
      <c r="B2228" s="99"/>
      <c r="C2228" s="99"/>
      <c r="D2228" s="99"/>
    </row>
    <row r="2229" spans="2:4" x14ac:dyDescent="0.35">
      <c r="B2229" s="99"/>
      <c r="C2229" s="99"/>
      <c r="D2229" s="99"/>
    </row>
    <row r="2230" spans="2:4" x14ac:dyDescent="0.35">
      <c r="B2230" s="99"/>
      <c r="C2230" s="99"/>
      <c r="D2230" s="99"/>
    </row>
    <row r="2231" spans="2:4" x14ac:dyDescent="0.35">
      <c r="B2231" s="99"/>
      <c r="C2231" s="99"/>
      <c r="D2231" s="99"/>
    </row>
    <row r="2232" spans="2:4" x14ac:dyDescent="0.35">
      <c r="B2232" s="99"/>
      <c r="C2232" s="99"/>
      <c r="D2232" s="99"/>
    </row>
    <row r="2233" spans="2:4" x14ac:dyDescent="0.35">
      <c r="B2233" s="99"/>
      <c r="C2233" s="99"/>
      <c r="D2233" s="99"/>
    </row>
    <row r="2234" spans="2:4" x14ac:dyDescent="0.35">
      <c r="B2234" s="99"/>
      <c r="C2234" s="99"/>
      <c r="D2234" s="99"/>
    </row>
    <row r="2235" spans="2:4" x14ac:dyDescent="0.35">
      <c r="B2235" s="99"/>
      <c r="C2235" s="99"/>
      <c r="D2235" s="99"/>
    </row>
    <row r="2236" spans="2:4" x14ac:dyDescent="0.35">
      <c r="B2236" s="99"/>
      <c r="C2236" s="99"/>
      <c r="D2236" s="99"/>
    </row>
    <row r="2237" spans="2:4" x14ac:dyDescent="0.35">
      <c r="B2237" s="99"/>
      <c r="C2237" s="99"/>
      <c r="D2237" s="99"/>
    </row>
    <row r="2238" spans="2:4" x14ac:dyDescent="0.35">
      <c r="B2238" s="99"/>
      <c r="C2238" s="99"/>
      <c r="D2238" s="99"/>
    </row>
    <row r="2239" spans="2:4" x14ac:dyDescent="0.35">
      <c r="B2239" s="99"/>
      <c r="C2239" s="99"/>
      <c r="D2239" s="99"/>
    </row>
    <row r="2240" spans="2:4" x14ac:dyDescent="0.35">
      <c r="B2240" s="99"/>
      <c r="C2240" s="99"/>
      <c r="D2240" s="99"/>
    </row>
    <row r="2241" spans="2:4" x14ac:dyDescent="0.35">
      <c r="B2241" s="99"/>
      <c r="C2241" s="99"/>
      <c r="D2241" s="99"/>
    </row>
    <row r="2242" spans="2:4" x14ac:dyDescent="0.35">
      <c r="B2242" s="99"/>
      <c r="C2242" s="99"/>
      <c r="D2242" s="99"/>
    </row>
    <row r="2243" spans="2:4" x14ac:dyDescent="0.35">
      <c r="B2243" s="99"/>
      <c r="C2243" s="99"/>
      <c r="D2243" s="99"/>
    </row>
    <row r="2244" spans="2:4" x14ac:dyDescent="0.35">
      <c r="B2244" s="99"/>
      <c r="C2244" s="99"/>
      <c r="D2244" s="99"/>
    </row>
    <row r="2245" spans="2:4" x14ac:dyDescent="0.35">
      <c r="B2245" s="99"/>
      <c r="C2245" s="99"/>
      <c r="D2245" s="99"/>
    </row>
    <row r="2246" spans="2:4" x14ac:dyDescent="0.35">
      <c r="B2246" s="99"/>
      <c r="C2246" s="99"/>
      <c r="D2246" s="99"/>
    </row>
    <row r="2247" spans="2:4" x14ac:dyDescent="0.35">
      <c r="B2247" s="99"/>
      <c r="C2247" s="99"/>
      <c r="D2247" s="99"/>
    </row>
    <row r="2248" spans="2:4" x14ac:dyDescent="0.35">
      <c r="B2248" s="99"/>
      <c r="C2248" s="99"/>
      <c r="D2248" s="99"/>
    </row>
    <row r="2249" spans="2:4" x14ac:dyDescent="0.35">
      <c r="B2249" s="99"/>
      <c r="C2249" s="99"/>
      <c r="D2249" s="99"/>
    </row>
    <row r="2250" spans="2:4" x14ac:dyDescent="0.35">
      <c r="B2250" s="99"/>
      <c r="C2250" s="99"/>
      <c r="D2250" s="99"/>
    </row>
    <row r="2251" spans="2:4" x14ac:dyDescent="0.35">
      <c r="B2251" s="99"/>
      <c r="C2251" s="99"/>
      <c r="D2251" s="99"/>
    </row>
    <row r="2252" spans="2:4" x14ac:dyDescent="0.35">
      <c r="B2252" s="99"/>
      <c r="C2252" s="99"/>
      <c r="D2252" s="99"/>
    </row>
    <row r="2253" spans="2:4" x14ac:dyDescent="0.35">
      <c r="B2253" s="99"/>
      <c r="C2253" s="99"/>
      <c r="D2253" s="99"/>
    </row>
    <row r="2254" spans="2:4" x14ac:dyDescent="0.35">
      <c r="B2254" s="99"/>
      <c r="C2254" s="99"/>
      <c r="D2254" s="99"/>
    </row>
    <row r="2255" spans="2:4" x14ac:dyDescent="0.35">
      <c r="B2255" s="99"/>
      <c r="C2255" s="99"/>
      <c r="D2255" s="99"/>
    </row>
    <row r="2256" spans="2:4" x14ac:dyDescent="0.35">
      <c r="B2256" s="99"/>
      <c r="C2256" s="99"/>
      <c r="D2256" s="99"/>
    </row>
    <row r="2257" spans="2:4" x14ac:dyDescent="0.35">
      <c r="B2257" s="99"/>
      <c r="C2257" s="99"/>
      <c r="D2257" s="99"/>
    </row>
    <row r="2258" spans="2:4" x14ac:dyDescent="0.35">
      <c r="B2258" s="99"/>
      <c r="C2258" s="99"/>
      <c r="D2258" s="99"/>
    </row>
    <row r="2259" spans="2:4" x14ac:dyDescent="0.35">
      <c r="B2259" s="99"/>
      <c r="C2259" s="99"/>
      <c r="D2259" s="99"/>
    </row>
    <row r="2260" spans="2:4" x14ac:dyDescent="0.35">
      <c r="B2260" s="99"/>
      <c r="C2260" s="99"/>
      <c r="D2260" s="99"/>
    </row>
    <row r="2261" spans="2:4" x14ac:dyDescent="0.35">
      <c r="B2261" s="99"/>
      <c r="C2261" s="99"/>
      <c r="D2261" s="99"/>
    </row>
    <row r="2262" spans="2:4" x14ac:dyDescent="0.35">
      <c r="B2262" s="99"/>
      <c r="C2262" s="99"/>
      <c r="D2262" s="99"/>
    </row>
    <row r="2263" spans="2:4" x14ac:dyDescent="0.35">
      <c r="B2263" s="99"/>
      <c r="C2263" s="99"/>
      <c r="D2263" s="99"/>
    </row>
    <row r="2264" spans="2:4" x14ac:dyDescent="0.35">
      <c r="B2264" s="99"/>
      <c r="C2264" s="99"/>
      <c r="D2264" s="99"/>
    </row>
    <row r="2265" spans="2:4" x14ac:dyDescent="0.35">
      <c r="B2265" s="99"/>
      <c r="C2265" s="99"/>
      <c r="D2265" s="99"/>
    </row>
    <row r="2266" spans="2:4" x14ac:dyDescent="0.35">
      <c r="B2266" s="99"/>
      <c r="C2266" s="99"/>
      <c r="D2266" s="99"/>
    </row>
    <row r="2267" spans="2:4" x14ac:dyDescent="0.35">
      <c r="B2267" s="99"/>
      <c r="C2267" s="99"/>
      <c r="D2267" s="99"/>
    </row>
    <row r="2268" spans="2:4" x14ac:dyDescent="0.35">
      <c r="B2268" s="99"/>
      <c r="C2268" s="99"/>
      <c r="D2268" s="99"/>
    </row>
    <row r="2269" spans="2:4" x14ac:dyDescent="0.35">
      <c r="B2269" s="99"/>
      <c r="C2269" s="99"/>
      <c r="D2269" s="99"/>
    </row>
    <row r="2270" spans="2:4" x14ac:dyDescent="0.35">
      <c r="B2270" s="99"/>
      <c r="C2270" s="99"/>
      <c r="D2270" s="99"/>
    </row>
    <row r="2271" spans="2:4" x14ac:dyDescent="0.35">
      <c r="B2271" s="99"/>
      <c r="C2271" s="99"/>
      <c r="D2271" s="99"/>
    </row>
    <row r="2272" spans="2:4" x14ac:dyDescent="0.35">
      <c r="B2272" s="99"/>
      <c r="C2272" s="99"/>
      <c r="D2272" s="99"/>
    </row>
    <row r="2273" spans="2:4" x14ac:dyDescent="0.35">
      <c r="B2273" s="99"/>
      <c r="C2273" s="99"/>
      <c r="D2273" s="99"/>
    </row>
    <row r="2274" spans="2:4" x14ac:dyDescent="0.35">
      <c r="B2274" s="99"/>
      <c r="C2274" s="99"/>
      <c r="D2274" s="99"/>
    </row>
    <row r="2275" spans="2:4" x14ac:dyDescent="0.35">
      <c r="B2275" s="99"/>
      <c r="C2275" s="99"/>
      <c r="D2275" s="99"/>
    </row>
    <row r="2276" spans="2:4" x14ac:dyDescent="0.35">
      <c r="B2276" s="99"/>
      <c r="C2276" s="99"/>
      <c r="D2276" s="99"/>
    </row>
    <row r="2277" spans="2:4" x14ac:dyDescent="0.35">
      <c r="B2277" s="99"/>
      <c r="C2277" s="99"/>
      <c r="D2277" s="99"/>
    </row>
    <row r="2278" spans="2:4" x14ac:dyDescent="0.35">
      <c r="B2278" s="99"/>
      <c r="C2278" s="99"/>
      <c r="D2278" s="99"/>
    </row>
    <row r="2279" spans="2:4" x14ac:dyDescent="0.35">
      <c r="B2279" s="99"/>
      <c r="C2279" s="99"/>
      <c r="D2279" s="99"/>
    </row>
    <row r="2280" spans="2:4" x14ac:dyDescent="0.35">
      <c r="B2280" s="99"/>
      <c r="C2280" s="99"/>
      <c r="D2280" s="99"/>
    </row>
    <row r="2281" spans="2:4" x14ac:dyDescent="0.35">
      <c r="B2281" s="99"/>
      <c r="C2281" s="99"/>
      <c r="D2281" s="99"/>
    </row>
    <row r="2282" spans="2:4" x14ac:dyDescent="0.35">
      <c r="B2282" s="99"/>
      <c r="C2282" s="99"/>
      <c r="D2282" s="99"/>
    </row>
    <row r="2283" spans="2:4" x14ac:dyDescent="0.35">
      <c r="B2283" s="99"/>
      <c r="C2283" s="99"/>
      <c r="D2283" s="99"/>
    </row>
    <row r="2284" spans="2:4" x14ac:dyDescent="0.35">
      <c r="B2284" s="99"/>
      <c r="C2284" s="99"/>
      <c r="D2284" s="99"/>
    </row>
    <row r="2285" spans="2:4" x14ac:dyDescent="0.35">
      <c r="B2285" s="99"/>
      <c r="C2285" s="99"/>
      <c r="D2285" s="99"/>
    </row>
    <row r="2286" spans="2:4" x14ac:dyDescent="0.35">
      <c r="B2286" s="99"/>
      <c r="C2286" s="99"/>
      <c r="D2286" s="99"/>
    </row>
    <row r="2287" spans="2:4" x14ac:dyDescent="0.35">
      <c r="B2287" s="99"/>
      <c r="C2287" s="99"/>
      <c r="D2287" s="99"/>
    </row>
    <row r="2288" spans="2:4" x14ac:dyDescent="0.35">
      <c r="B2288" s="99"/>
      <c r="C2288" s="99"/>
      <c r="D2288" s="99"/>
    </row>
    <row r="2289" spans="2:4" x14ac:dyDescent="0.35">
      <c r="B2289" s="99"/>
      <c r="C2289" s="99"/>
      <c r="D2289" s="99"/>
    </row>
    <row r="2290" spans="2:4" x14ac:dyDescent="0.35">
      <c r="B2290" s="99"/>
      <c r="C2290" s="99"/>
      <c r="D2290" s="99"/>
    </row>
    <row r="2291" spans="2:4" x14ac:dyDescent="0.35">
      <c r="B2291" s="99"/>
      <c r="C2291" s="99"/>
      <c r="D2291" s="99"/>
    </row>
    <row r="2292" spans="2:4" x14ac:dyDescent="0.35">
      <c r="B2292" s="99"/>
      <c r="C2292" s="99"/>
      <c r="D2292" s="99"/>
    </row>
    <row r="2293" spans="2:4" x14ac:dyDescent="0.35">
      <c r="B2293" s="99"/>
      <c r="C2293" s="99"/>
      <c r="D2293" s="99"/>
    </row>
    <row r="2294" spans="2:4" x14ac:dyDescent="0.35">
      <c r="B2294" s="99"/>
      <c r="C2294" s="99"/>
      <c r="D2294" s="99"/>
    </row>
    <row r="2295" spans="2:4" x14ac:dyDescent="0.35">
      <c r="B2295" s="99"/>
      <c r="C2295" s="99"/>
      <c r="D2295" s="99"/>
    </row>
    <row r="2296" spans="2:4" x14ac:dyDescent="0.35">
      <c r="B2296" s="99"/>
      <c r="C2296" s="99"/>
      <c r="D2296" s="99"/>
    </row>
    <row r="2297" spans="2:4" x14ac:dyDescent="0.35">
      <c r="B2297" s="99"/>
      <c r="C2297" s="99"/>
      <c r="D2297" s="99"/>
    </row>
    <row r="2298" spans="2:4" x14ac:dyDescent="0.35">
      <c r="B2298" s="99"/>
      <c r="C2298" s="99"/>
      <c r="D2298" s="99"/>
    </row>
    <row r="2299" spans="2:4" x14ac:dyDescent="0.35">
      <c r="B2299" s="99"/>
      <c r="C2299" s="99"/>
      <c r="D2299" s="99"/>
    </row>
    <row r="2300" spans="2:4" x14ac:dyDescent="0.35">
      <c r="B2300" s="99"/>
      <c r="C2300" s="99"/>
      <c r="D2300" s="99"/>
    </row>
    <row r="2301" spans="2:4" x14ac:dyDescent="0.35">
      <c r="B2301" s="99"/>
      <c r="C2301" s="99"/>
      <c r="D2301" s="99"/>
    </row>
    <row r="2302" spans="2:4" x14ac:dyDescent="0.35">
      <c r="B2302" s="99"/>
      <c r="C2302" s="99"/>
      <c r="D2302" s="99"/>
    </row>
    <row r="2303" spans="2:4" x14ac:dyDescent="0.35">
      <c r="B2303" s="99"/>
      <c r="C2303" s="99"/>
      <c r="D2303" s="99"/>
    </row>
    <row r="2304" spans="2:4" x14ac:dyDescent="0.35">
      <c r="B2304" s="99"/>
      <c r="C2304" s="99"/>
      <c r="D2304" s="99"/>
    </row>
    <row r="2305" spans="2:4" x14ac:dyDescent="0.35">
      <c r="B2305" s="99"/>
      <c r="C2305" s="99"/>
      <c r="D2305" s="99"/>
    </row>
    <row r="2306" spans="2:4" x14ac:dyDescent="0.35">
      <c r="B2306" s="99"/>
      <c r="C2306" s="99"/>
      <c r="D2306" s="99"/>
    </row>
    <row r="2307" spans="2:4" x14ac:dyDescent="0.35">
      <c r="B2307" s="99"/>
      <c r="C2307" s="99"/>
      <c r="D2307" s="99"/>
    </row>
    <row r="2308" spans="2:4" x14ac:dyDescent="0.35">
      <c r="B2308" s="99"/>
      <c r="C2308" s="99"/>
      <c r="D2308" s="99"/>
    </row>
    <row r="2309" spans="2:4" x14ac:dyDescent="0.35">
      <c r="B2309" s="99"/>
      <c r="C2309" s="99"/>
      <c r="D2309" s="99"/>
    </row>
    <row r="2310" spans="2:4" x14ac:dyDescent="0.35">
      <c r="B2310" s="99"/>
      <c r="C2310" s="99"/>
      <c r="D2310" s="99"/>
    </row>
    <row r="2311" spans="2:4" x14ac:dyDescent="0.35">
      <c r="B2311" s="99"/>
      <c r="C2311" s="99"/>
      <c r="D2311" s="99"/>
    </row>
    <row r="2312" spans="2:4" x14ac:dyDescent="0.35">
      <c r="B2312" s="99"/>
      <c r="C2312" s="99"/>
      <c r="D2312" s="99"/>
    </row>
    <row r="2313" spans="2:4" x14ac:dyDescent="0.35">
      <c r="B2313" s="99"/>
      <c r="C2313" s="99"/>
      <c r="D2313" s="99"/>
    </row>
    <row r="2314" spans="2:4" x14ac:dyDescent="0.35">
      <c r="B2314" s="99"/>
      <c r="C2314" s="99"/>
      <c r="D2314" s="99"/>
    </row>
    <row r="2315" spans="2:4" x14ac:dyDescent="0.35">
      <c r="B2315" s="99"/>
      <c r="C2315" s="99"/>
      <c r="D2315" s="99"/>
    </row>
    <row r="2316" spans="2:4" x14ac:dyDescent="0.35">
      <c r="B2316" s="99"/>
      <c r="C2316" s="99"/>
      <c r="D2316" s="99"/>
    </row>
    <row r="2317" spans="2:4" x14ac:dyDescent="0.35">
      <c r="B2317" s="99"/>
      <c r="C2317" s="99"/>
      <c r="D2317" s="99"/>
    </row>
    <row r="2318" spans="2:4" x14ac:dyDescent="0.35">
      <c r="B2318" s="99"/>
      <c r="C2318" s="99"/>
      <c r="D2318" s="99"/>
    </row>
    <row r="2319" spans="2:4" x14ac:dyDescent="0.35">
      <c r="B2319" s="99"/>
      <c r="C2319" s="99"/>
      <c r="D2319" s="99"/>
    </row>
    <row r="2320" spans="2:4" x14ac:dyDescent="0.35">
      <c r="B2320" s="99"/>
      <c r="C2320" s="99"/>
      <c r="D2320" s="99"/>
    </row>
    <row r="2321" spans="2:4" x14ac:dyDescent="0.35">
      <c r="B2321" s="99"/>
      <c r="C2321" s="99"/>
      <c r="D2321" s="99"/>
    </row>
    <row r="2322" spans="2:4" x14ac:dyDescent="0.35">
      <c r="B2322" s="99"/>
      <c r="C2322" s="99"/>
      <c r="D2322" s="99"/>
    </row>
    <row r="2323" spans="2:4" x14ac:dyDescent="0.35">
      <c r="B2323" s="99"/>
      <c r="C2323" s="99"/>
      <c r="D2323" s="99"/>
    </row>
    <row r="2324" spans="2:4" x14ac:dyDescent="0.35">
      <c r="B2324" s="99"/>
      <c r="C2324" s="99"/>
      <c r="D2324" s="99"/>
    </row>
    <row r="2325" spans="2:4" x14ac:dyDescent="0.35">
      <c r="B2325" s="99"/>
      <c r="C2325" s="99"/>
      <c r="D2325" s="99"/>
    </row>
    <row r="2326" spans="2:4" x14ac:dyDescent="0.35">
      <c r="B2326" s="99"/>
      <c r="C2326" s="99"/>
      <c r="D2326" s="99"/>
    </row>
    <row r="2327" spans="2:4" x14ac:dyDescent="0.35">
      <c r="B2327" s="99"/>
      <c r="C2327" s="99"/>
      <c r="D2327" s="99"/>
    </row>
    <row r="2328" spans="2:4" x14ac:dyDescent="0.35">
      <c r="B2328" s="99"/>
      <c r="C2328" s="99"/>
      <c r="D2328" s="99"/>
    </row>
    <row r="2329" spans="2:4" x14ac:dyDescent="0.35">
      <c r="B2329" s="99"/>
      <c r="C2329" s="99"/>
      <c r="D2329" s="99"/>
    </row>
    <row r="2330" spans="2:4" x14ac:dyDescent="0.35">
      <c r="B2330" s="99"/>
      <c r="C2330" s="99"/>
      <c r="D2330" s="99"/>
    </row>
    <row r="2331" spans="2:4" x14ac:dyDescent="0.35">
      <c r="B2331" s="99"/>
      <c r="C2331" s="99"/>
      <c r="D2331" s="99"/>
    </row>
    <row r="2332" spans="2:4" x14ac:dyDescent="0.35">
      <c r="B2332" s="99"/>
      <c r="C2332" s="99"/>
      <c r="D2332" s="99"/>
    </row>
    <row r="2333" spans="2:4" x14ac:dyDescent="0.35">
      <c r="B2333" s="99"/>
      <c r="C2333" s="99"/>
      <c r="D2333" s="99"/>
    </row>
    <row r="2334" spans="2:4" x14ac:dyDescent="0.35">
      <c r="B2334" s="99"/>
      <c r="C2334" s="99"/>
      <c r="D2334" s="99"/>
    </row>
    <row r="2335" spans="2:4" x14ac:dyDescent="0.35">
      <c r="B2335" s="99"/>
      <c r="C2335" s="99"/>
      <c r="D2335" s="99"/>
    </row>
    <row r="2336" spans="2:4" x14ac:dyDescent="0.35">
      <c r="B2336" s="99"/>
      <c r="C2336" s="99"/>
      <c r="D2336" s="99"/>
    </row>
    <row r="2337" spans="2:4" x14ac:dyDescent="0.35">
      <c r="B2337" s="99"/>
      <c r="C2337" s="99"/>
      <c r="D2337" s="99"/>
    </row>
    <row r="2338" spans="2:4" x14ac:dyDescent="0.35">
      <c r="B2338" s="99"/>
      <c r="C2338" s="99"/>
      <c r="D2338" s="99"/>
    </row>
    <row r="2339" spans="2:4" x14ac:dyDescent="0.35">
      <c r="B2339" s="99"/>
      <c r="C2339" s="99"/>
      <c r="D2339" s="99"/>
    </row>
    <row r="2340" spans="2:4" x14ac:dyDescent="0.35">
      <c r="B2340" s="99"/>
      <c r="C2340" s="99"/>
      <c r="D2340" s="99"/>
    </row>
    <row r="2341" spans="2:4" x14ac:dyDescent="0.35">
      <c r="B2341" s="99"/>
      <c r="C2341" s="99"/>
      <c r="D2341" s="99"/>
    </row>
    <row r="2342" spans="2:4" x14ac:dyDescent="0.35">
      <c r="B2342" s="99"/>
      <c r="C2342" s="99"/>
      <c r="D2342" s="99"/>
    </row>
    <row r="2343" spans="2:4" x14ac:dyDescent="0.35">
      <c r="B2343" s="99"/>
      <c r="C2343" s="99"/>
      <c r="D2343" s="99"/>
    </row>
    <row r="2344" spans="2:4" x14ac:dyDescent="0.35">
      <c r="B2344" s="99"/>
      <c r="C2344" s="99"/>
      <c r="D2344" s="99"/>
    </row>
    <row r="2345" spans="2:4" x14ac:dyDescent="0.35">
      <c r="B2345" s="99"/>
      <c r="C2345" s="99"/>
      <c r="D2345" s="99"/>
    </row>
    <row r="2346" spans="2:4" x14ac:dyDescent="0.35">
      <c r="B2346" s="99"/>
      <c r="C2346" s="99"/>
      <c r="D2346" s="99"/>
    </row>
    <row r="2347" spans="2:4" x14ac:dyDescent="0.35">
      <c r="B2347" s="99"/>
      <c r="C2347" s="99"/>
      <c r="D2347" s="99"/>
    </row>
    <row r="2348" spans="2:4" x14ac:dyDescent="0.35">
      <c r="B2348" s="99"/>
      <c r="C2348" s="99"/>
      <c r="D2348" s="99"/>
    </row>
    <row r="2349" spans="2:4" x14ac:dyDescent="0.35">
      <c r="B2349" s="99"/>
      <c r="C2349" s="99"/>
      <c r="D2349" s="99"/>
    </row>
    <row r="2350" spans="2:4" x14ac:dyDescent="0.35">
      <c r="B2350" s="99"/>
      <c r="C2350" s="99"/>
      <c r="D2350" s="99"/>
    </row>
    <row r="2351" spans="2:4" x14ac:dyDescent="0.35">
      <c r="B2351" s="99"/>
      <c r="C2351" s="99"/>
      <c r="D2351" s="99"/>
    </row>
    <row r="2352" spans="2:4" x14ac:dyDescent="0.35">
      <c r="B2352" s="99"/>
      <c r="C2352" s="99"/>
      <c r="D2352" s="99"/>
    </row>
    <row r="2353" spans="2:4" x14ac:dyDescent="0.35">
      <c r="B2353" s="99"/>
      <c r="C2353" s="99"/>
      <c r="D2353" s="99"/>
    </row>
    <row r="2354" spans="2:4" x14ac:dyDescent="0.35">
      <c r="B2354" s="99"/>
      <c r="C2354" s="99"/>
      <c r="D2354" s="99"/>
    </row>
    <row r="2355" spans="2:4" x14ac:dyDescent="0.35">
      <c r="B2355" s="99"/>
      <c r="C2355" s="99"/>
      <c r="D2355" s="99"/>
    </row>
    <row r="2356" spans="2:4" x14ac:dyDescent="0.35">
      <c r="B2356" s="99"/>
      <c r="C2356" s="99"/>
      <c r="D2356" s="99"/>
    </row>
    <row r="2357" spans="2:4" x14ac:dyDescent="0.35">
      <c r="B2357" s="99"/>
      <c r="C2357" s="99"/>
      <c r="D2357" s="99"/>
    </row>
    <row r="2358" spans="2:4" x14ac:dyDescent="0.35">
      <c r="B2358" s="99"/>
      <c r="C2358" s="99"/>
      <c r="D2358" s="99"/>
    </row>
    <row r="2359" spans="2:4" x14ac:dyDescent="0.35">
      <c r="B2359" s="99"/>
      <c r="C2359" s="99"/>
      <c r="D2359" s="99"/>
    </row>
    <row r="2360" spans="2:4" x14ac:dyDescent="0.35">
      <c r="B2360" s="99"/>
      <c r="C2360" s="99"/>
      <c r="D2360" s="99"/>
    </row>
    <row r="2361" spans="2:4" x14ac:dyDescent="0.35">
      <c r="B2361" s="99"/>
      <c r="C2361" s="99"/>
      <c r="D2361" s="99"/>
    </row>
    <row r="2362" spans="2:4" x14ac:dyDescent="0.35">
      <c r="B2362" s="99"/>
      <c r="C2362" s="99"/>
      <c r="D2362" s="99"/>
    </row>
    <row r="2363" spans="2:4" x14ac:dyDescent="0.35">
      <c r="B2363" s="99"/>
      <c r="C2363" s="99"/>
      <c r="D2363" s="99"/>
    </row>
    <row r="2364" spans="2:4" x14ac:dyDescent="0.35">
      <c r="B2364" s="99"/>
      <c r="C2364" s="99"/>
      <c r="D2364" s="99"/>
    </row>
    <row r="2365" spans="2:4" x14ac:dyDescent="0.35">
      <c r="B2365" s="99"/>
      <c r="C2365" s="99"/>
      <c r="D2365" s="99"/>
    </row>
    <row r="2366" spans="2:4" x14ac:dyDescent="0.35">
      <c r="B2366" s="99"/>
      <c r="C2366" s="99"/>
      <c r="D2366" s="99"/>
    </row>
    <row r="2367" spans="2:4" x14ac:dyDescent="0.35">
      <c r="B2367" s="99"/>
      <c r="C2367" s="99"/>
      <c r="D2367" s="99"/>
    </row>
    <row r="2368" spans="2:4" x14ac:dyDescent="0.35">
      <c r="B2368" s="99"/>
      <c r="C2368" s="99"/>
      <c r="D2368" s="99"/>
    </row>
    <row r="2369" spans="2:4" x14ac:dyDescent="0.35">
      <c r="B2369" s="99"/>
      <c r="C2369" s="99"/>
      <c r="D2369" s="99"/>
    </row>
    <row r="2370" spans="2:4" x14ac:dyDescent="0.35">
      <c r="B2370" s="99"/>
      <c r="C2370" s="99"/>
      <c r="D2370" s="99"/>
    </row>
    <row r="2371" spans="2:4" x14ac:dyDescent="0.35">
      <c r="B2371" s="99"/>
      <c r="C2371" s="99"/>
      <c r="D2371" s="99"/>
    </row>
    <row r="2372" spans="2:4" x14ac:dyDescent="0.35">
      <c r="B2372" s="99"/>
      <c r="C2372" s="99"/>
      <c r="D2372" s="99"/>
    </row>
    <row r="2373" spans="2:4" x14ac:dyDescent="0.35">
      <c r="B2373" s="99"/>
      <c r="C2373" s="99"/>
      <c r="D2373" s="99"/>
    </row>
    <row r="2374" spans="2:4" x14ac:dyDescent="0.35">
      <c r="B2374" s="99"/>
      <c r="C2374" s="99"/>
      <c r="D2374" s="99"/>
    </row>
    <row r="2375" spans="2:4" x14ac:dyDescent="0.35">
      <c r="B2375" s="99"/>
      <c r="C2375" s="99"/>
      <c r="D2375" s="99"/>
    </row>
    <row r="2376" spans="2:4" x14ac:dyDescent="0.35">
      <c r="B2376" s="99"/>
      <c r="C2376" s="99"/>
      <c r="D2376" s="99"/>
    </row>
    <row r="2377" spans="2:4" x14ac:dyDescent="0.35">
      <c r="B2377" s="99"/>
      <c r="C2377" s="99"/>
      <c r="D2377" s="99"/>
    </row>
    <row r="2378" spans="2:4" x14ac:dyDescent="0.35">
      <c r="B2378" s="99"/>
      <c r="C2378" s="99"/>
      <c r="D2378" s="99"/>
    </row>
    <row r="2379" spans="2:4" x14ac:dyDescent="0.35">
      <c r="B2379" s="99"/>
      <c r="C2379" s="99"/>
      <c r="D2379" s="99"/>
    </row>
    <row r="2380" spans="2:4" x14ac:dyDescent="0.35">
      <c r="B2380" s="99"/>
      <c r="C2380" s="99"/>
      <c r="D2380" s="99"/>
    </row>
    <row r="2381" spans="2:4" x14ac:dyDescent="0.35">
      <c r="B2381" s="99"/>
      <c r="C2381" s="99"/>
      <c r="D2381" s="99"/>
    </row>
    <row r="2382" spans="2:4" x14ac:dyDescent="0.35">
      <c r="B2382" s="99"/>
      <c r="C2382" s="99"/>
      <c r="D2382" s="99"/>
    </row>
    <row r="2383" spans="2:4" x14ac:dyDescent="0.35">
      <c r="B2383" s="99"/>
      <c r="C2383" s="99"/>
      <c r="D2383" s="99"/>
    </row>
    <row r="2384" spans="2:4" x14ac:dyDescent="0.35">
      <c r="B2384" s="99"/>
      <c r="C2384" s="99"/>
      <c r="D2384" s="99"/>
    </row>
    <row r="2385" spans="2:4" x14ac:dyDescent="0.35">
      <c r="B2385" s="99"/>
      <c r="C2385" s="99"/>
      <c r="D2385" s="99"/>
    </row>
    <row r="2386" spans="2:4" x14ac:dyDescent="0.35">
      <c r="B2386" s="99"/>
      <c r="C2386" s="99"/>
      <c r="D2386" s="99"/>
    </row>
    <row r="2387" spans="2:4" x14ac:dyDescent="0.35">
      <c r="B2387" s="99"/>
      <c r="C2387" s="99"/>
      <c r="D2387" s="99"/>
    </row>
    <row r="2388" spans="2:4" x14ac:dyDescent="0.35">
      <c r="B2388" s="99"/>
      <c r="C2388" s="99"/>
      <c r="D2388" s="99"/>
    </row>
    <row r="2389" spans="2:4" x14ac:dyDescent="0.35">
      <c r="B2389" s="99"/>
      <c r="C2389" s="99"/>
      <c r="D2389" s="99"/>
    </row>
    <row r="2390" spans="2:4" x14ac:dyDescent="0.35">
      <c r="B2390" s="99"/>
      <c r="C2390" s="99"/>
      <c r="D2390" s="99"/>
    </row>
    <row r="2391" spans="2:4" x14ac:dyDescent="0.35">
      <c r="B2391" s="99"/>
      <c r="C2391" s="99"/>
      <c r="D2391" s="99"/>
    </row>
    <row r="2392" spans="2:4" x14ac:dyDescent="0.35">
      <c r="B2392" s="99"/>
      <c r="C2392" s="99"/>
      <c r="D2392" s="99"/>
    </row>
    <row r="2393" spans="2:4" x14ac:dyDescent="0.35">
      <c r="B2393" s="99"/>
      <c r="C2393" s="99"/>
      <c r="D2393" s="99"/>
    </row>
    <row r="2394" spans="2:4" x14ac:dyDescent="0.35">
      <c r="B2394" s="99"/>
      <c r="C2394" s="99"/>
      <c r="D2394" s="99"/>
    </row>
    <row r="2395" spans="2:4" x14ac:dyDescent="0.35">
      <c r="B2395" s="99"/>
      <c r="C2395" s="99"/>
      <c r="D2395" s="99"/>
    </row>
    <row r="2396" spans="2:4" x14ac:dyDescent="0.35">
      <c r="B2396" s="99"/>
      <c r="C2396" s="99"/>
      <c r="D2396" s="99"/>
    </row>
    <row r="2397" spans="2:4" x14ac:dyDescent="0.35">
      <c r="B2397" s="99"/>
      <c r="C2397" s="99"/>
      <c r="D2397" s="99"/>
    </row>
    <row r="2398" spans="2:4" x14ac:dyDescent="0.35">
      <c r="B2398" s="99"/>
      <c r="C2398" s="99"/>
      <c r="D2398" s="99"/>
    </row>
    <row r="2399" spans="2:4" x14ac:dyDescent="0.35">
      <c r="B2399" s="99"/>
      <c r="C2399" s="99"/>
      <c r="D2399" s="99"/>
    </row>
    <row r="2400" spans="2:4" x14ac:dyDescent="0.35">
      <c r="B2400" s="99"/>
      <c r="C2400" s="99"/>
      <c r="D2400" s="99"/>
    </row>
    <row r="2401" spans="2:4" x14ac:dyDescent="0.35">
      <c r="B2401" s="99"/>
      <c r="C2401" s="99"/>
      <c r="D2401" s="99"/>
    </row>
    <row r="2402" spans="2:4" x14ac:dyDescent="0.35">
      <c r="B2402" s="99"/>
      <c r="C2402" s="99"/>
      <c r="D2402" s="99"/>
    </row>
    <row r="2403" spans="2:4" x14ac:dyDescent="0.35">
      <c r="B2403" s="99"/>
      <c r="C2403" s="99"/>
      <c r="D2403" s="99"/>
    </row>
    <row r="2404" spans="2:4" x14ac:dyDescent="0.35">
      <c r="B2404" s="99"/>
      <c r="C2404" s="99"/>
      <c r="D2404" s="99"/>
    </row>
    <row r="2405" spans="2:4" x14ac:dyDescent="0.35">
      <c r="B2405" s="99"/>
      <c r="C2405" s="99"/>
      <c r="D2405" s="99"/>
    </row>
    <row r="2406" spans="2:4" x14ac:dyDescent="0.35">
      <c r="B2406" s="99"/>
      <c r="C2406" s="99"/>
      <c r="D2406" s="99"/>
    </row>
    <row r="2407" spans="2:4" x14ac:dyDescent="0.35">
      <c r="B2407" s="99"/>
      <c r="C2407" s="99"/>
      <c r="D2407" s="99"/>
    </row>
    <row r="2408" spans="2:4" x14ac:dyDescent="0.35">
      <c r="B2408" s="99"/>
      <c r="C2408" s="99"/>
      <c r="D2408" s="99"/>
    </row>
    <row r="2409" spans="2:4" x14ac:dyDescent="0.35">
      <c r="B2409" s="99"/>
      <c r="C2409" s="99"/>
      <c r="D2409" s="99"/>
    </row>
    <row r="2410" spans="2:4" x14ac:dyDescent="0.35">
      <c r="B2410" s="99"/>
      <c r="C2410" s="99"/>
      <c r="D2410" s="99"/>
    </row>
    <row r="2411" spans="2:4" x14ac:dyDescent="0.35">
      <c r="B2411" s="99"/>
      <c r="C2411" s="99"/>
      <c r="D2411" s="99"/>
    </row>
    <row r="2412" spans="2:4" x14ac:dyDescent="0.35">
      <c r="B2412" s="99"/>
      <c r="C2412" s="99"/>
      <c r="D2412" s="99"/>
    </row>
    <row r="2413" spans="2:4" x14ac:dyDescent="0.35">
      <c r="B2413" s="99"/>
      <c r="C2413" s="99"/>
      <c r="D2413" s="99"/>
    </row>
    <row r="2414" spans="2:4" x14ac:dyDescent="0.35">
      <c r="B2414" s="99"/>
      <c r="C2414" s="99"/>
      <c r="D2414" s="99"/>
    </row>
    <row r="2415" spans="2:4" x14ac:dyDescent="0.35">
      <c r="B2415" s="99"/>
      <c r="C2415" s="99"/>
      <c r="D2415" s="99"/>
    </row>
    <row r="2416" spans="2:4" x14ac:dyDescent="0.35">
      <c r="B2416" s="99"/>
      <c r="C2416" s="99"/>
      <c r="D2416" s="99"/>
    </row>
    <row r="2417" spans="2:4" x14ac:dyDescent="0.35">
      <c r="B2417" s="99"/>
      <c r="C2417" s="99"/>
      <c r="D2417" s="99"/>
    </row>
    <row r="2418" spans="2:4" x14ac:dyDescent="0.35">
      <c r="B2418" s="99"/>
      <c r="C2418" s="99"/>
      <c r="D2418" s="99"/>
    </row>
    <row r="2419" spans="2:4" x14ac:dyDescent="0.35">
      <c r="B2419" s="99"/>
      <c r="C2419" s="99"/>
      <c r="D2419" s="99"/>
    </row>
    <row r="2420" spans="2:4" x14ac:dyDescent="0.35">
      <c r="B2420" s="99"/>
      <c r="C2420" s="99"/>
      <c r="D2420" s="99"/>
    </row>
    <row r="2421" spans="2:4" x14ac:dyDescent="0.35">
      <c r="B2421" s="99"/>
      <c r="C2421" s="99"/>
      <c r="D2421" s="99"/>
    </row>
    <row r="2422" spans="2:4" x14ac:dyDescent="0.35">
      <c r="B2422" s="99"/>
      <c r="C2422" s="99"/>
      <c r="D2422" s="99"/>
    </row>
    <row r="2423" spans="2:4" x14ac:dyDescent="0.35">
      <c r="B2423" s="99"/>
      <c r="C2423" s="99"/>
      <c r="D2423" s="99"/>
    </row>
    <row r="2424" spans="2:4" x14ac:dyDescent="0.35">
      <c r="B2424" s="99"/>
      <c r="C2424" s="99"/>
      <c r="D2424" s="99"/>
    </row>
    <row r="2425" spans="2:4" x14ac:dyDescent="0.35">
      <c r="B2425" s="99"/>
      <c r="C2425" s="99"/>
      <c r="D2425" s="99"/>
    </row>
    <row r="2426" spans="2:4" x14ac:dyDescent="0.35">
      <c r="B2426" s="99"/>
      <c r="C2426" s="99"/>
      <c r="D2426" s="99"/>
    </row>
    <row r="2427" spans="2:4" x14ac:dyDescent="0.35">
      <c r="B2427" s="99"/>
      <c r="C2427" s="99"/>
      <c r="D2427" s="99"/>
    </row>
    <row r="2428" spans="2:4" x14ac:dyDescent="0.35">
      <c r="B2428" s="99"/>
      <c r="C2428" s="99"/>
      <c r="D2428" s="99"/>
    </row>
    <row r="2429" spans="2:4" x14ac:dyDescent="0.35">
      <c r="B2429" s="99"/>
      <c r="C2429" s="99"/>
      <c r="D2429" s="99"/>
    </row>
    <row r="2430" spans="2:4" x14ac:dyDescent="0.35">
      <c r="B2430" s="99"/>
      <c r="C2430" s="99"/>
      <c r="D2430" s="99"/>
    </row>
    <row r="2431" spans="2:4" x14ac:dyDescent="0.35">
      <c r="B2431" s="99"/>
      <c r="C2431" s="99"/>
      <c r="D2431" s="99"/>
    </row>
    <row r="2432" spans="2:4" x14ac:dyDescent="0.35">
      <c r="B2432" s="99"/>
      <c r="C2432" s="99"/>
      <c r="D2432" s="99"/>
    </row>
    <row r="2433" spans="2:4" x14ac:dyDescent="0.35">
      <c r="B2433" s="99"/>
      <c r="C2433" s="99"/>
      <c r="D2433" s="99"/>
    </row>
    <row r="2434" spans="2:4" x14ac:dyDescent="0.35">
      <c r="B2434" s="99"/>
      <c r="C2434" s="99"/>
      <c r="D2434" s="99"/>
    </row>
    <row r="2435" spans="2:4" x14ac:dyDescent="0.35">
      <c r="B2435" s="99"/>
      <c r="C2435" s="99"/>
      <c r="D2435" s="99"/>
    </row>
    <row r="2436" spans="2:4" x14ac:dyDescent="0.35">
      <c r="B2436" s="99"/>
      <c r="C2436" s="99"/>
      <c r="D2436" s="99"/>
    </row>
    <row r="2437" spans="2:4" x14ac:dyDescent="0.35">
      <c r="B2437" s="99"/>
      <c r="C2437" s="99"/>
      <c r="D2437" s="99"/>
    </row>
    <row r="2438" spans="2:4" x14ac:dyDescent="0.35">
      <c r="B2438" s="99"/>
      <c r="C2438" s="99"/>
      <c r="D2438" s="99"/>
    </row>
    <row r="2439" spans="2:4" x14ac:dyDescent="0.35">
      <c r="B2439" s="99"/>
      <c r="C2439" s="99"/>
      <c r="D2439" s="99"/>
    </row>
    <row r="2440" spans="2:4" x14ac:dyDescent="0.35">
      <c r="B2440" s="99"/>
      <c r="C2440" s="99"/>
      <c r="D2440" s="99"/>
    </row>
    <row r="2441" spans="2:4" x14ac:dyDescent="0.35">
      <c r="B2441" s="99"/>
      <c r="C2441" s="99"/>
      <c r="D2441" s="99"/>
    </row>
    <row r="2442" spans="2:4" x14ac:dyDescent="0.35">
      <c r="B2442" s="99"/>
      <c r="C2442" s="99"/>
      <c r="D2442" s="99"/>
    </row>
    <row r="2443" spans="2:4" x14ac:dyDescent="0.35">
      <c r="B2443" s="99"/>
      <c r="C2443" s="99"/>
      <c r="D2443" s="99"/>
    </row>
    <row r="2444" spans="2:4" x14ac:dyDescent="0.35">
      <c r="B2444" s="99"/>
      <c r="C2444" s="99"/>
      <c r="D2444" s="99"/>
    </row>
    <row r="2445" spans="2:4" x14ac:dyDescent="0.35">
      <c r="B2445" s="99"/>
      <c r="C2445" s="99"/>
      <c r="D2445" s="99"/>
    </row>
    <row r="2446" spans="2:4" x14ac:dyDescent="0.35">
      <c r="B2446" s="99"/>
      <c r="C2446" s="99"/>
      <c r="D2446" s="99"/>
    </row>
    <row r="2447" spans="2:4" x14ac:dyDescent="0.35">
      <c r="B2447" s="99"/>
      <c r="C2447" s="99"/>
      <c r="D2447" s="99"/>
    </row>
    <row r="2448" spans="2:4" x14ac:dyDescent="0.35">
      <c r="B2448" s="99"/>
      <c r="C2448" s="99"/>
      <c r="D2448" s="99"/>
    </row>
    <row r="2449" spans="2:4" x14ac:dyDescent="0.35">
      <c r="B2449" s="99"/>
      <c r="C2449" s="99"/>
      <c r="D2449" s="99"/>
    </row>
    <row r="2450" spans="2:4" x14ac:dyDescent="0.35">
      <c r="B2450" s="99"/>
      <c r="C2450" s="99"/>
      <c r="D2450" s="99"/>
    </row>
    <row r="2451" spans="2:4" x14ac:dyDescent="0.35">
      <c r="B2451" s="99"/>
      <c r="C2451" s="99"/>
      <c r="D2451" s="99"/>
    </row>
    <row r="2452" spans="2:4" x14ac:dyDescent="0.35">
      <c r="B2452" s="99"/>
      <c r="C2452" s="99"/>
      <c r="D2452" s="99"/>
    </row>
    <row r="2453" spans="2:4" x14ac:dyDescent="0.35">
      <c r="B2453" s="99"/>
      <c r="C2453" s="99"/>
      <c r="D2453" s="99"/>
    </row>
    <row r="2454" spans="2:4" x14ac:dyDescent="0.35">
      <c r="B2454" s="99"/>
      <c r="C2454" s="99"/>
      <c r="D2454" s="99"/>
    </row>
    <row r="2455" spans="2:4" x14ac:dyDescent="0.35">
      <c r="B2455" s="99"/>
      <c r="C2455" s="99"/>
      <c r="D2455" s="99"/>
    </row>
    <row r="2456" spans="2:4" x14ac:dyDescent="0.35">
      <c r="B2456" s="99"/>
      <c r="C2456" s="99"/>
      <c r="D2456" s="99"/>
    </row>
    <row r="2457" spans="2:4" x14ac:dyDescent="0.35">
      <c r="B2457" s="99"/>
      <c r="C2457" s="99"/>
      <c r="D2457" s="99"/>
    </row>
    <row r="2458" spans="2:4" x14ac:dyDescent="0.35">
      <c r="B2458" s="99"/>
      <c r="C2458" s="99"/>
      <c r="D2458" s="99"/>
    </row>
    <row r="2459" spans="2:4" x14ac:dyDescent="0.35">
      <c r="B2459" s="99"/>
      <c r="C2459" s="99"/>
      <c r="D2459" s="99"/>
    </row>
    <row r="2460" spans="2:4" x14ac:dyDescent="0.35">
      <c r="B2460" s="99"/>
      <c r="C2460" s="99"/>
      <c r="D2460" s="99"/>
    </row>
    <row r="2461" spans="2:4" x14ac:dyDescent="0.35">
      <c r="B2461" s="99"/>
      <c r="C2461" s="99"/>
      <c r="D2461" s="99"/>
    </row>
    <row r="2462" spans="2:4" x14ac:dyDescent="0.35">
      <c r="B2462" s="99"/>
      <c r="C2462" s="99"/>
      <c r="D2462" s="99"/>
    </row>
    <row r="2463" spans="2:4" x14ac:dyDescent="0.35">
      <c r="B2463" s="99"/>
      <c r="C2463" s="99"/>
      <c r="D2463" s="99"/>
    </row>
    <row r="2464" spans="2:4" x14ac:dyDescent="0.35">
      <c r="B2464" s="99"/>
      <c r="C2464" s="99"/>
      <c r="D2464" s="99"/>
    </row>
    <row r="2465" spans="2:4" x14ac:dyDescent="0.35">
      <c r="B2465" s="99"/>
      <c r="C2465" s="99"/>
      <c r="D2465" s="99"/>
    </row>
    <row r="2466" spans="2:4" x14ac:dyDescent="0.35">
      <c r="B2466" s="99"/>
      <c r="C2466" s="99"/>
      <c r="D2466" s="99"/>
    </row>
    <row r="2467" spans="2:4" x14ac:dyDescent="0.35">
      <c r="B2467" s="99"/>
      <c r="C2467" s="99"/>
      <c r="D2467" s="99"/>
    </row>
    <row r="2468" spans="2:4" x14ac:dyDescent="0.35">
      <c r="B2468" s="99"/>
      <c r="C2468" s="99"/>
      <c r="D2468" s="99"/>
    </row>
    <row r="2469" spans="2:4" x14ac:dyDescent="0.35">
      <c r="B2469" s="99"/>
      <c r="C2469" s="99"/>
      <c r="D2469" s="99"/>
    </row>
    <row r="2470" spans="2:4" x14ac:dyDescent="0.35">
      <c r="B2470" s="99"/>
      <c r="C2470" s="99"/>
      <c r="D2470" s="99"/>
    </row>
    <row r="2471" spans="2:4" x14ac:dyDescent="0.35">
      <c r="B2471" s="99"/>
      <c r="C2471" s="99"/>
      <c r="D2471" s="99"/>
    </row>
    <row r="2472" spans="2:4" x14ac:dyDescent="0.35">
      <c r="B2472" s="99"/>
      <c r="C2472" s="99"/>
      <c r="D2472" s="99"/>
    </row>
    <row r="2473" spans="2:4" x14ac:dyDescent="0.35">
      <c r="B2473" s="99"/>
      <c r="C2473" s="99"/>
      <c r="D2473" s="99"/>
    </row>
    <row r="2474" spans="2:4" x14ac:dyDescent="0.35">
      <c r="B2474" s="99"/>
      <c r="C2474" s="99"/>
      <c r="D2474" s="99"/>
    </row>
    <row r="2475" spans="2:4" x14ac:dyDescent="0.35">
      <c r="B2475" s="99"/>
      <c r="C2475" s="99"/>
      <c r="D2475" s="99"/>
    </row>
    <row r="2476" spans="2:4" x14ac:dyDescent="0.35">
      <c r="B2476" s="99"/>
      <c r="C2476" s="99"/>
      <c r="D2476" s="99"/>
    </row>
    <row r="2477" spans="2:4" x14ac:dyDescent="0.35">
      <c r="B2477" s="99"/>
      <c r="C2477" s="99"/>
      <c r="D2477" s="99"/>
    </row>
    <row r="2478" spans="2:4" x14ac:dyDescent="0.35">
      <c r="B2478" s="99"/>
      <c r="C2478" s="99"/>
      <c r="D2478" s="99"/>
    </row>
    <row r="2479" spans="2:4" x14ac:dyDescent="0.35">
      <c r="B2479" s="99"/>
      <c r="C2479" s="99"/>
      <c r="D2479" s="99"/>
    </row>
    <row r="2480" spans="2:4" x14ac:dyDescent="0.35">
      <c r="B2480" s="99"/>
      <c r="C2480" s="99"/>
      <c r="D2480" s="99"/>
    </row>
    <row r="2481" spans="2:4" x14ac:dyDescent="0.35">
      <c r="B2481" s="99"/>
      <c r="C2481" s="99"/>
      <c r="D2481" s="99"/>
    </row>
    <row r="2482" spans="2:4" x14ac:dyDescent="0.35">
      <c r="B2482" s="99"/>
      <c r="C2482" s="99"/>
      <c r="D2482" s="99"/>
    </row>
    <row r="2483" spans="2:4" x14ac:dyDescent="0.35">
      <c r="B2483" s="99"/>
      <c r="C2483" s="99"/>
      <c r="D2483" s="99"/>
    </row>
    <row r="2484" spans="2:4" x14ac:dyDescent="0.35">
      <c r="B2484" s="99"/>
      <c r="C2484" s="99"/>
      <c r="D2484" s="99"/>
    </row>
    <row r="2485" spans="2:4" x14ac:dyDescent="0.35">
      <c r="B2485" s="99"/>
      <c r="C2485" s="99"/>
      <c r="D2485" s="99"/>
    </row>
    <row r="2486" spans="2:4" x14ac:dyDescent="0.35">
      <c r="B2486" s="99"/>
      <c r="C2486" s="99"/>
      <c r="D2486" s="99"/>
    </row>
    <row r="2487" spans="2:4" x14ac:dyDescent="0.35">
      <c r="B2487" s="99"/>
      <c r="C2487" s="99"/>
      <c r="D2487" s="99"/>
    </row>
    <row r="2488" spans="2:4" x14ac:dyDescent="0.35">
      <c r="B2488" s="99"/>
      <c r="C2488" s="99"/>
      <c r="D2488" s="99"/>
    </row>
    <row r="2489" spans="2:4" x14ac:dyDescent="0.35">
      <c r="B2489" s="99"/>
      <c r="C2489" s="99"/>
      <c r="D2489" s="99"/>
    </row>
    <row r="2490" spans="2:4" x14ac:dyDescent="0.35">
      <c r="B2490" s="99"/>
      <c r="C2490" s="99"/>
      <c r="D2490" s="99"/>
    </row>
    <row r="2491" spans="2:4" x14ac:dyDescent="0.35">
      <c r="B2491" s="99"/>
      <c r="C2491" s="99"/>
      <c r="D2491" s="99"/>
    </row>
    <row r="2492" spans="2:4" x14ac:dyDescent="0.35">
      <c r="B2492" s="99"/>
      <c r="C2492" s="99"/>
      <c r="D2492" s="99"/>
    </row>
    <row r="2493" spans="2:4" x14ac:dyDescent="0.35">
      <c r="B2493" s="99"/>
      <c r="C2493" s="99"/>
      <c r="D2493" s="99"/>
    </row>
    <row r="2494" spans="2:4" x14ac:dyDescent="0.35">
      <c r="B2494" s="99"/>
      <c r="C2494" s="99"/>
      <c r="D2494" s="99"/>
    </row>
    <row r="2495" spans="2:4" x14ac:dyDescent="0.35">
      <c r="B2495" s="99"/>
      <c r="C2495" s="99"/>
      <c r="D2495" s="99"/>
    </row>
    <row r="2496" spans="2:4" x14ac:dyDescent="0.35">
      <c r="B2496" s="99"/>
      <c r="C2496" s="99"/>
      <c r="D2496" s="99"/>
    </row>
    <row r="2497" spans="2:4" x14ac:dyDescent="0.35">
      <c r="B2497" s="99"/>
      <c r="C2497" s="99"/>
      <c r="D2497" s="99"/>
    </row>
    <row r="2498" spans="2:4" x14ac:dyDescent="0.35">
      <c r="B2498" s="99"/>
      <c r="C2498" s="99"/>
      <c r="D2498" s="99"/>
    </row>
    <row r="2499" spans="2:4" x14ac:dyDescent="0.35">
      <c r="B2499" s="99"/>
      <c r="C2499" s="99"/>
      <c r="D2499" s="99"/>
    </row>
    <row r="2500" spans="2:4" x14ac:dyDescent="0.35">
      <c r="B2500" s="99"/>
      <c r="C2500" s="99"/>
      <c r="D2500" s="99"/>
    </row>
    <row r="2501" spans="2:4" x14ac:dyDescent="0.35">
      <c r="B2501" s="99"/>
      <c r="C2501" s="99"/>
      <c r="D2501" s="99"/>
    </row>
    <row r="2502" spans="2:4" x14ac:dyDescent="0.35">
      <c r="B2502" s="99"/>
      <c r="C2502" s="99"/>
      <c r="D2502" s="99"/>
    </row>
    <row r="2503" spans="2:4" x14ac:dyDescent="0.35">
      <c r="B2503" s="99"/>
      <c r="C2503" s="99"/>
      <c r="D2503" s="99"/>
    </row>
    <row r="2504" spans="2:4" x14ac:dyDescent="0.35">
      <c r="B2504" s="99"/>
      <c r="C2504" s="99"/>
      <c r="D2504" s="99"/>
    </row>
    <row r="2505" spans="2:4" x14ac:dyDescent="0.35">
      <c r="B2505" s="99"/>
      <c r="C2505" s="99"/>
      <c r="D2505" s="99"/>
    </row>
    <row r="2506" spans="2:4" x14ac:dyDescent="0.35">
      <c r="B2506" s="99"/>
      <c r="C2506" s="99"/>
      <c r="D2506" s="99"/>
    </row>
    <row r="2507" spans="2:4" x14ac:dyDescent="0.35">
      <c r="B2507" s="99"/>
      <c r="C2507" s="99"/>
      <c r="D2507" s="99"/>
    </row>
    <row r="2508" spans="2:4" x14ac:dyDescent="0.35">
      <c r="B2508" s="99"/>
      <c r="C2508" s="99"/>
      <c r="D2508" s="99"/>
    </row>
    <row r="2509" spans="2:4" x14ac:dyDescent="0.35">
      <c r="B2509" s="99"/>
      <c r="C2509" s="99"/>
      <c r="D2509" s="99"/>
    </row>
    <row r="2510" spans="2:4" x14ac:dyDescent="0.35">
      <c r="B2510" s="99"/>
      <c r="C2510" s="99"/>
      <c r="D2510" s="99"/>
    </row>
    <row r="2511" spans="2:4" x14ac:dyDescent="0.35">
      <c r="B2511" s="99"/>
      <c r="C2511" s="99"/>
      <c r="D2511" s="99"/>
    </row>
    <row r="2512" spans="2:4" x14ac:dyDescent="0.35">
      <c r="B2512" s="99"/>
      <c r="C2512" s="99"/>
      <c r="D2512" s="99"/>
    </row>
    <row r="2513" spans="2:4" x14ac:dyDescent="0.35">
      <c r="B2513" s="99"/>
      <c r="C2513" s="99"/>
      <c r="D2513" s="99"/>
    </row>
    <row r="2514" spans="2:4" x14ac:dyDescent="0.35">
      <c r="B2514" s="99"/>
      <c r="C2514" s="99"/>
      <c r="D2514" s="99"/>
    </row>
    <row r="2515" spans="2:4" x14ac:dyDescent="0.35">
      <c r="B2515" s="99"/>
      <c r="C2515" s="99"/>
      <c r="D2515" s="99"/>
    </row>
    <row r="2516" spans="2:4" x14ac:dyDescent="0.35">
      <c r="B2516" s="99"/>
      <c r="C2516" s="99"/>
      <c r="D2516" s="99"/>
    </row>
    <row r="2517" spans="2:4" x14ac:dyDescent="0.35">
      <c r="B2517" s="99"/>
      <c r="C2517" s="99"/>
      <c r="D2517" s="99"/>
    </row>
    <row r="2518" spans="2:4" x14ac:dyDescent="0.35">
      <c r="B2518" s="99"/>
      <c r="C2518" s="99"/>
      <c r="D2518" s="99"/>
    </row>
    <row r="2519" spans="2:4" x14ac:dyDescent="0.35">
      <c r="B2519" s="99"/>
      <c r="C2519" s="99"/>
      <c r="D2519" s="99"/>
    </row>
    <row r="2520" spans="2:4" x14ac:dyDescent="0.35">
      <c r="B2520" s="99"/>
      <c r="C2520" s="99"/>
      <c r="D2520" s="99"/>
    </row>
    <row r="2521" spans="2:4" x14ac:dyDescent="0.35">
      <c r="B2521" s="99"/>
      <c r="C2521" s="99"/>
      <c r="D2521" s="99"/>
    </row>
    <row r="2522" spans="2:4" x14ac:dyDescent="0.35">
      <c r="B2522" s="99"/>
      <c r="C2522" s="99"/>
      <c r="D2522" s="99"/>
    </row>
    <row r="2523" spans="2:4" x14ac:dyDescent="0.35">
      <c r="B2523" s="99"/>
      <c r="C2523" s="99"/>
      <c r="D2523" s="99"/>
    </row>
    <row r="2524" spans="2:4" x14ac:dyDescent="0.35">
      <c r="B2524" s="99"/>
      <c r="C2524" s="99"/>
      <c r="D2524" s="99"/>
    </row>
    <row r="2525" spans="2:4" x14ac:dyDescent="0.35">
      <c r="B2525" s="99"/>
      <c r="C2525" s="99"/>
      <c r="D2525" s="99"/>
    </row>
    <row r="2526" spans="2:4" x14ac:dyDescent="0.35">
      <c r="B2526" s="99"/>
      <c r="C2526" s="99"/>
      <c r="D2526" s="99"/>
    </row>
    <row r="2527" spans="2:4" x14ac:dyDescent="0.35">
      <c r="B2527" s="99"/>
      <c r="C2527" s="99"/>
      <c r="D2527" s="99"/>
    </row>
    <row r="2528" spans="2:4" x14ac:dyDescent="0.35">
      <c r="B2528" s="99"/>
      <c r="C2528" s="99"/>
      <c r="D2528" s="99"/>
    </row>
    <row r="2529" spans="2:4" x14ac:dyDescent="0.35">
      <c r="B2529" s="99"/>
      <c r="C2529" s="99"/>
      <c r="D2529" s="99"/>
    </row>
    <row r="2530" spans="2:4" x14ac:dyDescent="0.35">
      <c r="B2530" s="99"/>
      <c r="C2530" s="99"/>
      <c r="D2530" s="99"/>
    </row>
    <row r="2531" spans="2:4" x14ac:dyDescent="0.35">
      <c r="B2531" s="99"/>
      <c r="C2531" s="99"/>
      <c r="D2531" s="99"/>
    </row>
    <row r="2532" spans="2:4" x14ac:dyDescent="0.35">
      <c r="B2532" s="99"/>
      <c r="C2532" s="99"/>
      <c r="D2532" s="99"/>
    </row>
    <row r="2533" spans="2:4" x14ac:dyDescent="0.35">
      <c r="B2533" s="99"/>
      <c r="C2533" s="99"/>
      <c r="D2533" s="99"/>
    </row>
    <row r="2534" spans="2:4" x14ac:dyDescent="0.35">
      <c r="B2534" s="99"/>
      <c r="C2534" s="99"/>
      <c r="D2534" s="99"/>
    </row>
    <row r="2535" spans="2:4" x14ac:dyDescent="0.35">
      <c r="B2535" s="99"/>
      <c r="C2535" s="99"/>
      <c r="D2535" s="99"/>
    </row>
    <row r="2536" spans="2:4" x14ac:dyDescent="0.35">
      <c r="B2536" s="99"/>
      <c r="C2536" s="99"/>
      <c r="D2536" s="99"/>
    </row>
    <row r="2537" spans="2:4" x14ac:dyDescent="0.35">
      <c r="B2537" s="99"/>
      <c r="C2537" s="99"/>
      <c r="D2537" s="99"/>
    </row>
    <row r="2538" spans="2:4" x14ac:dyDescent="0.35">
      <c r="B2538" s="99"/>
      <c r="C2538" s="99"/>
      <c r="D2538" s="99"/>
    </row>
    <row r="2539" spans="2:4" x14ac:dyDescent="0.35">
      <c r="B2539" s="99"/>
      <c r="C2539" s="99"/>
      <c r="D2539" s="99"/>
    </row>
    <row r="2540" spans="2:4" x14ac:dyDescent="0.35">
      <c r="B2540" s="99"/>
      <c r="C2540" s="99"/>
      <c r="D2540" s="99"/>
    </row>
    <row r="2541" spans="2:4" x14ac:dyDescent="0.35">
      <c r="B2541" s="99"/>
      <c r="C2541" s="99"/>
      <c r="D2541" s="99"/>
    </row>
    <row r="2542" spans="2:4" x14ac:dyDescent="0.35">
      <c r="B2542" s="99"/>
      <c r="C2542" s="99"/>
      <c r="D2542" s="99"/>
    </row>
    <row r="2543" spans="2:4" x14ac:dyDescent="0.35">
      <c r="B2543" s="99"/>
      <c r="C2543" s="99"/>
      <c r="D2543" s="99"/>
    </row>
    <row r="2544" spans="2:4" x14ac:dyDescent="0.35">
      <c r="B2544" s="99"/>
      <c r="C2544" s="99"/>
      <c r="D2544" s="99"/>
    </row>
    <row r="2545" spans="2:4" x14ac:dyDescent="0.35">
      <c r="B2545" s="99"/>
      <c r="C2545" s="99"/>
      <c r="D2545" s="99"/>
    </row>
    <row r="2546" spans="2:4" x14ac:dyDescent="0.35">
      <c r="B2546" s="99"/>
      <c r="C2546" s="99"/>
      <c r="D2546" s="99"/>
    </row>
    <row r="2547" spans="2:4" x14ac:dyDescent="0.35">
      <c r="B2547" s="99"/>
      <c r="C2547" s="99"/>
      <c r="D2547" s="99"/>
    </row>
    <row r="2548" spans="2:4" x14ac:dyDescent="0.35">
      <c r="B2548" s="99"/>
      <c r="C2548" s="99"/>
      <c r="D2548" s="99"/>
    </row>
    <row r="2549" spans="2:4" x14ac:dyDescent="0.35">
      <c r="B2549" s="99"/>
      <c r="C2549" s="99"/>
      <c r="D2549" s="99"/>
    </row>
    <row r="2550" spans="2:4" x14ac:dyDescent="0.35">
      <c r="B2550" s="99"/>
      <c r="C2550" s="99"/>
      <c r="D2550" s="99"/>
    </row>
    <row r="2551" spans="2:4" x14ac:dyDescent="0.35">
      <c r="B2551" s="99"/>
      <c r="C2551" s="99"/>
      <c r="D2551" s="99"/>
    </row>
    <row r="2552" spans="2:4" x14ac:dyDescent="0.35">
      <c r="B2552" s="99"/>
      <c r="C2552" s="99"/>
      <c r="D2552" s="99"/>
    </row>
    <row r="2553" spans="2:4" x14ac:dyDescent="0.35">
      <c r="B2553" s="99"/>
      <c r="C2553" s="99"/>
      <c r="D2553" s="99"/>
    </row>
    <row r="2554" spans="2:4" x14ac:dyDescent="0.35">
      <c r="B2554" s="99"/>
      <c r="C2554" s="99"/>
      <c r="D2554" s="99"/>
    </row>
    <row r="2555" spans="2:4" x14ac:dyDescent="0.35">
      <c r="B2555" s="99"/>
      <c r="C2555" s="99"/>
      <c r="D2555" s="99"/>
    </row>
    <row r="2556" spans="2:4" x14ac:dyDescent="0.35">
      <c r="B2556" s="99"/>
      <c r="C2556" s="99"/>
      <c r="D2556" s="99"/>
    </row>
    <row r="2557" spans="2:4" x14ac:dyDescent="0.35">
      <c r="B2557" s="99"/>
      <c r="C2557" s="99"/>
      <c r="D2557" s="99"/>
    </row>
    <row r="2558" spans="2:4" x14ac:dyDescent="0.35">
      <c r="B2558" s="99"/>
      <c r="C2558" s="99"/>
      <c r="D2558" s="99"/>
    </row>
    <row r="2559" spans="2:4" x14ac:dyDescent="0.35">
      <c r="B2559" s="99"/>
      <c r="C2559" s="99"/>
      <c r="D2559" s="99"/>
    </row>
    <row r="2560" spans="2:4" x14ac:dyDescent="0.35">
      <c r="B2560" s="99"/>
      <c r="C2560" s="99"/>
      <c r="D2560" s="99"/>
    </row>
    <row r="2561" spans="2:4" x14ac:dyDescent="0.35">
      <c r="B2561" s="99"/>
      <c r="C2561" s="99"/>
      <c r="D2561" s="99"/>
    </row>
    <row r="2562" spans="2:4" x14ac:dyDescent="0.35">
      <c r="B2562" s="99"/>
      <c r="C2562" s="99"/>
      <c r="D2562" s="99"/>
    </row>
    <row r="2563" spans="2:4" x14ac:dyDescent="0.35">
      <c r="B2563" s="99"/>
      <c r="C2563" s="99"/>
      <c r="D2563" s="99"/>
    </row>
    <row r="2564" spans="2:4" x14ac:dyDescent="0.35">
      <c r="B2564" s="99"/>
      <c r="C2564" s="99"/>
      <c r="D2564" s="99"/>
    </row>
    <row r="2565" spans="2:4" x14ac:dyDescent="0.35">
      <c r="B2565" s="99"/>
      <c r="C2565" s="99"/>
      <c r="D2565" s="99"/>
    </row>
    <row r="2566" spans="2:4" x14ac:dyDescent="0.35">
      <c r="B2566" s="99"/>
      <c r="C2566" s="99"/>
      <c r="D2566" s="99"/>
    </row>
    <row r="2567" spans="2:4" x14ac:dyDescent="0.35">
      <c r="B2567" s="99"/>
      <c r="C2567" s="99"/>
      <c r="D2567" s="99"/>
    </row>
    <row r="2568" spans="2:4" x14ac:dyDescent="0.35">
      <c r="B2568" s="99"/>
      <c r="C2568" s="99"/>
      <c r="D2568" s="99"/>
    </row>
    <row r="2569" spans="2:4" x14ac:dyDescent="0.35">
      <c r="B2569" s="99"/>
      <c r="C2569" s="99"/>
      <c r="D2569" s="99"/>
    </row>
    <row r="2570" spans="2:4" x14ac:dyDescent="0.35">
      <c r="B2570" s="99"/>
      <c r="C2570" s="99"/>
      <c r="D2570" s="99"/>
    </row>
    <row r="2571" spans="2:4" x14ac:dyDescent="0.35">
      <c r="B2571" s="99"/>
      <c r="C2571" s="99"/>
      <c r="D2571" s="99"/>
    </row>
    <row r="2572" spans="2:4" x14ac:dyDescent="0.35">
      <c r="B2572" s="99"/>
      <c r="C2572" s="99"/>
      <c r="D2572" s="99"/>
    </row>
    <row r="2573" spans="2:4" x14ac:dyDescent="0.35">
      <c r="B2573" s="99"/>
      <c r="C2573" s="99"/>
      <c r="D2573" s="99"/>
    </row>
    <row r="2574" spans="2:4" x14ac:dyDescent="0.35">
      <c r="B2574" s="99"/>
      <c r="C2574" s="99"/>
      <c r="D2574" s="99"/>
    </row>
    <row r="2575" spans="2:4" x14ac:dyDescent="0.35">
      <c r="B2575" s="99"/>
      <c r="C2575" s="99"/>
      <c r="D2575" s="99"/>
    </row>
    <row r="2576" spans="2:4" x14ac:dyDescent="0.35">
      <c r="B2576" s="99"/>
      <c r="C2576" s="99"/>
      <c r="D2576" s="99"/>
    </row>
    <row r="2577" spans="2:4" x14ac:dyDescent="0.35">
      <c r="B2577" s="99"/>
      <c r="C2577" s="99"/>
      <c r="D2577" s="99"/>
    </row>
    <row r="2578" spans="2:4" x14ac:dyDescent="0.35">
      <c r="B2578" s="99"/>
      <c r="C2578" s="99"/>
      <c r="D2578" s="99"/>
    </row>
    <row r="2579" spans="2:4" x14ac:dyDescent="0.35">
      <c r="B2579" s="99"/>
      <c r="C2579" s="99"/>
      <c r="D2579" s="99"/>
    </row>
    <row r="2580" spans="2:4" x14ac:dyDescent="0.35">
      <c r="B2580" s="99"/>
      <c r="C2580" s="99"/>
      <c r="D2580" s="99"/>
    </row>
    <row r="2581" spans="2:4" x14ac:dyDescent="0.35">
      <c r="B2581" s="99"/>
      <c r="C2581" s="99"/>
      <c r="D2581" s="99"/>
    </row>
    <row r="2582" spans="2:4" x14ac:dyDescent="0.35">
      <c r="B2582" s="99"/>
      <c r="C2582" s="99"/>
      <c r="D2582" s="99"/>
    </row>
    <row r="2583" spans="2:4" x14ac:dyDescent="0.35">
      <c r="B2583" s="99"/>
      <c r="C2583" s="99"/>
      <c r="D2583" s="99"/>
    </row>
    <row r="2584" spans="2:4" x14ac:dyDescent="0.35">
      <c r="B2584" s="99"/>
      <c r="C2584" s="99"/>
      <c r="D2584" s="99"/>
    </row>
    <row r="2585" spans="2:4" x14ac:dyDescent="0.35">
      <c r="B2585" s="99"/>
      <c r="C2585" s="99"/>
      <c r="D2585" s="99"/>
    </row>
    <row r="2586" spans="2:4" x14ac:dyDescent="0.35">
      <c r="B2586" s="99"/>
      <c r="C2586" s="99"/>
      <c r="D2586" s="99"/>
    </row>
    <row r="2587" spans="2:4" x14ac:dyDescent="0.35">
      <c r="B2587" s="99"/>
      <c r="C2587" s="99"/>
      <c r="D2587" s="99"/>
    </row>
    <row r="2588" spans="2:4" x14ac:dyDescent="0.35">
      <c r="B2588" s="99"/>
      <c r="C2588" s="99"/>
      <c r="D2588" s="99"/>
    </row>
    <row r="2589" spans="2:4" x14ac:dyDescent="0.35">
      <c r="B2589" s="99"/>
      <c r="C2589" s="99"/>
      <c r="D2589" s="99"/>
    </row>
    <row r="2590" spans="2:4" x14ac:dyDescent="0.35">
      <c r="B2590" s="99"/>
      <c r="C2590" s="99"/>
      <c r="D2590" s="99"/>
    </row>
    <row r="2591" spans="2:4" x14ac:dyDescent="0.35">
      <c r="B2591" s="99"/>
      <c r="C2591" s="99"/>
      <c r="D2591" s="99"/>
    </row>
    <row r="2592" spans="2:4" x14ac:dyDescent="0.35">
      <c r="B2592" s="99"/>
      <c r="C2592" s="99"/>
      <c r="D2592" s="99"/>
    </row>
    <row r="2593" spans="2:4" x14ac:dyDescent="0.35">
      <c r="B2593" s="99"/>
      <c r="C2593" s="99"/>
      <c r="D2593" s="99"/>
    </row>
    <row r="2594" spans="2:4" x14ac:dyDescent="0.35">
      <c r="B2594" s="99"/>
      <c r="C2594" s="99"/>
      <c r="D2594" s="99"/>
    </row>
    <row r="2595" spans="2:4" x14ac:dyDescent="0.35">
      <c r="B2595" s="99"/>
      <c r="C2595" s="99"/>
      <c r="D2595" s="99"/>
    </row>
    <row r="2596" spans="2:4" x14ac:dyDescent="0.35">
      <c r="B2596" s="99"/>
      <c r="C2596" s="99"/>
      <c r="D2596" s="99"/>
    </row>
    <row r="2597" spans="2:4" x14ac:dyDescent="0.35">
      <c r="B2597" s="99"/>
      <c r="C2597" s="99"/>
      <c r="D2597" s="99"/>
    </row>
    <row r="2598" spans="2:4" x14ac:dyDescent="0.35">
      <c r="B2598" s="99"/>
      <c r="C2598" s="99"/>
      <c r="D2598" s="99"/>
    </row>
    <row r="2599" spans="2:4" x14ac:dyDescent="0.35">
      <c r="B2599" s="99"/>
      <c r="C2599" s="99"/>
      <c r="D2599" s="99"/>
    </row>
    <row r="2600" spans="2:4" x14ac:dyDescent="0.35">
      <c r="B2600" s="99"/>
      <c r="C2600" s="99"/>
      <c r="D2600" s="99"/>
    </row>
    <row r="2601" spans="2:4" x14ac:dyDescent="0.35">
      <c r="B2601" s="99"/>
      <c r="C2601" s="99"/>
      <c r="D2601" s="99"/>
    </row>
    <row r="2602" spans="2:4" x14ac:dyDescent="0.35">
      <c r="B2602" s="99"/>
      <c r="C2602" s="99"/>
      <c r="D2602" s="99"/>
    </row>
    <row r="2603" spans="2:4" x14ac:dyDescent="0.35">
      <c r="B2603" s="99"/>
      <c r="C2603" s="99"/>
      <c r="D2603" s="99"/>
    </row>
    <row r="2604" spans="2:4" x14ac:dyDescent="0.35">
      <c r="B2604" s="99"/>
      <c r="C2604" s="99"/>
      <c r="D2604" s="99"/>
    </row>
    <row r="2605" spans="2:4" x14ac:dyDescent="0.35">
      <c r="B2605" s="99"/>
      <c r="C2605" s="99"/>
      <c r="D2605" s="99"/>
    </row>
    <row r="2606" spans="2:4" x14ac:dyDescent="0.35">
      <c r="B2606" s="99"/>
      <c r="C2606" s="99"/>
      <c r="D2606" s="99"/>
    </row>
    <row r="2607" spans="2:4" x14ac:dyDescent="0.35">
      <c r="B2607" s="99"/>
      <c r="C2607" s="99"/>
      <c r="D2607" s="99"/>
    </row>
    <row r="2608" spans="2:4" x14ac:dyDescent="0.35">
      <c r="B2608" s="99"/>
      <c r="C2608" s="99"/>
      <c r="D2608" s="99"/>
    </row>
    <row r="2609" spans="1:43" x14ac:dyDescent="0.35">
      <c r="B2609" s="99"/>
      <c r="C2609" s="99"/>
      <c r="D2609" s="99"/>
    </row>
    <row r="2610" spans="1:43" x14ac:dyDescent="0.35">
      <c r="B2610" s="99"/>
      <c r="C2610" s="99"/>
      <c r="D2610" s="99"/>
    </row>
    <row r="2611" spans="1:43" x14ac:dyDescent="0.35">
      <c r="A2611" s="184" t="s">
        <v>327</v>
      </c>
      <c r="B2611" s="99"/>
      <c r="C2611" s="99">
        <v>20</v>
      </c>
      <c r="D2611" s="99"/>
      <c r="AQ2611" s="99">
        <v>20</v>
      </c>
    </row>
    <row r="2612" spans="1:43" x14ac:dyDescent="0.35">
      <c r="B2612" s="99"/>
      <c r="C2612" s="99"/>
      <c r="D2612" s="99"/>
    </row>
    <row r="2613" spans="1:43" x14ac:dyDescent="0.35">
      <c r="B2613" s="99"/>
      <c r="C2613" s="99"/>
      <c r="D2613" s="99"/>
    </row>
    <row r="2614" spans="1:43" x14ac:dyDescent="0.35">
      <c r="B2614" s="99"/>
      <c r="C2614" s="99"/>
      <c r="D2614" s="99"/>
    </row>
    <row r="2615" spans="1:43" x14ac:dyDescent="0.35">
      <c r="B2615" s="99"/>
      <c r="C2615" s="99"/>
      <c r="D2615" s="99"/>
    </row>
    <row r="2616" spans="1:43" x14ac:dyDescent="0.35">
      <c r="B2616" s="99"/>
      <c r="C2616" s="99"/>
      <c r="D2616" s="99"/>
    </row>
    <row r="2617" spans="1:43" x14ac:dyDescent="0.35">
      <c r="A2617" s="184" t="s">
        <v>314</v>
      </c>
      <c r="B2617" s="99"/>
      <c r="C2617" s="99">
        <v>20</v>
      </c>
      <c r="D2617" s="99"/>
      <c r="AQ2617" s="99">
        <v>20</v>
      </c>
    </row>
    <row r="2618" spans="1:43" x14ac:dyDescent="0.35">
      <c r="B2618" s="99"/>
      <c r="C2618" s="99"/>
      <c r="D2618" s="99"/>
    </row>
    <row r="2619" spans="1:43" x14ac:dyDescent="0.35">
      <c r="B2619" s="99"/>
      <c r="C2619" s="99"/>
      <c r="D2619" s="99"/>
    </row>
    <row r="2620" spans="1:43" x14ac:dyDescent="0.35">
      <c r="B2620" s="99"/>
      <c r="C2620" s="99"/>
      <c r="D2620" s="99"/>
    </row>
    <row r="2621" spans="1:43" x14ac:dyDescent="0.35">
      <c r="B2621" s="99"/>
      <c r="C2621" s="99"/>
      <c r="D2621" s="99"/>
    </row>
    <row r="2622" spans="1:43" x14ac:dyDescent="0.35">
      <c r="B2622" s="99"/>
      <c r="C2622" s="99"/>
      <c r="D2622" s="99"/>
    </row>
    <row r="2623" spans="1:43" x14ac:dyDescent="0.35">
      <c r="B2623" s="99"/>
      <c r="C2623" s="99"/>
      <c r="D2623" s="99"/>
    </row>
    <row r="2624" spans="1:43" x14ac:dyDescent="0.35">
      <c r="B2624" s="99"/>
      <c r="C2624" s="99"/>
      <c r="D2624" s="99"/>
    </row>
    <row r="2625" spans="2:4" x14ac:dyDescent="0.35">
      <c r="B2625" s="99"/>
      <c r="C2625" s="99"/>
      <c r="D2625" s="99"/>
    </row>
    <row r="2626" spans="2:4" x14ac:dyDescent="0.35">
      <c r="B2626" s="99"/>
      <c r="C2626" s="99"/>
      <c r="D2626" s="99"/>
    </row>
    <row r="2627" spans="2:4" x14ac:dyDescent="0.35">
      <c r="B2627" s="99"/>
      <c r="C2627" s="99"/>
      <c r="D2627" s="99"/>
    </row>
    <row r="2628" spans="2:4" x14ac:dyDescent="0.35">
      <c r="B2628" s="99"/>
      <c r="C2628" s="99"/>
      <c r="D2628" s="99"/>
    </row>
    <row r="2629" spans="2:4" x14ac:dyDescent="0.35">
      <c r="B2629" s="99"/>
      <c r="C2629" s="99"/>
      <c r="D2629" s="99"/>
    </row>
    <row r="2630" spans="2:4" x14ac:dyDescent="0.35">
      <c r="B2630" s="99"/>
      <c r="C2630" s="99"/>
      <c r="D2630" s="99"/>
    </row>
    <row r="2631" spans="2:4" x14ac:dyDescent="0.35">
      <c r="B2631" s="99"/>
      <c r="C2631" s="99"/>
      <c r="D2631" s="99"/>
    </row>
    <row r="2632" spans="2:4" x14ac:dyDescent="0.35">
      <c r="B2632" s="99"/>
      <c r="C2632" s="99"/>
      <c r="D2632" s="99"/>
    </row>
    <row r="2633" spans="2:4" x14ac:dyDescent="0.35">
      <c r="B2633" s="99"/>
      <c r="C2633" s="99"/>
      <c r="D2633" s="99"/>
    </row>
    <row r="2634" spans="2:4" x14ac:dyDescent="0.35">
      <c r="B2634" s="99"/>
      <c r="C2634" s="99"/>
      <c r="D2634" s="99"/>
    </row>
    <row r="2635" spans="2:4" x14ac:dyDescent="0.35">
      <c r="B2635" s="99"/>
      <c r="C2635" s="99"/>
      <c r="D2635" s="99"/>
    </row>
    <row r="2636" spans="2:4" x14ac:dyDescent="0.35">
      <c r="B2636" s="99"/>
      <c r="C2636" s="99"/>
      <c r="D2636" s="99"/>
    </row>
    <row r="2637" spans="2:4" x14ac:dyDescent="0.35">
      <c r="B2637" s="99"/>
      <c r="C2637" s="99"/>
      <c r="D2637" s="99"/>
    </row>
    <row r="2638" spans="2:4" x14ac:dyDescent="0.35">
      <c r="B2638" s="99"/>
      <c r="C2638" s="99"/>
      <c r="D2638" s="99"/>
    </row>
    <row r="2639" spans="2:4" x14ac:dyDescent="0.35">
      <c r="B2639" s="99"/>
      <c r="C2639" s="99"/>
      <c r="D2639" s="99"/>
    </row>
    <row r="2640" spans="2:4" x14ac:dyDescent="0.35">
      <c r="B2640" s="99"/>
      <c r="C2640" s="99"/>
      <c r="D2640" s="99"/>
    </row>
    <row r="2641" spans="2:4" x14ac:dyDescent="0.35">
      <c r="B2641" s="99"/>
      <c r="C2641" s="99"/>
      <c r="D2641" s="99"/>
    </row>
    <row r="2642" spans="2:4" x14ac:dyDescent="0.35">
      <c r="B2642" s="99"/>
      <c r="C2642" s="99"/>
      <c r="D2642" s="99"/>
    </row>
    <row r="2643" spans="2:4" x14ac:dyDescent="0.35">
      <c r="B2643" s="99"/>
      <c r="C2643" s="99"/>
      <c r="D2643" s="99"/>
    </row>
    <row r="2644" spans="2:4" x14ac:dyDescent="0.35">
      <c r="B2644" s="99"/>
      <c r="C2644" s="99"/>
      <c r="D2644" s="99"/>
    </row>
    <row r="2645" spans="2:4" x14ac:dyDescent="0.35">
      <c r="B2645" s="99"/>
      <c r="C2645" s="99"/>
      <c r="D2645" s="99"/>
    </row>
    <row r="2646" spans="2:4" x14ac:dyDescent="0.35">
      <c r="B2646" s="99"/>
      <c r="C2646" s="99"/>
      <c r="D2646" s="99"/>
    </row>
    <row r="2647" spans="2:4" x14ac:dyDescent="0.35">
      <c r="B2647" s="99"/>
      <c r="C2647" s="99"/>
      <c r="D2647" s="99"/>
    </row>
    <row r="2648" spans="2:4" x14ac:dyDescent="0.35">
      <c r="B2648" s="99"/>
      <c r="C2648" s="99"/>
      <c r="D2648" s="99"/>
    </row>
    <row r="2649" spans="2:4" x14ac:dyDescent="0.35">
      <c r="B2649" s="99"/>
      <c r="C2649" s="99"/>
      <c r="D2649" s="99"/>
    </row>
    <row r="2650" spans="2:4" x14ac:dyDescent="0.35">
      <c r="B2650" s="99"/>
      <c r="C2650" s="99"/>
      <c r="D2650" s="99"/>
    </row>
    <row r="2651" spans="2:4" x14ac:dyDescent="0.35">
      <c r="B2651" s="99"/>
      <c r="C2651" s="99"/>
      <c r="D2651" s="99"/>
    </row>
    <row r="2652" spans="2:4" x14ac:dyDescent="0.35">
      <c r="B2652" s="99"/>
      <c r="C2652" s="99"/>
      <c r="D2652" s="99"/>
    </row>
    <row r="2653" spans="2:4" x14ac:dyDescent="0.35">
      <c r="B2653" s="99"/>
      <c r="C2653" s="99"/>
      <c r="D2653" s="99"/>
    </row>
    <row r="2654" spans="2:4" x14ac:dyDescent="0.35">
      <c r="B2654" s="99"/>
      <c r="C2654" s="99"/>
      <c r="D2654" s="99"/>
    </row>
    <row r="2655" spans="2:4" x14ac:dyDescent="0.35">
      <c r="B2655" s="99"/>
      <c r="C2655" s="99"/>
      <c r="D2655" s="99"/>
    </row>
    <row r="2656" spans="2:4" x14ac:dyDescent="0.35">
      <c r="B2656" s="99"/>
      <c r="C2656" s="99"/>
      <c r="D2656" s="99"/>
    </row>
    <row r="2657" spans="2:4" x14ac:dyDescent="0.35">
      <c r="B2657" s="99"/>
      <c r="C2657" s="99"/>
      <c r="D2657" s="99"/>
    </row>
    <row r="2658" spans="2:4" x14ac:dyDescent="0.35">
      <c r="B2658" s="99"/>
      <c r="C2658" s="99"/>
      <c r="D2658" s="99"/>
    </row>
    <row r="2659" spans="2:4" x14ac:dyDescent="0.35">
      <c r="B2659" s="99"/>
      <c r="C2659" s="99"/>
      <c r="D2659" s="99"/>
    </row>
    <row r="2660" spans="2:4" x14ac:dyDescent="0.35">
      <c r="B2660" s="99"/>
      <c r="C2660" s="99"/>
      <c r="D2660" s="99"/>
    </row>
    <row r="2661" spans="2:4" x14ac:dyDescent="0.35">
      <c r="B2661" s="99"/>
      <c r="C2661" s="99"/>
      <c r="D2661" s="99"/>
    </row>
    <row r="2662" spans="2:4" x14ac:dyDescent="0.35">
      <c r="B2662" s="99"/>
      <c r="C2662" s="99"/>
      <c r="D2662" s="99"/>
    </row>
    <row r="2663" spans="2:4" x14ac:dyDescent="0.35">
      <c r="B2663" s="99"/>
      <c r="C2663" s="99"/>
      <c r="D2663" s="99"/>
    </row>
    <row r="2664" spans="2:4" x14ac:dyDescent="0.35">
      <c r="B2664" s="99"/>
      <c r="C2664" s="99"/>
      <c r="D2664" s="99"/>
    </row>
    <row r="2665" spans="2:4" x14ac:dyDescent="0.35">
      <c r="B2665" s="99"/>
      <c r="C2665" s="99"/>
      <c r="D2665" s="99"/>
    </row>
    <row r="2666" spans="2:4" x14ac:dyDescent="0.35">
      <c r="B2666" s="99"/>
      <c r="C2666" s="99"/>
      <c r="D2666" s="99"/>
    </row>
    <row r="2667" spans="2:4" x14ac:dyDescent="0.35">
      <c r="B2667" s="99"/>
      <c r="C2667" s="99"/>
      <c r="D2667" s="99"/>
    </row>
    <row r="2668" spans="2:4" x14ac:dyDescent="0.35">
      <c r="B2668" s="99"/>
      <c r="C2668" s="99"/>
      <c r="D2668" s="99"/>
    </row>
    <row r="2669" spans="2:4" x14ac:dyDescent="0.35">
      <c r="B2669" s="99"/>
      <c r="C2669" s="99"/>
      <c r="D2669" s="99"/>
    </row>
    <row r="2670" spans="2:4" x14ac:dyDescent="0.35">
      <c r="B2670" s="99"/>
      <c r="C2670" s="99"/>
      <c r="D2670" s="99"/>
    </row>
    <row r="2671" spans="2:4" x14ac:dyDescent="0.35">
      <c r="B2671" s="99"/>
      <c r="C2671" s="99"/>
      <c r="D2671" s="99"/>
    </row>
    <row r="2672" spans="2:4" x14ac:dyDescent="0.35">
      <c r="B2672" s="99"/>
      <c r="C2672" s="99"/>
      <c r="D2672" s="99"/>
    </row>
    <row r="2673" spans="2:4" x14ac:dyDescent="0.35">
      <c r="B2673" s="99"/>
      <c r="C2673" s="99"/>
      <c r="D2673" s="99"/>
    </row>
    <row r="2674" spans="2:4" x14ac:dyDescent="0.35">
      <c r="B2674" s="99"/>
      <c r="C2674" s="99"/>
      <c r="D2674" s="99"/>
    </row>
    <row r="2675" spans="2:4" x14ac:dyDescent="0.35">
      <c r="B2675" s="99"/>
      <c r="C2675" s="99"/>
      <c r="D2675" s="99"/>
    </row>
    <row r="2676" spans="2:4" x14ac:dyDescent="0.35">
      <c r="B2676" s="99"/>
      <c r="C2676" s="99"/>
      <c r="D2676" s="99"/>
    </row>
    <row r="2677" spans="2:4" x14ac:dyDescent="0.35">
      <c r="B2677" s="99"/>
      <c r="C2677" s="99"/>
      <c r="D2677" s="99"/>
    </row>
    <row r="2678" spans="2:4" x14ac:dyDescent="0.35">
      <c r="B2678" s="99"/>
      <c r="C2678" s="99"/>
      <c r="D2678" s="99"/>
    </row>
    <row r="2679" spans="2:4" x14ac:dyDescent="0.35">
      <c r="B2679" s="99"/>
      <c r="C2679" s="99"/>
      <c r="D2679" s="99"/>
    </row>
    <row r="2680" spans="2:4" x14ac:dyDescent="0.35">
      <c r="B2680" s="99"/>
      <c r="C2680" s="99"/>
      <c r="D2680" s="99"/>
    </row>
    <row r="2681" spans="2:4" x14ac:dyDescent="0.35">
      <c r="B2681" s="99"/>
      <c r="C2681" s="99"/>
      <c r="D2681" s="99"/>
    </row>
    <row r="2682" spans="2:4" x14ac:dyDescent="0.35">
      <c r="B2682" s="99"/>
      <c r="C2682" s="99"/>
      <c r="D2682" s="99"/>
    </row>
    <row r="2683" spans="2:4" x14ac:dyDescent="0.35">
      <c r="B2683" s="99"/>
      <c r="C2683" s="99"/>
      <c r="D2683" s="99"/>
    </row>
    <row r="2684" spans="2:4" x14ac:dyDescent="0.35">
      <c r="B2684" s="99"/>
      <c r="C2684" s="99"/>
      <c r="D2684" s="99"/>
    </row>
    <row r="2685" spans="2:4" x14ac:dyDescent="0.35">
      <c r="B2685" s="99"/>
      <c r="C2685" s="99"/>
      <c r="D2685" s="99"/>
    </row>
    <row r="2686" spans="2:4" x14ac:dyDescent="0.35">
      <c r="B2686" s="99"/>
      <c r="C2686" s="99"/>
      <c r="D2686" s="99"/>
    </row>
    <row r="2687" spans="2:4" x14ac:dyDescent="0.35">
      <c r="B2687" s="99"/>
      <c r="C2687" s="99"/>
      <c r="D2687" s="99"/>
    </row>
    <row r="2688" spans="2:4" x14ac:dyDescent="0.35">
      <c r="B2688" s="99"/>
      <c r="C2688" s="99"/>
      <c r="D2688" s="99"/>
    </row>
    <row r="2689" spans="2:4" x14ac:dyDescent="0.35">
      <c r="B2689" s="99"/>
      <c r="C2689" s="99"/>
      <c r="D2689" s="99"/>
    </row>
    <row r="2690" spans="2:4" x14ac:dyDescent="0.35">
      <c r="B2690" s="99"/>
      <c r="C2690" s="99"/>
      <c r="D2690" s="99"/>
    </row>
    <row r="2691" spans="2:4" x14ac:dyDescent="0.35">
      <c r="B2691" s="99"/>
      <c r="C2691" s="99"/>
      <c r="D2691" s="99"/>
    </row>
    <row r="2692" spans="2:4" x14ac:dyDescent="0.35">
      <c r="B2692" s="99"/>
      <c r="C2692" s="99"/>
      <c r="D2692" s="99"/>
    </row>
    <row r="2693" spans="2:4" x14ac:dyDescent="0.35">
      <c r="B2693" s="99"/>
      <c r="C2693" s="99"/>
      <c r="D2693" s="99"/>
    </row>
    <row r="2694" spans="2:4" x14ac:dyDescent="0.35">
      <c r="B2694" s="99"/>
      <c r="C2694" s="99"/>
      <c r="D2694" s="99"/>
    </row>
    <row r="2695" spans="2:4" x14ac:dyDescent="0.35">
      <c r="B2695" s="99"/>
      <c r="C2695" s="99"/>
      <c r="D2695" s="99"/>
    </row>
    <row r="2696" spans="2:4" x14ac:dyDescent="0.35">
      <c r="B2696" s="99"/>
      <c r="C2696" s="99"/>
      <c r="D2696" s="99"/>
    </row>
    <row r="2697" spans="2:4" x14ac:dyDescent="0.35">
      <c r="B2697" s="99"/>
      <c r="C2697" s="99"/>
      <c r="D2697" s="99"/>
    </row>
    <row r="2698" spans="2:4" x14ac:dyDescent="0.35">
      <c r="B2698" s="99"/>
      <c r="C2698" s="99"/>
      <c r="D2698" s="99"/>
    </row>
    <row r="2699" spans="2:4" x14ac:dyDescent="0.35">
      <c r="B2699" s="99"/>
      <c r="C2699" s="99"/>
      <c r="D2699" s="99"/>
    </row>
    <row r="2700" spans="2:4" x14ac:dyDescent="0.35">
      <c r="B2700" s="99"/>
      <c r="C2700" s="99"/>
      <c r="D2700" s="99"/>
    </row>
    <row r="2701" spans="2:4" x14ac:dyDescent="0.35">
      <c r="B2701" s="99"/>
      <c r="C2701" s="99"/>
      <c r="D2701" s="99"/>
    </row>
    <row r="2702" spans="2:4" x14ac:dyDescent="0.35">
      <c r="B2702" s="99"/>
      <c r="C2702" s="99"/>
      <c r="D2702" s="99"/>
    </row>
    <row r="2703" spans="2:4" x14ac:dyDescent="0.35">
      <c r="B2703" s="99"/>
      <c r="C2703" s="99"/>
      <c r="D2703" s="99"/>
    </row>
    <row r="2704" spans="2:4" x14ac:dyDescent="0.35">
      <c r="B2704" s="99"/>
      <c r="C2704" s="99"/>
      <c r="D2704" s="99"/>
    </row>
    <row r="2705" spans="2:4" x14ac:dyDescent="0.35">
      <c r="B2705" s="99"/>
      <c r="C2705" s="99"/>
      <c r="D2705" s="99"/>
    </row>
    <row r="2706" spans="2:4" x14ac:dyDescent="0.35">
      <c r="B2706" s="99"/>
      <c r="C2706" s="99"/>
      <c r="D2706" s="99"/>
    </row>
    <row r="2707" spans="2:4" x14ac:dyDescent="0.35">
      <c r="B2707" s="99"/>
      <c r="C2707" s="99"/>
      <c r="D2707" s="99"/>
    </row>
    <row r="2708" spans="2:4" x14ac:dyDescent="0.35">
      <c r="B2708" s="99"/>
      <c r="C2708" s="99"/>
      <c r="D2708" s="99"/>
    </row>
    <row r="2709" spans="2:4" x14ac:dyDescent="0.35">
      <c r="B2709" s="99"/>
      <c r="C2709" s="99"/>
      <c r="D2709" s="99"/>
    </row>
    <row r="2710" spans="2:4" x14ac:dyDescent="0.35">
      <c r="B2710" s="99"/>
      <c r="C2710" s="99"/>
      <c r="D2710" s="99"/>
    </row>
    <row r="2711" spans="2:4" x14ac:dyDescent="0.35">
      <c r="B2711" s="99"/>
      <c r="C2711" s="99"/>
      <c r="D2711" s="99"/>
    </row>
    <row r="2712" spans="2:4" x14ac:dyDescent="0.35">
      <c r="B2712" s="99"/>
      <c r="C2712" s="99"/>
      <c r="D2712" s="99"/>
    </row>
    <row r="2713" spans="2:4" x14ac:dyDescent="0.35">
      <c r="B2713" s="99"/>
      <c r="C2713" s="99"/>
      <c r="D2713" s="99"/>
    </row>
    <row r="2714" spans="2:4" x14ac:dyDescent="0.35">
      <c r="B2714" s="99"/>
      <c r="C2714" s="99"/>
      <c r="D2714" s="99"/>
    </row>
    <row r="2715" spans="2:4" x14ac:dyDescent="0.35">
      <c r="B2715" s="99"/>
      <c r="C2715" s="99"/>
      <c r="D2715" s="99"/>
    </row>
    <row r="2716" spans="2:4" x14ac:dyDescent="0.35">
      <c r="B2716" s="99"/>
      <c r="C2716" s="99"/>
      <c r="D2716" s="99"/>
    </row>
    <row r="2717" spans="2:4" x14ac:dyDescent="0.35">
      <c r="B2717" s="99"/>
      <c r="C2717" s="99"/>
      <c r="D2717" s="99"/>
    </row>
    <row r="2718" spans="2:4" x14ac:dyDescent="0.35">
      <c r="B2718" s="99"/>
      <c r="C2718" s="99"/>
      <c r="D2718" s="99"/>
    </row>
    <row r="2719" spans="2:4" x14ac:dyDescent="0.35">
      <c r="B2719" s="99"/>
      <c r="C2719" s="99"/>
      <c r="D2719" s="99"/>
    </row>
    <row r="2720" spans="2:4" x14ac:dyDescent="0.35">
      <c r="B2720" s="99"/>
      <c r="C2720" s="99"/>
      <c r="D2720" s="99"/>
    </row>
    <row r="2721" spans="2:4" x14ac:dyDescent="0.35">
      <c r="B2721" s="99"/>
      <c r="C2721" s="99"/>
      <c r="D2721" s="99"/>
    </row>
    <row r="2722" spans="2:4" x14ac:dyDescent="0.35">
      <c r="B2722" s="99"/>
      <c r="C2722" s="99"/>
      <c r="D2722" s="99"/>
    </row>
    <row r="2723" spans="2:4" x14ac:dyDescent="0.35">
      <c r="B2723" s="99"/>
      <c r="C2723" s="99"/>
      <c r="D2723" s="99"/>
    </row>
    <row r="2724" spans="2:4" x14ac:dyDescent="0.35">
      <c r="B2724" s="99"/>
      <c r="C2724" s="99"/>
      <c r="D2724" s="99"/>
    </row>
    <row r="2725" spans="2:4" x14ac:dyDescent="0.35">
      <c r="B2725" s="99"/>
      <c r="C2725" s="99"/>
      <c r="D2725" s="99"/>
    </row>
    <row r="2726" spans="2:4" x14ac:dyDescent="0.35">
      <c r="B2726" s="99"/>
      <c r="C2726" s="99"/>
      <c r="D2726" s="99"/>
    </row>
    <row r="2727" spans="2:4" x14ac:dyDescent="0.35">
      <c r="B2727" s="99"/>
      <c r="C2727" s="99"/>
      <c r="D2727" s="99"/>
    </row>
    <row r="2728" spans="2:4" x14ac:dyDescent="0.35">
      <c r="B2728" s="99"/>
      <c r="C2728" s="99"/>
      <c r="D2728" s="99"/>
    </row>
    <row r="2729" spans="2:4" x14ac:dyDescent="0.35">
      <c r="B2729" s="99"/>
      <c r="C2729" s="99"/>
      <c r="D2729" s="99"/>
    </row>
    <row r="2730" spans="2:4" x14ac:dyDescent="0.35">
      <c r="B2730" s="99"/>
      <c r="C2730" s="99"/>
      <c r="D2730" s="99"/>
    </row>
    <row r="2731" spans="2:4" x14ac:dyDescent="0.35">
      <c r="B2731" s="99"/>
      <c r="C2731" s="99"/>
      <c r="D2731" s="99"/>
    </row>
    <row r="2732" spans="2:4" x14ac:dyDescent="0.35">
      <c r="B2732" s="99"/>
      <c r="C2732" s="99"/>
      <c r="D2732" s="99"/>
    </row>
    <row r="2733" spans="2:4" x14ac:dyDescent="0.35">
      <c r="B2733" s="99"/>
      <c r="C2733" s="99"/>
      <c r="D2733" s="99"/>
    </row>
    <row r="2734" spans="2:4" x14ac:dyDescent="0.35">
      <c r="B2734" s="99"/>
      <c r="C2734" s="99"/>
      <c r="D2734" s="99"/>
    </row>
    <row r="2735" spans="2:4" x14ac:dyDescent="0.35">
      <c r="B2735" s="99"/>
      <c r="C2735" s="99"/>
      <c r="D2735" s="99"/>
    </row>
    <row r="2736" spans="2:4" x14ac:dyDescent="0.35">
      <c r="B2736" s="99"/>
      <c r="C2736" s="99"/>
      <c r="D2736" s="99"/>
    </row>
    <row r="2737" spans="2:4" x14ac:dyDescent="0.35">
      <c r="B2737" s="99"/>
      <c r="C2737" s="99"/>
      <c r="D2737" s="99"/>
    </row>
    <row r="2738" spans="2:4" x14ac:dyDescent="0.35">
      <c r="B2738" s="99"/>
      <c r="C2738" s="99"/>
      <c r="D2738" s="99"/>
    </row>
    <row r="2739" spans="2:4" x14ac:dyDescent="0.35">
      <c r="B2739" s="99"/>
      <c r="C2739" s="99"/>
      <c r="D2739" s="99"/>
    </row>
    <row r="2740" spans="2:4" x14ac:dyDescent="0.35">
      <c r="B2740" s="99"/>
      <c r="C2740" s="99"/>
      <c r="D2740" s="99"/>
    </row>
    <row r="2741" spans="2:4" x14ac:dyDescent="0.35">
      <c r="B2741" s="99"/>
      <c r="C2741" s="99"/>
      <c r="D2741" s="99"/>
    </row>
    <row r="2742" spans="2:4" x14ac:dyDescent="0.35">
      <c r="B2742" s="99"/>
      <c r="C2742" s="99"/>
      <c r="D2742" s="99"/>
    </row>
    <row r="2743" spans="2:4" x14ac:dyDescent="0.35">
      <c r="B2743" s="99"/>
      <c r="C2743" s="99"/>
      <c r="D2743" s="99"/>
    </row>
    <row r="2744" spans="2:4" x14ac:dyDescent="0.35">
      <c r="B2744" s="99"/>
      <c r="C2744" s="99"/>
      <c r="D2744" s="99"/>
    </row>
    <row r="2745" spans="2:4" x14ac:dyDescent="0.35">
      <c r="B2745" s="99"/>
      <c r="C2745" s="99"/>
      <c r="D2745" s="99"/>
    </row>
    <row r="2746" spans="2:4" x14ac:dyDescent="0.35">
      <c r="B2746" s="99"/>
      <c r="C2746" s="99"/>
      <c r="D2746" s="99"/>
    </row>
    <row r="2747" spans="2:4" x14ac:dyDescent="0.35">
      <c r="B2747" s="99"/>
      <c r="C2747" s="99"/>
      <c r="D2747" s="99"/>
    </row>
    <row r="2748" spans="2:4" x14ac:dyDescent="0.35">
      <c r="B2748" s="99"/>
      <c r="C2748" s="99"/>
      <c r="D2748" s="99"/>
    </row>
    <row r="2749" spans="2:4" x14ac:dyDescent="0.35">
      <c r="B2749" s="99"/>
      <c r="C2749" s="99"/>
      <c r="D2749" s="99"/>
    </row>
    <row r="2750" spans="2:4" x14ac:dyDescent="0.35">
      <c r="B2750" s="99"/>
      <c r="C2750" s="99"/>
      <c r="D2750" s="99"/>
    </row>
    <row r="2751" spans="2:4" x14ac:dyDescent="0.35">
      <c r="B2751" s="99"/>
      <c r="C2751" s="99"/>
      <c r="D2751" s="99"/>
    </row>
    <row r="2752" spans="2:4" x14ac:dyDescent="0.35">
      <c r="B2752" s="99"/>
      <c r="C2752" s="99"/>
      <c r="D2752" s="99"/>
    </row>
    <row r="2753" spans="2:4" x14ac:dyDescent="0.35">
      <c r="B2753" s="99"/>
      <c r="C2753" s="99"/>
      <c r="D2753" s="99"/>
    </row>
    <row r="2754" spans="2:4" x14ac:dyDescent="0.35">
      <c r="B2754" s="99"/>
      <c r="C2754" s="99"/>
      <c r="D2754" s="99"/>
    </row>
    <row r="2755" spans="2:4" x14ac:dyDescent="0.35">
      <c r="B2755" s="99"/>
      <c r="C2755" s="99"/>
      <c r="D2755" s="99"/>
    </row>
    <row r="2756" spans="2:4" x14ac:dyDescent="0.35">
      <c r="B2756" s="99"/>
      <c r="C2756" s="99"/>
      <c r="D2756" s="99"/>
    </row>
    <row r="2757" spans="2:4" x14ac:dyDescent="0.35">
      <c r="B2757" s="99"/>
      <c r="C2757" s="99"/>
      <c r="D2757" s="99"/>
    </row>
    <row r="2758" spans="2:4" x14ac:dyDescent="0.35">
      <c r="B2758" s="99"/>
      <c r="C2758" s="99"/>
      <c r="D2758" s="99"/>
    </row>
    <row r="2759" spans="2:4" x14ac:dyDescent="0.35">
      <c r="B2759" s="99"/>
      <c r="C2759" s="99"/>
      <c r="D2759" s="99"/>
    </row>
    <row r="2760" spans="2:4" x14ac:dyDescent="0.35">
      <c r="B2760" s="99"/>
      <c r="C2760" s="99"/>
      <c r="D2760" s="99"/>
    </row>
    <row r="2761" spans="2:4" x14ac:dyDescent="0.35">
      <c r="B2761" s="99"/>
      <c r="C2761" s="99"/>
      <c r="D2761" s="99"/>
    </row>
    <row r="2762" spans="2:4" x14ac:dyDescent="0.35">
      <c r="B2762" s="99"/>
      <c r="C2762" s="99"/>
      <c r="D2762" s="99"/>
    </row>
    <row r="2763" spans="2:4" x14ac:dyDescent="0.35">
      <c r="B2763" s="99"/>
      <c r="C2763" s="99"/>
      <c r="D2763" s="99"/>
    </row>
    <row r="2764" spans="2:4" x14ac:dyDescent="0.35">
      <c r="B2764" s="99"/>
      <c r="C2764" s="99"/>
      <c r="D2764" s="99"/>
    </row>
    <row r="2765" spans="2:4" x14ac:dyDescent="0.35">
      <c r="B2765" s="99"/>
      <c r="C2765" s="99"/>
      <c r="D2765" s="99"/>
    </row>
    <row r="2766" spans="2:4" x14ac:dyDescent="0.35">
      <c r="B2766" s="99"/>
      <c r="C2766" s="99"/>
      <c r="D2766" s="99"/>
    </row>
    <row r="2767" spans="2:4" x14ac:dyDescent="0.35">
      <c r="B2767" s="99"/>
      <c r="C2767" s="99"/>
      <c r="D2767" s="99"/>
    </row>
    <row r="2768" spans="2:4" x14ac:dyDescent="0.35">
      <c r="B2768" s="99"/>
      <c r="C2768" s="99"/>
      <c r="D2768" s="99"/>
    </row>
    <row r="2769" spans="2:4" x14ac:dyDescent="0.35">
      <c r="B2769" s="99"/>
      <c r="C2769" s="99"/>
      <c r="D2769" s="99"/>
    </row>
    <row r="2770" spans="2:4" x14ac:dyDescent="0.35">
      <c r="B2770" s="99"/>
      <c r="C2770" s="99"/>
      <c r="D2770" s="99"/>
    </row>
    <row r="2771" spans="2:4" x14ac:dyDescent="0.35">
      <c r="B2771" s="99"/>
      <c r="C2771" s="99"/>
      <c r="D2771" s="99"/>
    </row>
    <row r="2772" spans="2:4" x14ac:dyDescent="0.35">
      <c r="B2772" s="99"/>
      <c r="C2772" s="99"/>
      <c r="D2772" s="99"/>
    </row>
    <row r="2773" spans="2:4" x14ac:dyDescent="0.35">
      <c r="B2773" s="99"/>
      <c r="C2773" s="99"/>
      <c r="D2773" s="99"/>
    </row>
    <row r="2774" spans="2:4" x14ac:dyDescent="0.35">
      <c r="B2774" s="99"/>
      <c r="C2774" s="99"/>
      <c r="D2774" s="99"/>
    </row>
    <row r="2775" spans="2:4" x14ac:dyDescent="0.35">
      <c r="B2775" s="99"/>
      <c r="C2775" s="99"/>
      <c r="D2775" s="99"/>
    </row>
    <row r="2776" spans="2:4" x14ac:dyDescent="0.35">
      <c r="B2776" s="99"/>
      <c r="C2776" s="99"/>
      <c r="D2776" s="99"/>
    </row>
    <row r="2777" spans="2:4" x14ac:dyDescent="0.35">
      <c r="B2777" s="99"/>
      <c r="C2777" s="99"/>
      <c r="D2777" s="99"/>
    </row>
    <row r="2778" spans="2:4" x14ac:dyDescent="0.35">
      <c r="B2778" s="99"/>
      <c r="C2778" s="99"/>
      <c r="D2778" s="99"/>
    </row>
    <row r="2779" spans="2:4" x14ac:dyDescent="0.35">
      <c r="B2779" s="99"/>
      <c r="C2779" s="99"/>
      <c r="D2779" s="99"/>
    </row>
    <row r="2780" spans="2:4" x14ac:dyDescent="0.35">
      <c r="B2780" s="99"/>
      <c r="C2780" s="99"/>
      <c r="D2780" s="99"/>
    </row>
    <row r="2781" spans="2:4" x14ac:dyDescent="0.35">
      <c r="B2781" s="99"/>
      <c r="C2781" s="99"/>
      <c r="D2781" s="99"/>
    </row>
    <row r="2782" spans="2:4" x14ac:dyDescent="0.35">
      <c r="B2782" s="99"/>
      <c r="C2782" s="99"/>
      <c r="D2782" s="99"/>
    </row>
    <row r="2783" spans="2:4" x14ac:dyDescent="0.35">
      <c r="B2783" s="99"/>
      <c r="C2783" s="99"/>
      <c r="D2783" s="99"/>
    </row>
    <row r="2784" spans="2:4" x14ac:dyDescent="0.35">
      <c r="B2784" s="99"/>
      <c r="C2784" s="99"/>
      <c r="D2784" s="99"/>
    </row>
    <row r="2785" spans="2:4" x14ac:dyDescent="0.35">
      <c r="B2785" s="99"/>
      <c r="C2785" s="99"/>
      <c r="D2785" s="99"/>
    </row>
    <row r="2786" spans="2:4" x14ac:dyDescent="0.35">
      <c r="B2786" s="99"/>
      <c r="C2786" s="99"/>
      <c r="D2786" s="99"/>
    </row>
    <row r="2787" spans="2:4" x14ac:dyDescent="0.35">
      <c r="B2787" s="99"/>
      <c r="C2787" s="99"/>
      <c r="D2787" s="99"/>
    </row>
    <row r="2788" spans="2:4" x14ac:dyDescent="0.35">
      <c r="B2788" s="99"/>
      <c r="C2788" s="99"/>
      <c r="D2788" s="99"/>
    </row>
    <row r="2789" spans="2:4" x14ac:dyDescent="0.35">
      <c r="B2789" s="99"/>
      <c r="C2789" s="99"/>
      <c r="D2789" s="99"/>
    </row>
    <row r="2790" spans="2:4" x14ac:dyDescent="0.35">
      <c r="B2790" s="99"/>
      <c r="C2790" s="99"/>
      <c r="D2790" s="99"/>
    </row>
    <row r="2791" spans="2:4" x14ac:dyDescent="0.35">
      <c r="B2791" s="99"/>
      <c r="C2791" s="99"/>
      <c r="D2791" s="99"/>
    </row>
    <row r="2792" spans="2:4" x14ac:dyDescent="0.35">
      <c r="B2792" s="99"/>
      <c r="C2792" s="99"/>
      <c r="D2792" s="99"/>
    </row>
    <row r="2793" spans="2:4" x14ac:dyDescent="0.35">
      <c r="B2793" s="99"/>
      <c r="C2793" s="99"/>
      <c r="D2793" s="99"/>
    </row>
    <row r="2794" spans="2:4" x14ac:dyDescent="0.35">
      <c r="B2794" s="99"/>
      <c r="C2794" s="99"/>
      <c r="D2794" s="99"/>
    </row>
    <row r="2795" spans="2:4" x14ac:dyDescent="0.35">
      <c r="B2795" s="99"/>
      <c r="C2795" s="99"/>
      <c r="D2795" s="99"/>
    </row>
    <row r="2796" spans="2:4" x14ac:dyDescent="0.35">
      <c r="B2796" s="99"/>
      <c r="C2796" s="99"/>
      <c r="D2796" s="99"/>
    </row>
    <row r="2797" spans="2:4" x14ac:dyDescent="0.35">
      <c r="B2797" s="99"/>
      <c r="C2797" s="99"/>
      <c r="D2797" s="99"/>
    </row>
    <row r="2798" spans="2:4" x14ac:dyDescent="0.35">
      <c r="B2798" s="99"/>
      <c r="C2798" s="99"/>
      <c r="D2798" s="99"/>
    </row>
    <row r="2799" spans="2:4" x14ac:dyDescent="0.35">
      <c r="B2799" s="99"/>
      <c r="C2799" s="99"/>
      <c r="D2799" s="99"/>
    </row>
    <row r="2800" spans="2:4" x14ac:dyDescent="0.35">
      <c r="B2800" s="99"/>
      <c r="C2800" s="99"/>
      <c r="D2800" s="99"/>
    </row>
    <row r="2801" spans="2:4" x14ac:dyDescent="0.35">
      <c r="B2801" s="99"/>
      <c r="C2801" s="99"/>
      <c r="D2801" s="99"/>
    </row>
    <row r="2802" spans="2:4" x14ac:dyDescent="0.35">
      <c r="B2802" s="99"/>
      <c r="C2802" s="99"/>
      <c r="D2802" s="99"/>
    </row>
    <row r="2803" spans="2:4" x14ac:dyDescent="0.35">
      <c r="B2803" s="99"/>
      <c r="C2803" s="99"/>
      <c r="D2803" s="99"/>
    </row>
    <row r="2804" spans="2:4" x14ac:dyDescent="0.35">
      <c r="B2804" s="99"/>
      <c r="C2804" s="99"/>
      <c r="D2804" s="99"/>
    </row>
    <row r="2805" spans="2:4" x14ac:dyDescent="0.35">
      <c r="B2805" s="99"/>
      <c r="C2805" s="99"/>
      <c r="D2805" s="99"/>
    </row>
    <row r="2806" spans="2:4" x14ac:dyDescent="0.35">
      <c r="B2806" s="99"/>
      <c r="C2806" s="99"/>
      <c r="D2806" s="99"/>
    </row>
    <row r="2807" spans="2:4" x14ac:dyDescent="0.35">
      <c r="B2807" s="99"/>
      <c r="C2807" s="99"/>
      <c r="D2807" s="99"/>
    </row>
    <row r="2808" spans="2:4" x14ac:dyDescent="0.35">
      <c r="B2808" s="99"/>
      <c r="C2808" s="99"/>
      <c r="D2808" s="99"/>
    </row>
    <row r="2809" spans="2:4" x14ac:dyDescent="0.35">
      <c r="B2809" s="99"/>
      <c r="C2809" s="99"/>
      <c r="D2809" s="99"/>
    </row>
    <row r="2810" spans="2:4" x14ac:dyDescent="0.35">
      <c r="B2810" s="99"/>
      <c r="C2810" s="99"/>
      <c r="D2810" s="99"/>
    </row>
    <row r="2811" spans="2:4" x14ac:dyDescent="0.35">
      <c r="B2811" s="99"/>
      <c r="C2811" s="99"/>
      <c r="D2811" s="99"/>
    </row>
    <row r="2812" spans="2:4" x14ac:dyDescent="0.35">
      <c r="B2812" s="99"/>
      <c r="C2812" s="99"/>
      <c r="D2812" s="99"/>
    </row>
    <row r="2813" spans="2:4" x14ac:dyDescent="0.35">
      <c r="B2813" s="99"/>
      <c r="C2813" s="99"/>
      <c r="D2813" s="99"/>
    </row>
    <row r="2814" spans="2:4" x14ac:dyDescent="0.35">
      <c r="B2814" s="99"/>
      <c r="C2814" s="99"/>
      <c r="D2814" s="99"/>
    </row>
    <row r="2815" spans="2:4" x14ac:dyDescent="0.35">
      <c r="B2815" s="99"/>
      <c r="C2815" s="99"/>
      <c r="D2815" s="99"/>
    </row>
    <row r="2816" spans="2:4" x14ac:dyDescent="0.35">
      <c r="B2816" s="99"/>
      <c r="C2816" s="99"/>
      <c r="D2816" s="99"/>
    </row>
    <row r="2817" spans="2:4" x14ac:dyDescent="0.35">
      <c r="B2817" s="99"/>
      <c r="C2817" s="99"/>
      <c r="D2817" s="99"/>
    </row>
    <row r="2818" spans="2:4" x14ac:dyDescent="0.35">
      <c r="B2818" s="99"/>
      <c r="C2818" s="99"/>
      <c r="D2818" s="99"/>
    </row>
    <row r="2819" spans="2:4" x14ac:dyDescent="0.35">
      <c r="B2819" s="99"/>
      <c r="C2819" s="99"/>
      <c r="D2819" s="99"/>
    </row>
    <row r="2820" spans="2:4" x14ac:dyDescent="0.35">
      <c r="B2820" s="99"/>
      <c r="C2820" s="99"/>
      <c r="D2820" s="99"/>
    </row>
    <row r="2821" spans="2:4" x14ac:dyDescent="0.35">
      <c r="B2821" s="99"/>
      <c r="C2821" s="99"/>
      <c r="D2821" s="99"/>
    </row>
    <row r="2822" spans="2:4" x14ac:dyDescent="0.35">
      <c r="B2822" s="99"/>
      <c r="C2822" s="99"/>
      <c r="D2822" s="99"/>
    </row>
    <row r="2823" spans="2:4" x14ac:dyDescent="0.35">
      <c r="B2823" s="99"/>
      <c r="C2823" s="99"/>
      <c r="D2823" s="99"/>
    </row>
    <row r="2824" spans="2:4" x14ac:dyDescent="0.35">
      <c r="B2824" s="99"/>
      <c r="C2824" s="99"/>
      <c r="D2824" s="99"/>
    </row>
    <row r="2825" spans="2:4" x14ac:dyDescent="0.35">
      <c r="B2825" s="99"/>
      <c r="C2825" s="99"/>
      <c r="D2825" s="99"/>
    </row>
    <row r="2826" spans="2:4" x14ac:dyDescent="0.35">
      <c r="B2826" s="99"/>
      <c r="C2826" s="99"/>
      <c r="D2826" s="99"/>
    </row>
    <row r="2827" spans="2:4" x14ac:dyDescent="0.35">
      <c r="B2827" s="99"/>
      <c r="C2827" s="99"/>
      <c r="D2827" s="99"/>
    </row>
    <row r="2828" spans="2:4" x14ac:dyDescent="0.35">
      <c r="B2828" s="99"/>
      <c r="C2828" s="99"/>
      <c r="D2828" s="99"/>
    </row>
    <row r="2829" spans="2:4" x14ac:dyDescent="0.35">
      <c r="B2829" s="99"/>
      <c r="C2829" s="99"/>
      <c r="D2829" s="99"/>
    </row>
    <row r="2830" spans="2:4" x14ac:dyDescent="0.35">
      <c r="B2830" s="99"/>
      <c r="C2830" s="99"/>
      <c r="D2830" s="99"/>
    </row>
    <row r="2831" spans="2:4" x14ac:dyDescent="0.35">
      <c r="B2831" s="99"/>
      <c r="C2831" s="99"/>
      <c r="D2831" s="99"/>
    </row>
    <row r="2832" spans="2:4" x14ac:dyDescent="0.35">
      <c r="B2832" s="99"/>
      <c r="C2832" s="99"/>
      <c r="D2832" s="99"/>
    </row>
    <row r="2833" spans="2:4" x14ac:dyDescent="0.35">
      <c r="B2833" s="99"/>
      <c r="C2833" s="99"/>
      <c r="D2833" s="99"/>
    </row>
    <row r="2834" spans="2:4" x14ac:dyDescent="0.35">
      <c r="B2834" s="99"/>
      <c r="C2834" s="99"/>
      <c r="D2834" s="99"/>
    </row>
    <row r="2835" spans="2:4" x14ac:dyDescent="0.35">
      <c r="B2835" s="99"/>
      <c r="C2835" s="99"/>
      <c r="D2835" s="99"/>
    </row>
    <row r="2836" spans="2:4" x14ac:dyDescent="0.35">
      <c r="B2836" s="99"/>
      <c r="C2836" s="99"/>
      <c r="D2836" s="99"/>
    </row>
    <row r="2837" spans="2:4" x14ac:dyDescent="0.35">
      <c r="B2837" s="99"/>
      <c r="C2837" s="99"/>
      <c r="D2837" s="99"/>
    </row>
    <row r="2838" spans="2:4" x14ac:dyDescent="0.35">
      <c r="B2838" s="99"/>
      <c r="C2838" s="99"/>
      <c r="D2838" s="99"/>
    </row>
    <row r="2839" spans="2:4" x14ac:dyDescent="0.35">
      <c r="B2839" s="99"/>
      <c r="C2839" s="99"/>
      <c r="D2839" s="99"/>
    </row>
    <row r="2840" spans="2:4" x14ac:dyDescent="0.35">
      <c r="B2840" s="99"/>
      <c r="C2840" s="99"/>
      <c r="D2840" s="99"/>
    </row>
    <row r="2841" spans="2:4" x14ac:dyDescent="0.35">
      <c r="B2841" s="99"/>
      <c r="C2841" s="99"/>
      <c r="D2841" s="99"/>
    </row>
    <row r="2842" spans="2:4" x14ac:dyDescent="0.35">
      <c r="B2842" s="99"/>
      <c r="C2842" s="99"/>
      <c r="D2842" s="99"/>
    </row>
    <row r="2843" spans="2:4" x14ac:dyDescent="0.35">
      <c r="B2843" s="99"/>
      <c r="C2843" s="99"/>
      <c r="D2843" s="99"/>
    </row>
    <row r="2844" spans="2:4" x14ac:dyDescent="0.35">
      <c r="B2844" s="99"/>
      <c r="C2844" s="99"/>
      <c r="D2844" s="99"/>
    </row>
    <row r="2845" spans="2:4" x14ac:dyDescent="0.35">
      <c r="B2845" s="99"/>
      <c r="C2845" s="99"/>
      <c r="D2845" s="99"/>
    </row>
    <row r="2846" spans="2:4" x14ac:dyDescent="0.35">
      <c r="B2846" s="99"/>
      <c r="C2846" s="99"/>
      <c r="D2846" s="99"/>
    </row>
    <row r="2847" spans="2:4" x14ac:dyDescent="0.35">
      <c r="B2847" s="99"/>
      <c r="C2847" s="99"/>
      <c r="D2847" s="99"/>
    </row>
    <row r="2848" spans="2:4" x14ac:dyDescent="0.35">
      <c r="B2848" s="99"/>
      <c r="C2848" s="99"/>
      <c r="D2848" s="99"/>
    </row>
    <row r="2849" spans="2:4" x14ac:dyDescent="0.35">
      <c r="B2849" s="99"/>
      <c r="C2849" s="99"/>
      <c r="D2849" s="99"/>
    </row>
    <row r="2850" spans="2:4" x14ac:dyDescent="0.35">
      <c r="B2850" s="99"/>
      <c r="C2850" s="99"/>
      <c r="D2850" s="99"/>
    </row>
    <row r="2851" spans="2:4" x14ac:dyDescent="0.35">
      <c r="B2851" s="99"/>
      <c r="C2851" s="99"/>
      <c r="D2851" s="99"/>
    </row>
    <row r="2852" spans="2:4" x14ac:dyDescent="0.35">
      <c r="B2852" s="99"/>
      <c r="C2852" s="99"/>
      <c r="D2852" s="99"/>
    </row>
    <row r="2853" spans="2:4" x14ac:dyDescent="0.35">
      <c r="B2853" s="99"/>
      <c r="C2853" s="99"/>
      <c r="D2853" s="99"/>
    </row>
    <row r="2854" spans="2:4" x14ac:dyDescent="0.35">
      <c r="B2854" s="99"/>
      <c r="C2854" s="99"/>
      <c r="D2854" s="99"/>
    </row>
    <row r="2855" spans="2:4" x14ac:dyDescent="0.35">
      <c r="B2855" s="99"/>
      <c r="C2855" s="99"/>
      <c r="D2855" s="99"/>
    </row>
    <row r="2856" spans="2:4" x14ac:dyDescent="0.35">
      <c r="B2856" s="99"/>
      <c r="C2856" s="99"/>
      <c r="D2856" s="99"/>
    </row>
    <row r="2857" spans="2:4" x14ac:dyDescent="0.35">
      <c r="B2857" s="99"/>
      <c r="C2857" s="99"/>
      <c r="D2857" s="99"/>
    </row>
    <row r="2858" spans="2:4" x14ac:dyDescent="0.35">
      <c r="B2858" s="99"/>
      <c r="C2858" s="99"/>
      <c r="D2858" s="99"/>
    </row>
    <row r="2859" spans="2:4" x14ac:dyDescent="0.35">
      <c r="B2859" s="99"/>
      <c r="C2859" s="99"/>
      <c r="D2859" s="99"/>
    </row>
    <row r="2860" spans="2:4" x14ac:dyDescent="0.35">
      <c r="B2860" s="99"/>
      <c r="C2860" s="99"/>
      <c r="D2860" s="99"/>
    </row>
    <row r="2861" spans="2:4" x14ac:dyDescent="0.35">
      <c r="B2861" s="99"/>
      <c r="C2861" s="99"/>
      <c r="D2861" s="99"/>
    </row>
    <row r="2862" spans="2:4" x14ac:dyDescent="0.35">
      <c r="B2862" s="99"/>
      <c r="C2862" s="99"/>
      <c r="D2862" s="99"/>
    </row>
    <row r="2863" spans="2:4" x14ac:dyDescent="0.35">
      <c r="B2863" s="99"/>
      <c r="C2863" s="99"/>
      <c r="D2863" s="99"/>
    </row>
    <row r="2864" spans="2:4" x14ac:dyDescent="0.35">
      <c r="B2864" s="99"/>
      <c r="C2864" s="99"/>
      <c r="D2864" s="99"/>
    </row>
    <row r="2865" spans="2:4" x14ac:dyDescent="0.35">
      <c r="B2865" s="99"/>
      <c r="C2865" s="99"/>
      <c r="D2865" s="99"/>
    </row>
    <row r="2866" spans="2:4" x14ac:dyDescent="0.35">
      <c r="B2866" s="99"/>
      <c r="C2866" s="99"/>
      <c r="D2866" s="99"/>
    </row>
    <row r="2867" spans="2:4" x14ac:dyDescent="0.35">
      <c r="B2867" s="99"/>
      <c r="C2867" s="99"/>
      <c r="D2867" s="99"/>
    </row>
    <row r="2868" spans="2:4" x14ac:dyDescent="0.35">
      <c r="B2868" s="99"/>
      <c r="C2868" s="99"/>
      <c r="D2868" s="99"/>
    </row>
    <row r="2869" spans="2:4" x14ac:dyDescent="0.35">
      <c r="B2869" s="99"/>
      <c r="C2869" s="99"/>
      <c r="D2869" s="99"/>
    </row>
    <row r="2870" spans="2:4" x14ac:dyDescent="0.35">
      <c r="B2870" s="99"/>
      <c r="C2870" s="99"/>
      <c r="D2870" s="99"/>
    </row>
    <row r="2871" spans="2:4" x14ac:dyDescent="0.35">
      <c r="B2871" s="99"/>
      <c r="C2871" s="99"/>
      <c r="D2871" s="99"/>
    </row>
    <row r="2872" spans="2:4" x14ac:dyDescent="0.35">
      <c r="B2872" s="99"/>
      <c r="C2872" s="99"/>
      <c r="D2872" s="99"/>
    </row>
    <row r="2873" spans="2:4" x14ac:dyDescent="0.35">
      <c r="B2873" s="99"/>
      <c r="C2873" s="99"/>
      <c r="D2873" s="99"/>
    </row>
    <row r="2874" spans="2:4" x14ac:dyDescent="0.35">
      <c r="B2874" s="99"/>
      <c r="C2874" s="99"/>
      <c r="D2874" s="99"/>
    </row>
    <row r="2875" spans="2:4" x14ac:dyDescent="0.35">
      <c r="B2875" s="99"/>
      <c r="C2875" s="99"/>
      <c r="D2875" s="99"/>
    </row>
    <row r="2876" spans="2:4" x14ac:dyDescent="0.35">
      <c r="B2876" s="99"/>
      <c r="C2876" s="99"/>
      <c r="D2876" s="99"/>
    </row>
    <row r="2877" spans="2:4" x14ac:dyDescent="0.35">
      <c r="B2877" s="99"/>
      <c r="C2877" s="99"/>
      <c r="D2877" s="99"/>
    </row>
    <row r="2878" spans="2:4" x14ac:dyDescent="0.35">
      <c r="B2878" s="99"/>
      <c r="C2878" s="99"/>
      <c r="D2878" s="99"/>
    </row>
    <row r="2879" spans="2:4" x14ac:dyDescent="0.35">
      <c r="B2879" s="99"/>
      <c r="C2879" s="99"/>
      <c r="D2879" s="99"/>
    </row>
    <row r="2880" spans="2:4" x14ac:dyDescent="0.35">
      <c r="B2880" s="99"/>
      <c r="C2880" s="99"/>
      <c r="D2880" s="99"/>
    </row>
    <row r="2881" spans="2:4" x14ac:dyDescent="0.35">
      <c r="B2881" s="99"/>
      <c r="C2881" s="99"/>
      <c r="D2881" s="99"/>
    </row>
    <row r="2882" spans="2:4" x14ac:dyDescent="0.35">
      <c r="B2882" s="99"/>
      <c r="C2882" s="99"/>
      <c r="D2882" s="99"/>
    </row>
    <row r="2883" spans="2:4" x14ac:dyDescent="0.35">
      <c r="B2883" s="99"/>
      <c r="C2883" s="99"/>
      <c r="D2883" s="99"/>
    </row>
    <row r="2884" spans="2:4" x14ac:dyDescent="0.35">
      <c r="B2884" s="99"/>
      <c r="C2884" s="99"/>
      <c r="D2884" s="99"/>
    </row>
    <row r="2885" spans="2:4" x14ac:dyDescent="0.35">
      <c r="B2885" s="99"/>
      <c r="C2885" s="99"/>
      <c r="D2885" s="99"/>
    </row>
    <row r="2886" spans="2:4" x14ac:dyDescent="0.35">
      <c r="B2886" s="99"/>
      <c r="C2886" s="99"/>
      <c r="D2886" s="99"/>
    </row>
    <row r="2887" spans="2:4" x14ac:dyDescent="0.35">
      <c r="B2887" s="99"/>
      <c r="C2887" s="99"/>
      <c r="D2887" s="99"/>
    </row>
    <row r="2888" spans="2:4" x14ac:dyDescent="0.35">
      <c r="B2888" s="99"/>
      <c r="C2888" s="99"/>
      <c r="D2888" s="99"/>
    </row>
    <row r="2889" spans="2:4" x14ac:dyDescent="0.35">
      <c r="B2889" s="99"/>
      <c r="C2889" s="99"/>
      <c r="D2889" s="99"/>
    </row>
    <row r="2890" spans="2:4" x14ac:dyDescent="0.35">
      <c r="B2890" s="99"/>
      <c r="C2890" s="99"/>
      <c r="D2890" s="99"/>
    </row>
    <row r="2891" spans="2:4" x14ac:dyDescent="0.35">
      <c r="B2891" s="99"/>
      <c r="C2891" s="99"/>
      <c r="D2891" s="99"/>
    </row>
    <row r="2892" spans="2:4" x14ac:dyDescent="0.35">
      <c r="B2892" s="99"/>
      <c r="C2892" s="99"/>
      <c r="D2892" s="99"/>
    </row>
    <row r="2893" spans="2:4" x14ac:dyDescent="0.35">
      <c r="B2893" s="99"/>
      <c r="C2893" s="99"/>
      <c r="D2893" s="99"/>
    </row>
    <row r="2894" spans="2:4" x14ac:dyDescent="0.35">
      <c r="B2894" s="99"/>
      <c r="C2894" s="99"/>
      <c r="D2894" s="99"/>
    </row>
    <row r="2895" spans="2:4" x14ac:dyDescent="0.35">
      <c r="B2895" s="99"/>
      <c r="C2895" s="99"/>
      <c r="D2895" s="99"/>
    </row>
    <row r="2896" spans="2:4" x14ac:dyDescent="0.35">
      <c r="B2896" s="99"/>
      <c r="C2896" s="99"/>
      <c r="D2896" s="99"/>
    </row>
    <row r="2897" spans="2:4" x14ac:dyDescent="0.35">
      <c r="B2897" s="99"/>
      <c r="C2897" s="99"/>
      <c r="D2897" s="99"/>
    </row>
    <row r="2898" spans="2:4" x14ac:dyDescent="0.35">
      <c r="B2898" s="99"/>
      <c r="C2898" s="99"/>
      <c r="D2898" s="99"/>
    </row>
    <row r="2899" spans="2:4" x14ac:dyDescent="0.35">
      <c r="B2899" s="99"/>
      <c r="C2899" s="99"/>
      <c r="D2899" s="99"/>
    </row>
    <row r="2900" spans="2:4" x14ac:dyDescent="0.35">
      <c r="B2900" s="99"/>
      <c r="C2900" s="99"/>
      <c r="D2900" s="99"/>
    </row>
    <row r="2901" spans="2:4" x14ac:dyDescent="0.35">
      <c r="B2901" s="99"/>
      <c r="C2901" s="99"/>
      <c r="D2901" s="99"/>
    </row>
    <row r="2902" spans="2:4" x14ac:dyDescent="0.35">
      <c r="B2902" s="99"/>
      <c r="C2902" s="99"/>
      <c r="D2902" s="99"/>
    </row>
    <row r="2903" spans="2:4" x14ac:dyDescent="0.35">
      <c r="B2903" s="99"/>
      <c r="C2903" s="99"/>
      <c r="D2903" s="99"/>
    </row>
    <row r="2904" spans="2:4" x14ac:dyDescent="0.35">
      <c r="B2904" s="99"/>
      <c r="C2904" s="99"/>
      <c r="D2904" s="99"/>
    </row>
    <row r="2905" spans="2:4" x14ac:dyDescent="0.35">
      <c r="B2905" s="99"/>
      <c r="C2905" s="99"/>
      <c r="D2905" s="99"/>
    </row>
    <row r="2906" spans="2:4" x14ac:dyDescent="0.35">
      <c r="B2906" s="99"/>
      <c r="C2906" s="99"/>
      <c r="D2906" s="99"/>
    </row>
    <row r="2907" spans="2:4" x14ac:dyDescent="0.35">
      <c r="B2907" s="99"/>
      <c r="C2907" s="99"/>
      <c r="D2907" s="99"/>
    </row>
    <row r="2908" spans="2:4" x14ac:dyDescent="0.35">
      <c r="B2908" s="99"/>
      <c r="C2908" s="99"/>
      <c r="D2908" s="99"/>
    </row>
    <row r="2909" spans="2:4" x14ac:dyDescent="0.35">
      <c r="B2909" s="99"/>
      <c r="C2909" s="99"/>
      <c r="D2909" s="99"/>
    </row>
    <row r="2910" spans="2:4" x14ac:dyDescent="0.35">
      <c r="B2910" s="99"/>
      <c r="C2910" s="99"/>
      <c r="D2910" s="99"/>
    </row>
    <row r="2911" spans="2:4" x14ac:dyDescent="0.35">
      <c r="B2911" s="99"/>
      <c r="C2911" s="99"/>
      <c r="D2911" s="99"/>
    </row>
    <row r="2912" spans="2:4" x14ac:dyDescent="0.35">
      <c r="B2912" s="99"/>
      <c r="C2912" s="99"/>
      <c r="D2912" s="99"/>
    </row>
    <row r="2913" spans="2:4" x14ac:dyDescent="0.35">
      <c r="B2913" s="99"/>
      <c r="C2913" s="99"/>
      <c r="D2913" s="99"/>
    </row>
    <row r="2914" spans="2:4" x14ac:dyDescent="0.35">
      <c r="B2914" s="99"/>
      <c r="C2914" s="99"/>
      <c r="D2914" s="99"/>
    </row>
    <row r="2915" spans="2:4" x14ac:dyDescent="0.35">
      <c r="B2915" s="99"/>
      <c r="C2915" s="99"/>
      <c r="D2915" s="99"/>
    </row>
    <row r="2916" spans="2:4" x14ac:dyDescent="0.35">
      <c r="B2916" s="99"/>
      <c r="C2916" s="99"/>
      <c r="D2916" s="99"/>
    </row>
    <row r="2917" spans="2:4" x14ac:dyDescent="0.35">
      <c r="B2917" s="99"/>
      <c r="C2917" s="99"/>
      <c r="D2917" s="99"/>
    </row>
    <row r="2918" spans="2:4" x14ac:dyDescent="0.35">
      <c r="B2918" s="99"/>
      <c r="C2918" s="99"/>
      <c r="D2918" s="99"/>
    </row>
    <row r="2919" spans="2:4" x14ac:dyDescent="0.35">
      <c r="B2919" s="99"/>
      <c r="C2919" s="99"/>
      <c r="D2919" s="99"/>
    </row>
    <row r="2920" spans="2:4" x14ac:dyDescent="0.35">
      <c r="B2920" s="99"/>
      <c r="C2920" s="99"/>
      <c r="D2920" s="99"/>
    </row>
    <row r="2921" spans="2:4" x14ac:dyDescent="0.35">
      <c r="B2921" s="99"/>
      <c r="C2921" s="99"/>
      <c r="D2921" s="99"/>
    </row>
    <row r="2922" spans="2:4" x14ac:dyDescent="0.35">
      <c r="B2922" s="99"/>
      <c r="C2922" s="99"/>
      <c r="D2922" s="99"/>
    </row>
    <row r="2923" spans="2:4" x14ac:dyDescent="0.35">
      <c r="B2923" s="99"/>
      <c r="C2923" s="99"/>
      <c r="D2923" s="99"/>
    </row>
    <row r="2924" spans="2:4" x14ac:dyDescent="0.35">
      <c r="B2924" s="99"/>
      <c r="C2924" s="99"/>
      <c r="D2924" s="99"/>
    </row>
    <row r="2925" spans="2:4" x14ac:dyDescent="0.35">
      <c r="B2925" s="99"/>
      <c r="C2925" s="99"/>
      <c r="D2925" s="99"/>
    </row>
    <row r="2926" spans="2:4" x14ac:dyDescent="0.35">
      <c r="B2926" s="99"/>
      <c r="C2926" s="99"/>
      <c r="D2926" s="99"/>
    </row>
    <row r="2927" spans="2:4" x14ac:dyDescent="0.35">
      <c r="B2927" s="99"/>
      <c r="C2927" s="99"/>
      <c r="D2927" s="99"/>
    </row>
    <row r="2928" spans="2:4" x14ac:dyDescent="0.35">
      <c r="B2928" s="99"/>
      <c r="C2928" s="99"/>
      <c r="D2928" s="99"/>
    </row>
    <row r="2929" spans="2:4" x14ac:dyDescent="0.35">
      <c r="B2929" s="99"/>
      <c r="C2929" s="99"/>
      <c r="D2929" s="99"/>
    </row>
    <row r="2930" spans="2:4" x14ac:dyDescent="0.35">
      <c r="B2930" s="99"/>
      <c r="C2930" s="99"/>
      <c r="D2930" s="99"/>
    </row>
    <row r="2931" spans="2:4" x14ac:dyDescent="0.35">
      <c r="B2931" s="99"/>
      <c r="C2931" s="99"/>
      <c r="D2931" s="99"/>
    </row>
    <row r="2932" spans="2:4" x14ac:dyDescent="0.35">
      <c r="B2932" s="99"/>
      <c r="C2932" s="99"/>
      <c r="D2932" s="99"/>
    </row>
    <row r="2933" spans="2:4" x14ac:dyDescent="0.35">
      <c r="B2933" s="99"/>
      <c r="C2933" s="99"/>
      <c r="D2933" s="99"/>
    </row>
    <row r="2934" spans="2:4" x14ac:dyDescent="0.35">
      <c r="B2934" s="99"/>
      <c r="C2934" s="99"/>
      <c r="D2934" s="99"/>
    </row>
    <row r="2935" spans="2:4" x14ac:dyDescent="0.35">
      <c r="B2935" s="99"/>
      <c r="C2935" s="99"/>
      <c r="D2935" s="99"/>
    </row>
    <row r="2936" spans="2:4" x14ac:dyDescent="0.35">
      <c r="B2936" s="99"/>
      <c r="C2936" s="99"/>
      <c r="D2936" s="99"/>
    </row>
    <row r="2937" spans="2:4" x14ac:dyDescent="0.35">
      <c r="B2937" s="99"/>
      <c r="C2937" s="99"/>
      <c r="D2937" s="99"/>
    </row>
    <row r="2938" spans="2:4" x14ac:dyDescent="0.35">
      <c r="B2938" s="99"/>
      <c r="C2938" s="99"/>
      <c r="D2938" s="99"/>
    </row>
    <row r="2939" spans="2:4" x14ac:dyDescent="0.35">
      <c r="B2939" s="99"/>
      <c r="C2939" s="99"/>
      <c r="D2939" s="99"/>
    </row>
    <row r="2940" spans="2:4" x14ac:dyDescent="0.35">
      <c r="B2940" s="99"/>
      <c r="C2940" s="99"/>
      <c r="D2940" s="99"/>
    </row>
    <row r="2941" spans="2:4" x14ac:dyDescent="0.35">
      <c r="B2941" s="99"/>
      <c r="C2941" s="99"/>
      <c r="D2941" s="99"/>
    </row>
    <row r="2942" spans="2:4" x14ac:dyDescent="0.35">
      <c r="B2942" s="99"/>
      <c r="C2942" s="99"/>
      <c r="D2942" s="99"/>
    </row>
    <row r="2943" spans="2:4" x14ac:dyDescent="0.35">
      <c r="B2943" s="99"/>
      <c r="C2943" s="99"/>
      <c r="D2943" s="99"/>
    </row>
    <row r="2944" spans="2:4" x14ac:dyDescent="0.35">
      <c r="B2944" s="99"/>
      <c r="C2944" s="99"/>
      <c r="D2944" s="99"/>
    </row>
    <row r="2945" spans="2:4" x14ac:dyDescent="0.35">
      <c r="B2945" s="99"/>
      <c r="C2945" s="99"/>
      <c r="D2945" s="99"/>
    </row>
    <row r="2946" spans="2:4" x14ac:dyDescent="0.35">
      <c r="B2946" s="99"/>
      <c r="C2946" s="99"/>
      <c r="D2946" s="99"/>
    </row>
    <row r="2947" spans="2:4" x14ac:dyDescent="0.35">
      <c r="B2947" s="99"/>
      <c r="C2947" s="99"/>
      <c r="D2947" s="99"/>
    </row>
    <row r="2948" spans="2:4" x14ac:dyDescent="0.35">
      <c r="B2948" s="99"/>
      <c r="C2948" s="99"/>
      <c r="D2948" s="99"/>
    </row>
    <row r="2949" spans="2:4" x14ac:dyDescent="0.35">
      <c r="B2949" s="99"/>
      <c r="C2949" s="99"/>
      <c r="D2949" s="99"/>
    </row>
    <row r="2950" spans="2:4" x14ac:dyDescent="0.35">
      <c r="B2950" s="99"/>
      <c r="C2950" s="99"/>
      <c r="D2950" s="99"/>
    </row>
    <row r="2951" spans="2:4" x14ac:dyDescent="0.35">
      <c r="B2951" s="99"/>
      <c r="C2951" s="99"/>
      <c r="D2951" s="99"/>
    </row>
    <row r="2952" spans="2:4" x14ac:dyDescent="0.35">
      <c r="B2952" s="99"/>
      <c r="C2952" s="99"/>
      <c r="D2952" s="99"/>
    </row>
    <row r="2953" spans="2:4" x14ac:dyDescent="0.35">
      <c r="B2953" s="99"/>
      <c r="C2953" s="99"/>
      <c r="D2953" s="99"/>
    </row>
    <row r="2954" spans="2:4" x14ac:dyDescent="0.35">
      <c r="B2954" s="99"/>
      <c r="C2954" s="99"/>
      <c r="D2954" s="99"/>
    </row>
    <row r="2955" spans="2:4" x14ac:dyDescent="0.35">
      <c r="B2955" s="99"/>
      <c r="C2955" s="99"/>
      <c r="D2955" s="99"/>
    </row>
    <row r="2956" spans="2:4" x14ac:dyDescent="0.35">
      <c r="B2956" s="99"/>
      <c r="C2956" s="99"/>
      <c r="D2956" s="99"/>
    </row>
    <row r="2957" spans="2:4" x14ac:dyDescent="0.35">
      <c r="B2957" s="99"/>
      <c r="C2957" s="99"/>
      <c r="D2957" s="99"/>
    </row>
    <row r="2958" spans="2:4" x14ac:dyDescent="0.35">
      <c r="B2958" s="99"/>
      <c r="C2958" s="99"/>
      <c r="D2958" s="99"/>
    </row>
    <row r="2959" spans="2:4" x14ac:dyDescent="0.35">
      <c r="B2959" s="99"/>
      <c r="C2959" s="99"/>
      <c r="D2959" s="99"/>
    </row>
    <row r="2960" spans="2:4" x14ac:dyDescent="0.35">
      <c r="B2960" s="99"/>
      <c r="C2960" s="99"/>
      <c r="D2960" s="99"/>
    </row>
    <row r="2961" spans="2:4" x14ac:dyDescent="0.35">
      <c r="B2961" s="99"/>
      <c r="C2961" s="99"/>
      <c r="D2961" s="99"/>
    </row>
    <row r="2962" spans="2:4" x14ac:dyDescent="0.35">
      <c r="B2962" s="99"/>
      <c r="C2962" s="99"/>
      <c r="D2962" s="99"/>
    </row>
    <row r="2963" spans="2:4" x14ac:dyDescent="0.35">
      <c r="B2963" s="99"/>
      <c r="C2963" s="99"/>
      <c r="D2963" s="99"/>
    </row>
    <row r="2964" spans="2:4" x14ac:dyDescent="0.35">
      <c r="B2964" s="99"/>
      <c r="C2964" s="99"/>
      <c r="D2964" s="99"/>
    </row>
    <row r="2965" spans="2:4" x14ac:dyDescent="0.35">
      <c r="B2965" s="99"/>
      <c r="C2965" s="99"/>
      <c r="D2965" s="99"/>
    </row>
    <row r="2966" spans="2:4" x14ac:dyDescent="0.35">
      <c r="B2966" s="99"/>
      <c r="C2966" s="99"/>
      <c r="D2966" s="99"/>
    </row>
    <row r="2967" spans="2:4" x14ac:dyDescent="0.35">
      <c r="B2967" s="99"/>
      <c r="C2967" s="99"/>
      <c r="D2967" s="99"/>
    </row>
    <row r="2968" spans="2:4" x14ac:dyDescent="0.35">
      <c r="B2968" s="99"/>
      <c r="C2968" s="99"/>
      <c r="D2968" s="99"/>
    </row>
    <row r="2969" spans="2:4" x14ac:dyDescent="0.35">
      <c r="B2969" s="99"/>
      <c r="C2969" s="99"/>
      <c r="D2969" s="99"/>
    </row>
    <row r="2970" spans="2:4" x14ac:dyDescent="0.35">
      <c r="B2970" s="99"/>
      <c r="C2970" s="99"/>
      <c r="D2970" s="99"/>
    </row>
    <row r="2971" spans="2:4" x14ac:dyDescent="0.35">
      <c r="B2971" s="99"/>
      <c r="C2971" s="99"/>
      <c r="D2971" s="99"/>
    </row>
    <row r="2972" spans="2:4" x14ac:dyDescent="0.35">
      <c r="B2972" s="99"/>
      <c r="C2972" s="99"/>
      <c r="D2972" s="99"/>
    </row>
    <row r="2973" spans="2:4" x14ac:dyDescent="0.35">
      <c r="B2973" s="99"/>
      <c r="C2973" s="99"/>
      <c r="D2973" s="99"/>
    </row>
    <row r="2974" spans="2:4" x14ac:dyDescent="0.35">
      <c r="B2974" s="99"/>
      <c r="C2974" s="99"/>
      <c r="D2974" s="99"/>
    </row>
    <row r="2975" spans="2:4" x14ac:dyDescent="0.35">
      <c r="B2975" s="99"/>
      <c r="C2975" s="99"/>
      <c r="D2975" s="99"/>
    </row>
    <row r="2976" spans="2:4" x14ac:dyDescent="0.35">
      <c r="B2976" s="99"/>
      <c r="C2976" s="99"/>
      <c r="D2976" s="99"/>
    </row>
    <row r="2977" spans="2:4" x14ac:dyDescent="0.35">
      <c r="B2977" s="99"/>
      <c r="C2977" s="99"/>
      <c r="D2977" s="99"/>
    </row>
    <row r="2978" spans="2:4" x14ac:dyDescent="0.35">
      <c r="B2978" s="99"/>
      <c r="C2978" s="99"/>
      <c r="D2978" s="99"/>
    </row>
    <row r="2979" spans="2:4" x14ac:dyDescent="0.35">
      <c r="B2979" s="99"/>
      <c r="C2979" s="99"/>
      <c r="D2979" s="99"/>
    </row>
    <row r="2980" spans="2:4" x14ac:dyDescent="0.35">
      <c r="B2980" s="99"/>
      <c r="C2980" s="99"/>
      <c r="D2980" s="99"/>
    </row>
    <row r="2981" spans="2:4" x14ac:dyDescent="0.35">
      <c r="B2981" s="99"/>
      <c r="C2981" s="99"/>
      <c r="D2981" s="99"/>
    </row>
    <row r="2982" spans="2:4" x14ac:dyDescent="0.35">
      <c r="B2982" s="99"/>
      <c r="C2982" s="99"/>
      <c r="D2982" s="99"/>
    </row>
    <row r="2983" spans="2:4" x14ac:dyDescent="0.35">
      <c r="B2983" s="99"/>
      <c r="C2983" s="99"/>
      <c r="D2983" s="99"/>
    </row>
    <row r="2984" spans="2:4" x14ac:dyDescent="0.35">
      <c r="B2984" s="99"/>
      <c r="C2984" s="99"/>
      <c r="D2984" s="99"/>
    </row>
    <row r="2985" spans="2:4" x14ac:dyDescent="0.35">
      <c r="B2985" s="99"/>
      <c r="C2985" s="99"/>
      <c r="D2985" s="99"/>
    </row>
    <row r="2986" spans="2:4" x14ac:dyDescent="0.35">
      <c r="B2986" s="99"/>
      <c r="C2986" s="99"/>
      <c r="D2986" s="99"/>
    </row>
    <row r="2987" spans="2:4" x14ac:dyDescent="0.35">
      <c r="B2987" s="99"/>
      <c r="C2987" s="99"/>
      <c r="D2987" s="99"/>
    </row>
    <row r="2988" spans="2:4" x14ac:dyDescent="0.35">
      <c r="B2988" s="99"/>
      <c r="C2988" s="99"/>
      <c r="D2988" s="99"/>
    </row>
    <row r="2989" spans="2:4" x14ac:dyDescent="0.35">
      <c r="B2989" s="99"/>
      <c r="C2989" s="99"/>
      <c r="D2989" s="99"/>
    </row>
    <row r="2990" spans="2:4" x14ac:dyDescent="0.35">
      <c r="B2990" s="99"/>
      <c r="C2990" s="99"/>
      <c r="D2990" s="99"/>
    </row>
    <row r="2991" spans="2:4" x14ac:dyDescent="0.35">
      <c r="B2991" s="99"/>
      <c r="C2991" s="99"/>
      <c r="D2991" s="99"/>
    </row>
    <row r="2992" spans="2:4" x14ac:dyDescent="0.35">
      <c r="B2992" s="99"/>
      <c r="C2992" s="99"/>
      <c r="D2992" s="99"/>
    </row>
    <row r="2993" spans="2:4" x14ac:dyDescent="0.35">
      <c r="B2993" s="99"/>
      <c r="C2993" s="99"/>
      <c r="D2993" s="99"/>
    </row>
    <row r="2994" spans="2:4" x14ac:dyDescent="0.35">
      <c r="B2994" s="99"/>
      <c r="C2994" s="99"/>
      <c r="D2994" s="99"/>
    </row>
    <row r="2995" spans="2:4" x14ac:dyDescent="0.35">
      <c r="B2995" s="99"/>
      <c r="C2995" s="99"/>
      <c r="D2995" s="99"/>
    </row>
    <row r="2996" spans="2:4" x14ac:dyDescent="0.35">
      <c r="B2996" s="99"/>
      <c r="C2996" s="99"/>
      <c r="D2996" s="99"/>
    </row>
    <row r="2997" spans="2:4" x14ac:dyDescent="0.35">
      <c r="B2997" s="99"/>
      <c r="C2997" s="99"/>
      <c r="D2997" s="99"/>
    </row>
    <row r="2998" spans="2:4" x14ac:dyDescent="0.35">
      <c r="B2998" s="99"/>
      <c r="C2998" s="99"/>
      <c r="D2998" s="99"/>
    </row>
    <row r="2999" spans="2:4" x14ac:dyDescent="0.35">
      <c r="B2999" s="99"/>
      <c r="C2999" s="99"/>
      <c r="D2999" s="99"/>
    </row>
    <row r="3000" spans="2:4" x14ac:dyDescent="0.35">
      <c r="B3000" s="99"/>
      <c r="C3000" s="99"/>
      <c r="D3000" s="99"/>
    </row>
    <row r="3001" spans="2:4" x14ac:dyDescent="0.35">
      <c r="B3001" s="99"/>
      <c r="C3001" s="99"/>
      <c r="D3001" s="99"/>
    </row>
    <row r="3002" spans="2:4" x14ac:dyDescent="0.35">
      <c r="B3002" s="99"/>
      <c r="C3002" s="99"/>
      <c r="D3002" s="99"/>
    </row>
    <row r="3003" spans="2:4" x14ac:dyDescent="0.35">
      <c r="B3003" s="99"/>
      <c r="C3003" s="99"/>
      <c r="D3003" s="99"/>
    </row>
    <row r="3004" spans="2:4" x14ac:dyDescent="0.35">
      <c r="B3004" s="99"/>
      <c r="C3004" s="99"/>
      <c r="D3004" s="99"/>
    </row>
    <row r="3005" spans="2:4" x14ac:dyDescent="0.35">
      <c r="B3005" s="99"/>
      <c r="C3005" s="99"/>
      <c r="D3005" s="99"/>
    </row>
    <row r="3006" spans="2:4" x14ac:dyDescent="0.35">
      <c r="B3006" s="99"/>
      <c r="C3006" s="99"/>
      <c r="D3006" s="99"/>
    </row>
    <row r="3007" spans="2:4" x14ac:dyDescent="0.35">
      <c r="B3007" s="99"/>
      <c r="C3007" s="99"/>
      <c r="D3007" s="99"/>
    </row>
    <row r="3008" spans="2:4" x14ac:dyDescent="0.35">
      <c r="B3008" s="99"/>
      <c r="C3008" s="99"/>
      <c r="D3008" s="99"/>
    </row>
    <row r="3009" spans="2:4" x14ac:dyDescent="0.35">
      <c r="B3009" s="99"/>
      <c r="C3009" s="99"/>
      <c r="D3009" s="99"/>
    </row>
    <row r="3010" spans="2:4" x14ac:dyDescent="0.35">
      <c r="B3010" s="99"/>
      <c r="C3010" s="99"/>
      <c r="D3010" s="99"/>
    </row>
    <row r="3011" spans="2:4" x14ac:dyDescent="0.35">
      <c r="B3011" s="99"/>
      <c r="C3011" s="99"/>
      <c r="D3011" s="99"/>
    </row>
    <row r="3012" spans="2:4" x14ac:dyDescent="0.35">
      <c r="B3012" s="99"/>
      <c r="C3012" s="99"/>
      <c r="D3012" s="99"/>
    </row>
    <row r="3013" spans="2:4" x14ac:dyDescent="0.35">
      <c r="B3013" s="99"/>
      <c r="C3013" s="99"/>
      <c r="D3013" s="99"/>
    </row>
    <row r="3014" spans="2:4" x14ac:dyDescent="0.35">
      <c r="B3014" s="99"/>
      <c r="C3014" s="99"/>
      <c r="D3014" s="99"/>
    </row>
    <row r="3015" spans="2:4" x14ac:dyDescent="0.35">
      <c r="B3015" s="99"/>
      <c r="C3015" s="99"/>
      <c r="D3015" s="99"/>
    </row>
    <row r="3016" spans="2:4" x14ac:dyDescent="0.35">
      <c r="B3016" s="99"/>
      <c r="C3016" s="99"/>
      <c r="D3016" s="99"/>
    </row>
    <row r="3017" spans="2:4" x14ac:dyDescent="0.35">
      <c r="B3017" s="99"/>
      <c r="C3017" s="99"/>
      <c r="D3017" s="99"/>
    </row>
    <row r="3018" spans="2:4" x14ac:dyDescent="0.35">
      <c r="B3018" s="99"/>
      <c r="C3018" s="99"/>
      <c r="D3018" s="99"/>
    </row>
    <row r="3019" spans="2:4" x14ac:dyDescent="0.35">
      <c r="B3019" s="99"/>
      <c r="C3019" s="99"/>
      <c r="D3019" s="99"/>
    </row>
    <row r="3020" spans="2:4" x14ac:dyDescent="0.35">
      <c r="B3020" s="99"/>
      <c r="C3020" s="99"/>
      <c r="D3020" s="99"/>
    </row>
    <row r="3021" spans="2:4" x14ac:dyDescent="0.35">
      <c r="B3021" s="99"/>
      <c r="C3021" s="99"/>
      <c r="D3021" s="99"/>
    </row>
    <row r="3022" spans="2:4" x14ac:dyDescent="0.35">
      <c r="B3022" s="99"/>
      <c r="C3022" s="99"/>
      <c r="D3022" s="99"/>
    </row>
    <row r="3023" spans="2:4" x14ac:dyDescent="0.35">
      <c r="B3023" s="99"/>
      <c r="C3023" s="99"/>
      <c r="D3023" s="99"/>
    </row>
    <row r="3024" spans="2:4" x14ac:dyDescent="0.35">
      <c r="B3024" s="99"/>
      <c r="C3024" s="99"/>
      <c r="D3024" s="99"/>
    </row>
    <row r="3025" spans="2:4" x14ac:dyDescent="0.35">
      <c r="B3025" s="99"/>
      <c r="C3025" s="99"/>
      <c r="D3025" s="99"/>
    </row>
    <row r="3026" spans="2:4" x14ac:dyDescent="0.35">
      <c r="B3026" s="99"/>
      <c r="C3026" s="99"/>
      <c r="D3026" s="99"/>
    </row>
    <row r="3027" spans="2:4" x14ac:dyDescent="0.35">
      <c r="B3027" s="99"/>
      <c r="C3027" s="99"/>
      <c r="D3027" s="99"/>
    </row>
    <row r="3028" spans="2:4" x14ac:dyDescent="0.35">
      <c r="B3028" s="99"/>
      <c r="C3028" s="99"/>
      <c r="D3028" s="99"/>
    </row>
    <row r="3029" spans="2:4" x14ac:dyDescent="0.35">
      <c r="B3029" s="99"/>
      <c r="C3029" s="99"/>
      <c r="D3029" s="99"/>
    </row>
    <row r="3030" spans="2:4" x14ac:dyDescent="0.35">
      <c r="B3030" s="99"/>
      <c r="C3030" s="99"/>
      <c r="D3030" s="99"/>
    </row>
    <row r="3031" spans="2:4" x14ac:dyDescent="0.35">
      <c r="B3031" s="99"/>
      <c r="C3031" s="99"/>
      <c r="D3031" s="99"/>
    </row>
    <row r="3032" spans="2:4" x14ac:dyDescent="0.35">
      <c r="B3032" s="99"/>
      <c r="C3032" s="99"/>
      <c r="D3032" s="99"/>
    </row>
    <row r="3033" spans="2:4" x14ac:dyDescent="0.35">
      <c r="B3033" s="99"/>
      <c r="C3033" s="99"/>
      <c r="D3033" s="99"/>
    </row>
    <row r="3034" spans="2:4" x14ac:dyDescent="0.35">
      <c r="B3034" s="99"/>
      <c r="C3034" s="99"/>
      <c r="D3034" s="99"/>
    </row>
    <row r="3035" spans="2:4" x14ac:dyDescent="0.35">
      <c r="B3035" s="99"/>
      <c r="C3035" s="99"/>
      <c r="D3035" s="99"/>
    </row>
    <row r="3036" spans="2:4" x14ac:dyDescent="0.35">
      <c r="B3036" s="99"/>
      <c r="C3036" s="99"/>
      <c r="D3036" s="99"/>
    </row>
    <row r="3037" spans="2:4" x14ac:dyDescent="0.35">
      <c r="B3037" s="99"/>
      <c r="C3037" s="99"/>
      <c r="D3037" s="99"/>
    </row>
    <row r="3038" spans="2:4" x14ac:dyDescent="0.35">
      <c r="B3038" s="99"/>
      <c r="C3038" s="99"/>
      <c r="D3038" s="99"/>
    </row>
    <row r="3039" spans="2:4" x14ac:dyDescent="0.35">
      <c r="B3039" s="99"/>
      <c r="C3039" s="99"/>
      <c r="D3039" s="99"/>
    </row>
    <row r="3040" spans="2:4" x14ac:dyDescent="0.35">
      <c r="B3040" s="99"/>
      <c r="C3040" s="99"/>
      <c r="D3040" s="99"/>
    </row>
    <row r="3041" spans="2:4" x14ac:dyDescent="0.35">
      <c r="B3041" s="99"/>
      <c r="C3041" s="99"/>
      <c r="D3041" s="99"/>
    </row>
    <row r="3042" spans="2:4" x14ac:dyDescent="0.35">
      <c r="B3042" s="99"/>
      <c r="C3042" s="99"/>
      <c r="D3042" s="99"/>
    </row>
    <row r="3043" spans="2:4" x14ac:dyDescent="0.35">
      <c r="B3043" s="99"/>
      <c r="C3043" s="99"/>
      <c r="D3043" s="99"/>
    </row>
    <row r="3044" spans="2:4" x14ac:dyDescent="0.35">
      <c r="B3044" s="99"/>
      <c r="C3044" s="99"/>
      <c r="D3044" s="99"/>
    </row>
    <row r="3045" spans="2:4" x14ac:dyDescent="0.35">
      <c r="B3045" s="99"/>
      <c r="C3045" s="99"/>
      <c r="D3045" s="99"/>
    </row>
    <row r="3046" spans="2:4" x14ac:dyDescent="0.35">
      <c r="B3046" s="99"/>
      <c r="C3046" s="99"/>
      <c r="D3046" s="99"/>
    </row>
    <row r="3047" spans="2:4" x14ac:dyDescent="0.35">
      <c r="B3047" s="99"/>
      <c r="C3047" s="99"/>
      <c r="D3047" s="99"/>
    </row>
    <row r="3048" spans="2:4" x14ac:dyDescent="0.35">
      <c r="B3048" s="99"/>
      <c r="C3048" s="99"/>
      <c r="D3048" s="99"/>
    </row>
    <row r="3049" spans="2:4" x14ac:dyDescent="0.35">
      <c r="B3049" s="99"/>
      <c r="C3049" s="99"/>
      <c r="D3049" s="99"/>
    </row>
    <row r="3050" spans="2:4" x14ac:dyDescent="0.35">
      <c r="B3050" s="99"/>
      <c r="C3050" s="99"/>
      <c r="D3050" s="99"/>
    </row>
    <row r="3051" spans="2:4" x14ac:dyDescent="0.35">
      <c r="B3051" s="99"/>
      <c r="C3051" s="99"/>
      <c r="D3051" s="99"/>
    </row>
    <row r="3052" spans="2:4" x14ac:dyDescent="0.35">
      <c r="B3052" s="99"/>
      <c r="C3052" s="99"/>
      <c r="D3052" s="99"/>
    </row>
    <row r="3053" spans="2:4" x14ac:dyDescent="0.35">
      <c r="B3053" s="99"/>
      <c r="C3053" s="99"/>
      <c r="D3053" s="99"/>
    </row>
    <row r="3054" spans="2:4" x14ac:dyDescent="0.35">
      <c r="B3054" s="99"/>
      <c r="C3054" s="99"/>
      <c r="D3054" s="99"/>
    </row>
    <row r="3055" spans="2:4" x14ac:dyDescent="0.35">
      <c r="B3055" s="99"/>
      <c r="C3055" s="99"/>
      <c r="D3055" s="99"/>
    </row>
    <row r="3056" spans="2:4" x14ac:dyDescent="0.35">
      <c r="B3056" s="99"/>
      <c r="C3056" s="99"/>
      <c r="D3056" s="99"/>
    </row>
    <row r="3057" spans="2:4" x14ac:dyDescent="0.35">
      <c r="B3057" s="99"/>
      <c r="C3057" s="99"/>
      <c r="D3057" s="99"/>
    </row>
    <row r="3058" spans="2:4" x14ac:dyDescent="0.35">
      <c r="B3058" s="99"/>
      <c r="C3058" s="99"/>
      <c r="D3058" s="99"/>
    </row>
    <row r="3059" spans="2:4" x14ac:dyDescent="0.35">
      <c r="B3059" s="99"/>
      <c r="C3059" s="99"/>
      <c r="D3059" s="99"/>
    </row>
    <row r="3060" spans="2:4" x14ac:dyDescent="0.35">
      <c r="B3060" s="99"/>
      <c r="C3060" s="99"/>
      <c r="D3060" s="99"/>
    </row>
    <row r="3061" spans="2:4" x14ac:dyDescent="0.35">
      <c r="B3061" s="99"/>
      <c r="C3061" s="99"/>
      <c r="D3061" s="99"/>
    </row>
    <row r="3062" spans="2:4" x14ac:dyDescent="0.35">
      <c r="B3062" s="99"/>
      <c r="C3062" s="99"/>
      <c r="D3062" s="99"/>
    </row>
    <row r="3063" spans="2:4" x14ac:dyDescent="0.35">
      <c r="B3063" s="99"/>
      <c r="C3063" s="99"/>
      <c r="D3063" s="99"/>
    </row>
    <row r="3064" spans="2:4" x14ac:dyDescent="0.35">
      <c r="B3064" s="99"/>
      <c r="C3064" s="99"/>
      <c r="D3064" s="99"/>
    </row>
    <row r="3065" spans="2:4" x14ac:dyDescent="0.35">
      <c r="B3065" s="99"/>
      <c r="C3065" s="99"/>
      <c r="D3065" s="99"/>
    </row>
    <row r="3066" spans="2:4" x14ac:dyDescent="0.35">
      <c r="B3066" s="99"/>
      <c r="C3066" s="99"/>
      <c r="D3066" s="99"/>
    </row>
    <row r="3067" spans="2:4" x14ac:dyDescent="0.35">
      <c r="B3067" s="99"/>
      <c r="C3067" s="99"/>
      <c r="D3067" s="99"/>
    </row>
    <row r="3068" spans="2:4" x14ac:dyDescent="0.35">
      <c r="B3068" s="99"/>
      <c r="C3068" s="99"/>
      <c r="D3068" s="99"/>
    </row>
    <row r="3069" spans="2:4" x14ac:dyDescent="0.35">
      <c r="B3069" s="99"/>
      <c r="C3069" s="99"/>
      <c r="D3069" s="99"/>
    </row>
    <row r="3070" spans="2:4" x14ac:dyDescent="0.35">
      <c r="B3070" s="99"/>
      <c r="C3070" s="99"/>
      <c r="D3070" s="99"/>
    </row>
    <row r="3071" spans="2:4" x14ac:dyDescent="0.35">
      <c r="B3071" s="99"/>
      <c r="C3071" s="99"/>
      <c r="D3071" s="99"/>
    </row>
    <row r="3072" spans="2:4" x14ac:dyDescent="0.35">
      <c r="B3072" s="99"/>
      <c r="C3072" s="99"/>
      <c r="D3072" s="99"/>
    </row>
    <row r="3073" spans="2:4" x14ac:dyDescent="0.35">
      <c r="B3073" s="99"/>
      <c r="C3073" s="99"/>
      <c r="D3073" s="99"/>
    </row>
    <row r="3074" spans="2:4" x14ac:dyDescent="0.35">
      <c r="B3074" s="99"/>
      <c r="C3074" s="99"/>
      <c r="D3074" s="99"/>
    </row>
    <row r="3075" spans="2:4" x14ac:dyDescent="0.35">
      <c r="B3075" s="99"/>
      <c r="C3075" s="99"/>
      <c r="D3075" s="99"/>
    </row>
    <row r="3076" spans="2:4" x14ac:dyDescent="0.35">
      <c r="B3076" s="99"/>
      <c r="C3076" s="99"/>
      <c r="D3076" s="99"/>
    </row>
    <row r="3077" spans="2:4" x14ac:dyDescent="0.35">
      <c r="B3077" s="99"/>
      <c r="C3077" s="99"/>
      <c r="D3077" s="99"/>
    </row>
    <row r="3078" spans="2:4" x14ac:dyDescent="0.35">
      <c r="B3078" s="99"/>
      <c r="C3078" s="99"/>
      <c r="D3078" s="99"/>
    </row>
    <row r="3079" spans="2:4" x14ac:dyDescent="0.35">
      <c r="B3079" s="99"/>
      <c r="C3079" s="99"/>
      <c r="D3079" s="99"/>
    </row>
    <row r="3080" spans="2:4" x14ac:dyDescent="0.35">
      <c r="B3080" s="99"/>
      <c r="C3080" s="99"/>
      <c r="D3080" s="99"/>
    </row>
    <row r="3081" spans="2:4" x14ac:dyDescent="0.35">
      <c r="B3081" s="99"/>
      <c r="C3081" s="99"/>
      <c r="D3081" s="99"/>
    </row>
    <row r="3082" spans="2:4" x14ac:dyDescent="0.35">
      <c r="B3082" s="99"/>
      <c r="C3082" s="99"/>
      <c r="D3082" s="99"/>
    </row>
    <row r="3083" spans="2:4" x14ac:dyDescent="0.35">
      <c r="B3083" s="99"/>
      <c r="C3083" s="99"/>
      <c r="D3083" s="99"/>
    </row>
    <row r="3084" spans="2:4" x14ac:dyDescent="0.35">
      <c r="B3084" s="99"/>
      <c r="C3084" s="99"/>
      <c r="D3084" s="99"/>
    </row>
    <row r="3085" spans="2:4" x14ac:dyDescent="0.35">
      <c r="B3085" s="99"/>
      <c r="C3085" s="99"/>
      <c r="D3085" s="99"/>
    </row>
    <row r="3086" spans="2:4" x14ac:dyDescent="0.35">
      <c r="B3086" s="99"/>
      <c r="C3086" s="99"/>
      <c r="D3086" s="99"/>
    </row>
    <row r="3087" spans="2:4" x14ac:dyDescent="0.35">
      <c r="B3087" s="99"/>
      <c r="C3087" s="99"/>
      <c r="D3087" s="99"/>
    </row>
    <row r="3088" spans="2:4" x14ac:dyDescent="0.35">
      <c r="B3088" s="99"/>
      <c r="C3088" s="99"/>
      <c r="D3088" s="99"/>
    </row>
    <row r="3089" spans="2:4" x14ac:dyDescent="0.35">
      <c r="B3089" s="99"/>
      <c r="C3089" s="99"/>
      <c r="D3089" s="99"/>
    </row>
    <row r="3090" spans="2:4" x14ac:dyDescent="0.35">
      <c r="B3090" s="99"/>
      <c r="C3090" s="99"/>
      <c r="D3090" s="99"/>
    </row>
    <row r="3091" spans="2:4" x14ac:dyDescent="0.35">
      <c r="B3091" s="99"/>
      <c r="C3091" s="99"/>
      <c r="D3091" s="99"/>
    </row>
    <row r="3092" spans="2:4" x14ac:dyDescent="0.35">
      <c r="B3092" s="99"/>
      <c r="C3092" s="99"/>
      <c r="D3092" s="99"/>
    </row>
    <row r="3093" spans="2:4" x14ac:dyDescent="0.35">
      <c r="B3093" s="99"/>
      <c r="C3093" s="99"/>
      <c r="D3093" s="99"/>
    </row>
    <row r="3094" spans="2:4" x14ac:dyDescent="0.35">
      <c r="B3094" s="99"/>
      <c r="C3094" s="99"/>
      <c r="D3094" s="99"/>
    </row>
    <row r="3095" spans="2:4" x14ac:dyDescent="0.35">
      <c r="B3095" s="99"/>
      <c r="C3095" s="99"/>
      <c r="D3095" s="99"/>
    </row>
    <row r="3096" spans="2:4" x14ac:dyDescent="0.35">
      <c r="B3096" s="99"/>
      <c r="C3096" s="99"/>
      <c r="D3096" s="99"/>
    </row>
    <row r="3097" spans="2:4" x14ac:dyDescent="0.35">
      <c r="B3097" s="99"/>
      <c r="C3097" s="99"/>
      <c r="D3097" s="99"/>
    </row>
    <row r="3098" spans="2:4" x14ac:dyDescent="0.35">
      <c r="B3098" s="99"/>
      <c r="C3098" s="99"/>
      <c r="D3098" s="99"/>
    </row>
    <row r="3099" spans="2:4" x14ac:dyDescent="0.35">
      <c r="B3099" s="99"/>
      <c r="C3099" s="99"/>
      <c r="D3099" s="99"/>
    </row>
    <row r="3100" spans="2:4" x14ac:dyDescent="0.35">
      <c r="B3100" s="99"/>
      <c r="C3100" s="99"/>
      <c r="D3100" s="99"/>
    </row>
    <row r="3101" spans="2:4" x14ac:dyDescent="0.35">
      <c r="B3101" s="99"/>
      <c r="C3101" s="99"/>
      <c r="D3101" s="99"/>
    </row>
    <row r="3102" spans="2:4" x14ac:dyDescent="0.35">
      <c r="B3102" s="99"/>
      <c r="C3102" s="99"/>
      <c r="D3102" s="99"/>
    </row>
    <row r="3103" spans="2:4" x14ac:dyDescent="0.35">
      <c r="B3103" s="99"/>
      <c r="C3103" s="99"/>
      <c r="D3103" s="99"/>
    </row>
    <row r="3104" spans="2:4" x14ac:dyDescent="0.35">
      <c r="B3104" s="99"/>
      <c r="C3104" s="99"/>
      <c r="D3104" s="99"/>
    </row>
    <row r="3105" spans="2:4" x14ac:dyDescent="0.35">
      <c r="B3105" s="99"/>
      <c r="C3105" s="99"/>
      <c r="D3105" s="99"/>
    </row>
    <row r="3106" spans="2:4" x14ac:dyDescent="0.35">
      <c r="B3106" s="99"/>
      <c r="C3106" s="99"/>
      <c r="D3106" s="99"/>
    </row>
    <row r="3107" spans="2:4" x14ac:dyDescent="0.35">
      <c r="B3107" s="99"/>
      <c r="C3107" s="99"/>
      <c r="D3107" s="99"/>
    </row>
    <row r="3108" spans="2:4" x14ac:dyDescent="0.35">
      <c r="B3108" s="99"/>
      <c r="C3108" s="99"/>
      <c r="D3108" s="99"/>
    </row>
    <row r="3109" spans="2:4" x14ac:dyDescent="0.35">
      <c r="B3109" s="99"/>
      <c r="C3109" s="99"/>
      <c r="D3109" s="99"/>
    </row>
    <row r="3110" spans="2:4" x14ac:dyDescent="0.35">
      <c r="B3110" s="99"/>
      <c r="C3110" s="99"/>
      <c r="D3110" s="99"/>
    </row>
    <row r="3111" spans="2:4" x14ac:dyDescent="0.35">
      <c r="B3111" s="99"/>
      <c r="C3111" s="99"/>
      <c r="D3111" s="99"/>
    </row>
    <row r="3112" spans="2:4" x14ac:dyDescent="0.35">
      <c r="B3112" s="99"/>
      <c r="C3112" s="99"/>
      <c r="D3112" s="99"/>
    </row>
    <row r="3113" spans="2:4" x14ac:dyDescent="0.35">
      <c r="B3113" s="99"/>
      <c r="C3113" s="99"/>
      <c r="D3113" s="99"/>
    </row>
    <row r="3114" spans="2:4" x14ac:dyDescent="0.35">
      <c r="B3114" s="99"/>
      <c r="C3114" s="99"/>
      <c r="D3114" s="99"/>
    </row>
    <row r="3115" spans="2:4" x14ac:dyDescent="0.35">
      <c r="B3115" s="99"/>
      <c r="C3115" s="99"/>
      <c r="D3115" s="99"/>
    </row>
    <row r="3116" spans="2:4" x14ac:dyDescent="0.35">
      <c r="B3116" s="99"/>
      <c r="C3116" s="99"/>
      <c r="D3116" s="99"/>
    </row>
    <row r="3117" spans="2:4" x14ac:dyDescent="0.35">
      <c r="B3117" s="99"/>
      <c r="C3117" s="99"/>
      <c r="D3117" s="99"/>
    </row>
    <row r="3118" spans="2:4" x14ac:dyDescent="0.35">
      <c r="B3118" s="99"/>
      <c r="C3118" s="99"/>
      <c r="D3118" s="99"/>
    </row>
    <row r="3119" spans="2:4" x14ac:dyDescent="0.35">
      <c r="B3119" s="99"/>
      <c r="C3119" s="99"/>
      <c r="D3119" s="99"/>
    </row>
    <row r="3120" spans="2:4" x14ac:dyDescent="0.35">
      <c r="B3120" s="99"/>
      <c r="C3120" s="99"/>
      <c r="D3120" s="99"/>
    </row>
    <row r="3121" spans="2:4" x14ac:dyDescent="0.35">
      <c r="B3121" s="99"/>
      <c r="C3121" s="99"/>
      <c r="D3121" s="99"/>
    </row>
    <row r="3122" spans="2:4" x14ac:dyDescent="0.35">
      <c r="B3122" s="99"/>
      <c r="C3122" s="99"/>
      <c r="D3122" s="99"/>
    </row>
    <row r="3123" spans="2:4" x14ac:dyDescent="0.35">
      <c r="B3123" s="99"/>
      <c r="C3123" s="99"/>
      <c r="D3123" s="99"/>
    </row>
    <row r="3124" spans="2:4" x14ac:dyDescent="0.35">
      <c r="B3124" s="99"/>
      <c r="C3124" s="99"/>
      <c r="D3124" s="99"/>
    </row>
    <row r="3125" spans="2:4" x14ac:dyDescent="0.35">
      <c r="B3125" s="99"/>
      <c r="C3125" s="99"/>
      <c r="D3125" s="99"/>
    </row>
    <row r="3126" spans="2:4" x14ac:dyDescent="0.35">
      <c r="B3126" s="99"/>
      <c r="C3126" s="99"/>
      <c r="D3126" s="99"/>
    </row>
    <row r="3127" spans="2:4" x14ac:dyDescent="0.35">
      <c r="B3127" s="99"/>
      <c r="C3127" s="99"/>
      <c r="D3127" s="99"/>
    </row>
    <row r="3128" spans="2:4" x14ac:dyDescent="0.35">
      <c r="B3128" s="99"/>
      <c r="C3128" s="99"/>
      <c r="D3128" s="99"/>
    </row>
    <row r="3129" spans="2:4" x14ac:dyDescent="0.35">
      <c r="B3129" s="99"/>
      <c r="C3129" s="99"/>
      <c r="D3129" s="99"/>
    </row>
    <row r="3130" spans="2:4" x14ac:dyDescent="0.35">
      <c r="B3130" s="99"/>
      <c r="C3130" s="99"/>
      <c r="D3130" s="99"/>
    </row>
    <row r="3131" spans="2:4" x14ac:dyDescent="0.35">
      <c r="B3131" s="99"/>
      <c r="C3131" s="99"/>
      <c r="D3131" s="99"/>
    </row>
    <row r="3132" spans="2:4" x14ac:dyDescent="0.35">
      <c r="B3132" s="99"/>
      <c r="C3132" s="99"/>
      <c r="D3132" s="99"/>
    </row>
    <row r="3133" spans="2:4" x14ac:dyDescent="0.35">
      <c r="B3133" s="99"/>
      <c r="C3133" s="99"/>
      <c r="D3133" s="99"/>
    </row>
    <row r="3134" spans="2:4" x14ac:dyDescent="0.35">
      <c r="B3134" s="99"/>
      <c r="C3134" s="99"/>
      <c r="D3134" s="99"/>
    </row>
    <row r="3135" spans="2:4" x14ac:dyDescent="0.35">
      <c r="B3135" s="99"/>
      <c r="C3135" s="99"/>
      <c r="D3135" s="99"/>
    </row>
    <row r="3136" spans="2:4" x14ac:dyDescent="0.35">
      <c r="B3136" s="99"/>
      <c r="C3136" s="99"/>
      <c r="D3136" s="99"/>
    </row>
    <row r="3137" spans="2:4" x14ac:dyDescent="0.35">
      <c r="B3137" s="99"/>
      <c r="C3137" s="99"/>
      <c r="D3137" s="99"/>
    </row>
    <row r="3138" spans="2:4" x14ac:dyDescent="0.35">
      <c r="B3138" s="99"/>
      <c r="C3138" s="99"/>
      <c r="D3138" s="99"/>
    </row>
    <row r="3139" spans="2:4" x14ac:dyDescent="0.35">
      <c r="B3139" s="99"/>
      <c r="C3139" s="99"/>
      <c r="D3139" s="99"/>
    </row>
    <row r="3140" spans="2:4" x14ac:dyDescent="0.35">
      <c r="B3140" s="99"/>
      <c r="C3140" s="99"/>
      <c r="D3140" s="99"/>
    </row>
    <row r="3141" spans="2:4" x14ac:dyDescent="0.35">
      <c r="B3141" s="99"/>
      <c r="C3141" s="99"/>
      <c r="D3141" s="99"/>
    </row>
    <row r="3142" spans="2:4" x14ac:dyDescent="0.35">
      <c r="B3142" s="99"/>
      <c r="C3142" s="99"/>
      <c r="D3142" s="99"/>
    </row>
    <row r="3143" spans="2:4" x14ac:dyDescent="0.35">
      <c r="B3143" s="99"/>
      <c r="C3143" s="99"/>
      <c r="D3143" s="99"/>
    </row>
    <row r="3144" spans="2:4" x14ac:dyDescent="0.35">
      <c r="B3144" s="99"/>
      <c r="C3144" s="99"/>
      <c r="D3144" s="99"/>
    </row>
    <row r="3145" spans="2:4" x14ac:dyDescent="0.35">
      <c r="B3145" s="99"/>
      <c r="C3145" s="99"/>
      <c r="D3145" s="99"/>
    </row>
    <row r="3146" spans="2:4" x14ac:dyDescent="0.35">
      <c r="B3146" s="99"/>
      <c r="C3146" s="99"/>
      <c r="D3146" s="99"/>
    </row>
    <row r="3147" spans="2:4" x14ac:dyDescent="0.35">
      <c r="B3147" s="99"/>
      <c r="C3147" s="99"/>
      <c r="D3147" s="99"/>
    </row>
    <row r="3148" spans="2:4" x14ac:dyDescent="0.35">
      <c r="B3148" s="99"/>
      <c r="C3148" s="99"/>
      <c r="D3148" s="99"/>
    </row>
    <row r="3149" spans="2:4" x14ac:dyDescent="0.35">
      <c r="B3149" s="99"/>
      <c r="C3149" s="99"/>
      <c r="D3149" s="99"/>
    </row>
    <row r="3150" spans="2:4" x14ac:dyDescent="0.35">
      <c r="B3150" s="99"/>
      <c r="C3150" s="99"/>
      <c r="D3150" s="99"/>
    </row>
    <row r="3151" spans="2:4" x14ac:dyDescent="0.35">
      <c r="B3151" s="99"/>
      <c r="C3151" s="99"/>
      <c r="D3151" s="99"/>
    </row>
    <row r="3152" spans="2:4" x14ac:dyDescent="0.35">
      <c r="B3152" s="99"/>
      <c r="C3152" s="99"/>
      <c r="D3152" s="99"/>
    </row>
    <row r="3153" spans="2:4" x14ac:dyDescent="0.35">
      <c r="B3153" s="99"/>
      <c r="C3153" s="99"/>
      <c r="D3153" s="99"/>
    </row>
    <row r="3154" spans="2:4" x14ac:dyDescent="0.35">
      <c r="B3154" s="99"/>
      <c r="C3154" s="99"/>
      <c r="D3154" s="99"/>
    </row>
    <row r="3155" spans="2:4" x14ac:dyDescent="0.35">
      <c r="B3155" s="99"/>
      <c r="C3155" s="99"/>
      <c r="D3155" s="99"/>
    </row>
    <row r="3156" spans="2:4" x14ac:dyDescent="0.35">
      <c r="B3156" s="99"/>
      <c r="C3156" s="99"/>
      <c r="D3156" s="99"/>
    </row>
    <row r="3157" spans="2:4" x14ac:dyDescent="0.35">
      <c r="B3157" s="99"/>
      <c r="C3157" s="99"/>
      <c r="D3157" s="99"/>
    </row>
    <row r="3158" spans="2:4" x14ac:dyDescent="0.35">
      <c r="B3158" s="99"/>
      <c r="C3158" s="99"/>
      <c r="D3158" s="99"/>
    </row>
    <row r="3159" spans="2:4" x14ac:dyDescent="0.35">
      <c r="B3159" s="99"/>
      <c r="C3159" s="99"/>
      <c r="D3159" s="99"/>
    </row>
    <row r="3160" spans="2:4" x14ac:dyDescent="0.35">
      <c r="B3160" s="99"/>
      <c r="C3160" s="99"/>
      <c r="D3160" s="99"/>
    </row>
    <row r="3161" spans="2:4" x14ac:dyDescent="0.35">
      <c r="B3161" s="99"/>
      <c r="C3161" s="99"/>
      <c r="D3161" s="99"/>
    </row>
    <row r="3162" spans="2:4" x14ac:dyDescent="0.35">
      <c r="B3162" s="99"/>
      <c r="C3162" s="99"/>
      <c r="D3162" s="99"/>
    </row>
    <row r="3163" spans="2:4" x14ac:dyDescent="0.35">
      <c r="B3163" s="99"/>
      <c r="C3163" s="99"/>
      <c r="D3163" s="99"/>
    </row>
    <row r="3164" spans="2:4" x14ac:dyDescent="0.35">
      <c r="B3164" s="99"/>
      <c r="C3164" s="99"/>
      <c r="D3164" s="99"/>
    </row>
    <row r="3165" spans="2:4" x14ac:dyDescent="0.35">
      <c r="B3165" s="99"/>
      <c r="C3165" s="99"/>
      <c r="D3165" s="99"/>
    </row>
    <row r="3166" spans="2:4" x14ac:dyDescent="0.35">
      <c r="B3166" s="99"/>
      <c r="C3166" s="99"/>
      <c r="D3166" s="99"/>
    </row>
    <row r="3167" spans="2:4" x14ac:dyDescent="0.35">
      <c r="B3167" s="99"/>
      <c r="C3167" s="99"/>
      <c r="D3167" s="99"/>
    </row>
    <row r="3168" spans="2:4" x14ac:dyDescent="0.35">
      <c r="B3168" s="99"/>
      <c r="C3168" s="99"/>
      <c r="D3168" s="99"/>
    </row>
    <row r="3169" spans="2:4" x14ac:dyDescent="0.35">
      <c r="B3169" s="99"/>
      <c r="C3169" s="99"/>
      <c r="D3169" s="99"/>
    </row>
    <row r="3170" spans="2:4" x14ac:dyDescent="0.35">
      <c r="B3170" s="99"/>
      <c r="C3170" s="99"/>
      <c r="D3170" s="99"/>
    </row>
    <row r="3171" spans="2:4" x14ac:dyDescent="0.35">
      <c r="B3171" s="99"/>
      <c r="C3171" s="99"/>
      <c r="D3171" s="99"/>
    </row>
    <row r="3172" spans="2:4" x14ac:dyDescent="0.35">
      <c r="B3172" s="99"/>
      <c r="C3172" s="99"/>
      <c r="D3172" s="99"/>
    </row>
    <row r="3173" spans="2:4" x14ac:dyDescent="0.35">
      <c r="B3173" s="99"/>
      <c r="C3173" s="99"/>
      <c r="D3173" s="99"/>
    </row>
    <row r="3174" spans="2:4" x14ac:dyDescent="0.35">
      <c r="B3174" s="99"/>
      <c r="C3174" s="99"/>
      <c r="D3174" s="99"/>
    </row>
    <row r="3175" spans="2:4" x14ac:dyDescent="0.35">
      <c r="B3175" s="99"/>
      <c r="C3175" s="99"/>
      <c r="D3175" s="99"/>
    </row>
    <row r="3176" spans="2:4" x14ac:dyDescent="0.35">
      <c r="B3176" s="99"/>
      <c r="C3176" s="99"/>
      <c r="D3176" s="99"/>
    </row>
    <row r="3177" spans="2:4" x14ac:dyDescent="0.35">
      <c r="B3177" s="99"/>
      <c r="C3177" s="99"/>
      <c r="D3177" s="99"/>
    </row>
    <row r="3178" spans="2:4" x14ac:dyDescent="0.35">
      <c r="B3178" s="99"/>
      <c r="C3178" s="99"/>
      <c r="D3178" s="99"/>
    </row>
    <row r="3179" spans="2:4" x14ac:dyDescent="0.35">
      <c r="B3179" s="99"/>
      <c r="C3179" s="99"/>
      <c r="D3179" s="99"/>
    </row>
    <row r="3180" spans="2:4" x14ac:dyDescent="0.35">
      <c r="B3180" s="99"/>
      <c r="C3180" s="99"/>
      <c r="D3180" s="99"/>
    </row>
    <row r="3181" spans="2:4" x14ac:dyDescent="0.35">
      <c r="B3181" s="99"/>
      <c r="C3181" s="99"/>
      <c r="D3181" s="99"/>
    </row>
    <row r="3182" spans="2:4" x14ac:dyDescent="0.35">
      <c r="B3182" s="99"/>
      <c r="C3182" s="99"/>
      <c r="D3182" s="99"/>
    </row>
    <row r="3183" spans="2:4" x14ac:dyDescent="0.35">
      <c r="B3183" s="99"/>
      <c r="C3183" s="99"/>
      <c r="D3183" s="99"/>
    </row>
    <row r="3184" spans="2:4" x14ac:dyDescent="0.35">
      <c r="B3184" s="99"/>
      <c r="C3184" s="99"/>
      <c r="D3184" s="99"/>
    </row>
    <row r="3185" spans="2:4" x14ac:dyDescent="0.35">
      <c r="B3185" s="99"/>
      <c r="C3185" s="99"/>
      <c r="D3185" s="99"/>
    </row>
    <row r="3186" spans="2:4" x14ac:dyDescent="0.35">
      <c r="B3186" s="99"/>
      <c r="C3186" s="99"/>
      <c r="D3186" s="99"/>
    </row>
    <row r="3187" spans="2:4" x14ac:dyDescent="0.35">
      <c r="B3187" s="99"/>
      <c r="C3187" s="99"/>
      <c r="D3187" s="99"/>
    </row>
    <row r="3188" spans="2:4" x14ac:dyDescent="0.35">
      <c r="B3188" s="99"/>
      <c r="C3188" s="99"/>
      <c r="D3188" s="99"/>
    </row>
    <row r="3189" spans="2:4" x14ac:dyDescent="0.35">
      <c r="B3189" s="99"/>
      <c r="C3189" s="99"/>
      <c r="D3189" s="99"/>
    </row>
    <row r="3190" spans="2:4" x14ac:dyDescent="0.35">
      <c r="B3190" s="99"/>
      <c r="C3190" s="99"/>
      <c r="D3190" s="99"/>
    </row>
    <row r="3191" spans="2:4" x14ac:dyDescent="0.35">
      <c r="B3191" s="99"/>
      <c r="C3191" s="99"/>
      <c r="D3191" s="99"/>
    </row>
    <row r="3192" spans="2:4" x14ac:dyDescent="0.35">
      <c r="B3192" s="99"/>
      <c r="C3192" s="99"/>
      <c r="D3192" s="99"/>
    </row>
    <row r="3193" spans="2:4" x14ac:dyDescent="0.35">
      <c r="B3193" s="99"/>
      <c r="C3193" s="99"/>
      <c r="D3193" s="99"/>
    </row>
    <row r="3194" spans="2:4" x14ac:dyDescent="0.35">
      <c r="B3194" s="99"/>
      <c r="C3194" s="99"/>
      <c r="D3194" s="99"/>
    </row>
    <row r="3195" spans="2:4" x14ac:dyDescent="0.35">
      <c r="B3195" s="99"/>
      <c r="C3195" s="99"/>
      <c r="D3195" s="99"/>
    </row>
    <row r="3196" spans="2:4" x14ac:dyDescent="0.35">
      <c r="B3196" s="99"/>
      <c r="C3196" s="99"/>
      <c r="D3196" s="99"/>
    </row>
    <row r="3197" spans="2:4" x14ac:dyDescent="0.35">
      <c r="B3197" s="99"/>
      <c r="C3197" s="99"/>
      <c r="D3197" s="99"/>
    </row>
    <row r="3198" spans="2:4" x14ac:dyDescent="0.35">
      <c r="B3198" s="99"/>
      <c r="C3198" s="99"/>
      <c r="D3198" s="99"/>
    </row>
    <row r="3199" spans="2:4" x14ac:dyDescent="0.35">
      <c r="B3199" s="99"/>
      <c r="C3199" s="99"/>
      <c r="D3199" s="99"/>
    </row>
    <row r="3200" spans="2:4" x14ac:dyDescent="0.35">
      <c r="B3200" s="99"/>
      <c r="C3200" s="99"/>
      <c r="D3200" s="99"/>
    </row>
    <row r="3201" spans="2:4" x14ac:dyDescent="0.35">
      <c r="B3201" s="99"/>
      <c r="C3201" s="99"/>
      <c r="D3201" s="99"/>
    </row>
    <row r="3202" spans="2:4" x14ac:dyDescent="0.35">
      <c r="B3202" s="99"/>
      <c r="C3202" s="99"/>
      <c r="D3202" s="99"/>
    </row>
    <row r="3203" spans="2:4" x14ac:dyDescent="0.35">
      <c r="B3203" s="99"/>
      <c r="C3203" s="99"/>
      <c r="D3203" s="99"/>
    </row>
    <row r="3204" spans="2:4" x14ac:dyDescent="0.35">
      <c r="B3204" s="99"/>
      <c r="C3204" s="99"/>
      <c r="D3204" s="99"/>
    </row>
    <row r="3205" spans="2:4" x14ac:dyDescent="0.35">
      <c r="B3205" s="99"/>
      <c r="C3205" s="99"/>
      <c r="D3205" s="99"/>
    </row>
    <row r="3206" spans="2:4" x14ac:dyDescent="0.35">
      <c r="B3206" s="99"/>
      <c r="C3206" s="99"/>
      <c r="D3206" s="99"/>
    </row>
    <row r="3207" spans="2:4" x14ac:dyDescent="0.35">
      <c r="B3207" s="99"/>
      <c r="C3207" s="99"/>
      <c r="D3207" s="99"/>
    </row>
    <row r="3208" spans="2:4" x14ac:dyDescent="0.35">
      <c r="B3208" s="99"/>
      <c r="C3208" s="99"/>
      <c r="D3208" s="99"/>
    </row>
    <row r="3209" spans="2:4" x14ac:dyDescent="0.35">
      <c r="B3209" s="99"/>
      <c r="C3209" s="99"/>
      <c r="D3209" s="99"/>
    </row>
    <row r="3210" spans="2:4" x14ac:dyDescent="0.35">
      <c r="B3210" s="99"/>
      <c r="C3210" s="99"/>
      <c r="D3210" s="99"/>
    </row>
    <row r="3211" spans="2:4" x14ac:dyDescent="0.35">
      <c r="B3211" s="99"/>
      <c r="C3211" s="99"/>
      <c r="D3211" s="99"/>
    </row>
    <row r="3212" spans="2:4" x14ac:dyDescent="0.35">
      <c r="B3212" s="99"/>
      <c r="C3212" s="99"/>
      <c r="D3212" s="99"/>
    </row>
    <row r="3213" spans="2:4" x14ac:dyDescent="0.35">
      <c r="B3213" s="99"/>
      <c r="C3213" s="99"/>
      <c r="D3213" s="99"/>
    </row>
    <row r="3214" spans="2:4" x14ac:dyDescent="0.35">
      <c r="B3214" s="99"/>
      <c r="C3214" s="99"/>
      <c r="D3214" s="99"/>
    </row>
    <row r="3215" spans="2:4" x14ac:dyDescent="0.35">
      <c r="B3215" s="99"/>
      <c r="C3215" s="99"/>
      <c r="D3215" s="99"/>
    </row>
    <row r="3216" spans="2:4" x14ac:dyDescent="0.35">
      <c r="B3216" s="99"/>
      <c r="C3216" s="99"/>
      <c r="D3216" s="99"/>
    </row>
    <row r="3217" spans="2:4" x14ac:dyDescent="0.35">
      <c r="B3217" s="99"/>
      <c r="C3217" s="99"/>
      <c r="D3217" s="99"/>
    </row>
    <row r="3218" spans="2:4" x14ac:dyDescent="0.35">
      <c r="B3218" s="99"/>
      <c r="C3218" s="99"/>
      <c r="D3218" s="99"/>
    </row>
    <row r="3219" spans="2:4" x14ac:dyDescent="0.35">
      <c r="B3219" s="99"/>
      <c r="C3219" s="99"/>
      <c r="D3219" s="99"/>
    </row>
    <row r="3220" spans="2:4" x14ac:dyDescent="0.35">
      <c r="B3220" s="99"/>
      <c r="C3220" s="99"/>
      <c r="D3220" s="99"/>
    </row>
    <row r="3221" spans="2:4" x14ac:dyDescent="0.35">
      <c r="B3221" s="99"/>
      <c r="C3221" s="99"/>
      <c r="D3221" s="99"/>
    </row>
    <row r="3222" spans="2:4" x14ac:dyDescent="0.35">
      <c r="B3222" s="99"/>
      <c r="C3222" s="99"/>
      <c r="D3222" s="99"/>
    </row>
    <row r="3223" spans="2:4" x14ac:dyDescent="0.35">
      <c r="B3223" s="99"/>
      <c r="C3223" s="99"/>
      <c r="D3223" s="99"/>
    </row>
    <row r="3224" spans="2:4" x14ac:dyDescent="0.35">
      <c r="B3224" s="99"/>
      <c r="C3224" s="99"/>
      <c r="D3224" s="99"/>
    </row>
    <row r="3225" spans="2:4" x14ac:dyDescent="0.35">
      <c r="B3225" s="99"/>
      <c r="C3225" s="99"/>
      <c r="D3225" s="99"/>
    </row>
    <row r="3226" spans="2:4" x14ac:dyDescent="0.35">
      <c r="B3226" s="99"/>
      <c r="C3226" s="99"/>
      <c r="D3226" s="99"/>
    </row>
    <row r="3227" spans="2:4" x14ac:dyDescent="0.35">
      <c r="B3227" s="99"/>
      <c r="C3227" s="99"/>
      <c r="D3227" s="99"/>
    </row>
    <row r="3228" spans="2:4" x14ac:dyDescent="0.35">
      <c r="B3228" s="99"/>
      <c r="C3228" s="99"/>
      <c r="D3228" s="99"/>
    </row>
    <row r="3229" spans="2:4" x14ac:dyDescent="0.35">
      <c r="B3229" s="99"/>
      <c r="C3229" s="99"/>
      <c r="D3229" s="99"/>
    </row>
    <row r="3230" spans="2:4" x14ac:dyDescent="0.35">
      <c r="B3230" s="99"/>
      <c r="C3230" s="99"/>
      <c r="D3230" s="99"/>
    </row>
    <row r="3231" spans="2:4" x14ac:dyDescent="0.35">
      <c r="B3231" s="99"/>
      <c r="C3231" s="99"/>
      <c r="D3231" s="99"/>
    </row>
    <row r="3232" spans="2:4" x14ac:dyDescent="0.35">
      <c r="B3232" s="99"/>
      <c r="C3232" s="99"/>
      <c r="D3232" s="99"/>
    </row>
    <row r="3233" spans="2:4" x14ac:dyDescent="0.35">
      <c r="B3233" s="99"/>
      <c r="C3233" s="99"/>
      <c r="D3233" s="99"/>
    </row>
    <row r="3234" spans="2:4" x14ac:dyDescent="0.35">
      <c r="B3234" s="99"/>
      <c r="C3234" s="99"/>
      <c r="D3234" s="99"/>
    </row>
    <row r="3235" spans="2:4" x14ac:dyDescent="0.35">
      <c r="B3235" s="99"/>
      <c r="C3235" s="99"/>
      <c r="D3235" s="99"/>
    </row>
    <row r="3236" spans="2:4" x14ac:dyDescent="0.35">
      <c r="B3236" s="99"/>
      <c r="C3236" s="99"/>
      <c r="D3236" s="99"/>
    </row>
    <row r="3237" spans="2:4" x14ac:dyDescent="0.35">
      <c r="B3237" s="99"/>
      <c r="C3237" s="99"/>
      <c r="D3237" s="99"/>
    </row>
    <row r="3238" spans="2:4" x14ac:dyDescent="0.35">
      <c r="B3238" s="99"/>
      <c r="C3238" s="99"/>
      <c r="D3238" s="99"/>
    </row>
    <row r="3239" spans="2:4" x14ac:dyDescent="0.35">
      <c r="B3239" s="99"/>
      <c r="C3239" s="99"/>
      <c r="D3239" s="99"/>
    </row>
    <row r="3240" spans="2:4" x14ac:dyDescent="0.35">
      <c r="B3240" s="99"/>
      <c r="C3240" s="99"/>
      <c r="D3240" s="99"/>
    </row>
    <row r="3241" spans="2:4" x14ac:dyDescent="0.35">
      <c r="B3241" s="99"/>
      <c r="C3241" s="99"/>
      <c r="D3241" s="99"/>
    </row>
    <row r="3242" spans="2:4" x14ac:dyDescent="0.35">
      <c r="B3242" s="99"/>
      <c r="C3242" s="99"/>
      <c r="D3242" s="99"/>
    </row>
    <row r="3243" spans="2:4" x14ac:dyDescent="0.35">
      <c r="B3243" s="99"/>
      <c r="C3243" s="99"/>
      <c r="D3243" s="99"/>
    </row>
    <row r="3244" spans="2:4" x14ac:dyDescent="0.35">
      <c r="B3244" s="99"/>
      <c r="C3244" s="99"/>
      <c r="D3244" s="99"/>
    </row>
    <row r="3245" spans="2:4" x14ac:dyDescent="0.35">
      <c r="B3245" s="99"/>
      <c r="C3245" s="99"/>
      <c r="D3245" s="99"/>
    </row>
    <row r="3246" spans="2:4" x14ac:dyDescent="0.35">
      <c r="B3246" s="99"/>
      <c r="C3246" s="99"/>
      <c r="D3246" s="99"/>
    </row>
    <row r="3247" spans="2:4" x14ac:dyDescent="0.35">
      <c r="B3247" s="99"/>
      <c r="C3247" s="99"/>
      <c r="D3247" s="99"/>
    </row>
    <row r="3248" spans="2:4" x14ac:dyDescent="0.35">
      <c r="B3248" s="99"/>
      <c r="C3248" s="99"/>
      <c r="D3248" s="99"/>
    </row>
    <row r="3249" spans="2:4" x14ac:dyDescent="0.35">
      <c r="B3249" s="99"/>
      <c r="C3249" s="99"/>
      <c r="D3249" s="99"/>
    </row>
    <row r="3250" spans="2:4" x14ac:dyDescent="0.35">
      <c r="B3250" s="99"/>
      <c r="C3250" s="99"/>
      <c r="D3250" s="99"/>
    </row>
    <row r="3251" spans="2:4" x14ac:dyDescent="0.35">
      <c r="B3251" s="99"/>
      <c r="C3251" s="99"/>
      <c r="D3251" s="99"/>
    </row>
    <row r="3252" spans="2:4" x14ac:dyDescent="0.35">
      <c r="B3252" s="99"/>
      <c r="C3252" s="99"/>
      <c r="D3252" s="99"/>
    </row>
    <row r="3253" spans="2:4" x14ac:dyDescent="0.35">
      <c r="B3253" s="99"/>
      <c r="C3253" s="99"/>
      <c r="D3253" s="99"/>
    </row>
    <row r="3254" spans="2:4" x14ac:dyDescent="0.35">
      <c r="B3254" s="99"/>
      <c r="C3254" s="99"/>
      <c r="D3254" s="99"/>
    </row>
    <row r="3255" spans="2:4" x14ac:dyDescent="0.35">
      <c r="B3255" s="99"/>
      <c r="C3255" s="99"/>
      <c r="D3255" s="99"/>
    </row>
    <row r="3256" spans="2:4" x14ac:dyDescent="0.35">
      <c r="B3256" s="99"/>
      <c r="C3256" s="99"/>
      <c r="D3256" s="99"/>
    </row>
    <row r="3257" spans="2:4" x14ac:dyDescent="0.35">
      <c r="B3257" s="99"/>
      <c r="C3257" s="99"/>
      <c r="D3257" s="99"/>
    </row>
    <row r="3258" spans="2:4" x14ac:dyDescent="0.35">
      <c r="B3258" s="99"/>
      <c r="C3258" s="99"/>
      <c r="D3258" s="99"/>
    </row>
    <row r="3259" spans="2:4" x14ac:dyDescent="0.35">
      <c r="B3259" s="99"/>
      <c r="C3259" s="99"/>
      <c r="D3259" s="99"/>
    </row>
    <row r="3260" spans="2:4" x14ac:dyDescent="0.35">
      <c r="B3260" s="99"/>
      <c r="C3260" s="99"/>
      <c r="D3260" s="99"/>
    </row>
    <row r="3261" spans="2:4" x14ac:dyDescent="0.35">
      <c r="B3261" s="99"/>
      <c r="C3261" s="99"/>
      <c r="D3261" s="99"/>
    </row>
    <row r="3262" spans="2:4" x14ac:dyDescent="0.35">
      <c r="B3262" s="99"/>
      <c r="C3262" s="99"/>
      <c r="D3262" s="99"/>
    </row>
    <row r="3263" spans="2:4" x14ac:dyDescent="0.35">
      <c r="B3263" s="99"/>
      <c r="C3263" s="99"/>
      <c r="D3263" s="99"/>
    </row>
    <row r="3264" spans="2:4" x14ac:dyDescent="0.35">
      <c r="B3264" s="99"/>
      <c r="C3264" s="99"/>
      <c r="D3264" s="99"/>
    </row>
    <row r="3265" spans="2:4" x14ac:dyDescent="0.35">
      <c r="B3265" s="99"/>
      <c r="C3265" s="99"/>
      <c r="D3265" s="99"/>
    </row>
    <row r="3266" spans="2:4" x14ac:dyDescent="0.35">
      <c r="B3266" s="99"/>
      <c r="C3266" s="99"/>
      <c r="D3266" s="99"/>
    </row>
    <row r="3267" spans="2:4" x14ac:dyDescent="0.35">
      <c r="B3267" s="99"/>
      <c r="C3267" s="99"/>
      <c r="D3267" s="99"/>
    </row>
    <row r="3268" spans="2:4" x14ac:dyDescent="0.35">
      <c r="B3268" s="99"/>
      <c r="C3268" s="99"/>
      <c r="D3268" s="99"/>
    </row>
    <row r="3269" spans="2:4" x14ac:dyDescent="0.35">
      <c r="B3269" s="99"/>
      <c r="C3269" s="99"/>
      <c r="D3269" s="99"/>
    </row>
    <row r="3270" spans="2:4" x14ac:dyDescent="0.35">
      <c r="B3270" s="99"/>
      <c r="C3270" s="99"/>
      <c r="D3270" s="99"/>
    </row>
    <row r="3271" spans="2:4" x14ac:dyDescent="0.35">
      <c r="B3271" s="99"/>
      <c r="C3271" s="99"/>
      <c r="D3271" s="99"/>
    </row>
    <row r="3272" spans="2:4" x14ac:dyDescent="0.35">
      <c r="B3272" s="99"/>
      <c r="C3272" s="99"/>
      <c r="D3272" s="99"/>
    </row>
    <row r="3273" spans="2:4" x14ac:dyDescent="0.35">
      <c r="B3273" s="99"/>
      <c r="C3273" s="99"/>
      <c r="D3273" s="99"/>
    </row>
    <row r="3274" spans="2:4" x14ac:dyDescent="0.35">
      <c r="B3274" s="99"/>
      <c r="C3274" s="99"/>
      <c r="D3274" s="99"/>
    </row>
    <row r="3275" spans="2:4" x14ac:dyDescent="0.35">
      <c r="B3275" s="99"/>
      <c r="C3275" s="99"/>
      <c r="D3275" s="99"/>
    </row>
    <row r="3276" spans="2:4" x14ac:dyDescent="0.35">
      <c r="B3276" s="99"/>
      <c r="C3276" s="99"/>
      <c r="D3276" s="99"/>
    </row>
    <row r="3277" spans="2:4" x14ac:dyDescent="0.35">
      <c r="B3277" s="99"/>
      <c r="C3277" s="99"/>
      <c r="D3277" s="99"/>
    </row>
    <row r="3278" spans="2:4" x14ac:dyDescent="0.35">
      <c r="B3278" s="99"/>
      <c r="C3278" s="99"/>
      <c r="D3278" s="99"/>
    </row>
    <row r="3279" spans="2:4" x14ac:dyDescent="0.35">
      <c r="B3279" s="99"/>
      <c r="C3279" s="99"/>
      <c r="D3279" s="99"/>
    </row>
    <row r="3280" spans="2:4" x14ac:dyDescent="0.35">
      <c r="B3280" s="99"/>
      <c r="C3280" s="99"/>
      <c r="D3280" s="99"/>
    </row>
    <row r="3281" spans="2:4" x14ac:dyDescent="0.35">
      <c r="B3281" s="99"/>
      <c r="C3281" s="99"/>
      <c r="D3281" s="99"/>
    </row>
    <row r="3282" spans="2:4" x14ac:dyDescent="0.35">
      <c r="B3282" s="99"/>
      <c r="C3282" s="99"/>
      <c r="D3282" s="99"/>
    </row>
    <row r="3283" spans="2:4" x14ac:dyDescent="0.35">
      <c r="B3283" s="99"/>
      <c r="C3283" s="99"/>
      <c r="D3283" s="99"/>
    </row>
    <row r="3284" spans="2:4" x14ac:dyDescent="0.35">
      <c r="B3284" s="99"/>
      <c r="C3284" s="99"/>
      <c r="D3284" s="99"/>
    </row>
    <row r="3285" spans="2:4" x14ac:dyDescent="0.35">
      <c r="B3285" s="99"/>
      <c r="C3285" s="99"/>
      <c r="D3285" s="99"/>
    </row>
    <row r="3286" spans="2:4" x14ac:dyDescent="0.35">
      <c r="B3286" s="99"/>
      <c r="C3286" s="99"/>
      <c r="D3286" s="99"/>
    </row>
    <row r="3287" spans="2:4" x14ac:dyDescent="0.35">
      <c r="B3287" s="99"/>
      <c r="C3287" s="99"/>
      <c r="D3287" s="99"/>
    </row>
    <row r="3288" spans="2:4" x14ac:dyDescent="0.35">
      <c r="B3288" s="99"/>
      <c r="C3288" s="99"/>
      <c r="D3288" s="99"/>
    </row>
    <row r="3289" spans="2:4" x14ac:dyDescent="0.35">
      <c r="B3289" s="99"/>
      <c r="C3289" s="99"/>
      <c r="D3289" s="99"/>
    </row>
    <row r="3290" spans="2:4" x14ac:dyDescent="0.35">
      <c r="B3290" s="99"/>
      <c r="C3290" s="99"/>
      <c r="D3290" s="99"/>
    </row>
    <row r="3291" spans="2:4" x14ac:dyDescent="0.35">
      <c r="B3291" s="99"/>
      <c r="C3291" s="99"/>
      <c r="D3291" s="99"/>
    </row>
    <row r="3292" spans="2:4" x14ac:dyDescent="0.35">
      <c r="B3292" s="99"/>
      <c r="C3292" s="99"/>
      <c r="D3292" s="99"/>
    </row>
    <row r="3293" spans="2:4" x14ac:dyDescent="0.35">
      <c r="B3293" s="99"/>
      <c r="C3293" s="99"/>
      <c r="D3293" s="99"/>
    </row>
    <row r="3294" spans="2:4" x14ac:dyDescent="0.35">
      <c r="B3294" s="99"/>
      <c r="C3294" s="99"/>
      <c r="D3294" s="99"/>
    </row>
    <row r="3295" spans="2:4" x14ac:dyDescent="0.35">
      <c r="B3295" s="99"/>
      <c r="C3295" s="99"/>
      <c r="D3295" s="99"/>
    </row>
    <row r="3296" spans="2:4" x14ac:dyDescent="0.35">
      <c r="B3296" s="99"/>
      <c r="C3296" s="99"/>
      <c r="D3296" s="99"/>
    </row>
    <row r="3297" spans="2:4" x14ac:dyDescent="0.35">
      <c r="B3297" s="99"/>
      <c r="C3297" s="99"/>
      <c r="D3297" s="99"/>
    </row>
    <row r="3298" spans="2:4" x14ac:dyDescent="0.35">
      <c r="B3298" s="99"/>
      <c r="C3298" s="99"/>
      <c r="D3298" s="99"/>
    </row>
    <row r="3299" spans="2:4" x14ac:dyDescent="0.35">
      <c r="B3299" s="99"/>
      <c r="C3299" s="99"/>
      <c r="D3299" s="99"/>
    </row>
    <row r="3300" spans="2:4" x14ac:dyDescent="0.35">
      <c r="B3300" s="99"/>
      <c r="C3300" s="99"/>
      <c r="D3300" s="99"/>
    </row>
    <row r="3301" spans="2:4" x14ac:dyDescent="0.35">
      <c r="B3301" s="99"/>
      <c r="C3301" s="99"/>
      <c r="D3301" s="99"/>
    </row>
    <row r="3302" spans="2:4" x14ac:dyDescent="0.35">
      <c r="B3302" s="99"/>
      <c r="C3302" s="99"/>
      <c r="D3302" s="99"/>
    </row>
    <row r="3303" spans="2:4" x14ac:dyDescent="0.35">
      <c r="B3303" s="99"/>
      <c r="C3303" s="99"/>
      <c r="D3303" s="99"/>
    </row>
    <row r="3304" spans="2:4" x14ac:dyDescent="0.35">
      <c r="B3304" s="99"/>
      <c r="C3304" s="99"/>
      <c r="D3304" s="99"/>
    </row>
    <row r="3305" spans="2:4" x14ac:dyDescent="0.35">
      <c r="B3305" s="99"/>
      <c r="C3305" s="99"/>
      <c r="D3305" s="99"/>
    </row>
    <row r="3306" spans="2:4" x14ac:dyDescent="0.35">
      <c r="B3306" s="99"/>
      <c r="C3306" s="99"/>
      <c r="D3306" s="99"/>
    </row>
    <row r="3307" spans="2:4" x14ac:dyDescent="0.35">
      <c r="B3307" s="99"/>
      <c r="C3307" s="99"/>
      <c r="D3307" s="99"/>
    </row>
    <row r="3308" spans="2:4" x14ac:dyDescent="0.35">
      <c r="B3308" s="99"/>
      <c r="C3308" s="99"/>
      <c r="D3308" s="99"/>
    </row>
    <row r="3309" spans="2:4" x14ac:dyDescent="0.35">
      <c r="B3309" s="99"/>
      <c r="C3309" s="99"/>
      <c r="D3309" s="99"/>
    </row>
    <row r="3310" spans="2:4" x14ac:dyDescent="0.35">
      <c r="B3310" s="99"/>
      <c r="C3310" s="99"/>
      <c r="D3310" s="99"/>
    </row>
    <row r="3311" spans="2:4" x14ac:dyDescent="0.35">
      <c r="B3311" s="99"/>
      <c r="C3311" s="99"/>
      <c r="D3311" s="99"/>
    </row>
    <row r="3312" spans="2:4" x14ac:dyDescent="0.35">
      <c r="B3312" s="99"/>
      <c r="C3312" s="99"/>
      <c r="D3312" s="99"/>
    </row>
    <row r="3313" spans="2:4" x14ac:dyDescent="0.35">
      <c r="B3313" s="99"/>
      <c r="C3313" s="99"/>
      <c r="D3313" s="99"/>
    </row>
    <row r="3314" spans="2:4" x14ac:dyDescent="0.35">
      <c r="B3314" s="99"/>
      <c r="C3314" s="99"/>
      <c r="D3314" s="99"/>
    </row>
    <row r="3315" spans="2:4" x14ac:dyDescent="0.35">
      <c r="B3315" s="99"/>
      <c r="C3315" s="99"/>
      <c r="D3315" s="99"/>
    </row>
    <row r="3316" spans="2:4" x14ac:dyDescent="0.35">
      <c r="B3316" s="99"/>
      <c r="C3316" s="99"/>
      <c r="D3316" s="99"/>
    </row>
    <row r="3317" spans="2:4" x14ac:dyDescent="0.35">
      <c r="B3317" s="99"/>
      <c r="C3317" s="99"/>
      <c r="D3317" s="99"/>
    </row>
    <row r="3318" spans="2:4" x14ac:dyDescent="0.35">
      <c r="B3318" s="99"/>
      <c r="C3318" s="99"/>
      <c r="D3318" s="99"/>
    </row>
    <row r="3319" spans="2:4" x14ac:dyDescent="0.35">
      <c r="B3319" s="99"/>
      <c r="C3319" s="99"/>
      <c r="D3319" s="99"/>
    </row>
    <row r="3320" spans="2:4" x14ac:dyDescent="0.35">
      <c r="B3320" s="99"/>
      <c r="C3320" s="99"/>
      <c r="D3320" s="99"/>
    </row>
    <row r="3321" spans="2:4" x14ac:dyDescent="0.35">
      <c r="B3321" s="99"/>
      <c r="C3321" s="99"/>
      <c r="D3321" s="99"/>
    </row>
    <row r="3322" spans="2:4" x14ac:dyDescent="0.35">
      <c r="B3322" s="99"/>
      <c r="C3322" s="99"/>
      <c r="D3322" s="99"/>
    </row>
    <row r="3323" spans="2:4" x14ac:dyDescent="0.35">
      <c r="B3323" s="99"/>
      <c r="C3323" s="99"/>
      <c r="D3323" s="99"/>
    </row>
    <row r="3324" spans="2:4" x14ac:dyDescent="0.35">
      <c r="B3324" s="99"/>
      <c r="C3324" s="99"/>
      <c r="D3324" s="99"/>
    </row>
    <row r="3325" spans="2:4" x14ac:dyDescent="0.35">
      <c r="B3325" s="99"/>
      <c r="C3325" s="99"/>
      <c r="D3325" s="99"/>
    </row>
    <row r="3326" spans="2:4" x14ac:dyDescent="0.35">
      <c r="B3326" s="99"/>
      <c r="C3326" s="99"/>
      <c r="D3326" s="99"/>
    </row>
    <row r="3327" spans="2:4" x14ac:dyDescent="0.35">
      <c r="B3327" s="99"/>
      <c r="C3327" s="99"/>
      <c r="D3327" s="99"/>
    </row>
    <row r="3328" spans="2:4" x14ac:dyDescent="0.35">
      <c r="B3328" s="99"/>
      <c r="C3328" s="99"/>
      <c r="D3328" s="99"/>
    </row>
    <row r="3329" spans="2:4" x14ac:dyDescent="0.35">
      <c r="B3329" s="99"/>
      <c r="C3329" s="99"/>
      <c r="D3329" s="99"/>
    </row>
    <row r="3330" spans="2:4" x14ac:dyDescent="0.35">
      <c r="B3330" s="99"/>
      <c r="C3330" s="99"/>
      <c r="D3330" s="99"/>
    </row>
    <row r="3331" spans="2:4" x14ac:dyDescent="0.35">
      <c r="B3331" s="99"/>
      <c r="C3331" s="99"/>
      <c r="D3331" s="99"/>
    </row>
    <row r="3332" spans="2:4" x14ac:dyDescent="0.35">
      <c r="B3332" s="99"/>
      <c r="C3332" s="99"/>
      <c r="D3332" s="99"/>
    </row>
    <row r="3333" spans="2:4" x14ac:dyDescent="0.35">
      <c r="B3333" s="99"/>
      <c r="C3333" s="99"/>
      <c r="D3333" s="99"/>
    </row>
    <row r="3334" spans="2:4" x14ac:dyDescent="0.35">
      <c r="B3334" s="99"/>
      <c r="C3334" s="99"/>
      <c r="D3334" s="99"/>
    </row>
    <row r="3335" spans="2:4" x14ac:dyDescent="0.35">
      <c r="B3335" s="99"/>
      <c r="C3335" s="99"/>
      <c r="D3335" s="99"/>
    </row>
    <row r="3336" spans="2:4" x14ac:dyDescent="0.35">
      <c r="B3336" s="99"/>
      <c r="C3336" s="99"/>
      <c r="D3336" s="99"/>
    </row>
    <row r="3337" spans="2:4" x14ac:dyDescent="0.35">
      <c r="B3337" s="99"/>
      <c r="C3337" s="99"/>
      <c r="D3337" s="99"/>
    </row>
    <row r="3338" spans="2:4" x14ac:dyDescent="0.35">
      <c r="B3338" s="99"/>
      <c r="C3338" s="99"/>
      <c r="D3338" s="99"/>
    </row>
    <row r="3339" spans="2:4" x14ac:dyDescent="0.35">
      <c r="B3339" s="99"/>
      <c r="C3339" s="99"/>
      <c r="D3339" s="99"/>
    </row>
    <row r="3340" spans="2:4" x14ac:dyDescent="0.35">
      <c r="B3340" s="99"/>
      <c r="C3340" s="99"/>
      <c r="D3340" s="99"/>
    </row>
    <row r="3341" spans="2:4" x14ac:dyDescent="0.35">
      <c r="B3341" s="99"/>
      <c r="C3341" s="99"/>
      <c r="D3341" s="99"/>
    </row>
    <row r="3342" spans="2:4" x14ac:dyDescent="0.35">
      <c r="B3342" s="99"/>
      <c r="C3342" s="99"/>
      <c r="D3342" s="99"/>
    </row>
    <row r="3343" spans="2:4" x14ac:dyDescent="0.35">
      <c r="B3343" s="99"/>
      <c r="C3343" s="99"/>
      <c r="D3343" s="99"/>
    </row>
    <row r="3344" spans="2:4" x14ac:dyDescent="0.35">
      <c r="B3344" s="99"/>
      <c r="C3344" s="99"/>
      <c r="D3344" s="99"/>
    </row>
    <row r="3345" spans="2:4" x14ac:dyDescent="0.35">
      <c r="B3345" s="99"/>
      <c r="C3345" s="99"/>
      <c r="D3345" s="99"/>
    </row>
    <row r="3346" spans="2:4" x14ac:dyDescent="0.35">
      <c r="B3346" s="99"/>
      <c r="C3346" s="99"/>
      <c r="D3346" s="99"/>
    </row>
    <row r="3347" spans="2:4" x14ac:dyDescent="0.35">
      <c r="B3347" s="99"/>
      <c r="C3347" s="99"/>
      <c r="D3347" s="99"/>
    </row>
    <row r="3348" spans="2:4" x14ac:dyDescent="0.35">
      <c r="B3348" s="99"/>
      <c r="C3348" s="99"/>
      <c r="D3348" s="99"/>
    </row>
    <row r="3349" spans="2:4" x14ac:dyDescent="0.35">
      <c r="B3349" s="99"/>
      <c r="C3349" s="99"/>
      <c r="D3349" s="99"/>
    </row>
    <row r="3350" spans="2:4" x14ac:dyDescent="0.35">
      <c r="B3350" s="99"/>
      <c r="C3350" s="99"/>
      <c r="D3350" s="99"/>
    </row>
    <row r="3351" spans="2:4" x14ac:dyDescent="0.35">
      <c r="B3351" s="99"/>
      <c r="C3351" s="99"/>
      <c r="D3351" s="99"/>
    </row>
    <row r="3352" spans="2:4" x14ac:dyDescent="0.35">
      <c r="B3352" s="99"/>
      <c r="C3352" s="99"/>
      <c r="D3352" s="99"/>
    </row>
    <row r="3353" spans="2:4" x14ac:dyDescent="0.35">
      <c r="B3353" s="99"/>
      <c r="C3353" s="99"/>
      <c r="D3353" s="99"/>
    </row>
    <row r="3354" spans="2:4" x14ac:dyDescent="0.35">
      <c r="B3354" s="99"/>
      <c r="C3354" s="99"/>
      <c r="D3354" s="99"/>
    </row>
    <row r="3355" spans="2:4" x14ac:dyDescent="0.35">
      <c r="B3355" s="99"/>
      <c r="C3355" s="99"/>
      <c r="D3355" s="99"/>
    </row>
    <row r="3356" spans="2:4" x14ac:dyDescent="0.35">
      <c r="B3356" s="99"/>
      <c r="C3356" s="99"/>
      <c r="D3356" s="99"/>
    </row>
    <row r="3357" spans="2:4" x14ac:dyDescent="0.35">
      <c r="B3357" s="99"/>
      <c r="C3357" s="99"/>
      <c r="D3357" s="99"/>
    </row>
    <row r="3358" spans="2:4" x14ac:dyDescent="0.35">
      <c r="B3358" s="99"/>
      <c r="C3358" s="99"/>
      <c r="D3358" s="99"/>
    </row>
    <row r="3359" spans="2:4" x14ac:dyDescent="0.35">
      <c r="B3359" s="99"/>
      <c r="C3359" s="99"/>
      <c r="D3359" s="99"/>
    </row>
    <row r="3360" spans="2:4" x14ac:dyDescent="0.35">
      <c r="B3360" s="99"/>
      <c r="C3360" s="99"/>
      <c r="D3360" s="99"/>
    </row>
    <row r="3361" spans="2:4" x14ac:dyDescent="0.35">
      <c r="B3361" s="99"/>
      <c r="C3361" s="99"/>
      <c r="D3361" s="99"/>
    </row>
    <row r="3362" spans="2:4" x14ac:dyDescent="0.35">
      <c r="B3362" s="99"/>
      <c r="C3362" s="99"/>
      <c r="D3362" s="99"/>
    </row>
    <row r="3363" spans="2:4" x14ac:dyDescent="0.35">
      <c r="B3363" s="99"/>
      <c r="C3363" s="99"/>
      <c r="D3363" s="99"/>
    </row>
    <row r="3364" spans="2:4" x14ac:dyDescent="0.35">
      <c r="B3364" s="99"/>
      <c r="C3364" s="99"/>
      <c r="D3364" s="99"/>
    </row>
    <row r="3365" spans="2:4" x14ac:dyDescent="0.35">
      <c r="B3365" s="99"/>
      <c r="C3365" s="99"/>
      <c r="D3365" s="99"/>
    </row>
    <row r="3366" spans="2:4" x14ac:dyDescent="0.35">
      <c r="B3366" s="99"/>
      <c r="C3366" s="99"/>
      <c r="D3366" s="99"/>
    </row>
    <row r="3367" spans="2:4" x14ac:dyDescent="0.35">
      <c r="B3367" s="99"/>
      <c r="C3367" s="99"/>
      <c r="D3367" s="99"/>
    </row>
    <row r="3368" spans="2:4" x14ac:dyDescent="0.35">
      <c r="B3368" s="99"/>
      <c r="C3368" s="99"/>
      <c r="D3368" s="99"/>
    </row>
    <row r="3369" spans="2:4" x14ac:dyDescent="0.35">
      <c r="B3369" s="99"/>
      <c r="C3369" s="99"/>
      <c r="D3369" s="99"/>
    </row>
    <row r="3370" spans="2:4" x14ac:dyDescent="0.35">
      <c r="B3370" s="99"/>
      <c r="C3370" s="99"/>
      <c r="D3370" s="99"/>
    </row>
    <row r="3371" spans="2:4" x14ac:dyDescent="0.35">
      <c r="B3371" s="99"/>
      <c r="C3371" s="99"/>
      <c r="D3371" s="99"/>
    </row>
    <row r="3372" spans="2:4" x14ac:dyDescent="0.35">
      <c r="B3372" s="99"/>
      <c r="C3372" s="99"/>
      <c r="D3372" s="99"/>
    </row>
    <row r="3373" spans="2:4" x14ac:dyDescent="0.35">
      <c r="B3373" s="99"/>
      <c r="C3373" s="99"/>
      <c r="D3373" s="99"/>
    </row>
    <row r="3374" spans="2:4" x14ac:dyDescent="0.35">
      <c r="B3374" s="99"/>
      <c r="C3374" s="99"/>
      <c r="D3374" s="99"/>
    </row>
    <row r="3375" spans="2:4" x14ac:dyDescent="0.35">
      <c r="B3375" s="99"/>
      <c r="C3375" s="99"/>
      <c r="D3375" s="99"/>
    </row>
    <row r="3376" spans="2:4" x14ac:dyDescent="0.35">
      <c r="B3376" s="99"/>
      <c r="C3376" s="99"/>
      <c r="D3376" s="99"/>
    </row>
    <row r="3377" spans="2:4" x14ac:dyDescent="0.35">
      <c r="B3377" s="99"/>
      <c r="C3377" s="99"/>
      <c r="D3377" s="99"/>
    </row>
    <row r="3378" spans="2:4" x14ac:dyDescent="0.35">
      <c r="B3378" s="99"/>
      <c r="C3378" s="99"/>
      <c r="D3378" s="99"/>
    </row>
    <row r="3379" spans="2:4" x14ac:dyDescent="0.35">
      <c r="B3379" s="99"/>
      <c r="C3379" s="99"/>
      <c r="D3379" s="99"/>
    </row>
    <row r="3380" spans="2:4" x14ac:dyDescent="0.35">
      <c r="B3380" s="99"/>
      <c r="C3380" s="99"/>
      <c r="D3380" s="99"/>
    </row>
    <row r="3381" spans="2:4" x14ac:dyDescent="0.35">
      <c r="B3381" s="99"/>
      <c r="C3381" s="99"/>
      <c r="D3381" s="99"/>
    </row>
    <row r="3382" spans="2:4" x14ac:dyDescent="0.35">
      <c r="B3382" s="99"/>
      <c r="C3382" s="99"/>
      <c r="D3382" s="99"/>
    </row>
    <row r="3383" spans="2:4" x14ac:dyDescent="0.35">
      <c r="B3383" s="99"/>
      <c r="C3383" s="99"/>
      <c r="D3383" s="99"/>
    </row>
    <row r="3384" spans="2:4" x14ac:dyDescent="0.35">
      <c r="B3384" s="99"/>
      <c r="C3384" s="99"/>
      <c r="D3384" s="99"/>
    </row>
    <row r="3385" spans="2:4" x14ac:dyDescent="0.35">
      <c r="B3385" s="99"/>
      <c r="C3385" s="99"/>
      <c r="D3385" s="99"/>
    </row>
    <row r="3386" spans="2:4" x14ac:dyDescent="0.35">
      <c r="B3386" s="99"/>
      <c r="C3386" s="99"/>
      <c r="D3386" s="99"/>
    </row>
    <row r="3387" spans="2:4" x14ac:dyDescent="0.35">
      <c r="B3387" s="99"/>
      <c r="C3387" s="99"/>
      <c r="D3387" s="99"/>
    </row>
    <row r="3388" spans="2:4" x14ac:dyDescent="0.35">
      <c r="B3388" s="99"/>
      <c r="C3388" s="99"/>
      <c r="D3388" s="99"/>
    </row>
    <row r="3389" spans="2:4" x14ac:dyDescent="0.35">
      <c r="B3389" s="99"/>
      <c r="C3389" s="99"/>
      <c r="D3389" s="99"/>
    </row>
    <row r="3390" spans="2:4" x14ac:dyDescent="0.35">
      <c r="B3390" s="99"/>
      <c r="C3390" s="99"/>
      <c r="D3390" s="99"/>
    </row>
    <row r="3391" spans="2:4" x14ac:dyDescent="0.35">
      <c r="B3391" s="99"/>
      <c r="C3391" s="99"/>
      <c r="D3391" s="99"/>
    </row>
    <row r="3392" spans="2:4" x14ac:dyDescent="0.35">
      <c r="B3392" s="99"/>
      <c r="C3392" s="99"/>
      <c r="D3392" s="99"/>
    </row>
    <row r="3393" spans="2:4" x14ac:dyDescent="0.35">
      <c r="B3393" s="99"/>
      <c r="C3393" s="99"/>
      <c r="D3393" s="99"/>
    </row>
    <row r="3394" spans="2:4" x14ac:dyDescent="0.35">
      <c r="B3394" s="99"/>
      <c r="C3394" s="99"/>
      <c r="D3394" s="99"/>
    </row>
    <row r="3395" spans="2:4" x14ac:dyDescent="0.35">
      <c r="B3395" s="99"/>
      <c r="C3395" s="99"/>
      <c r="D3395" s="99"/>
    </row>
    <row r="3396" spans="2:4" x14ac:dyDescent="0.35">
      <c r="B3396" s="99"/>
      <c r="C3396" s="99"/>
      <c r="D3396" s="99"/>
    </row>
    <row r="3397" spans="2:4" x14ac:dyDescent="0.35">
      <c r="B3397" s="99"/>
      <c r="C3397" s="99"/>
      <c r="D3397" s="99"/>
    </row>
    <row r="3398" spans="2:4" x14ac:dyDescent="0.35">
      <c r="B3398" s="99"/>
      <c r="C3398" s="99"/>
      <c r="D3398" s="99"/>
    </row>
    <row r="3399" spans="2:4" x14ac:dyDescent="0.35">
      <c r="B3399" s="99"/>
      <c r="C3399" s="99"/>
      <c r="D3399" s="99"/>
    </row>
    <row r="3400" spans="2:4" x14ac:dyDescent="0.35">
      <c r="B3400" s="99"/>
      <c r="C3400" s="99"/>
      <c r="D3400" s="99"/>
    </row>
    <row r="3401" spans="2:4" x14ac:dyDescent="0.35">
      <c r="B3401" s="99"/>
      <c r="C3401" s="99"/>
      <c r="D3401" s="99"/>
    </row>
    <row r="3402" spans="2:4" x14ac:dyDescent="0.35">
      <c r="B3402" s="99"/>
      <c r="C3402" s="99"/>
      <c r="D3402" s="99"/>
    </row>
    <row r="3403" spans="2:4" x14ac:dyDescent="0.35">
      <c r="B3403" s="99"/>
      <c r="C3403" s="99"/>
      <c r="D3403" s="99"/>
    </row>
    <row r="3404" spans="2:4" x14ac:dyDescent="0.35">
      <c r="B3404" s="99"/>
      <c r="C3404" s="99"/>
      <c r="D3404" s="99"/>
    </row>
    <row r="3405" spans="2:4" x14ac:dyDescent="0.35">
      <c r="B3405" s="99"/>
      <c r="C3405" s="99"/>
      <c r="D3405" s="99"/>
    </row>
    <row r="3406" spans="2:4" x14ac:dyDescent="0.35">
      <c r="B3406" s="99"/>
      <c r="C3406" s="99"/>
      <c r="D3406" s="99"/>
    </row>
    <row r="3407" spans="2:4" x14ac:dyDescent="0.35">
      <c r="B3407" s="99"/>
      <c r="C3407" s="99"/>
      <c r="D3407" s="99"/>
    </row>
    <row r="3408" spans="2:4" x14ac:dyDescent="0.35">
      <c r="B3408" s="99"/>
      <c r="C3408" s="99"/>
      <c r="D3408" s="99"/>
    </row>
    <row r="3409" spans="2:4" x14ac:dyDescent="0.35">
      <c r="B3409" s="99"/>
      <c r="C3409" s="99"/>
      <c r="D3409" s="99"/>
    </row>
    <row r="3410" spans="2:4" x14ac:dyDescent="0.35">
      <c r="B3410" s="99"/>
      <c r="C3410" s="99"/>
      <c r="D3410" s="99"/>
    </row>
    <row r="3411" spans="2:4" x14ac:dyDescent="0.35">
      <c r="B3411" s="99"/>
      <c r="C3411" s="99"/>
      <c r="D3411" s="99"/>
    </row>
    <row r="3412" spans="2:4" x14ac:dyDescent="0.35">
      <c r="B3412" s="99"/>
      <c r="C3412" s="99"/>
      <c r="D3412" s="99"/>
    </row>
    <row r="3413" spans="2:4" x14ac:dyDescent="0.35">
      <c r="B3413" s="99"/>
      <c r="C3413" s="99"/>
      <c r="D3413" s="99"/>
    </row>
    <row r="3414" spans="2:4" x14ac:dyDescent="0.35">
      <c r="B3414" s="99"/>
      <c r="C3414" s="99"/>
      <c r="D3414" s="99"/>
    </row>
    <row r="3415" spans="2:4" x14ac:dyDescent="0.35">
      <c r="B3415" s="99"/>
      <c r="C3415" s="99"/>
      <c r="D3415" s="99"/>
    </row>
    <row r="3416" spans="2:4" x14ac:dyDescent="0.35">
      <c r="B3416" s="99"/>
      <c r="C3416" s="99"/>
      <c r="D3416" s="99"/>
    </row>
    <row r="3417" spans="2:4" x14ac:dyDescent="0.35">
      <c r="B3417" s="99"/>
      <c r="C3417" s="99"/>
      <c r="D3417" s="99"/>
    </row>
    <row r="3418" spans="2:4" x14ac:dyDescent="0.35">
      <c r="B3418" s="99"/>
      <c r="C3418" s="99"/>
      <c r="D3418" s="99"/>
    </row>
    <row r="3419" spans="2:4" x14ac:dyDescent="0.35">
      <c r="B3419" s="99"/>
      <c r="C3419" s="99"/>
      <c r="D3419" s="99"/>
    </row>
    <row r="3420" spans="2:4" x14ac:dyDescent="0.35">
      <c r="B3420" s="99"/>
      <c r="C3420" s="99"/>
      <c r="D3420" s="99"/>
    </row>
    <row r="3421" spans="2:4" x14ac:dyDescent="0.35">
      <c r="B3421" s="99"/>
      <c r="C3421" s="99"/>
      <c r="D3421" s="99"/>
    </row>
    <row r="3422" spans="2:4" x14ac:dyDescent="0.35">
      <c r="B3422" s="99"/>
      <c r="C3422" s="99"/>
      <c r="D3422" s="99"/>
    </row>
    <row r="3423" spans="2:4" x14ac:dyDescent="0.35">
      <c r="B3423" s="99"/>
      <c r="C3423" s="99"/>
      <c r="D3423" s="99"/>
    </row>
    <row r="3424" spans="2:4" x14ac:dyDescent="0.35">
      <c r="B3424" s="99"/>
      <c r="C3424" s="99"/>
      <c r="D3424" s="99"/>
    </row>
    <row r="3425" spans="2:4" x14ac:dyDescent="0.35">
      <c r="B3425" s="99"/>
      <c r="C3425" s="99"/>
      <c r="D3425" s="99"/>
    </row>
    <row r="3426" spans="2:4" x14ac:dyDescent="0.35">
      <c r="B3426" s="99"/>
      <c r="C3426" s="99"/>
      <c r="D3426" s="99"/>
    </row>
    <row r="3427" spans="2:4" x14ac:dyDescent="0.35">
      <c r="B3427" s="99"/>
      <c r="C3427" s="99"/>
      <c r="D3427" s="99"/>
    </row>
    <row r="3428" spans="2:4" x14ac:dyDescent="0.35">
      <c r="B3428" s="99"/>
      <c r="C3428" s="99"/>
      <c r="D3428" s="99"/>
    </row>
    <row r="3429" spans="2:4" x14ac:dyDescent="0.35">
      <c r="B3429" s="99"/>
      <c r="C3429" s="99"/>
      <c r="D3429" s="99"/>
    </row>
    <row r="3430" spans="2:4" x14ac:dyDescent="0.35">
      <c r="B3430" s="99"/>
      <c r="C3430" s="99"/>
      <c r="D3430" s="99"/>
    </row>
    <row r="3431" spans="2:4" x14ac:dyDescent="0.35">
      <c r="B3431" s="99"/>
      <c r="C3431" s="99"/>
      <c r="D3431" s="99"/>
    </row>
    <row r="3432" spans="2:4" x14ac:dyDescent="0.35">
      <c r="B3432" s="99"/>
      <c r="C3432" s="99"/>
      <c r="D3432" s="99"/>
    </row>
    <row r="3433" spans="2:4" x14ac:dyDescent="0.35">
      <c r="B3433" s="99"/>
      <c r="C3433" s="99"/>
      <c r="D3433" s="99"/>
    </row>
    <row r="3434" spans="2:4" x14ac:dyDescent="0.35">
      <c r="B3434" s="99"/>
      <c r="C3434" s="99"/>
      <c r="D3434" s="99"/>
    </row>
    <row r="3435" spans="2:4" x14ac:dyDescent="0.35">
      <c r="B3435" s="99"/>
      <c r="C3435" s="99"/>
      <c r="D3435" s="99"/>
    </row>
    <row r="3436" spans="2:4" x14ac:dyDescent="0.35">
      <c r="B3436" s="99"/>
      <c r="C3436" s="99"/>
      <c r="D3436" s="99"/>
    </row>
    <row r="3437" spans="2:4" x14ac:dyDescent="0.35">
      <c r="B3437" s="99"/>
      <c r="C3437" s="99"/>
      <c r="D3437" s="99"/>
    </row>
    <row r="3438" spans="2:4" x14ac:dyDescent="0.35">
      <c r="B3438" s="99"/>
      <c r="C3438" s="99"/>
      <c r="D3438" s="99"/>
    </row>
    <row r="3439" spans="2:4" x14ac:dyDescent="0.35">
      <c r="B3439" s="99"/>
      <c r="C3439" s="99"/>
      <c r="D3439" s="99"/>
    </row>
    <row r="3440" spans="2:4" x14ac:dyDescent="0.35">
      <c r="B3440" s="99"/>
      <c r="C3440" s="99"/>
      <c r="D3440" s="99"/>
    </row>
    <row r="3441" spans="2:4" x14ac:dyDescent="0.35">
      <c r="B3441" s="99"/>
      <c r="C3441" s="99"/>
      <c r="D3441" s="99"/>
    </row>
    <row r="3442" spans="2:4" x14ac:dyDescent="0.35">
      <c r="B3442" s="99"/>
      <c r="C3442" s="99"/>
      <c r="D3442" s="99"/>
    </row>
    <row r="3443" spans="2:4" x14ac:dyDescent="0.35">
      <c r="B3443" s="99"/>
      <c r="C3443" s="99"/>
      <c r="D3443" s="99"/>
    </row>
    <row r="3444" spans="2:4" x14ac:dyDescent="0.35">
      <c r="B3444" s="99"/>
      <c r="C3444" s="99"/>
      <c r="D3444" s="99"/>
    </row>
    <row r="3445" spans="2:4" x14ac:dyDescent="0.35">
      <c r="B3445" s="99"/>
      <c r="C3445" s="99"/>
      <c r="D3445" s="99"/>
    </row>
    <row r="3446" spans="2:4" x14ac:dyDescent="0.35">
      <c r="B3446" s="99"/>
      <c r="C3446" s="99"/>
      <c r="D3446" s="99"/>
    </row>
    <row r="3447" spans="2:4" x14ac:dyDescent="0.35">
      <c r="B3447" s="99"/>
      <c r="C3447" s="99"/>
      <c r="D3447" s="99"/>
    </row>
    <row r="3448" spans="2:4" x14ac:dyDescent="0.35">
      <c r="B3448" s="99"/>
      <c r="C3448" s="99"/>
      <c r="D3448" s="99"/>
    </row>
    <row r="3449" spans="2:4" x14ac:dyDescent="0.35">
      <c r="B3449" s="99"/>
      <c r="C3449" s="99"/>
      <c r="D3449" s="99"/>
    </row>
    <row r="3450" spans="2:4" x14ac:dyDescent="0.35">
      <c r="B3450" s="99"/>
      <c r="C3450" s="99"/>
      <c r="D3450" s="99"/>
    </row>
    <row r="3451" spans="2:4" x14ac:dyDescent="0.35">
      <c r="B3451" s="99"/>
      <c r="C3451" s="99"/>
      <c r="D3451" s="99"/>
    </row>
    <row r="3452" spans="2:4" x14ac:dyDescent="0.35">
      <c r="B3452" s="99"/>
      <c r="C3452" s="99"/>
      <c r="D3452" s="99"/>
    </row>
    <row r="3453" spans="2:4" x14ac:dyDescent="0.35">
      <c r="B3453" s="99"/>
      <c r="C3453" s="99"/>
      <c r="D3453" s="99"/>
    </row>
    <row r="3454" spans="2:4" x14ac:dyDescent="0.35">
      <c r="B3454" s="99"/>
      <c r="C3454" s="99"/>
      <c r="D3454" s="99"/>
    </row>
    <row r="3455" spans="2:4" x14ac:dyDescent="0.35">
      <c r="B3455" s="99"/>
      <c r="C3455" s="99"/>
      <c r="D3455" s="99"/>
    </row>
    <row r="3456" spans="2:4" x14ac:dyDescent="0.35">
      <c r="B3456" s="99"/>
      <c r="C3456" s="99"/>
      <c r="D3456" s="99"/>
    </row>
    <row r="3457" spans="2:4" x14ac:dyDescent="0.35">
      <c r="B3457" s="99"/>
      <c r="C3457" s="99"/>
      <c r="D3457" s="99"/>
    </row>
    <row r="3458" spans="2:4" x14ac:dyDescent="0.35">
      <c r="B3458" s="99"/>
      <c r="C3458" s="99"/>
      <c r="D3458" s="99"/>
    </row>
    <row r="3459" spans="2:4" x14ac:dyDescent="0.35">
      <c r="B3459" s="99"/>
      <c r="C3459" s="99"/>
      <c r="D3459" s="99"/>
    </row>
    <row r="3460" spans="2:4" x14ac:dyDescent="0.35">
      <c r="B3460" s="99"/>
      <c r="C3460" s="99"/>
      <c r="D3460" s="99"/>
    </row>
    <row r="3461" spans="2:4" x14ac:dyDescent="0.35">
      <c r="B3461" s="99"/>
      <c r="C3461" s="99"/>
      <c r="D3461" s="99"/>
    </row>
    <row r="3462" spans="2:4" x14ac:dyDescent="0.35">
      <c r="B3462" s="99"/>
      <c r="C3462" s="99"/>
      <c r="D3462" s="99"/>
    </row>
    <row r="3463" spans="2:4" x14ac:dyDescent="0.35">
      <c r="B3463" s="99"/>
      <c r="C3463" s="99"/>
      <c r="D3463" s="99"/>
    </row>
    <row r="3464" spans="2:4" x14ac:dyDescent="0.35">
      <c r="B3464" s="99"/>
      <c r="C3464" s="99"/>
      <c r="D3464" s="99"/>
    </row>
    <row r="3465" spans="2:4" x14ac:dyDescent="0.35">
      <c r="B3465" s="99"/>
      <c r="C3465" s="99"/>
      <c r="D3465" s="99"/>
    </row>
    <row r="3466" spans="2:4" x14ac:dyDescent="0.35">
      <c r="B3466" s="99"/>
      <c r="C3466" s="99"/>
      <c r="D3466" s="99"/>
    </row>
    <row r="3467" spans="2:4" x14ac:dyDescent="0.35">
      <c r="B3467" s="99"/>
      <c r="C3467" s="99"/>
      <c r="D3467" s="99"/>
    </row>
    <row r="3468" spans="2:4" x14ac:dyDescent="0.35">
      <c r="B3468" s="99"/>
      <c r="C3468" s="99"/>
      <c r="D3468" s="99"/>
    </row>
    <row r="3469" spans="2:4" x14ac:dyDescent="0.35">
      <c r="B3469" s="99"/>
      <c r="C3469" s="99"/>
      <c r="D3469" s="99"/>
    </row>
    <row r="3470" spans="2:4" x14ac:dyDescent="0.35">
      <c r="B3470" s="99"/>
      <c r="C3470" s="99"/>
      <c r="D3470" s="99"/>
    </row>
    <row r="3471" spans="2:4" x14ac:dyDescent="0.35">
      <c r="B3471" s="99"/>
      <c r="C3471" s="99"/>
      <c r="D3471" s="99"/>
    </row>
    <row r="3472" spans="2:4" x14ac:dyDescent="0.35">
      <c r="B3472" s="99"/>
      <c r="C3472" s="99"/>
      <c r="D3472" s="99"/>
    </row>
    <row r="3473" spans="2:4" x14ac:dyDescent="0.35">
      <c r="B3473" s="99"/>
      <c r="C3473" s="99"/>
      <c r="D3473" s="99"/>
    </row>
    <row r="3474" spans="2:4" x14ac:dyDescent="0.35">
      <c r="B3474" s="99"/>
      <c r="C3474" s="99"/>
      <c r="D3474" s="99"/>
    </row>
    <row r="3475" spans="2:4" x14ac:dyDescent="0.35">
      <c r="B3475" s="99"/>
      <c r="C3475" s="99"/>
      <c r="D3475" s="99"/>
    </row>
    <row r="3476" spans="2:4" x14ac:dyDescent="0.35">
      <c r="B3476" s="99"/>
      <c r="C3476" s="99"/>
      <c r="D3476" s="99"/>
    </row>
    <row r="3477" spans="2:4" x14ac:dyDescent="0.35">
      <c r="B3477" s="99"/>
      <c r="C3477" s="99"/>
      <c r="D3477" s="99"/>
    </row>
    <row r="3478" spans="2:4" x14ac:dyDescent="0.35">
      <c r="B3478" s="99"/>
      <c r="C3478" s="99"/>
      <c r="D3478" s="99"/>
    </row>
    <row r="3479" spans="2:4" x14ac:dyDescent="0.35">
      <c r="B3479" s="99"/>
      <c r="C3479" s="99"/>
      <c r="D3479" s="99"/>
    </row>
    <row r="3480" spans="2:4" x14ac:dyDescent="0.35">
      <c r="B3480" s="99"/>
      <c r="C3480" s="99"/>
      <c r="D3480" s="99"/>
    </row>
    <row r="3481" spans="2:4" x14ac:dyDescent="0.35">
      <c r="B3481" s="99"/>
      <c r="C3481" s="99"/>
      <c r="D3481" s="99"/>
    </row>
    <row r="3482" spans="2:4" x14ac:dyDescent="0.35">
      <c r="B3482" s="99"/>
      <c r="C3482" s="99"/>
      <c r="D3482" s="99"/>
    </row>
    <row r="3483" spans="2:4" x14ac:dyDescent="0.35">
      <c r="B3483" s="99"/>
      <c r="C3483" s="99"/>
      <c r="D3483" s="99"/>
    </row>
    <row r="3484" spans="2:4" x14ac:dyDescent="0.35">
      <c r="B3484" s="99"/>
      <c r="C3484" s="99"/>
      <c r="D3484" s="99"/>
    </row>
    <row r="3485" spans="2:4" x14ac:dyDescent="0.35">
      <c r="B3485" s="99"/>
      <c r="C3485" s="99"/>
      <c r="D3485" s="99"/>
    </row>
    <row r="3486" spans="2:4" x14ac:dyDescent="0.35">
      <c r="B3486" s="99"/>
      <c r="C3486" s="99"/>
      <c r="D3486" s="99"/>
    </row>
    <row r="3487" spans="2:4" x14ac:dyDescent="0.35">
      <c r="B3487" s="99"/>
      <c r="C3487" s="99"/>
      <c r="D3487" s="99"/>
    </row>
    <row r="3488" spans="2:4" x14ac:dyDescent="0.35">
      <c r="B3488" s="99"/>
      <c r="C3488" s="99"/>
      <c r="D3488" s="99"/>
    </row>
    <row r="3489" spans="2:4" x14ac:dyDescent="0.35">
      <c r="B3489" s="99"/>
      <c r="C3489" s="99"/>
      <c r="D3489" s="99"/>
    </row>
    <row r="3490" spans="2:4" x14ac:dyDescent="0.35">
      <c r="B3490" s="99"/>
      <c r="C3490" s="99"/>
      <c r="D3490" s="99"/>
    </row>
    <row r="3491" spans="2:4" x14ac:dyDescent="0.35">
      <c r="B3491" s="99"/>
      <c r="C3491" s="99"/>
      <c r="D3491" s="99"/>
    </row>
    <row r="3492" spans="2:4" x14ac:dyDescent="0.35">
      <c r="B3492" s="99"/>
      <c r="C3492" s="99"/>
      <c r="D3492" s="99"/>
    </row>
    <row r="3493" spans="2:4" x14ac:dyDescent="0.35">
      <c r="B3493" s="99"/>
      <c r="C3493" s="99"/>
      <c r="D3493" s="99"/>
    </row>
    <row r="3494" spans="2:4" x14ac:dyDescent="0.35">
      <c r="B3494" s="99"/>
      <c r="C3494" s="99"/>
      <c r="D3494" s="99"/>
    </row>
    <row r="3495" spans="2:4" x14ac:dyDescent="0.35">
      <c r="B3495" s="99"/>
      <c r="C3495" s="99"/>
      <c r="D3495" s="99"/>
    </row>
    <row r="3496" spans="2:4" x14ac:dyDescent="0.35">
      <c r="B3496" s="99"/>
      <c r="C3496" s="99"/>
      <c r="D3496" s="99"/>
    </row>
    <row r="3497" spans="2:4" x14ac:dyDescent="0.35">
      <c r="B3497" s="99"/>
      <c r="C3497" s="99"/>
      <c r="D3497" s="99"/>
    </row>
    <row r="3498" spans="2:4" x14ac:dyDescent="0.35">
      <c r="B3498" s="99"/>
      <c r="C3498" s="99"/>
      <c r="D3498" s="99"/>
    </row>
    <row r="3499" spans="2:4" x14ac:dyDescent="0.35">
      <c r="B3499" s="99"/>
      <c r="C3499" s="99"/>
      <c r="D3499" s="99"/>
    </row>
    <row r="3500" spans="2:4" x14ac:dyDescent="0.35">
      <c r="B3500" s="99"/>
      <c r="C3500" s="99"/>
      <c r="D3500" s="99"/>
    </row>
    <row r="3501" spans="2:4" x14ac:dyDescent="0.35">
      <c r="B3501" s="99"/>
      <c r="C3501" s="99"/>
      <c r="D3501" s="99"/>
    </row>
    <row r="3502" spans="2:4" x14ac:dyDescent="0.35">
      <c r="B3502" s="99"/>
      <c r="C3502" s="99"/>
      <c r="D3502" s="99"/>
    </row>
    <row r="3503" spans="2:4" x14ac:dyDescent="0.35">
      <c r="B3503" s="99"/>
      <c r="C3503" s="99"/>
      <c r="D3503" s="99"/>
    </row>
    <row r="3504" spans="2:4" x14ac:dyDescent="0.35">
      <c r="B3504" s="99"/>
      <c r="C3504" s="99"/>
      <c r="D3504" s="99"/>
    </row>
    <row r="3505" spans="2:4" x14ac:dyDescent="0.35">
      <c r="B3505" s="99"/>
      <c r="C3505" s="99"/>
      <c r="D3505" s="99"/>
    </row>
    <row r="3506" spans="2:4" x14ac:dyDescent="0.35">
      <c r="B3506" s="99"/>
      <c r="C3506" s="99"/>
      <c r="D3506" s="99"/>
    </row>
    <row r="3507" spans="2:4" x14ac:dyDescent="0.35">
      <c r="B3507" s="99"/>
      <c r="C3507" s="99"/>
      <c r="D3507" s="99"/>
    </row>
    <row r="3508" spans="2:4" x14ac:dyDescent="0.35">
      <c r="B3508" s="99"/>
      <c r="C3508" s="99"/>
      <c r="D3508" s="99"/>
    </row>
    <row r="3509" spans="2:4" x14ac:dyDescent="0.35">
      <c r="B3509" s="99"/>
      <c r="C3509" s="99"/>
      <c r="D3509" s="99"/>
    </row>
    <row r="3510" spans="2:4" x14ac:dyDescent="0.35">
      <c r="B3510" s="99"/>
      <c r="C3510" s="99"/>
      <c r="D3510" s="99"/>
    </row>
    <row r="3511" spans="2:4" x14ac:dyDescent="0.35">
      <c r="B3511" s="99"/>
      <c r="C3511" s="99"/>
      <c r="D3511" s="99"/>
    </row>
    <row r="3512" spans="2:4" x14ac:dyDescent="0.35">
      <c r="B3512" s="99"/>
      <c r="C3512" s="99"/>
      <c r="D3512" s="99"/>
    </row>
    <row r="3513" spans="2:4" x14ac:dyDescent="0.35">
      <c r="B3513" s="99"/>
      <c r="C3513" s="99"/>
      <c r="D3513" s="99"/>
    </row>
    <row r="3514" spans="2:4" x14ac:dyDescent="0.35">
      <c r="B3514" s="99"/>
      <c r="C3514" s="99"/>
      <c r="D3514" s="99"/>
    </row>
    <row r="3515" spans="2:4" x14ac:dyDescent="0.35">
      <c r="B3515" s="99"/>
      <c r="C3515" s="99"/>
      <c r="D3515" s="99"/>
    </row>
    <row r="3516" spans="2:4" x14ac:dyDescent="0.35">
      <c r="B3516" s="99"/>
      <c r="C3516" s="99"/>
      <c r="D3516" s="99"/>
    </row>
    <row r="3517" spans="2:4" x14ac:dyDescent="0.35">
      <c r="B3517" s="99"/>
      <c r="C3517" s="99"/>
      <c r="D3517" s="99"/>
    </row>
    <row r="3518" spans="2:4" x14ac:dyDescent="0.35">
      <c r="B3518" s="99"/>
      <c r="C3518" s="99"/>
      <c r="D3518" s="99"/>
    </row>
    <row r="3519" spans="2:4" x14ac:dyDescent="0.35">
      <c r="B3519" s="99"/>
      <c r="C3519" s="99"/>
      <c r="D3519" s="99"/>
    </row>
    <row r="3520" spans="2:4" x14ac:dyDescent="0.35">
      <c r="B3520" s="99"/>
      <c r="C3520" s="99"/>
      <c r="D3520" s="99"/>
    </row>
    <row r="3521" spans="2:4" x14ac:dyDescent="0.35">
      <c r="B3521" s="99"/>
      <c r="C3521" s="99"/>
      <c r="D3521" s="99"/>
    </row>
    <row r="3522" spans="2:4" x14ac:dyDescent="0.35">
      <c r="B3522" s="99"/>
      <c r="C3522" s="99"/>
      <c r="D3522" s="99"/>
    </row>
    <row r="3523" spans="2:4" x14ac:dyDescent="0.35">
      <c r="B3523" s="99"/>
      <c r="C3523" s="99"/>
      <c r="D3523" s="99"/>
    </row>
    <row r="3524" spans="2:4" x14ac:dyDescent="0.35">
      <c r="B3524" s="99"/>
      <c r="C3524" s="99"/>
      <c r="D3524" s="99"/>
    </row>
    <row r="3525" spans="2:4" x14ac:dyDescent="0.35">
      <c r="B3525" s="99"/>
      <c r="C3525" s="99"/>
      <c r="D3525" s="99"/>
    </row>
    <row r="3526" spans="2:4" x14ac:dyDescent="0.35">
      <c r="B3526" s="99"/>
      <c r="C3526" s="99"/>
      <c r="D3526" s="99"/>
    </row>
    <row r="3527" spans="2:4" x14ac:dyDescent="0.35">
      <c r="B3527" s="99"/>
      <c r="C3527" s="99"/>
      <c r="D3527" s="99"/>
    </row>
    <row r="3528" spans="2:4" x14ac:dyDescent="0.35">
      <c r="B3528" s="99"/>
      <c r="C3528" s="99"/>
      <c r="D3528" s="99"/>
    </row>
    <row r="3529" spans="2:4" x14ac:dyDescent="0.35">
      <c r="B3529" s="99"/>
      <c r="C3529" s="99"/>
      <c r="D3529" s="99"/>
    </row>
    <row r="3530" spans="2:4" x14ac:dyDescent="0.35">
      <c r="B3530" s="99"/>
      <c r="C3530" s="99"/>
      <c r="D3530" s="99"/>
    </row>
    <row r="3531" spans="2:4" x14ac:dyDescent="0.35">
      <c r="B3531" s="99"/>
      <c r="C3531" s="99"/>
      <c r="D3531" s="99"/>
    </row>
    <row r="3532" spans="2:4" x14ac:dyDescent="0.35">
      <c r="B3532" s="99"/>
      <c r="C3532" s="99"/>
      <c r="D3532" s="99"/>
    </row>
    <row r="3533" spans="2:4" x14ac:dyDescent="0.35">
      <c r="B3533" s="99"/>
      <c r="C3533" s="99"/>
      <c r="D3533" s="99"/>
    </row>
    <row r="3534" spans="2:4" x14ac:dyDescent="0.35">
      <c r="B3534" s="99"/>
      <c r="C3534" s="99"/>
      <c r="D3534" s="99"/>
    </row>
    <row r="3535" spans="2:4" x14ac:dyDescent="0.35">
      <c r="B3535" s="99"/>
      <c r="C3535" s="99"/>
      <c r="D3535" s="99"/>
    </row>
    <row r="3536" spans="2:4" x14ac:dyDescent="0.35">
      <c r="B3536" s="99"/>
      <c r="C3536" s="99"/>
      <c r="D3536" s="99"/>
    </row>
    <row r="3537" spans="2:4" x14ac:dyDescent="0.35">
      <c r="B3537" s="99"/>
      <c r="C3537" s="99"/>
      <c r="D3537" s="99"/>
    </row>
    <row r="3538" spans="2:4" x14ac:dyDescent="0.35">
      <c r="B3538" s="99"/>
      <c r="C3538" s="99"/>
      <c r="D3538" s="99"/>
    </row>
    <row r="3539" spans="2:4" x14ac:dyDescent="0.35">
      <c r="B3539" s="99"/>
      <c r="C3539" s="99"/>
      <c r="D3539" s="99"/>
    </row>
    <row r="3540" spans="2:4" x14ac:dyDescent="0.35">
      <c r="B3540" s="99"/>
      <c r="C3540" s="99"/>
      <c r="D3540" s="99"/>
    </row>
    <row r="3541" spans="2:4" x14ac:dyDescent="0.35">
      <c r="B3541" s="99"/>
      <c r="C3541" s="99"/>
      <c r="D3541" s="99"/>
    </row>
    <row r="3542" spans="2:4" x14ac:dyDescent="0.35">
      <c r="B3542" s="99"/>
      <c r="C3542" s="99"/>
      <c r="D3542" s="99"/>
    </row>
    <row r="3543" spans="2:4" x14ac:dyDescent="0.35">
      <c r="B3543" s="99"/>
      <c r="C3543" s="99"/>
      <c r="D3543" s="99"/>
    </row>
    <row r="3544" spans="2:4" x14ac:dyDescent="0.35">
      <c r="B3544" s="99"/>
      <c r="C3544" s="99"/>
      <c r="D3544" s="99"/>
    </row>
    <row r="3545" spans="2:4" x14ac:dyDescent="0.35">
      <c r="B3545" s="99"/>
      <c r="C3545" s="99"/>
      <c r="D3545" s="99"/>
    </row>
    <row r="3546" spans="2:4" x14ac:dyDescent="0.35">
      <c r="B3546" s="99"/>
      <c r="C3546" s="99"/>
      <c r="D3546" s="99"/>
    </row>
    <row r="3547" spans="2:4" x14ac:dyDescent="0.35">
      <c r="B3547" s="99"/>
      <c r="C3547" s="99"/>
      <c r="D3547" s="99"/>
    </row>
    <row r="3548" spans="2:4" x14ac:dyDescent="0.35">
      <c r="B3548" s="99"/>
      <c r="C3548" s="99"/>
      <c r="D3548" s="99"/>
    </row>
    <row r="3549" spans="2:4" x14ac:dyDescent="0.35">
      <c r="B3549" s="99"/>
      <c r="C3549" s="99"/>
      <c r="D3549" s="99"/>
    </row>
    <row r="3550" spans="2:4" x14ac:dyDescent="0.35">
      <c r="B3550" s="99"/>
      <c r="C3550" s="99"/>
      <c r="D3550" s="99"/>
    </row>
    <row r="3551" spans="2:4" x14ac:dyDescent="0.35">
      <c r="B3551" s="99"/>
      <c r="C3551" s="99"/>
      <c r="D3551" s="99"/>
    </row>
    <row r="3552" spans="2:4" x14ac:dyDescent="0.35">
      <c r="B3552" s="99"/>
      <c r="C3552" s="99"/>
      <c r="D3552" s="99"/>
    </row>
    <row r="3553" spans="2:4" x14ac:dyDescent="0.35">
      <c r="B3553" s="99"/>
      <c r="C3553" s="99"/>
      <c r="D3553" s="99"/>
    </row>
    <row r="3554" spans="2:4" x14ac:dyDescent="0.35">
      <c r="B3554" s="99"/>
      <c r="C3554" s="99"/>
      <c r="D3554" s="99"/>
    </row>
    <row r="3555" spans="2:4" x14ac:dyDescent="0.35">
      <c r="B3555" s="99"/>
      <c r="C3555" s="99"/>
      <c r="D3555" s="99"/>
    </row>
    <row r="3556" spans="2:4" x14ac:dyDescent="0.35">
      <c r="B3556" s="99"/>
      <c r="C3556" s="99"/>
      <c r="D3556" s="99"/>
    </row>
    <row r="3557" spans="2:4" x14ac:dyDescent="0.35">
      <c r="B3557" s="99"/>
      <c r="C3557" s="99"/>
      <c r="D3557" s="99"/>
    </row>
    <row r="3558" spans="2:4" x14ac:dyDescent="0.35">
      <c r="B3558" s="99"/>
      <c r="C3558" s="99"/>
      <c r="D3558" s="99"/>
    </row>
    <row r="3559" spans="2:4" x14ac:dyDescent="0.35">
      <c r="B3559" s="99"/>
      <c r="C3559" s="99"/>
      <c r="D3559" s="99"/>
    </row>
    <row r="3560" spans="2:4" x14ac:dyDescent="0.35">
      <c r="B3560" s="99"/>
      <c r="C3560" s="99"/>
      <c r="D3560" s="99"/>
    </row>
    <row r="3561" spans="2:4" x14ac:dyDescent="0.35">
      <c r="B3561" s="99"/>
      <c r="C3561" s="99"/>
      <c r="D3561" s="99"/>
    </row>
    <row r="3562" spans="2:4" x14ac:dyDescent="0.35">
      <c r="B3562" s="99"/>
      <c r="C3562" s="99"/>
      <c r="D3562" s="99"/>
    </row>
    <row r="3563" spans="2:4" x14ac:dyDescent="0.35">
      <c r="B3563" s="99"/>
      <c r="C3563" s="99"/>
      <c r="D3563" s="99"/>
    </row>
    <row r="3564" spans="2:4" x14ac:dyDescent="0.35">
      <c r="B3564" s="99"/>
      <c r="C3564" s="99"/>
      <c r="D3564" s="99"/>
    </row>
    <row r="3565" spans="2:4" x14ac:dyDescent="0.35">
      <c r="B3565" s="99"/>
      <c r="C3565" s="99"/>
      <c r="D3565" s="99"/>
    </row>
    <row r="3566" spans="2:4" x14ac:dyDescent="0.35">
      <c r="B3566" s="99"/>
      <c r="C3566" s="99"/>
      <c r="D3566" s="99"/>
    </row>
    <row r="3567" spans="2:4" x14ac:dyDescent="0.35">
      <c r="B3567" s="99"/>
      <c r="C3567" s="99"/>
      <c r="D3567" s="99"/>
    </row>
    <row r="3568" spans="2:4" x14ac:dyDescent="0.35">
      <c r="B3568" s="99"/>
      <c r="C3568" s="99"/>
      <c r="D3568" s="99"/>
    </row>
    <row r="3569" spans="2:4" x14ac:dyDescent="0.35">
      <c r="B3569" s="99"/>
      <c r="C3569" s="99"/>
      <c r="D3569" s="99"/>
    </row>
    <row r="3570" spans="2:4" x14ac:dyDescent="0.35">
      <c r="B3570" s="99"/>
      <c r="C3570" s="99"/>
      <c r="D3570" s="99"/>
    </row>
    <row r="3571" spans="2:4" x14ac:dyDescent="0.35">
      <c r="B3571" s="99"/>
      <c r="C3571" s="99"/>
      <c r="D3571" s="99"/>
    </row>
    <row r="3572" spans="2:4" x14ac:dyDescent="0.35">
      <c r="B3572" s="99"/>
      <c r="C3572" s="99"/>
      <c r="D3572" s="99"/>
    </row>
    <row r="3573" spans="2:4" x14ac:dyDescent="0.35">
      <c r="B3573" s="99"/>
      <c r="C3573" s="99"/>
      <c r="D3573" s="99"/>
    </row>
    <row r="3574" spans="2:4" x14ac:dyDescent="0.35">
      <c r="B3574" s="99"/>
      <c r="C3574" s="99"/>
      <c r="D3574" s="99"/>
    </row>
    <row r="3575" spans="2:4" x14ac:dyDescent="0.35">
      <c r="B3575" s="99"/>
      <c r="C3575" s="99"/>
      <c r="D3575" s="99"/>
    </row>
    <row r="3576" spans="2:4" x14ac:dyDescent="0.35">
      <c r="B3576" s="99"/>
      <c r="C3576" s="99"/>
      <c r="D3576" s="99"/>
    </row>
    <row r="3577" spans="2:4" x14ac:dyDescent="0.35">
      <c r="B3577" s="99"/>
      <c r="C3577" s="99"/>
      <c r="D3577" s="99"/>
    </row>
    <row r="3578" spans="2:4" x14ac:dyDescent="0.35">
      <c r="B3578" s="99"/>
      <c r="C3578" s="99"/>
      <c r="D3578" s="99"/>
    </row>
    <row r="3579" spans="2:4" x14ac:dyDescent="0.35">
      <c r="B3579" s="99"/>
      <c r="C3579" s="99"/>
      <c r="D3579" s="99"/>
    </row>
    <row r="3580" spans="2:4" x14ac:dyDescent="0.35">
      <c r="B3580" s="99"/>
      <c r="C3580" s="99"/>
      <c r="D3580" s="99"/>
    </row>
    <row r="3581" spans="2:4" x14ac:dyDescent="0.35">
      <c r="B3581" s="99"/>
      <c r="C3581" s="99"/>
      <c r="D3581" s="99"/>
    </row>
    <row r="3582" spans="2:4" x14ac:dyDescent="0.35">
      <c r="B3582" s="99"/>
      <c r="C3582" s="99"/>
      <c r="D3582" s="99"/>
    </row>
    <row r="3583" spans="2:4" x14ac:dyDescent="0.35">
      <c r="B3583" s="99"/>
      <c r="C3583" s="99"/>
      <c r="D3583" s="99"/>
    </row>
    <row r="3584" spans="2:4" x14ac:dyDescent="0.35">
      <c r="B3584" s="99"/>
      <c r="C3584" s="99"/>
      <c r="D3584" s="99"/>
    </row>
    <row r="3585" spans="2:4" x14ac:dyDescent="0.35">
      <c r="B3585" s="99"/>
      <c r="C3585" s="99"/>
      <c r="D3585" s="99"/>
    </row>
    <row r="3586" spans="2:4" x14ac:dyDescent="0.35">
      <c r="B3586" s="99"/>
      <c r="C3586" s="99"/>
      <c r="D3586" s="99"/>
    </row>
    <row r="3587" spans="2:4" x14ac:dyDescent="0.35">
      <c r="B3587" s="99"/>
      <c r="C3587" s="99"/>
      <c r="D3587" s="99"/>
    </row>
    <row r="3588" spans="2:4" x14ac:dyDescent="0.35">
      <c r="B3588" s="99"/>
      <c r="C3588" s="99"/>
      <c r="D3588" s="99"/>
    </row>
    <row r="3589" spans="2:4" x14ac:dyDescent="0.35">
      <c r="B3589" s="99"/>
      <c r="C3589" s="99"/>
      <c r="D3589" s="99"/>
    </row>
    <row r="3590" spans="2:4" x14ac:dyDescent="0.35">
      <c r="B3590" s="99"/>
      <c r="C3590" s="99"/>
      <c r="D3590" s="99"/>
    </row>
    <row r="3591" spans="2:4" x14ac:dyDescent="0.35">
      <c r="B3591" s="99"/>
      <c r="C3591" s="99"/>
      <c r="D3591" s="99"/>
    </row>
    <row r="3592" spans="2:4" x14ac:dyDescent="0.35">
      <c r="B3592" s="99"/>
      <c r="C3592" s="99"/>
      <c r="D3592" s="99"/>
    </row>
    <row r="3593" spans="2:4" x14ac:dyDescent="0.35">
      <c r="B3593" s="99"/>
      <c r="C3593" s="99"/>
      <c r="D3593" s="99"/>
    </row>
    <row r="3594" spans="2:4" x14ac:dyDescent="0.35">
      <c r="B3594" s="99"/>
      <c r="C3594" s="99"/>
      <c r="D3594" s="99"/>
    </row>
    <row r="3595" spans="2:4" x14ac:dyDescent="0.35">
      <c r="B3595" s="99"/>
      <c r="C3595" s="99"/>
      <c r="D3595" s="99"/>
    </row>
    <row r="3596" spans="2:4" x14ac:dyDescent="0.35">
      <c r="B3596" s="99"/>
      <c r="C3596" s="99"/>
      <c r="D3596" s="99"/>
    </row>
    <row r="3597" spans="2:4" x14ac:dyDescent="0.35">
      <c r="B3597" s="99"/>
      <c r="C3597" s="99"/>
      <c r="D3597" s="99"/>
    </row>
    <row r="3598" spans="2:4" x14ac:dyDescent="0.35">
      <c r="B3598" s="99"/>
      <c r="C3598" s="99"/>
      <c r="D3598" s="99"/>
    </row>
    <row r="3599" spans="2:4" x14ac:dyDescent="0.35">
      <c r="B3599" s="99"/>
      <c r="C3599" s="99"/>
      <c r="D3599" s="99"/>
    </row>
    <row r="3600" spans="2:4" x14ac:dyDescent="0.35">
      <c r="B3600" s="99"/>
      <c r="C3600" s="99"/>
      <c r="D3600" s="99"/>
    </row>
    <row r="3601" spans="2:4" x14ac:dyDescent="0.35">
      <c r="B3601" s="99"/>
      <c r="C3601" s="99"/>
      <c r="D3601" s="99"/>
    </row>
    <row r="3602" spans="2:4" x14ac:dyDescent="0.35">
      <c r="B3602" s="99"/>
      <c r="C3602" s="99"/>
      <c r="D3602" s="99"/>
    </row>
    <row r="3603" spans="2:4" x14ac:dyDescent="0.35">
      <c r="B3603" s="99"/>
      <c r="C3603" s="99"/>
      <c r="D3603" s="99"/>
    </row>
    <row r="3604" spans="2:4" x14ac:dyDescent="0.35">
      <c r="B3604" s="99"/>
      <c r="C3604" s="99"/>
      <c r="D3604" s="99"/>
    </row>
    <row r="3605" spans="2:4" x14ac:dyDescent="0.35">
      <c r="B3605" s="99"/>
      <c r="C3605" s="99"/>
      <c r="D3605" s="99"/>
    </row>
    <row r="3606" spans="2:4" x14ac:dyDescent="0.35">
      <c r="B3606" s="99"/>
      <c r="C3606" s="99"/>
      <c r="D3606" s="99"/>
    </row>
    <row r="3607" spans="2:4" x14ac:dyDescent="0.35">
      <c r="B3607" s="99"/>
      <c r="C3607" s="99"/>
      <c r="D3607" s="99"/>
    </row>
    <row r="3608" spans="2:4" x14ac:dyDescent="0.35">
      <c r="B3608" s="99"/>
      <c r="C3608" s="99"/>
      <c r="D3608" s="99"/>
    </row>
    <row r="3609" spans="2:4" x14ac:dyDescent="0.35">
      <c r="B3609" s="99"/>
      <c r="C3609" s="99"/>
      <c r="D3609" s="99"/>
    </row>
    <row r="3610" spans="2:4" x14ac:dyDescent="0.35">
      <c r="B3610" s="99"/>
      <c r="C3610" s="99"/>
      <c r="D3610" s="99"/>
    </row>
    <row r="3611" spans="2:4" x14ac:dyDescent="0.35">
      <c r="B3611" s="99"/>
      <c r="C3611" s="99"/>
      <c r="D3611" s="99"/>
    </row>
    <row r="3612" spans="2:4" x14ac:dyDescent="0.35">
      <c r="B3612" s="99"/>
      <c r="C3612" s="99"/>
      <c r="D3612" s="99"/>
    </row>
    <row r="3613" spans="2:4" x14ac:dyDescent="0.35">
      <c r="B3613" s="99"/>
      <c r="C3613" s="99"/>
      <c r="D3613" s="99"/>
    </row>
    <row r="3614" spans="2:4" x14ac:dyDescent="0.35">
      <c r="B3614" s="99"/>
      <c r="C3614" s="99"/>
      <c r="D3614" s="99"/>
    </row>
    <row r="3615" spans="2:4" x14ac:dyDescent="0.35">
      <c r="B3615" s="99"/>
      <c r="C3615" s="99"/>
      <c r="D3615" s="99"/>
    </row>
    <row r="3616" spans="2:4" x14ac:dyDescent="0.35">
      <c r="B3616" s="99"/>
      <c r="C3616" s="99"/>
      <c r="D3616" s="99"/>
    </row>
    <row r="3617" spans="2:4" x14ac:dyDescent="0.35">
      <c r="B3617" s="99"/>
      <c r="C3617" s="99"/>
      <c r="D3617" s="99"/>
    </row>
    <row r="3618" spans="2:4" x14ac:dyDescent="0.35">
      <c r="B3618" s="99"/>
      <c r="C3618" s="99"/>
      <c r="D3618" s="99"/>
    </row>
    <row r="3619" spans="2:4" x14ac:dyDescent="0.35">
      <c r="B3619" s="99"/>
      <c r="C3619" s="99"/>
      <c r="D3619" s="99"/>
    </row>
    <row r="3620" spans="2:4" x14ac:dyDescent="0.35">
      <c r="B3620" s="99"/>
      <c r="C3620" s="99"/>
      <c r="D3620" s="99"/>
    </row>
    <row r="3621" spans="2:4" x14ac:dyDescent="0.35">
      <c r="B3621" s="99"/>
      <c r="C3621" s="99"/>
      <c r="D3621" s="99"/>
    </row>
    <row r="3622" spans="2:4" x14ac:dyDescent="0.35">
      <c r="B3622" s="99"/>
      <c r="C3622" s="99"/>
      <c r="D3622" s="99"/>
    </row>
    <row r="3623" spans="2:4" x14ac:dyDescent="0.35">
      <c r="B3623" s="99"/>
      <c r="C3623" s="99"/>
      <c r="D3623" s="99"/>
    </row>
    <row r="3624" spans="2:4" x14ac:dyDescent="0.35">
      <c r="B3624" s="99"/>
      <c r="C3624" s="99"/>
      <c r="D3624" s="99"/>
    </row>
    <row r="3625" spans="2:4" x14ac:dyDescent="0.35">
      <c r="B3625" s="99"/>
      <c r="C3625" s="99"/>
      <c r="D3625" s="99"/>
    </row>
    <row r="3626" spans="2:4" x14ac:dyDescent="0.35">
      <c r="B3626" s="99"/>
      <c r="C3626" s="99"/>
      <c r="D3626" s="99"/>
    </row>
    <row r="3627" spans="2:4" x14ac:dyDescent="0.35">
      <c r="B3627" s="99"/>
      <c r="C3627" s="99"/>
      <c r="D3627" s="99"/>
    </row>
    <row r="3628" spans="2:4" x14ac:dyDescent="0.35">
      <c r="B3628" s="99"/>
      <c r="C3628" s="99"/>
      <c r="D3628" s="99"/>
    </row>
    <row r="3629" spans="2:4" x14ac:dyDescent="0.35">
      <c r="B3629" s="99"/>
      <c r="C3629" s="99"/>
      <c r="D3629" s="99"/>
    </row>
    <row r="3630" spans="2:4" x14ac:dyDescent="0.35">
      <c r="B3630" s="99"/>
      <c r="C3630" s="99"/>
      <c r="D3630" s="99"/>
    </row>
    <row r="3631" spans="2:4" x14ac:dyDescent="0.35">
      <c r="B3631" s="99"/>
      <c r="C3631" s="99"/>
      <c r="D3631" s="99"/>
    </row>
    <row r="3632" spans="2:4" x14ac:dyDescent="0.35">
      <c r="B3632" s="99"/>
      <c r="C3632" s="99"/>
      <c r="D3632" s="99"/>
    </row>
    <row r="3633" spans="1:43" x14ac:dyDescent="0.35">
      <c r="B3633" s="99"/>
      <c r="C3633" s="99"/>
      <c r="D3633" s="99"/>
    </row>
    <row r="3634" spans="1:43" x14ac:dyDescent="0.35">
      <c r="B3634" s="99"/>
      <c r="C3634" s="99"/>
      <c r="D3634" s="99"/>
    </row>
    <row r="3635" spans="1:43" x14ac:dyDescent="0.35">
      <c r="B3635" s="99"/>
      <c r="C3635" s="99"/>
      <c r="D3635" s="99"/>
    </row>
    <row r="3636" spans="1:43" x14ac:dyDescent="0.35">
      <c r="B3636" s="99"/>
      <c r="C3636" s="99"/>
      <c r="D3636" s="99"/>
    </row>
    <row r="3637" spans="1:43" x14ac:dyDescent="0.35">
      <c r="B3637" s="99"/>
      <c r="C3637" s="99"/>
      <c r="D3637" s="99"/>
    </row>
    <row r="3638" spans="1:43" x14ac:dyDescent="0.35">
      <c r="B3638" s="99"/>
      <c r="C3638" s="99"/>
      <c r="D3638" s="99"/>
    </row>
    <row r="3639" spans="1:43" x14ac:dyDescent="0.35">
      <c r="A3639" s="184" t="s">
        <v>50</v>
      </c>
      <c r="B3639" s="99"/>
      <c r="C3639" s="99">
        <v>20</v>
      </c>
      <c r="D3639" s="99"/>
      <c r="AQ3639" s="99">
        <v>20</v>
      </c>
    </row>
    <row r="3640" spans="1:43" x14ac:dyDescent="0.35">
      <c r="A3640" s="184" t="s">
        <v>331</v>
      </c>
      <c r="B3640" s="99"/>
      <c r="C3640" s="99">
        <v>20</v>
      </c>
      <c r="D3640" s="99"/>
      <c r="AQ3640" s="99">
        <v>20</v>
      </c>
    </row>
    <row r="3641" spans="1:43" x14ac:dyDescent="0.35">
      <c r="A3641" s="184" t="s">
        <v>55</v>
      </c>
      <c r="B3641" s="99"/>
      <c r="C3641" s="99">
        <v>20</v>
      </c>
      <c r="D3641" s="99"/>
      <c r="AQ3641" s="99">
        <v>20</v>
      </c>
    </row>
    <row r="3642" spans="1:43" x14ac:dyDescent="0.35">
      <c r="A3642" s="184" t="s">
        <v>341</v>
      </c>
      <c r="B3642" s="99"/>
      <c r="C3642" s="99">
        <v>20</v>
      </c>
      <c r="D3642" s="99"/>
      <c r="AQ3642" s="99">
        <v>20</v>
      </c>
    </row>
    <row r="3643" spans="1:43" x14ac:dyDescent="0.35">
      <c r="A3643" s="184" t="s">
        <v>332</v>
      </c>
      <c r="B3643" s="99"/>
      <c r="C3643" s="99">
        <v>20</v>
      </c>
      <c r="D3643" s="99"/>
      <c r="AQ3643" s="99">
        <v>20</v>
      </c>
    </row>
    <row r="3644" spans="1:43" x14ac:dyDescent="0.35">
      <c r="A3644" s="184" t="s">
        <v>60</v>
      </c>
      <c r="B3644" s="99"/>
      <c r="C3644" s="99">
        <v>20</v>
      </c>
      <c r="D3644" s="99"/>
      <c r="AQ3644" s="99">
        <v>20</v>
      </c>
    </row>
    <row r="3645" spans="1:43" x14ac:dyDescent="0.35">
      <c r="B3645" s="99"/>
      <c r="C3645" s="99"/>
      <c r="D3645" s="99"/>
    </row>
    <row r="3646" spans="1:43" x14ac:dyDescent="0.35">
      <c r="B3646" s="99"/>
      <c r="C3646" s="99"/>
      <c r="D3646" s="99"/>
    </row>
    <row r="3647" spans="1:43" x14ac:dyDescent="0.35">
      <c r="B3647" s="99"/>
      <c r="C3647" s="99"/>
      <c r="D3647" s="99"/>
    </row>
    <row r="3648" spans="1:43" x14ac:dyDescent="0.35">
      <c r="B3648" s="99"/>
      <c r="C3648" s="99"/>
      <c r="D3648" s="99"/>
    </row>
    <row r="3649" spans="2:4" x14ac:dyDescent="0.35">
      <c r="B3649" s="99"/>
      <c r="C3649" s="99"/>
      <c r="D3649" s="99"/>
    </row>
    <row r="3650" spans="2:4" x14ac:dyDescent="0.35">
      <c r="B3650" s="99"/>
      <c r="C3650" s="99"/>
      <c r="D3650" s="99"/>
    </row>
    <row r="3651" spans="2:4" x14ac:dyDescent="0.35">
      <c r="B3651" s="99"/>
      <c r="C3651" s="99"/>
      <c r="D3651" s="99"/>
    </row>
    <row r="3652" spans="2:4" x14ac:dyDescent="0.35">
      <c r="B3652" s="99"/>
      <c r="C3652" s="99"/>
      <c r="D3652" s="99"/>
    </row>
    <row r="3653" spans="2:4" x14ac:dyDescent="0.35">
      <c r="B3653" s="99"/>
      <c r="C3653" s="99"/>
      <c r="D3653" s="99"/>
    </row>
    <row r="3654" spans="2:4" x14ac:dyDescent="0.35">
      <c r="B3654" s="99"/>
      <c r="C3654" s="99"/>
      <c r="D3654" s="99"/>
    </row>
    <row r="3655" spans="2:4" x14ac:dyDescent="0.35">
      <c r="B3655" s="99"/>
      <c r="C3655" s="99"/>
      <c r="D3655" s="99"/>
    </row>
    <row r="3656" spans="2:4" x14ac:dyDescent="0.35">
      <c r="B3656" s="99"/>
      <c r="C3656" s="99"/>
      <c r="D3656" s="99"/>
    </row>
    <row r="3657" spans="2:4" x14ac:dyDescent="0.35">
      <c r="B3657" s="99"/>
      <c r="C3657" s="99"/>
      <c r="D3657" s="99"/>
    </row>
    <row r="3658" spans="2:4" x14ac:dyDescent="0.35">
      <c r="B3658" s="99"/>
      <c r="C3658" s="99"/>
      <c r="D3658" s="99"/>
    </row>
    <row r="3659" spans="2:4" x14ac:dyDescent="0.35">
      <c r="B3659" s="99"/>
      <c r="C3659" s="99"/>
      <c r="D3659" s="99"/>
    </row>
    <row r="3660" spans="2:4" x14ac:dyDescent="0.35">
      <c r="B3660" s="99"/>
      <c r="C3660" s="99"/>
      <c r="D3660" s="99"/>
    </row>
    <row r="3661" spans="2:4" x14ac:dyDescent="0.35">
      <c r="B3661" s="99"/>
      <c r="C3661" s="99"/>
      <c r="D3661" s="99"/>
    </row>
    <row r="3662" spans="2:4" x14ac:dyDescent="0.35">
      <c r="B3662" s="99"/>
      <c r="C3662" s="99"/>
      <c r="D3662" s="99"/>
    </row>
    <row r="3663" spans="2:4" x14ac:dyDescent="0.35">
      <c r="B3663" s="99"/>
      <c r="C3663" s="99"/>
      <c r="D3663" s="99"/>
    </row>
    <row r="3664" spans="2:4" x14ac:dyDescent="0.35">
      <c r="B3664" s="99"/>
      <c r="C3664" s="99"/>
      <c r="D3664" s="99"/>
    </row>
    <row r="3665" spans="2:4" x14ac:dyDescent="0.35">
      <c r="B3665" s="99"/>
      <c r="C3665" s="99"/>
      <c r="D3665" s="99"/>
    </row>
    <row r="3666" spans="2:4" x14ac:dyDescent="0.35">
      <c r="B3666" s="99"/>
      <c r="C3666" s="99"/>
      <c r="D3666" s="99"/>
    </row>
    <row r="3667" spans="2:4" x14ac:dyDescent="0.35">
      <c r="B3667" s="99"/>
      <c r="C3667" s="99"/>
      <c r="D3667" s="99"/>
    </row>
    <row r="3668" spans="2:4" x14ac:dyDescent="0.35">
      <c r="B3668" s="99"/>
      <c r="C3668" s="99"/>
      <c r="D3668" s="99"/>
    </row>
    <row r="3669" spans="2:4" x14ac:dyDescent="0.35">
      <c r="B3669" s="99"/>
      <c r="C3669" s="99"/>
      <c r="D3669" s="99"/>
    </row>
    <row r="3670" spans="2:4" x14ac:dyDescent="0.35">
      <c r="B3670" s="99"/>
      <c r="C3670" s="99"/>
      <c r="D3670" s="99"/>
    </row>
    <row r="3671" spans="2:4" x14ac:dyDescent="0.35">
      <c r="B3671" s="99"/>
      <c r="C3671" s="99"/>
      <c r="D3671" s="99"/>
    </row>
    <row r="3672" spans="2:4" x14ac:dyDescent="0.35">
      <c r="B3672" s="99"/>
      <c r="C3672" s="99"/>
      <c r="D3672" s="99"/>
    </row>
    <row r="3673" spans="2:4" x14ac:dyDescent="0.35">
      <c r="B3673" s="99"/>
      <c r="C3673" s="99"/>
      <c r="D3673" s="99"/>
    </row>
    <row r="3674" spans="2:4" x14ac:dyDescent="0.35">
      <c r="B3674" s="99"/>
      <c r="C3674" s="99"/>
      <c r="D3674" s="99"/>
    </row>
    <row r="3675" spans="2:4" x14ac:dyDescent="0.35">
      <c r="B3675" s="99"/>
      <c r="C3675" s="99"/>
      <c r="D3675" s="99"/>
    </row>
    <row r="3676" spans="2:4" x14ac:dyDescent="0.35">
      <c r="B3676" s="99"/>
      <c r="C3676" s="99"/>
      <c r="D3676" s="99"/>
    </row>
    <row r="3677" spans="2:4" x14ac:dyDescent="0.35">
      <c r="B3677" s="99"/>
      <c r="C3677" s="99"/>
      <c r="D3677" s="99"/>
    </row>
    <row r="3678" spans="2:4" x14ac:dyDescent="0.35">
      <c r="B3678" s="99"/>
      <c r="C3678" s="99"/>
      <c r="D3678" s="99"/>
    </row>
    <row r="3679" spans="2:4" x14ac:dyDescent="0.35">
      <c r="B3679" s="99"/>
      <c r="C3679" s="99"/>
      <c r="D3679" s="99"/>
    </row>
    <row r="3680" spans="2:4" x14ac:dyDescent="0.35">
      <c r="B3680" s="99"/>
      <c r="C3680" s="99"/>
      <c r="D3680" s="99"/>
    </row>
    <row r="3681" spans="2:4" x14ac:dyDescent="0.35">
      <c r="B3681" s="99"/>
      <c r="C3681" s="99"/>
      <c r="D3681" s="99"/>
    </row>
    <row r="3682" spans="2:4" x14ac:dyDescent="0.35">
      <c r="B3682" s="99"/>
      <c r="C3682" s="99"/>
      <c r="D3682" s="99"/>
    </row>
    <row r="3683" spans="2:4" x14ac:dyDescent="0.35">
      <c r="B3683" s="99"/>
      <c r="C3683" s="99"/>
      <c r="D3683" s="99"/>
    </row>
    <row r="3684" spans="2:4" x14ac:dyDescent="0.35">
      <c r="B3684" s="99"/>
      <c r="C3684" s="99"/>
      <c r="D3684" s="99"/>
    </row>
    <row r="3685" spans="2:4" x14ac:dyDescent="0.35">
      <c r="B3685" s="99"/>
      <c r="C3685" s="99"/>
      <c r="D3685" s="99"/>
    </row>
    <row r="3686" spans="2:4" x14ac:dyDescent="0.35">
      <c r="B3686" s="99"/>
      <c r="C3686" s="99"/>
      <c r="D3686" s="99"/>
    </row>
    <row r="3687" spans="2:4" x14ac:dyDescent="0.35">
      <c r="B3687" s="99"/>
      <c r="C3687" s="99"/>
      <c r="D3687" s="99"/>
    </row>
    <row r="3688" spans="2:4" x14ac:dyDescent="0.35">
      <c r="B3688" s="99"/>
      <c r="C3688" s="99"/>
      <c r="D3688" s="99"/>
    </row>
    <row r="3689" spans="2:4" x14ac:dyDescent="0.35">
      <c r="B3689" s="99"/>
      <c r="C3689" s="99"/>
      <c r="D3689" s="99"/>
    </row>
    <row r="3690" spans="2:4" x14ac:dyDescent="0.35">
      <c r="B3690" s="99"/>
      <c r="C3690" s="99"/>
      <c r="D3690" s="99"/>
    </row>
    <row r="3691" spans="2:4" x14ac:dyDescent="0.35">
      <c r="B3691" s="99"/>
      <c r="C3691" s="99"/>
      <c r="D3691" s="99"/>
    </row>
    <row r="3692" spans="2:4" x14ac:dyDescent="0.35">
      <c r="B3692" s="99"/>
      <c r="C3692" s="99"/>
      <c r="D3692" s="99"/>
    </row>
    <row r="3693" spans="2:4" x14ac:dyDescent="0.35">
      <c r="B3693" s="99"/>
      <c r="C3693" s="99"/>
      <c r="D3693" s="99"/>
    </row>
    <row r="3694" spans="2:4" x14ac:dyDescent="0.35">
      <c r="B3694" s="99"/>
      <c r="C3694" s="99"/>
      <c r="D3694" s="99"/>
    </row>
    <row r="3695" spans="2:4" x14ac:dyDescent="0.35">
      <c r="B3695" s="99"/>
      <c r="C3695" s="99"/>
      <c r="D3695" s="99"/>
    </row>
    <row r="3696" spans="2:4" x14ac:dyDescent="0.35">
      <c r="B3696" s="99"/>
      <c r="C3696" s="99"/>
      <c r="D3696" s="99"/>
    </row>
    <row r="3697" spans="2:4" x14ac:dyDescent="0.35">
      <c r="B3697" s="99"/>
      <c r="C3697" s="99"/>
      <c r="D3697" s="99"/>
    </row>
    <row r="3698" spans="2:4" x14ac:dyDescent="0.35">
      <c r="B3698" s="99"/>
      <c r="C3698" s="99"/>
      <c r="D3698" s="99"/>
    </row>
    <row r="3699" spans="2:4" x14ac:dyDescent="0.35">
      <c r="B3699" s="99"/>
      <c r="C3699" s="99"/>
      <c r="D3699" s="99"/>
    </row>
    <row r="3700" spans="2:4" x14ac:dyDescent="0.35">
      <c r="B3700" s="99"/>
      <c r="C3700" s="99"/>
      <c r="D3700" s="99"/>
    </row>
    <row r="3701" spans="2:4" x14ac:dyDescent="0.35">
      <c r="B3701" s="99"/>
      <c r="C3701" s="99"/>
      <c r="D3701" s="99"/>
    </row>
    <row r="3702" spans="2:4" x14ac:dyDescent="0.35">
      <c r="B3702" s="99"/>
      <c r="C3702" s="99"/>
      <c r="D3702" s="99"/>
    </row>
    <row r="3703" spans="2:4" x14ac:dyDescent="0.35">
      <c r="B3703" s="99"/>
      <c r="C3703" s="99"/>
      <c r="D3703" s="99"/>
    </row>
    <row r="3704" spans="2:4" x14ac:dyDescent="0.35">
      <c r="B3704" s="99"/>
      <c r="C3704" s="99"/>
      <c r="D3704" s="99"/>
    </row>
    <row r="3705" spans="2:4" x14ac:dyDescent="0.35">
      <c r="B3705" s="99"/>
      <c r="C3705" s="99"/>
      <c r="D3705" s="99"/>
    </row>
    <row r="3706" spans="2:4" x14ac:dyDescent="0.35">
      <c r="B3706" s="99"/>
      <c r="C3706" s="99"/>
      <c r="D3706" s="99"/>
    </row>
    <row r="3707" spans="2:4" x14ac:dyDescent="0.35">
      <c r="B3707" s="99"/>
      <c r="C3707" s="99"/>
      <c r="D3707" s="99"/>
    </row>
    <row r="3708" spans="2:4" x14ac:dyDescent="0.35">
      <c r="B3708" s="99"/>
      <c r="C3708" s="99"/>
      <c r="D3708" s="99"/>
    </row>
    <row r="3709" spans="2:4" x14ac:dyDescent="0.35">
      <c r="B3709" s="99"/>
      <c r="C3709" s="99"/>
      <c r="D3709" s="99"/>
    </row>
    <row r="3710" spans="2:4" x14ac:dyDescent="0.35">
      <c r="B3710" s="99"/>
      <c r="C3710" s="99"/>
      <c r="D3710" s="99"/>
    </row>
    <row r="3711" spans="2:4" x14ac:dyDescent="0.35">
      <c r="B3711" s="99"/>
      <c r="C3711" s="99"/>
      <c r="D3711" s="99"/>
    </row>
    <row r="3712" spans="2:4" x14ac:dyDescent="0.35">
      <c r="B3712" s="99"/>
      <c r="C3712" s="99"/>
      <c r="D3712" s="99"/>
    </row>
    <row r="3713" spans="2:4" x14ac:dyDescent="0.35">
      <c r="B3713" s="99"/>
      <c r="C3713" s="99"/>
      <c r="D3713" s="99"/>
    </row>
    <row r="3714" spans="2:4" x14ac:dyDescent="0.35">
      <c r="B3714" s="99"/>
      <c r="C3714" s="99"/>
      <c r="D3714" s="99"/>
    </row>
    <row r="3715" spans="2:4" x14ac:dyDescent="0.35">
      <c r="B3715" s="99"/>
      <c r="C3715" s="99"/>
      <c r="D3715" s="99"/>
    </row>
    <row r="3716" spans="2:4" x14ac:dyDescent="0.35">
      <c r="B3716" s="99"/>
      <c r="C3716" s="99"/>
      <c r="D3716" s="99"/>
    </row>
    <row r="3717" spans="2:4" x14ac:dyDescent="0.35">
      <c r="B3717" s="99"/>
      <c r="C3717" s="99"/>
      <c r="D3717" s="99"/>
    </row>
    <row r="3718" spans="2:4" x14ac:dyDescent="0.35">
      <c r="B3718" s="99"/>
      <c r="C3718" s="99"/>
      <c r="D3718" s="99"/>
    </row>
    <row r="3719" spans="2:4" x14ac:dyDescent="0.35">
      <c r="B3719" s="99"/>
      <c r="C3719" s="99"/>
      <c r="D3719" s="99"/>
    </row>
    <row r="3720" spans="2:4" x14ac:dyDescent="0.35">
      <c r="B3720" s="99"/>
      <c r="C3720" s="99"/>
      <c r="D3720" s="99"/>
    </row>
    <row r="3721" spans="2:4" x14ac:dyDescent="0.35">
      <c r="B3721" s="99"/>
      <c r="C3721" s="99"/>
      <c r="D3721" s="99"/>
    </row>
    <row r="3722" spans="2:4" x14ac:dyDescent="0.35">
      <c r="B3722" s="99"/>
      <c r="C3722" s="99"/>
      <c r="D3722" s="99"/>
    </row>
    <row r="3723" spans="2:4" x14ac:dyDescent="0.35">
      <c r="B3723" s="99"/>
      <c r="C3723" s="99"/>
      <c r="D3723" s="99"/>
    </row>
    <row r="3724" spans="2:4" x14ac:dyDescent="0.35">
      <c r="B3724" s="99"/>
      <c r="C3724" s="99"/>
      <c r="D3724" s="99"/>
    </row>
    <row r="3725" spans="2:4" x14ac:dyDescent="0.35">
      <c r="B3725" s="99"/>
      <c r="C3725" s="99"/>
      <c r="D3725" s="99"/>
    </row>
    <row r="3726" spans="2:4" x14ac:dyDescent="0.35">
      <c r="B3726" s="99"/>
      <c r="C3726" s="99"/>
      <c r="D3726" s="99"/>
    </row>
    <row r="3727" spans="2:4" x14ac:dyDescent="0.35">
      <c r="B3727" s="99"/>
      <c r="C3727" s="99"/>
      <c r="D3727" s="99"/>
    </row>
    <row r="3728" spans="2:4" x14ac:dyDescent="0.35">
      <c r="B3728" s="99"/>
      <c r="C3728" s="99"/>
      <c r="D3728" s="99"/>
    </row>
    <row r="3729" spans="2:4" x14ac:dyDescent="0.35">
      <c r="B3729" s="99"/>
      <c r="C3729" s="99"/>
      <c r="D3729" s="99"/>
    </row>
    <row r="3730" spans="2:4" x14ac:dyDescent="0.35">
      <c r="B3730" s="99"/>
      <c r="C3730" s="99"/>
      <c r="D3730" s="99"/>
    </row>
    <row r="3731" spans="2:4" x14ac:dyDescent="0.35">
      <c r="B3731" s="99"/>
      <c r="C3731" s="99"/>
      <c r="D3731" s="99"/>
    </row>
    <row r="3732" spans="2:4" x14ac:dyDescent="0.35">
      <c r="B3732" s="99"/>
      <c r="C3732" s="99"/>
      <c r="D3732" s="99"/>
    </row>
    <row r="3733" spans="2:4" x14ac:dyDescent="0.35">
      <c r="B3733" s="99"/>
      <c r="C3733" s="99"/>
      <c r="D3733" s="99"/>
    </row>
    <row r="3734" spans="2:4" x14ac:dyDescent="0.35">
      <c r="B3734" s="99"/>
      <c r="C3734" s="99"/>
      <c r="D3734" s="99"/>
    </row>
    <row r="3735" spans="2:4" x14ac:dyDescent="0.35">
      <c r="B3735" s="99"/>
      <c r="C3735" s="99"/>
      <c r="D3735" s="99"/>
    </row>
    <row r="3736" spans="2:4" x14ac:dyDescent="0.35">
      <c r="B3736" s="99"/>
      <c r="C3736" s="99"/>
      <c r="D3736" s="99"/>
    </row>
    <row r="3737" spans="2:4" x14ac:dyDescent="0.35">
      <c r="B3737" s="99"/>
      <c r="C3737" s="99"/>
      <c r="D3737" s="99"/>
    </row>
    <row r="3738" spans="2:4" x14ac:dyDescent="0.35">
      <c r="B3738" s="99"/>
      <c r="C3738" s="99"/>
      <c r="D3738" s="99"/>
    </row>
    <row r="3739" spans="2:4" x14ac:dyDescent="0.35">
      <c r="B3739" s="99"/>
      <c r="C3739" s="99"/>
      <c r="D3739" s="99"/>
    </row>
    <row r="3740" spans="2:4" x14ac:dyDescent="0.35">
      <c r="B3740" s="99"/>
      <c r="C3740" s="99"/>
      <c r="D3740" s="99"/>
    </row>
    <row r="3741" spans="2:4" x14ac:dyDescent="0.35">
      <c r="B3741" s="99"/>
      <c r="C3741" s="99"/>
      <c r="D3741" s="99"/>
    </row>
    <row r="3742" spans="2:4" x14ac:dyDescent="0.35">
      <c r="B3742" s="99"/>
      <c r="C3742" s="99"/>
      <c r="D3742" s="99"/>
    </row>
    <row r="3743" spans="2:4" x14ac:dyDescent="0.35">
      <c r="B3743" s="99"/>
      <c r="C3743" s="99"/>
      <c r="D3743" s="99"/>
    </row>
    <row r="3744" spans="2:4" x14ac:dyDescent="0.35">
      <c r="B3744" s="99"/>
      <c r="C3744" s="99"/>
      <c r="D3744" s="99"/>
    </row>
    <row r="3745" spans="2:4" x14ac:dyDescent="0.35">
      <c r="B3745" s="99"/>
      <c r="C3745" s="99"/>
      <c r="D3745" s="99"/>
    </row>
    <row r="3746" spans="2:4" x14ac:dyDescent="0.35">
      <c r="B3746" s="99"/>
      <c r="C3746" s="99"/>
      <c r="D3746" s="99"/>
    </row>
    <row r="3747" spans="2:4" x14ac:dyDescent="0.35">
      <c r="B3747" s="99"/>
      <c r="C3747" s="99"/>
      <c r="D3747" s="99"/>
    </row>
    <row r="3748" spans="2:4" x14ac:dyDescent="0.35">
      <c r="B3748" s="99"/>
      <c r="C3748" s="99"/>
      <c r="D3748" s="99"/>
    </row>
    <row r="3749" spans="2:4" x14ac:dyDescent="0.35">
      <c r="B3749" s="99"/>
      <c r="C3749" s="99"/>
      <c r="D3749" s="99"/>
    </row>
    <row r="3750" spans="2:4" x14ac:dyDescent="0.35">
      <c r="B3750" s="99"/>
      <c r="C3750" s="99"/>
      <c r="D3750" s="99"/>
    </row>
    <row r="3751" spans="2:4" x14ac:dyDescent="0.35">
      <c r="B3751" s="99"/>
      <c r="C3751" s="99"/>
      <c r="D3751" s="99"/>
    </row>
    <row r="3752" spans="2:4" x14ac:dyDescent="0.35">
      <c r="B3752" s="99"/>
      <c r="C3752" s="99"/>
      <c r="D3752" s="99"/>
    </row>
    <row r="3753" spans="2:4" x14ac:dyDescent="0.35">
      <c r="B3753" s="99"/>
      <c r="C3753" s="99"/>
      <c r="D3753" s="99"/>
    </row>
    <row r="3754" spans="2:4" x14ac:dyDescent="0.35">
      <c r="B3754" s="99"/>
      <c r="C3754" s="99"/>
      <c r="D3754" s="99"/>
    </row>
    <row r="3755" spans="2:4" x14ac:dyDescent="0.35">
      <c r="B3755" s="99"/>
      <c r="C3755" s="99"/>
      <c r="D3755" s="99"/>
    </row>
    <row r="3756" spans="2:4" x14ac:dyDescent="0.35">
      <c r="B3756" s="99"/>
      <c r="C3756" s="99"/>
      <c r="D3756" s="99"/>
    </row>
    <row r="3757" spans="2:4" x14ac:dyDescent="0.35">
      <c r="B3757" s="99"/>
      <c r="C3757" s="99"/>
      <c r="D3757" s="99"/>
    </row>
    <row r="3758" spans="2:4" x14ac:dyDescent="0.35">
      <c r="B3758" s="99"/>
      <c r="C3758" s="99"/>
      <c r="D3758" s="99"/>
    </row>
    <row r="3759" spans="2:4" x14ac:dyDescent="0.35">
      <c r="B3759" s="99"/>
      <c r="C3759" s="99"/>
      <c r="D3759" s="99"/>
    </row>
    <row r="3760" spans="2:4" x14ac:dyDescent="0.35">
      <c r="B3760" s="99"/>
      <c r="C3760" s="99"/>
      <c r="D3760" s="99"/>
    </row>
    <row r="3761" spans="2:4" x14ac:dyDescent="0.35">
      <c r="B3761" s="99"/>
      <c r="C3761" s="99"/>
      <c r="D3761" s="99"/>
    </row>
    <row r="3762" spans="2:4" x14ac:dyDescent="0.35">
      <c r="B3762" s="99"/>
      <c r="C3762" s="99"/>
      <c r="D3762" s="99"/>
    </row>
    <row r="3763" spans="2:4" x14ac:dyDescent="0.35">
      <c r="B3763" s="99"/>
      <c r="C3763" s="99"/>
      <c r="D3763" s="99"/>
    </row>
    <row r="3764" spans="2:4" x14ac:dyDescent="0.35">
      <c r="B3764" s="99"/>
      <c r="C3764" s="99"/>
      <c r="D3764" s="99"/>
    </row>
    <row r="3765" spans="2:4" x14ac:dyDescent="0.35">
      <c r="B3765" s="99"/>
      <c r="C3765" s="99"/>
      <c r="D3765" s="99"/>
    </row>
    <row r="3766" spans="2:4" x14ac:dyDescent="0.35">
      <c r="B3766" s="99"/>
      <c r="C3766" s="99"/>
      <c r="D3766" s="99"/>
    </row>
    <row r="3767" spans="2:4" x14ac:dyDescent="0.35">
      <c r="B3767" s="99"/>
      <c r="C3767" s="99"/>
      <c r="D3767" s="99"/>
    </row>
    <row r="3768" spans="2:4" x14ac:dyDescent="0.35">
      <c r="B3768" s="99"/>
      <c r="C3768" s="99"/>
      <c r="D3768" s="99"/>
    </row>
    <row r="3769" spans="2:4" x14ac:dyDescent="0.35">
      <c r="B3769" s="99"/>
      <c r="C3769" s="99"/>
      <c r="D3769" s="99"/>
    </row>
    <row r="3770" spans="2:4" x14ac:dyDescent="0.35">
      <c r="B3770" s="99"/>
      <c r="C3770" s="99"/>
      <c r="D3770" s="99"/>
    </row>
    <row r="3771" spans="2:4" x14ac:dyDescent="0.35">
      <c r="B3771" s="99"/>
      <c r="C3771" s="99"/>
      <c r="D3771" s="99"/>
    </row>
    <row r="3772" spans="2:4" x14ac:dyDescent="0.35">
      <c r="B3772" s="99"/>
      <c r="C3772" s="99"/>
      <c r="D3772" s="99"/>
    </row>
    <row r="3773" spans="2:4" x14ac:dyDescent="0.35">
      <c r="B3773" s="99"/>
      <c r="C3773" s="99"/>
      <c r="D3773" s="99"/>
    </row>
    <row r="3774" spans="2:4" x14ac:dyDescent="0.35">
      <c r="B3774" s="99"/>
      <c r="C3774" s="99"/>
      <c r="D3774" s="99"/>
    </row>
    <row r="3775" spans="2:4" x14ac:dyDescent="0.35">
      <c r="B3775" s="99"/>
      <c r="C3775" s="99"/>
      <c r="D3775" s="99"/>
    </row>
    <row r="3776" spans="2:4" x14ac:dyDescent="0.35">
      <c r="B3776" s="99"/>
      <c r="C3776" s="99"/>
      <c r="D3776" s="99"/>
    </row>
    <row r="3777" spans="2:4" x14ac:dyDescent="0.35">
      <c r="B3777" s="99"/>
      <c r="C3777" s="99"/>
      <c r="D3777" s="99"/>
    </row>
    <row r="3778" spans="2:4" x14ac:dyDescent="0.35">
      <c r="B3778" s="99"/>
      <c r="C3778" s="99"/>
      <c r="D3778" s="99"/>
    </row>
    <row r="3779" spans="2:4" x14ac:dyDescent="0.35">
      <c r="B3779" s="99"/>
      <c r="C3779" s="99"/>
      <c r="D3779" s="99"/>
    </row>
    <row r="3780" spans="2:4" x14ac:dyDescent="0.35">
      <c r="B3780" s="99"/>
      <c r="C3780" s="99"/>
      <c r="D3780" s="99"/>
    </row>
    <row r="3781" spans="2:4" x14ac:dyDescent="0.35">
      <c r="B3781" s="99"/>
      <c r="C3781" s="99"/>
      <c r="D3781" s="99"/>
    </row>
    <row r="3782" spans="2:4" x14ac:dyDescent="0.35">
      <c r="B3782" s="99"/>
      <c r="C3782" s="99"/>
      <c r="D3782" s="99"/>
    </row>
    <row r="3783" spans="2:4" x14ac:dyDescent="0.35">
      <c r="B3783" s="99"/>
      <c r="C3783" s="99"/>
      <c r="D3783" s="99"/>
    </row>
    <row r="3784" spans="2:4" x14ac:dyDescent="0.35">
      <c r="B3784" s="99"/>
      <c r="C3784" s="99"/>
      <c r="D3784" s="99"/>
    </row>
    <row r="3785" spans="2:4" x14ac:dyDescent="0.35">
      <c r="B3785" s="99"/>
      <c r="C3785" s="99"/>
      <c r="D3785" s="99"/>
    </row>
    <row r="3786" spans="2:4" x14ac:dyDescent="0.35">
      <c r="B3786" s="99"/>
      <c r="C3786" s="99"/>
      <c r="D3786" s="99"/>
    </row>
    <row r="3787" spans="2:4" x14ac:dyDescent="0.35">
      <c r="B3787" s="99"/>
      <c r="C3787" s="99"/>
      <c r="D3787" s="99"/>
    </row>
    <row r="3788" spans="2:4" x14ac:dyDescent="0.35">
      <c r="B3788" s="99"/>
      <c r="C3788" s="99"/>
      <c r="D3788" s="99"/>
    </row>
    <row r="3789" spans="2:4" x14ac:dyDescent="0.35">
      <c r="B3789" s="99"/>
      <c r="C3789" s="99"/>
      <c r="D3789" s="99"/>
    </row>
    <row r="3790" spans="2:4" x14ac:dyDescent="0.35">
      <c r="B3790" s="99"/>
      <c r="C3790" s="99"/>
      <c r="D3790" s="99"/>
    </row>
    <row r="3791" spans="2:4" x14ac:dyDescent="0.35">
      <c r="B3791" s="99"/>
      <c r="C3791" s="99"/>
      <c r="D3791" s="99"/>
    </row>
    <row r="3792" spans="2:4" x14ac:dyDescent="0.35">
      <c r="B3792" s="99"/>
      <c r="C3792" s="99"/>
      <c r="D3792" s="99"/>
    </row>
    <row r="3793" spans="2:4" x14ac:dyDescent="0.35">
      <c r="B3793" s="99"/>
      <c r="C3793" s="99"/>
      <c r="D3793" s="99"/>
    </row>
    <row r="3794" spans="2:4" x14ac:dyDescent="0.35">
      <c r="B3794" s="99"/>
      <c r="C3794" s="99"/>
      <c r="D3794" s="99"/>
    </row>
    <row r="3795" spans="2:4" x14ac:dyDescent="0.35">
      <c r="B3795" s="99"/>
      <c r="C3795" s="99"/>
      <c r="D3795" s="99"/>
    </row>
    <row r="3796" spans="2:4" x14ac:dyDescent="0.35">
      <c r="B3796" s="99"/>
      <c r="C3796" s="99"/>
      <c r="D3796" s="99"/>
    </row>
    <row r="3797" spans="2:4" x14ac:dyDescent="0.35">
      <c r="B3797" s="99"/>
      <c r="C3797" s="99"/>
      <c r="D3797" s="99"/>
    </row>
    <row r="3798" spans="2:4" x14ac:dyDescent="0.35">
      <c r="B3798" s="99"/>
      <c r="C3798" s="99"/>
      <c r="D3798" s="99"/>
    </row>
    <row r="3799" spans="2:4" x14ac:dyDescent="0.35">
      <c r="B3799" s="99"/>
      <c r="C3799" s="99"/>
      <c r="D3799" s="99"/>
    </row>
    <row r="3800" spans="2:4" x14ac:dyDescent="0.35">
      <c r="B3800" s="99"/>
      <c r="C3800" s="99"/>
      <c r="D3800" s="99"/>
    </row>
    <row r="3801" spans="2:4" x14ac:dyDescent="0.35">
      <c r="B3801" s="99"/>
      <c r="C3801" s="99"/>
      <c r="D3801" s="99"/>
    </row>
    <row r="3802" spans="2:4" x14ac:dyDescent="0.35">
      <c r="B3802" s="99"/>
      <c r="C3802" s="99"/>
      <c r="D3802" s="99"/>
    </row>
    <row r="3803" spans="2:4" x14ac:dyDescent="0.35">
      <c r="B3803" s="99"/>
      <c r="C3803" s="99"/>
      <c r="D3803" s="99"/>
    </row>
    <row r="3804" spans="2:4" x14ac:dyDescent="0.35">
      <c r="B3804" s="99"/>
      <c r="C3804" s="99"/>
      <c r="D3804" s="99"/>
    </row>
    <row r="3805" spans="2:4" x14ac:dyDescent="0.35">
      <c r="B3805" s="99"/>
      <c r="C3805" s="99"/>
      <c r="D3805" s="99"/>
    </row>
    <row r="3806" spans="2:4" x14ac:dyDescent="0.35">
      <c r="B3806" s="99"/>
      <c r="C3806" s="99"/>
      <c r="D3806" s="99"/>
    </row>
    <row r="3807" spans="2:4" x14ac:dyDescent="0.35">
      <c r="B3807" s="99"/>
      <c r="C3807" s="99"/>
      <c r="D3807" s="99"/>
    </row>
    <row r="3808" spans="2:4" x14ac:dyDescent="0.35">
      <c r="B3808" s="99"/>
      <c r="C3808" s="99"/>
      <c r="D3808" s="99"/>
    </row>
    <row r="3809" spans="2:4" x14ac:dyDescent="0.35">
      <c r="B3809" s="99"/>
      <c r="C3809" s="99"/>
      <c r="D3809" s="99"/>
    </row>
    <row r="3810" spans="2:4" x14ac:dyDescent="0.35">
      <c r="B3810" s="99"/>
      <c r="C3810" s="99"/>
      <c r="D3810" s="99"/>
    </row>
    <row r="3811" spans="2:4" x14ac:dyDescent="0.35">
      <c r="B3811" s="99"/>
      <c r="C3811" s="99"/>
      <c r="D3811" s="99"/>
    </row>
    <row r="3812" spans="2:4" x14ac:dyDescent="0.35">
      <c r="B3812" s="99"/>
      <c r="C3812" s="99"/>
      <c r="D3812" s="99"/>
    </row>
    <row r="3813" spans="2:4" x14ac:dyDescent="0.35">
      <c r="B3813" s="99"/>
      <c r="C3813" s="99"/>
      <c r="D3813" s="99"/>
    </row>
    <row r="3814" spans="2:4" x14ac:dyDescent="0.35">
      <c r="B3814" s="99"/>
      <c r="C3814" s="99"/>
      <c r="D3814" s="99"/>
    </row>
    <row r="3815" spans="2:4" x14ac:dyDescent="0.35">
      <c r="B3815" s="99"/>
      <c r="C3815" s="99"/>
      <c r="D3815" s="99"/>
    </row>
    <row r="3816" spans="2:4" x14ac:dyDescent="0.35">
      <c r="B3816" s="99"/>
      <c r="C3816" s="99"/>
      <c r="D3816" s="99"/>
    </row>
    <row r="3817" spans="2:4" x14ac:dyDescent="0.35">
      <c r="B3817" s="99"/>
      <c r="C3817" s="99"/>
      <c r="D3817" s="99"/>
    </row>
    <row r="3818" spans="2:4" x14ac:dyDescent="0.35">
      <c r="B3818" s="99"/>
      <c r="C3818" s="99"/>
      <c r="D3818" s="99"/>
    </row>
    <row r="3819" spans="2:4" x14ac:dyDescent="0.35">
      <c r="B3819" s="99"/>
      <c r="C3819" s="99"/>
      <c r="D3819" s="99"/>
    </row>
    <row r="3820" spans="2:4" x14ac:dyDescent="0.35">
      <c r="B3820" s="99"/>
      <c r="C3820" s="99"/>
      <c r="D3820" s="99"/>
    </row>
    <row r="3821" spans="2:4" x14ac:dyDescent="0.35">
      <c r="B3821" s="99"/>
      <c r="C3821" s="99"/>
      <c r="D3821" s="99"/>
    </row>
    <row r="3822" spans="2:4" x14ac:dyDescent="0.35">
      <c r="B3822" s="99"/>
      <c r="C3822" s="99"/>
      <c r="D3822" s="99"/>
    </row>
    <row r="3823" spans="2:4" x14ac:dyDescent="0.35">
      <c r="B3823" s="99"/>
      <c r="C3823" s="99"/>
      <c r="D3823" s="99"/>
    </row>
    <row r="3824" spans="2:4" x14ac:dyDescent="0.35">
      <c r="B3824" s="99"/>
      <c r="C3824" s="99"/>
      <c r="D3824" s="99"/>
    </row>
    <row r="3825" spans="2:4" x14ac:dyDescent="0.35">
      <c r="B3825" s="99"/>
      <c r="C3825" s="99"/>
      <c r="D3825" s="99"/>
    </row>
    <row r="3826" spans="2:4" x14ac:dyDescent="0.35">
      <c r="B3826" s="99"/>
      <c r="C3826" s="99"/>
      <c r="D3826" s="99"/>
    </row>
    <row r="3827" spans="2:4" x14ac:dyDescent="0.35">
      <c r="B3827" s="99"/>
      <c r="C3827" s="99"/>
      <c r="D3827" s="99"/>
    </row>
    <row r="3828" spans="2:4" x14ac:dyDescent="0.35">
      <c r="B3828" s="99"/>
      <c r="C3828" s="99"/>
      <c r="D3828" s="99"/>
    </row>
    <row r="3829" spans="2:4" x14ac:dyDescent="0.35">
      <c r="B3829" s="99"/>
      <c r="C3829" s="99"/>
      <c r="D3829" s="99"/>
    </row>
    <row r="3830" spans="2:4" x14ac:dyDescent="0.35">
      <c r="B3830" s="99"/>
      <c r="C3830" s="99"/>
      <c r="D3830" s="99"/>
    </row>
    <row r="3831" spans="2:4" x14ac:dyDescent="0.35">
      <c r="B3831" s="99"/>
      <c r="C3831" s="99"/>
      <c r="D3831" s="99"/>
    </row>
    <row r="3832" spans="2:4" x14ac:dyDescent="0.35">
      <c r="B3832" s="99"/>
      <c r="C3832" s="99"/>
      <c r="D3832" s="99"/>
    </row>
    <row r="3833" spans="2:4" x14ac:dyDescent="0.35">
      <c r="B3833" s="99"/>
      <c r="C3833" s="99"/>
      <c r="D3833" s="99"/>
    </row>
    <row r="3834" spans="2:4" x14ac:dyDescent="0.35">
      <c r="B3834" s="99"/>
      <c r="C3834" s="99"/>
      <c r="D3834" s="99"/>
    </row>
    <row r="3835" spans="2:4" x14ac:dyDescent="0.35">
      <c r="B3835" s="99"/>
      <c r="C3835" s="99"/>
      <c r="D3835" s="99"/>
    </row>
    <row r="3836" spans="2:4" x14ac:dyDescent="0.35">
      <c r="B3836" s="99"/>
      <c r="C3836" s="99"/>
      <c r="D3836" s="99"/>
    </row>
    <row r="3837" spans="2:4" x14ac:dyDescent="0.35">
      <c r="B3837" s="99"/>
      <c r="C3837" s="99"/>
      <c r="D3837" s="99"/>
    </row>
    <row r="3838" spans="2:4" x14ac:dyDescent="0.35">
      <c r="B3838" s="99"/>
      <c r="C3838" s="99"/>
      <c r="D3838" s="99"/>
    </row>
    <row r="3839" spans="2:4" x14ac:dyDescent="0.35">
      <c r="B3839" s="99"/>
      <c r="C3839" s="99"/>
      <c r="D3839" s="99"/>
    </row>
    <row r="3840" spans="2:4" x14ac:dyDescent="0.35">
      <c r="B3840" s="99"/>
      <c r="C3840" s="99"/>
      <c r="D3840" s="99"/>
    </row>
    <row r="3841" spans="2:4" x14ac:dyDescent="0.35">
      <c r="B3841" s="99"/>
      <c r="C3841" s="99"/>
      <c r="D3841" s="99"/>
    </row>
    <row r="3842" spans="2:4" x14ac:dyDescent="0.35">
      <c r="B3842" s="99"/>
      <c r="C3842" s="99"/>
      <c r="D3842" s="99"/>
    </row>
    <row r="3843" spans="2:4" x14ac:dyDescent="0.35">
      <c r="B3843" s="99"/>
      <c r="C3843" s="99"/>
      <c r="D3843" s="99"/>
    </row>
    <row r="3844" spans="2:4" x14ac:dyDescent="0.35">
      <c r="B3844" s="99"/>
      <c r="C3844" s="99"/>
      <c r="D3844" s="99"/>
    </row>
    <row r="3845" spans="2:4" x14ac:dyDescent="0.35">
      <c r="B3845" s="99"/>
      <c r="C3845" s="99"/>
      <c r="D3845" s="99"/>
    </row>
    <row r="3846" spans="2:4" x14ac:dyDescent="0.35">
      <c r="B3846" s="99"/>
      <c r="C3846" s="99"/>
      <c r="D3846" s="99"/>
    </row>
    <row r="3847" spans="2:4" x14ac:dyDescent="0.35">
      <c r="B3847" s="99"/>
      <c r="C3847" s="99"/>
      <c r="D3847" s="99"/>
    </row>
    <row r="3848" spans="2:4" x14ac:dyDescent="0.35">
      <c r="B3848" s="99"/>
      <c r="C3848" s="99"/>
      <c r="D3848" s="99"/>
    </row>
    <row r="3849" spans="2:4" x14ac:dyDescent="0.35">
      <c r="B3849" s="99"/>
      <c r="C3849" s="99"/>
      <c r="D3849" s="99"/>
    </row>
    <row r="3850" spans="2:4" x14ac:dyDescent="0.35">
      <c r="B3850" s="99"/>
      <c r="C3850" s="99"/>
      <c r="D3850" s="99"/>
    </row>
    <row r="3851" spans="2:4" x14ac:dyDescent="0.35">
      <c r="B3851" s="99"/>
      <c r="C3851" s="99"/>
      <c r="D3851" s="99"/>
    </row>
    <row r="3852" spans="2:4" x14ac:dyDescent="0.35">
      <c r="B3852" s="99"/>
      <c r="C3852" s="99"/>
      <c r="D3852" s="99"/>
    </row>
    <row r="3853" spans="2:4" x14ac:dyDescent="0.35">
      <c r="B3853" s="99"/>
      <c r="C3853" s="99"/>
      <c r="D3853" s="99"/>
    </row>
    <row r="3854" spans="2:4" x14ac:dyDescent="0.35">
      <c r="B3854" s="99"/>
      <c r="C3854" s="99"/>
      <c r="D3854" s="99"/>
    </row>
    <row r="3855" spans="2:4" x14ac:dyDescent="0.35">
      <c r="B3855" s="99"/>
      <c r="C3855" s="99"/>
      <c r="D3855" s="99"/>
    </row>
    <row r="3856" spans="2:4" x14ac:dyDescent="0.35">
      <c r="B3856" s="99"/>
      <c r="C3856" s="99"/>
      <c r="D3856" s="99"/>
    </row>
    <row r="3857" spans="2:4" x14ac:dyDescent="0.35">
      <c r="B3857" s="99"/>
      <c r="C3857" s="99"/>
      <c r="D3857" s="99"/>
    </row>
    <row r="3858" spans="2:4" x14ac:dyDescent="0.35">
      <c r="B3858" s="99"/>
      <c r="C3858" s="99"/>
      <c r="D3858" s="99"/>
    </row>
    <row r="3859" spans="2:4" x14ac:dyDescent="0.35">
      <c r="B3859" s="99"/>
      <c r="C3859" s="99"/>
      <c r="D3859" s="99"/>
    </row>
    <row r="3860" spans="2:4" x14ac:dyDescent="0.35">
      <c r="B3860" s="99"/>
      <c r="C3860" s="99"/>
      <c r="D3860" s="99"/>
    </row>
    <row r="3861" spans="2:4" x14ac:dyDescent="0.35">
      <c r="B3861" s="99"/>
      <c r="C3861" s="99"/>
      <c r="D3861" s="99"/>
    </row>
    <row r="3862" spans="2:4" x14ac:dyDescent="0.35">
      <c r="B3862" s="99"/>
      <c r="C3862" s="99"/>
      <c r="D3862" s="99"/>
    </row>
    <row r="3863" spans="2:4" x14ac:dyDescent="0.35">
      <c r="B3863" s="99"/>
      <c r="C3863" s="99"/>
      <c r="D3863" s="99"/>
    </row>
    <row r="3864" spans="2:4" x14ac:dyDescent="0.35">
      <c r="B3864" s="99"/>
      <c r="C3864" s="99"/>
      <c r="D3864" s="99"/>
    </row>
    <row r="3865" spans="2:4" x14ac:dyDescent="0.35">
      <c r="B3865" s="99"/>
      <c r="C3865" s="99"/>
      <c r="D3865" s="99"/>
    </row>
    <row r="3866" spans="2:4" x14ac:dyDescent="0.35">
      <c r="B3866" s="99"/>
      <c r="C3866" s="99"/>
      <c r="D3866" s="99"/>
    </row>
    <row r="3867" spans="2:4" x14ac:dyDescent="0.35">
      <c r="B3867" s="99"/>
      <c r="C3867" s="99"/>
      <c r="D3867" s="99"/>
    </row>
    <row r="3868" spans="2:4" x14ac:dyDescent="0.35">
      <c r="B3868" s="99"/>
      <c r="C3868" s="99"/>
      <c r="D3868" s="99"/>
    </row>
    <row r="3869" spans="2:4" x14ac:dyDescent="0.35">
      <c r="B3869" s="99"/>
      <c r="C3869" s="99"/>
      <c r="D3869" s="99"/>
    </row>
    <row r="3870" spans="2:4" x14ac:dyDescent="0.35">
      <c r="B3870" s="99"/>
      <c r="C3870" s="99"/>
      <c r="D3870" s="99"/>
    </row>
    <row r="3871" spans="2:4" x14ac:dyDescent="0.35">
      <c r="B3871" s="99"/>
      <c r="C3871" s="99"/>
      <c r="D3871" s="99"/>
    </row>
    <row r="3872" spans="2:4" x14ac:dyDescent="0.35">
      <c r="B3872" s="99"/>
      <c r="C3872" s="99"/>
      <c r="D3872" s="99"/>
    </row>
    <row r="3873" spans="2:4" x14ac:dyDescent="0.35">
      <c r="B3873" s="99"/>
      <c r="C3873" s="99"/>
      <c r="D3873" s="99"/>
    </row>
    <row r="3874" spans="2:4" x14ac:dyDescent="0.35">
      <c r="B3874" s="99"/>
      <c r="C3874" s="99"/>
      <c r="D3874" s="99"/>
    </row>
    <row r="3875" spans="2:4" x14ac:dyDescent="0.35">
      <c r="B3875" s="99"/>
      <c r="C3875" s="99"/>
      <c r="D3875" s="99"/>
    </row>
    <row r="3876" spans="2:4" x14ac:dyDescent="0.35">
      <c r="B3876" s="99"/>
      <c r="C3876" s="99"/>
      <c r="D3876" s="99"/>
    </row>
    <row r="3877" spans="2:4" x14ac:dyDescent="0.35">
      <c r="B3877" s="99"/>
      <c r="C3877" s="99"/>
      <c r="D3877" s="99"/>
    </row>
    <row r="3878" spans="2:4" x14ac:dyDescent="0.35">
      <c r="B3878" s="99"/>
      <c r="C3878" s="99"/>
      <c r="D3878" s="99"/>
    </row>
    <row r="3879" spans="2:4" x14ac:dyDescent="0.35">
      <c r="B3879" s="99"/>
      <c r="C3879" s="99"/>
      <c r="D3879" s="99"/>
    </row>
    <row r="3880" spans="2:4" x14ac:dyDescent="0.35">
      <c r="B3880" s="99"/>
      <c r="C3880" s="99"/>
      <c r="D3880" s="99"/>
    </row>
    <row r="3881" spans="2:4" x14ac:dyDescent="0.35">
      <c r="B3881" s="99"/>
      <c r="C3881" s="99"/>
      <c r="D3881" s="99"/>
    </row>
    <row r="3882" spans="2:4" x14ac:dyDescent="0.35">
      <c r="B3882" s="99"/>
      <c r="C3882" s="99"/>
      <c r="D3882" s="99"/>
    </row>
    <row r="3883" spans="2:4" x14ac:dyDescent="0.35">
      <c r="B3883" s="99"/>
      <c r="C3883" s="99"/>
      <c r="D3883" s="99"/>
    </row>
    <row r="3884" spans="2:4" x14ac:dyDescent="0.35">
      <c r="B3884" s="99"/>
      <c r="C3884" s="99"/>
      <c r="D3884" s="99"/>
    </row>
    <row r="3885" spans="2:4" x14ac:dyDescent="0.35">
      <c r="B3885" s="99"/>
      <c r="C3885" s="99"/>
      <c r="D3885" s="99"/>
    </row>
    <row r="3886" spans="2:4" x14ac:dyDescent="0.35">
      <c r="B3886" s="99"/>
      <c r="C3886" s="99"/>
      <c r="D3886" s="99"/>
    </row>
    <row r="3887" spans="2:4" x14ac:dyDescent="0.35">
      <c r="B3887" s="99"/>
      <c r="C3887" s="99"/>
      <c r="D3887" s="99"/>
    </row>
    <row r="3888" spans="2:4" x14ac:dyDescent="0.35">
      <c r="B3888" s="99"/>
      <c r="C3888" s="99"/>
      <c r="D3888" s="99"/>
    </row>
    <row r="3889" spans="2:4" x14ac:dyDescent="0.35">
      <c r="B3889" s="99"/>
      <c r="C3889" s="99"/>
      <c r="D3889" s="99"/>
    </row>
    <row r="3890" spans="2:4" x14ac:dyDescent="0.35">
      <c r="B3890" s="99"/>
      <c r="C3890" s="99"/>
      <c r="D3890" s="99"/>
    </row>
    <row r="3891" spans="2:4" x14ac:dyDescent="0.35">
      <c r="B3891" s="99"/>
      <c r="C3891" s="99"/>
      <c r="D3891" s="99"/>
    </row>
    <row r="3892" spans="2:4" x14ac:dyDescent="0.35">
      <c r="B3892" s="99"/>
      <c r="C3892" s="99"/>
      <c r="D3892" s="99"/>
    </row>
    <row r="3893" spans="2:4" x14ac:dyDescent="0.35">
      <c r="B3893" s="99"/>
      <c r="C3893" s="99"/>
      <c r="D3893" s="99"/>
    </row>
    <row r="3894" spans="2:4" x14ac:dyDescent="0.35">
      <c r="B3894" s="99"/>
      <c r="C3894" s="99"/>
      <c r="D3894" s="99"/>
    </row>
    <row r="3895" spans="2:4" x14ac:dyDescent="0.35">
      <c r="B3895" s="99"/>
      <c r="C3895" s="99"/>
      <c r="D3895" s="99"/>
    </row>
    <row r="3896" spans="2:4" x14ac:dyDescent="0.35">
      <c r="B3896" s="99"/>
      <c r="C3896" s="99"/>
      <c r="D3896" s="99"/>
    </row>
    <row r="3897" spans="2:4" x14ac:dyDescent="0.35">
      <c r="B3897" s="99"/>
      <c r="C3897" s="99"/>
      <c r="D3897" s="99"/>
    </row>
    <row r="3898" spans="2:4" x14ac:dyDescent="0.35">
      <c r="B3898" s="99"/>
      <c r="C3898" s="99"/>
      <c r="D3898" s="99"/>
    </row>
    <row r="3899" spans="2:4" x14ac:dyDescent="0.35">
      <c r="B3899" s="99"/>
      <c r="C3899" s="99"/>
      <c r="D3899" s="99"/>
    </row>
    <row r="3900" spans="2:4" x14ac:dyDescent="0.35">
      <c r="B3900" s="99"/>
      <c r="C3900" s="99"/>
      <c r="D3900" s="99"/>
    </row>
    <row r="3901" spans="2:4" x14ac:dyDescent="0.35">
      <c r="B3901" s="99"/>
      <c r="C3901" s="99"/>
      <c r="D3901" s="99"/>
    </row>
    <row r="3902" spans="2:4" x14ac:dyDescent="0.35">
      <c r="B3902" s="99"/>
      <c r="C3902" s="99"/>
      <c r="D3902" s="99"/>
    </row>
    <row r="3903" spans="2:4" x14ac:dyDescent="0.35">
      <c r="B3903" s="99"/>
      <c r="C3903" s="99"/>
      <c r="D3903" s="99"/>
    </row>
    <row r="3904" spans="2:4" x14ac:dyDescent="0.35">
      <c r="B3904" s="99"/>
      <c r="C3904" s="99"/>
      <c r="D3904" s="99"/>
    </row>
    <row r="3905" spans="2:4" x14ac:dyDescent="0.35">
      <c r="B3905" s="99"/>
      <c r="C3905" s="99"/>
      <c r="D3905" s="99"/>
    </row>
    <row r="3906" spans="2:4" x14ac:dyDescent="0.35">
      <c r="B3906" s="99"/>
      <c r="C3906" s="99"/>
      <c r="D3906" s="99"/>
    </row>
    <row r="3907" spans="2:4" x14ac:dyDescent="0.35">
      <c r="B3907" s="99"/>
      <c r="C3907" s="99"/>
      <c r="D3907" s="99"/>
    </row>
    <row r="3908" spans="2:4" x14ac:dyDescent="0.35">
      <c r="B3908" s="99"/>
      <c r="C3908" s="99"/>
      <c r="D3908" s="99"/>
    </row>
    <row r="3909" spans="2:4" x14ac:dyDescent="0.35">
      <c r="B3909" s="99"/>
      <c r="C3909" s="99"/>
      <c r="D3909" s="99"/>
    </row>
    <row r="3910" spans="2:4" x14ac:dyDescent="0.35">
      <c r="B3910" s="99"/>
      <c r="C3910" s="99"/>
      <c r="D3910" s="99"/>
    </row>
    <row r="3911" spans="2:4" x14ac:dyDescent="0.35">
      <c r="B3911" s="99"/>
      <c r="C3911" s="99"/>
      <c r="D3911" s="99"/>
    </row>
    <row r="3912" spans="2:4" x14ac:dyDescent="0.35">
      <c r="B3912" s="99"/>
      <c r="C3912" s="99"/>
      <c r="D3912" s="99"/>
    </row>
    <row r="3913" spans="2:4" x14ac:dyDescent="0.35">
      <c r="B3913" s="99"/>
      <c r="C3913" s="99"/>
      <c r="D3913" s="99"/>
    </row>
    <row r="3914" spans="2:4" x14ac:dyDescent="0.35">
      <c r="B3914" s="99"/>
      <c r="C3914" s="99"/>
      <c r="D3914" s="99"/>
    </row>
    <row r="3915" spans="2:4" x14ac:dyDescent="0.35">
      <c r="B3915" s="99"/>
      <c r="C3915" s="99"/>
      <c r="D3915" s="99"/>
    </row>
    <row r="3916" spans="2:4" x14ac:dyDescent="0.35">
      <c r="B3916" s="99"/>
      <c r="C3916" s="99"/>
      <c r="D3916" s="99"/>
    </row>
    <row r="3917" spans="2:4" x14ac:dyDescent="0.35">
      <c r="B3917" s="99"/>
      <c r="C3917" s="99"/>
      <c r="D3917" s="99"/>
    </row>
    <row r="3918" spans="2:4" x14ac:dyDescent="0.35">
      <c r="B3918" s="99"/>
      <c r="C3918" s="99"/>
      <c r="D3918" s="99"/>
    </row>
    <row r="3919" spans="2:4" x14ac:dyDescent="0.35">
      <c r="B3919" s="99"/>
      <c r="C3919" s="99"/>
      <c r="D3919" s="99"/>
    </row>
    <row r="3920" spans="2:4" x14ac:dyDescent="0.35">
      <c r="B3920" s="99"/>
      <c r="C3920" s="99"/>
      <c r="D3920" s="99"/>
    </row>
    <row r="3921" spans="2:4" x14ac:dyDescent="0.35">
      <c r="B3921" s="99"/>
      <c r="C3921" s="99"/>
      <c r="D3921" s="99"/>
    </row>
    <row r="3922" spans="2:4" x14ac:dyDescent="0.35">
      <c r="B3922" s="99"/>
      <c r="C3922" s="99"/>
      <c r="D3922" s="99"/>
    </row>
    <row r="3923" spans="2:4" x14ac:dyDescent="0.35">
      <c r="B3923" s="99"/>
      <c r="C3923" s="99"/>
      <c r="D3923" s="99"/>
    </row>
    <row r="3924" spans="2:4" x14ac:dyDescent="0.35">
      <c r="B3924" s="99"/>
      <c r="C3924" s="99"/>
      <c r="D3924" s="99"/>
    </row>
    <row r="3925" spans="2:4" x14ac:dyDescent="0.35">
      <c r="B3925" s="99"/>
      <c r="C3925" s="99"/>
      <c r="D3925" s="99"/>
    </row>
    <row r="3926" spans="2:4" x14ac:dyDescent="0.35">
      <c r="B3926" s="99"/>
      <c r="C3926" s="99"/>
      <c r="D3926" s="99"/>
    </row>
    <row r="3927" spans="2:4" x14ac:dyDescent="0.35">
      <c r="B3927" s="99"/>
      <c r="C3927" s="99"/>
      <c r="D3927" s="99"/>
    </row>
    <row r="3928" spans="2:4" x14ac:dyDescent="0.35">
      <c r="B3928" s="99"/>
      <c r="C3928" s="99"/>
      <c r="D3928" s="99"/>
    </row>
    <row r="3929" spans="2:4" x14ac:dyDescent="0.35">
      <c r="B3929" s="99"/>
      <c r="C3929" s="99"/>
      <c r="D3929" s="99"/>
    </row>
    <row r="3930" spans="2:4" x14ac:dyDescent="0.35">
      <c r="B3930" s="99"/>
      <c r="C3930" s="99"/>
      <c r="D3930" s="99"/>
    </row>
    <row r="3931" spans="2:4" x14ac:dyDescent="0.35">
      <c r="B3931" s="99"/>
      <c r="C3931" s="99"/>
      <c r="D3931" s="99"/>
    </row>
    <row r="3932" spans="2:4" x14ac:dyDescent="0.35">
      <c r="B3932" s="99"/>
      <c r="C3932" s="99"/>
      <c r="D3932" s="99"/>
    </row>
    <row r="3933" spans="2:4" x14ac:dyDescent="0.35">
      <c r="B3933" s="99"/>
      <c r="C3933" s="99"/>
      <c r="D3933" s="99"/>
    </row>
    <row r="3934" spans="2:4" x14ac:dyDescent="0.35">
      <c r="B3934" s="99"/>
      <c r="C3934" s="99"/>
      <c r="D3934" s="99"/>
    </row>
    <row r="3935" spans="2:4" x14ac:dyDescent="0.35">
      <c r="B3935" s="99"/>
      <c r="C3935" s="99"/>
      <c r="D3935" s="99"/>
    </row>
    <row r="3936" spans="2:4" x14ac:dyDescent="0.35">
      <c r="B3936" s="99"/>
      <c r="C3936" s="99"/>
      <c r="D3936" s="99"/>
    </row>
    <row r="3937" spans="2:4" x14ac:dyDescent="0.35">
      <c r="B3937" s="99"/>
      <c r="C3937" s="99"/>
      <c r="D3937" s="99"/>
    </row>
    <row r="3938" spans="2:4" x14ac:dyDescent="0.35">
      <c r="B3938" s="99"/>
      <c r="C3938" s="99"/>
      <c r="D3938" s="99"/>
    </row>
    <row r="3939" spans="2:4" x14ac:dyDescent="0.35">
      <c r="B3939" s="99"/>
      <c r="C3939" s="99"/>
      <c r="D3939" s="99"/>
    </row>
    <row r="3940" spans="2:4" x14ac:dyDescent="0.35">
      <c r="B3940" s="99"/>
      <c r="C3940" s="99"/>
      <c r="D3940" s="99"/>
    </row>
    <row r="3941" spans="2:4" x14ac:dyDescent="0.35">
      <c r="B3941" s="99"/>
      <c r="C3941" s="99"/>
      <c r="D3941" s="99"/>
    </row>
    <row r="3942" spans="2:4" x14ac:dyDescent="0.35">
      <c r="B3942" s="99"/>
      <c r="C3942" s="99"/>
      <c r="D3942" s="99"/>
    </row>
    <row r="3943" spans="2:4" x14ac:dyDescent="0.35">
      <c r="B3943" s="99"/>
      <c r="C3943" s="99"/>
      <c r="D3943" s="99"/>
    </row>
    <row r="3944" spans="2:4" x14ac:dyDescent="0.35">
      <c r="B3944" s="99"/>
      <c r="C3944" s="99"/>
      <c r="D3944" s="99"/>
    </row>
    <row r="3945" spans="2:4" x14ac:dyDescent="0.35">
      <c r="B3945" s="99"/>
      <c r="C3945" s="99"/>
      <c r="D3945" s="99"/>
    </row>
    <row r="3946" spans="2:4" x14ac:dyDescent="0.35">
      <c r="B3946" s="99"/>
      <c r="C3946" s="99"/>
      <c r="D3946" s="99"/>
    </row>
    <row r="3947" spans="2:4" x14ac:dyDescent="0.35">
      <c r="B3947" s="99"/>
      <c r="C3947" s="99"/>
      <c r="D3947" s="99"/>
    </row>
    <row r="3948" spans="2:4" x14ac:dyDescent="0.35">
      <c r="B3948" s="99"/>
      <c r="C3948" s="99"/>
      <c r="D3948" s="99"/>
    </row>
    <row r="3949" spans="2:4" x14ac:dyDescent="0.35">
      <c r="B3949" s="99"/>
      <c r="C3949" s="99"/>
      <c r="D3949" s="99"/>
    </row>
    <row r="3950" spans="2:4" x14ac:dyDescent="0.35">
      <c r="B3950" s="99"/>
      <c r="C3950" s="99"/>
      <c r="D3950" s="99"/>
    </row>
    <row r="3951" spans="2:4" x14ac:dyDescent="0.35">
      <c r="B3951" s="99"/>
      <c r="C3951" s="99"/>
      <c r="D3951" s="99"/>
    </row>
    <row r="3952" spans="2:4" x14ac:dyDescent="0.35">
      <c r="B3952" s="99"/>
      <c r="C3952" s="99"/>
      <c r="D3952" s="99"/>
    </row>
    <row r="3953" spans="2:4" x14ac:dyDescent="0.35">
      <c r="B3953" s="99"/>
      <c r="C3953" s="99"/>
      <c r="D3953" s="99"/>
    </row>
    <row r="3954" spans="2:4" x14ac:dyDescent="0.35">
      <c r="B3954" s="99"/>
      <c r="C3954" s="99"/>
      <c r="D3954" s="99"/>
    </row>
    <row r="3955" spans="2:4" x14ac:dyDescent="0.35">
      <c r="B3955" s="99"/>
      <c r="C3955" s="99"/>
      <c r="D3955" s="99"/>
    </row>
    <row r="3956" spans="2:4" x14ac:dyDescent="0.35">
      <c r="B3956" s="99"/>
      <c r="C3956" s="99"/>
      <c r="D3956" s="99"/>
    </row>
    <row r="3957" spans="2:4" x14ac:dyDescent="0.35">
      <c r="B3957" s="99"/>
      <c r="C3957" s="99"/>
      <c r="D3957" s="99"/>
    </row>
    <row r="3958" spans="2:4" x14ac:dyDescent="0.35">
      <c r="B3958" s="99"/>
      <c r="C3958" s="99"/>
      <c r="D3958" s="99"/>
    </row>
    <row r="3959" spans="2:4" x14ac:dyDescent="0.35">
      <c r="B3959" s="99"/>
      <c r="C3959" s="99"/>
      <c r="D3959" s="99"/>
    </row>
    <row r="3960" spans="2:4" x14ac:dyDescent="0.35">
      <c r="B3960" s="99"/>
      <c r="C3960" s="99"/>
      <c r="D3960" s="99"/>
    </row>
    <row r="3961" spans="2:4" x14ac:dyDescent="0.35">
      <c r="B3961" s="99"/>
      <c r="C3961" s="99"/>
      <c r="D3961" s="99"/>
    </row>
    <row r="3962" spans="2:4" x14ac:dyDescent="0.35">
      <c r="B3962" s="99"/>
      <c r="C3962" s="99"/>
      <c r="D3962" s="99"/>
    </row>
    <row r="3963" spans="2:4" x14ac:dyDescent="0.35">
      <c r="B3963" s="99"/>
      <c r="C3963" s="99"/>
      <c r="D3963" s="99"/>
    </row>
    <row r="3964" spans="2:4" x14ac:dyDescent="0.35">
      <c r="B3964" s="99"/>
      <c r="C3964" s="99"/>
      <c r="D3964" s="99"/>
    </row>
    <row r="3965" spans="2:4" x14ac:dyDescent="0.35">
      <c r="B3965" s="99"/>
      <c r="C3965" s="99"/>
      <c r="D3965" s="99"/>
    </row>
    <row r="3966" spans="2:4" x14ac:dyDescent="0.35">
      <c r="B3966" s="99"/>
      <c r="C3966" s="99"/>
      <c r="D3966" s="99"/>
    </row>
    <row r="3967" spans="2:4" x14ac:dyDescent="0.35">
      <c r="B3967" s="99"/>
      <c r="C3967" s="99"/>
      <c r="D3967" s="99"/>
    </row>
    <row r="3968" spans="2:4" x14ac:dyDescent="0.35">
      <c r="B3968" s="99"/>
      <c r="C3968" s="99"/>
      <c r="D3968" s="99"/>
    </row>
    <row r="3969" spans="2:4" x14ac:dyDescent="0.35">
      <c r="B3969" s="99"/>
      <c r="C3969" s="99"/>
      <c r="D3969" s="99"/>
    </row>
    <row r="3970" spans="2:4" x14ac:dyDescent="0.35">
      <c r="B3970" s="99"/>
      <c r="C3970" s="99"/>
      <c r="D3970" s="99"/>
    </row>
    <row r="3971" spans="2:4" x14ac:dyDescent="0.35">
      <c r="B3971" s="99"/>
      <c r="C3971" s="99"/>
      <c r="D3971" s="99"/>
    </row>
    <row r="3972" spans="2:4" x14ac:dyDescent="0.35">
      <c r="B3972" s="99"/>
      <c r="C3972" s="99"/>
      <c r="D3972" s="99"/>
    </row>
    <row r="3973" spans="2:4" x14ac:dyDescent="0.35">
      <c r="B3973" s="99"/>
      <c r="C3973" s="99"/>
      <c r="D3973" s="99"/>
    </row>
    <row r="3974" spans="2:4" x14ac:dyDescent="0.35">
      <c r="B3974" s="99"/>
      <c r="C3974" s="99"/>
      <c r="D3974" s="99"/>
    </row>
    <row r="3975" spans="2:4" x14ac:dyDescent="0.35">
      <c r="B3975" s="99"/>
      <c r="C3975" s="99"/>
      <c r="D3975" s="99"/>
    </row>
    <row r="3976" spans="2:4" x14ac:dyDescent="0.35">
      <c r="B3976" s="99"/>
      <c r="C3976" s="99"/>
      <c r="D3976" s="99"/>
    </row>
    <row r="3977" spans="2:4" x14ac:dyDescent="0.35">
      <c r="B3977" s="99"/>
      <c r="C3977" s="99"/>
      <c r="D3977" s="99"/>
    </row>
    <row r="3978" spans="2:4" x14ac:dyDescent="0.35">
      <c r="B3978" s="99"/>
      <c r="C3978" s="99"/>
      <c r="D3978" s="99"/>
    </row>
    <row r="3979" spans="2:4" x14ac:dyDescent="0.35">
      <c r="B3979" s="99"/>
      <c r="C3979" s="99"/>
      <c r="D3979" s="99"/>
    </row>
    <row r="3980" spans="2:4" x14ac:dyDescent="0.35">
      <c r="B3980" s="99"/>
      <c r="C3980" s="99"/>
      <c r="D3980" s="99"/>
    </row>
    <row r="3981" spans="2:4" x14ac:dyDescent="0.35">
      <c r="B3981" s="99"/>
      <c r="C3981" s="99"/>
      <c r="D3981" s="99"/>
    </row>
    <row r="3982" spans="2:4" x14ac:dyDescent="0.35">
      <c r="B3982" s="99"/>
      <c r="C3982" s="99"/>
      <c r="D3982" s="99"/>
    </row>
    <row r="3983" spans="2:4" x14ac:dyDescent="0.35">
      <c r="B3983" s="99"/>
      <c r="C3983" s="99"/>
      <c r="D3983" s="99"/>
    </row>
    <row r="3984" spans="2:4" x14ac:dyDescent="0.35">
      <c r="B3984" s="99"/>
      <c r="C3984" s="99"/>
      <c r="D3984" s="99"/>
    </row>
    <row r="3985" spans="2:4" x14ac:dyDescent="0.35">
      <c r="B3985" s="99"/>
      <c r="C3985" s="99"/>
      <c r="D3985" s="99"/>
    </row>
    <row r="3986" spans="2:4" x14ac:dyDescent="0.35">
      <c r="B3986" s="99"/>
      <c r="C3986" s="99"/>
      <c r="D3986" s="99"/>
    </row>
    <row r="3987" spans="2:4" x14ac:dyDescent="0.35">
      <c r="B3987" s="99"/>
      <c r="C3987" s="99"/>
      <c r="D3987" s="99"/>
    </row>
    <row r="3988" spans="2:4" x14ac:dyDescent="0.35">
      <c r="B3988" s="99"/>
      <c r="C3988" s="99"/>
      <c r="D3988" s="99"/>
    </row>
    <row r="3989" spans="2:4" x14ac:dyDescent="0.35">
      <c r="B3989" s="99"/>
      <c r="C3989" s="99"/>
      <c r="D3989" s="99"/>
    </row>
    <row r="3990" spans="2:4" x14ac:dyDescent="0.35">
      <c r="B3990" s="99"/>
      <c r="C3990" s="99"/>
      <c r="D3990" s="99"/>
    </row>
    <row r="3991" spans="2:4" x14ac:dyDescent="0.35">
      <c r="B3991" s="99"/>
      <c r="C3991" s="99"/>
      <c r="D3991" s="99"/>
    </row>
    <row r="3992" spans="2:4" x14ac:dyDescent="0.35">
      <c r="B3992" s="99"/>
      <c r="C3992" s="99"/>
      <c r="D3992" s="99"/>
    </row>
    <row r="3993" spans="2:4" x14ac:dyDescent="0.35">
      <c r="B3993" s="99"/>
      <c r="C3993" s="99"/>
      <c r="D3993" s="99"/>
    </row>
    <row r="3994" spans="2:4" x14ac:dyDescent="0.35">
      <c r="B3994" s="99"/>
      <c r="C3994" s="99"/>
      <c r="D3994" s="99"/>
    </row>
    <row r="3995" spans="2:4" x14ac:dyDescent="0.35">
      <c r="B3995" s="99"/>
      <c r="C3995" s="99"/>
      <c r="D3995" s="99"/>
    </row>
    <row r="3996" spans="2:4" x14ac:dyDescent="0.35">
      <c r="B3996" s="99"/>
      <c r="C3996" s="99"/>
      <c r="D3996" s="99"/>
    </row>
    <row r="3997" spans="2:4" x14ac:dyDescent="0.35">
      <c r="B3997" s="99"/>
      <c r="C3997" s="99"/>
      <c r="D3997" s="99"/>
    </row>
    <row r="3998" spans="2:4" x14ac:dyDescent="0.35">
      <c r="B3998" s="99"/>
      <c r="C3998" s="99"/>
      <c r="D3998" s="99"/>
    </row>
    <row r="3999" spans="2:4" x14ac:dyDescent="0.35">
      <c r="B3999" s="99"/>
      <c r="C3999" s="99"/>
      <c r="D3999" s="99"/>
    </row>
    <row r="4000" spans="2:4" x14ac:dyDescent="0.35">
      <c r="B4000" s="99"/>
      <c r="C4000" s="99"/>
      <c r="D4000" s="99"/>
    </row>
    <row r="4001" spans="2:4" x14ac:dyDescent="0.35">
      <c r="B4001" s="99"/>
      <c r="C4001" s="99"/>
      <c r="D4001" s="99"/>
    </row>
    <row r="4002" spans="2:4" x14ac:dyDescent="0.35">
      <c r="B4002" s="99"/>
      <c r="C4002" s="99"/>
      <c r="D4002" s="99"/>
    </row>
    <row r="4003" spans="2:4" x14ac:dyDescent="0.35">
      <c r="B4003" s="99"/>
      <c r="C4003" s="99"/>
      <c r="D4003" s="99"/>
    </row>
    <row r="4004" spans="2:4" x14ac:dyDescent="0.35">
      <c r="B4004" s="99"/>
      <c r="C4004" s="99"/>
      <c r="D4004" s="99"/>
    </row>
    <row r="4005" spans="2:4" x14ac:dyDescent="0.35">
      <c r="B4005" s="99"/>
      <c r="C4005" s="99"/>
      <c r="D4005" s="99"/>
    </row>
    <row r="4006" spans="2:4" x14ac:dyDescent="0.35">
      <c r="B4006" s="99"/>
      <c r="C4006" s="99"/>
      <c r="D4006" s="99"/>
    </row>
    <row r="4007" spans="2:4" x14ac:dyDescent="0.35">
      <c r="B4007" s="99"/>
      <c r="C4007" s="99"/>
      <c r="D4007" s="99"/>
    </row>
    <row r="4008" spans="2:4" x14ac:dyDescent="0.35">
      <c r="B4008" s="99"/>
      <c r="C4008" s="99"/>
      <c r="D4008" s="99"/>
    </row>
    <row r="4009" spans="2:4" x14ac:dyDescent="0.35">
      <c r="B4009" s="99"/>
      <c r="C4009" s="99"/>
      <c r="D4009" s="99"/>
    </row>
    <row r="4010" spans="2:4" x14ac:dyDescent="0.35">
      <c r="B4010" s="99"/>
      <c r="C4010" s="99"/>
      <c r="D4010" s="99"/>
    </row>
    <row r="4011" spans="2:4" x14ac:dyDescent="0.35">
      <c r="B4011" s="99"/>
      <c r="C4011" s="99"/>
      <c r="D4011" s="99"/>
    </row>
    <row r="4012" spans="2:4" x14ac:dyDescent="0.35">
      <c r="B4012" s="99"/>
      <c r="C4012" s="99"/>
      <c r="D4012" s="99"/>
    </row>
    <row r="4013" spans="2:4" x14ac:dyDescent="0.35">
      <c r="B4013" s="99"/>
      <c r="C4013" s="99"/>
      <c r="D4013" s="99"/>
    </row>
    <row r="4014" spans="2:4" x14ac:dyDescent="0.35">
      <c r="B4014" s="99"/>
      <c r="C4014" s="99"/>
      <c r="D4014" s="99"/>
    </row>
    <row r="4015" spans="2:4" x14ac:dyDescent="0.35">
      <c r="B4015" s="99"/>
      <c r="C4015" s="99"/>
      <c r="D4015" s="99"/>
    </row>
    <row r="4016" spans="2:4" x14ac:dyDescent="0.35">
      <c r="B4016" s="99"/>
      <c r="C4016" s="99"/>
      <c r="D4016" s="99"/>
    </row>
    <row r="4017" spans="2:4" x14ac:dyDescent="0.35">
      <c r="B4017" s="99"/>
      <c r="C4017" s="99"/>
      <c r="D4017" s="99"/>
    </row>
    <row r="4018" spans="2:4" x14ac:dyDescent="0.35">
      <c r="B4018" s="99"/>
      <c r="C4018" s="99"/>
      <c r="D4018" s="99"/>
    </row>
    <row r="4019" spans="2:4" x14ac:dyDescent="0.35">
      <c r="B4019" s="99"/>
      <c r="C4019" s="99"/>
      <c r="D4019" s="99"/>
    </row>
    <row r="4020" spans="2:4" x14ac:dyDescent="0.35">
      <c r="B4020" s="99"/>
      <c r="C4020" s="99"/>
      <c r="D4020" s="99"/>
    </row>
    <row r="4021" spans="2:4" x14ac:dyDescent="0.35">
      <c r="B4021" s="99"/>
      <c r="C4021" s="99"/>
      <c r="D4021" s="99"/>
    </row>
    <row r="4022" spans="2:4" x14ac:dyDescent="0.35">
      <c r="B4022" s="99"/>
      <c r="C4022" s="99"/>
      <c r="D4022" s="99"/>
    </row>
    <row r="4023" spans="2:4" x14ac:dyDescent="0.35">
      <c r="B4023" s="99"/>
      <c r="C4023" s="99"/>
      <c r="D4023" s="99"/>
    </row>
    <row r="4024" spans="2:4" x14ac:dyDescent="0.35">
      <c r="B4024" s="99"/>
      <c r="C4024" s="99"/>
      <c r="D4024" s="99"/>
    </row>
    <row r="4025" spans="2:4" x14ac:dyDescent="0.35">
      <c r="B4025" s="99"/>
      <c r="C4025" s="99"/>
      <c r="D4025" s="99"/>
    </row>
    <row r="4026" spans="2:4" x14ac:dyDescent="0.35">
      <c r="B4026" s="99"/>
      <c r="C4026" s="99"/>
      <c r="D4026" s="99"/>
    </row>
    <row r="4027" spans="2:4" x14ac:dyDescent="0.35">
      <c r="B4027" s="99"/>
      <c r="C4027" s="99"/>
      <c r="D4027" s="99"/>
    </row>
    <row r="4028" spans="2:4" x14ac:dyDescent="0.35">
      <c r="B4028" s="99"/>
      <c r="C4028" s="99"/>
      <c r="D4028" s="99"/>
    </row>
    <row r="4029" spans="2:4" x14ac:dyDescent="0.35">
      <c r="B4029" s="99"/>
      <c r="C4029" s="99"/>
      <c r="D4029" s="99"/>
    </row>
    <row r="4030" spans="2:4" x14ac:dyDescent="0.35">
      <c r="B4030" s="99"/>
      <c r="C4030" s="99"/>
      <c r="D4030" s="99"/>
    </row>
    <row r="4031" spans="2:4" x14ac:dyDescent="0.35">
      <c r="B4031" s="99"/>
      <c r="C4031" s="99"/>
      <c r="D4031" s="99"/>
    </row>
    <row r="4032" spans="2:4" x14ac:dyDescent="0.35">
      <c r="B4032" s="99"/>
      <c r="C4032" s="99"/>
      <c r="D4032" s="99"/>
    </row>
    <row r="4033" spans="2:4" x14ac:dyDescent="0.35">
      <c r="B4033" s="99"/>
      <c r="C4033" s="99"/>
      <c r="D4033" s="99"/>
    </row>
    <row r="4034" spans="2:4" x14ac:dyDescent="0.35">
      <c r="B4034" s="99"/>
      <c r="C4034" s="99"/>
      <c r="D4034" s="99"/>
    </row>
    <row r="4035" spans="2:4" x14ac:dyDescent="0.35">
      <c r="B4035" s="99"/>
      <c r="C4035" s="99"/>
      <c r="D4035" s="99"/>
    </row>
    <row r="4036" spans="2:4" x14ac:dyDescent="0.35">
      <c r="B4036" s="99"/>
      <c r="C4036" s="99"/>
      <c r="D4036" s="99"/>
    </row>
    <row r="4037" spans="2:4" x14ac:dyDescent="0.35">
      <c r="B4037" s="99"/>
      <c r="C4037" s="99"/>
      <c r="D4037" s="99"/>
    </row>
    <row r="4038" spans="2:4" x14ac:dyDescent="0.35">
      <c r="B4038" s="99"/>
      <c r="C4038" s="99"/>
      <c r="D4038" s="99"/>
    </row>
    <row r="4039" spans="2:4" x14ac:dyDescent="0.35">
      <c r="B4039" s="99"/>
      <c r="C4039" s="99"/>
      <c r="D4039" s="99"/>
    </row>
    <row r="4040" spans="2:4" x14ac:dyDescent="0.35">
      <c r="B4040" s="99"/>
      <c r="C4040" s="99"/>
      <c r="D4040" s="99"/>
    </row>
    <row r="4041" spans="2:4" x14ac:dyDescent="0.35">
      <c r="B4041" s="99"/>
      <c r="C4041" s="99"/>
      <c r="D4041" s="99"/>
    </row>
    <row r="4042" spans="2:4" x14ac:dyDescent="0.35">
      <c r="B4042" s="99"/>
      <c r="C4042" s="99"/>
      <c r="D4042" s="99"/>
    </row>
    <row r="4043" spans="2:4" x14ac:dyDescent="0.35">
      <c r="B4043" s="99"/>
      <c r="C4043" s="99"/>
      <c r="D4043" s="99"/>
    </row>
    <row r="4044" spans="2:4" x14ac:dyDescent="0.35">
      <c r="B4044" s="99"/>
      <c r="C4044" s="99"/>
      <c r="D4044" s="99"/>
    </row>
    <row r="4045" spans="2:4" x14ac:dyDescent="0.35">
      <c r="B4045" s="99"/>
      <c r="C4045" s="99"/>
      <c r="D4045" s="99"/>
    </row>
    <row r="4046" spans="2:4" x14ac:dyDescent="0.35">
      <c r="B4046" s="99"/>
      <c r="C4046" s="99"/>
      <c r="D4046" s="99"/>
    </row>
    <row r="4047" spans="2:4" x14ac:dyDescent="0.35">
      <c r="B4047" s="99"/>
      <c r="C4047" s="99"/>
      <c r="D4047" s="99"/>
    </row>
    <row r="4048" spans="2:4" x14ac:dyDescent="0.35">
      <c r="B4048" s="99"/>
      <c r="C4048" s="99"/>
      <c r="D4048" s="99"/>
    </row>
  </sheetData>
  <sortState xmlns:xlrd2="http://schemas.microsoft.com/office/spreadsheetml/2017/richdata2" ref="A5:A40">
    <sortCondition ref="A5"/>
  </sortState>
  <conditionalFormatting sqref="E3:AN3">
    <cfRule type="expression" dxfId="1080" priority="3">
      <formula>NOT(E2)</formula>
    </cfRule>
    <cfRule type="expression" dxfId="1079" priority="4">
      <formula>NOT(E1)</formula>
    </cfRule>
  </conditionalFormatting>
  <conditionalFormatting sqref="E2:AN2">
    <cfRule type="expression" dxfId="1078" priority="2">
      <formula>NOT(E2)</formula>
    </cfRule>
  </conditionalFormatting>
  <conditionalFormatting sqref="E1:AN1">
    <cfRule type="expression" dxfId="1077" priority="1">
      <formula>NOT(E1)</formula>
    </cfRule>
  </conditionalFormatting>
  <pageMargins left="0.7" right="0.7" top="0.75" bottom="0.75" header="0.3" footer="0.3"/>
  <pageSetup paperSize="8" scale="60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5473" r:id="rId4" name="cmdNext">
          <controlPr print="0" autoLine="0" r:id="rId5">
            <anchor moveWithCells="1">
              <from>
                <xdr:col>9</xdr:col>
                <xdr:colOff>82550</xdr:colOff>
                <xdr:row>0</xdr:row>
                <xdr:rowOff>38100</xdr:rowOff>
              </from>
              <to>
                <xdr:col>13</xdr:col>
                <xdr:colOff>190500</xdr:colOff>
                <xdr:row>0</xdr:row>
                <xdr:rowOff>361950</xdr:rowOff>
              </to>
            </anchor>
          </controlPr>
        </control>
      </mc:Choice>
      <mc:Fallback>
        <control shapeId="105473" r:id="rId4" name="cmdNext"/>
      </mc:Fallback>
    </mc:AlternateContent>
    <mc:AlternateContent xmlns:mc="http://schemas.openxmlformats.org/markup-compatibility/2006">
      <mc:Choice Requires="x14">
        <control shapeId="105474" r:id="rId6" name="cmdPrev">
          <controlPr print="0" autoLine="0" r:id="rId7">
            <anchor moveWithCells="1">
              <from>
                <xdr:col>4</xdr:col>
                <xdr:colOff>31750</xdr:colOff>
                <xdr:row>0</xdr:row>
                <xdr:rowOff>38100</xdr:rowOff>
              </from>
              <to>
                <xdr:col>9</xdr:col>
                <xdr:colOff>12700</xdr:colOff>
                <xdr:row>0</xdr:row>
                <xdr:rowOff>361950</xdr:rowOff>
              </to>
            </anchor>
          </controlPr>
        </control>
      </mc:Choice>
      <mc:Fallback>
        <control shapeId="105474" r:id="rId6" name="cmdPrev"/>
      </mc:Fallback>
    </mc:AlternateContent>
    <mc:AlternateContent xmlns:mc="http://schemas.openxmlformats.org/markup-compatibility/2006">
      <mc:Choice Requires="x14">
        <control shapeId="105481" r:id="rId8" name="cmdPlanLeave">
          <controlPr defaultSize="0" autoLine="0" autoPict="0" r:id="rId9">
            <anchor moveWithCells="1">
              <from>
                <xdr:col>38</xdr:col>
                <xdr:colOff>228600</xdr:colOff>
                <xdr:row>0</xdr:row>
                <xdr:rowOff>31750</xdr:rowOff>
              </from>
              <to>
                <xdr:col>41</xdr:col>
                <xdr:colOff>533400</xdr:colOff>
                <xdr:row>0</xdr:row>
                <xdr:rowOff>406400</xdr:rowOff>
              </to>
            </anchor>
          </controlPr>
        </control>
      </mc:Choice>
      <mc:Fallback>
        <control shapeId="105481" r:id="rId8" name="cmdPlanLeave"/>
      </mc:Fallback>
    </mc:AlternateContent>
    <mc:AlternateContent xmlns:mc="http://schemas.openxmlformats.org/markup-compatibility/2006">
      <mc:Choice Requires="x14">
        <control shapeId="105483" r:id="rId10" name="cmdRequestLeave">
          <controlPr defaultSize="0" autoLine="0" r:id="rId11">
            <anchor moveWithCells="1">
              <from>
                <xdr:col>42</xdr:col>
                <xdr:colOff>0</xdr:colOff>
                <xdr:row>0</xdr:row>
                <xdr:rowOff>38100</xdr:rowOff>
              </from>
              <to>
                <xdr:col>44</xdr:col>
                <xdr:colOff>95250</xdr:colOff>
                <xdr:row>0</xdr:row>
                <xdr:rowOff>361950</xdr:rowOff>
              </to>
            </anchor>
          </controlPr>
        </control>
      </mc:Choice>
      <mc:Fallback>
        <control shapeId="105483" r:id="rId10" name="cmdRequestLeave"/>
      </mc:Fallback>
    </mc:AlternateContent>
    <mc:AlternateContent xmlns:mc="http://schemas.openxmlformats.org/markup-compatibility/2006">
      <mc:Choice Requires="x14">
        <control shapeId="105484" r:id="rId12" name="cmdApproveLeave">
          <controlPr defaultSize="0" autoLine="0" autoPict="0" r:id="rId13">
            <anchor moveWithCells="1">
              <from>
                <xdr:col>44</xdr:col>
                <xdr:colOff>368300</xdr:colOff>
                <xdr:row>0</xdr:row>
                <xdr:rowOff>44450</xdr:rowOff>
              </from>
              <to>
                <xdr:col>46</xdr:col>
                <xdr:colOff>381000</xdr:colOff>
                <xdr:row>0</xdr:row>
                <xdr:rowOff>381000</xdr:rowOff>
              </to>
            </anchor>
          </controlPr>
        </control>
      </mc:Choice>
      <mc:Fallback>
        <control shapeId="105484" r:id="rId12" name="cmdApproveLeav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/>
  <dimension ref="A1:AF1673"/>
  <sheetViews>
    <sheetView showGridLines="0" tabSelected="1" zoomScale="112" zoomScaleNormal="112" workbookViewId="0">
      <selection activeCell="A5" sqref="A5"/>
    </sheetView>
  </sheetViews>
  <sheetFormatPr defaultColWidth="9.08984375" defaultRowHeight="14.5" x14ac:dyDescent="0.35"/>
  <cols>
    <col min="1" max="1" width="52.54296875" style="270" customWidth="1"/>
    <col min="2" max="2" width="15.6328125" style="270" customWidth="1"/>
    <col min="3" max="3" width="15.54296875" style="270" customWidth="1"/>
    <col min="4" max="4" width="7.1796875" style="276" customWidth="1"/>
    <col min="5" max="5" width="10" style="270" customWidth="1"/>
    <col min="6" max="6" width="22" style="276" customWidth="1"/>
    <col min="7" max="16384" width="9.08984375" style="42"/>
  </cols>
  <sheetData>
    <row r="1" spans="1:32" s="279" customFormat="1" ht="48" customHeight="1" x14ac:dyDescent="1">
      <c r="A1" s="280" t="s">
        <v>373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32" s="268" customFormat="1" ht="17.25" customHeight="1" x14ac:dyDescent="0.35">
      <c r="A2" s="264" t="s">
        <v>374</v>
      </c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6"/>
      <c r="Z2" s="267"/>
    </row>
    <row r="3" spans="1:32" ht="39" customHeight="1" x14ac:dyDescent="0.35">
      <c r="A3" s="998" t="s">
        <v>1035</v>
      </c>
      <c r="B3" s="999" t="s">
        <v>375</v>
      </c>
      <c r="C3" s="1000" t="s">
        <v>376</v>
      </c>
      <c r="D3" s="1000" t="s">
        <v>377</v>
      </c>
      <c r="E3" s="1000" t="s">
        <v>378</v>
      </c>
      <c r="F3" s="1001" t="s">
        <v>379</v>
      </c>
      <c r="G3" s="281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3"/>
      <c r="AA3" s="284"/>
      <c r="AB3" s="284"/>
      <c r="AC3" s="284"/>
      <c r="AD3" s="284"/>
      <c r="AE3" s="284"/>
      <c r="AF3" s="284"/>
    </row>
    <row r="4" spans="1:32" ht="27" customHeight="1" x14ac:dyDescent="0.35">
      <c r="A4" s="1002" t="s">
        <v>1036</v>
      </c>
      <c r="B4" s="271">
        <v>44235</v>
      </c>
      <c r="C4" s="1004">
        <v>0</v>
      </c>
      <c r="D4" s="1011">
        <v>9</v>
      </c>
      <c r="E4" s="1011">
        <v>9</v>
      </c>
      <c r="F4" s="271">
        <f>IF(Table4[[#This Row],[START DATE]]="","",IF(Table4[[#This Row],[TASK DURATION]]="","",Table4[[#This Row],[START DATE]]+Table4[[#This Row],[TASK DURATION]]))</f>
        <v>44244</v>
      </c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285"/>
      <c r="W4" s="285"/>
      <c r="X4" s="285"/>
      <c r="Y4" s="285"/>
      <c r="Z4" s="285"/>
      <c r="AA4" s="284"/>
      <c r="AB4" s="284"/>
      <c r="AC4" s="284"/>
      <c r="AD4" s="284"/>
      <c r="AE4" s="284"/>
      <c r="AF4" s="284"/>
    </row>
    <row r="5" spans="1:32" ht="27" customHeight="1" x14ac:dyDescent="0.35">
      <c r="A5" s="1002" t="s">
        <v>1037</v>
      </c>
      <c r="B5" s="271">
        <v>44013</v>
      </c>
      <c r="C5" s="1004">
        <v>222</v>
      </c>
      <c r="D5" s="1011">
        <v>59</v>
      </c>
      <c r="E5" s="1011">
        <v>281</v>
      </c>
      <c r="F5" s="271">
        <f>IF(Table4[[#This Row],[START DATE]]="","",IF(Table4[[#This Row],[TASK DURATION]]="","",Table4[[#This Row],[START DATE]]+Table4[[#This Row],[TASK DURATION]]))</f>
        <v>44294</v>
      </c>
      <c r="G5" s="285"/>
      <c r="H5" s="285"/>
      <c r="I5" s="285"/>
      <c r="J5" s="285"/>
      <c r="K5" s="285"/>
      <c r="L5" s="285"/>
      <c r="M5" s="285"/>
      <c r="N5" s="285"/>
      <c r="O5" s="285"/>
      <c r="P5" s="285"/>
      <c r="Q5" s="285"/>
      <c r="R5" s="285"/>
      <c r="S5" s="285"/>
      <c r="T5" s="285"/>
      <c r="U5" s="285"/>
      <c r="V5" s="285"/>
      <c r="W5" s="285"/>
      <c r="X5" s="285"/>
      <c r="Y5" s="285"/>
      <c r="Z5" s="285"/>
      <c r="AA5" s="284"/>
      <c r="AB5" s="284"/>
      <c r="AC5" s="284"/>
      <c r="AD5" s="284"/>
      <c r="AE5" s="284"/>
      <c r="AF5" s="284"/>
    </row>
    <row r="6" spans="1:32" ht="27" customHeight="1" x14ac:dyDescent="0.35">
      <c r="A6" s="1002" t="s">
        <v>1038</v>
      </c>
      <c r="B6" s="271">
        <v>44245</v>
      </c>
      <c r="C6" s="1004">
        <v>0</v>
      </c>
      <c r="D6" s="1011">
        <v>4</v>
      </c>
      <c r="E6" s="1011">
        <v>4</v>
      </c>
      <c r="F6" s="271">
        <f>IF(Table4[[#This Row],[START DATE]]="","",IF(Table4[[#This Row],[TASK DURATION]]="","",Table4[[#This Row],[START DATE]]+Table4[[#This Row],[TASK DURATION]]))</f>
        <v>44249</v>
      </c>
      <c r="G6" s="285"/>
      <c r="H6" s="285"/>
      <c r="I6" s="285"/>
      <c r="J6" s="285"/>
      <c r="K6" s="285"/>
      <c r="L6" s="285"/>
      <c r="M6" s="285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4"/>
      <c r="AB6" s="284"/>
      <c r="AC6" s="284"/>
      <c r="AD6" s="284"/>
      <c r="AE6" s="284"/>
      <c r="AF6" s="284"/>
    </row>
    <row r="7" spans="1:32" ht="27" customHeight="1" x14ac:dyDescent="0.35">
      <c r="A7" s="1006" t="s">
        <v>1039</v>
      </c>
      <c r="B7" s="273">
        <v>44250</v>
      </c>
      <c r="C7" s="1004">
        <v>0</v>
      </c>
      <c r="D7" s="1012">
        <v>2</v>
      </c>
      <c r="E7" s="1013">
        <v>2</v>
      </c>
      <c r="F7" s="271">
        <f>IF(Table4[[#This Row],[START DATE]]="","",IF(Table4[[#This Row],[TASK DURATION]]="","",Table4[[#This Row],[START DATE]]+Table4[[#This Row],[TASK DURATION]]))</f>
        <v>44252</v>
      </c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5"/>
      <c r="AA7" s="284"/>
      <c r="AB7" s="284"/>
      <c r="AC7" s="284"/>
      <c r="AD7" s="284"/>
      <c r="AE7" s="284"/>
      <c r="AF7" s="284"/>
    </row>
    <row r="8" spans="1:32" ht="27" customHeight="1" x14ac:dyDescent="0.35">
      <c r="A8" s="1002" t="s">
        <v>1040</v>
      </c>
      <c r="B8" s="271">
        <v>44253</v>
      </c>
      <c r="C8" s="1005">
        <v>0</v>
      </c>
      <c r="D8" s="1011">
        <f>IF(E8="","",IF(C8="","",E8-C8))</f>
        <v>3</v>
      </c>
      <c r="E8" s="1011">
        <v>3</v>
      </c>
      <c r="F8" s="271">
        <f>IF(Table4[[#This Row],[START DATE]]="","",IF(Table4[[#This Row],[TASK DURATION]]="","",Table4[[#This Row],[START DATE]]+Table4[[#This Row],[TASK DURATION]]))</f>
        <v>44256</v>
      </c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4"/>
      <c r="AB8" s="284"/>
      <c r="AC8" s="284"/>
      <c r="AD8" s="284"/>
      <c r="AE8" s="284"/>
      <c r="AF8" s="284"/>
    </row>
    <row r="9" spans="1:32" ht="27" customHeight="1" x14ac:dyDescent="0.35">
      <c r="A9" s="1006" t="s">
        <v>1041</v>
      </c>
      <c r="B9" s="273">
        <v>44257</v>
      </c>
      <c r="C9" s="1005">
        <v>0</v>
      </c>
      <c r="D9" s="1012">
        <v>190</v>
      </c>
      <c r="E9" s="1013">
        <v>190</v>
      </c>
      <c r="F9" s="271">
        <f>IF(Table4[[#This Row],[START DATE]]="","",IF(Table4[[#This Row],[TASK DURATION]]="","",Table4[[#This Row],[START DATE]]+Table4[[#This Row],[TASK DURATION]]))</f>
        <v>44447</v>
      </c>
      <c r="G9" s="285"/>
      <c r="H9" s="285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5"/>
      <c r="V9" s="285"/>
      <c r="W9" s="285"/>
      <c r="X9" s="285"/>
      <c r="Y9" s="285"/>
      <c r="Z9" s="285"/>
      <c r="AA9" s="284"/>
      <c r="AB9" s="284"/>
      <c r="AC9" s="284"/>
      <c r="AD9" s="284"/>
      <c r="AE9" s="284"/>
      <c r="AF9" s="284"/>
    </row>
    <row r="10" spans="1:32" ht="27" customHeight="1" x14ac:dyDescent="0.35">
      <c r="A10" s="1006" t="s">
        <v>1043</v>
      </c>
      <c r="B10" s="273">
        <v>44305</v>
      </c>
      <c r="C10" s="1005">
        <v>0</v>
      </c>
      <c r="D10" s="1012">
        <v>4</v>
      </c>
      <c r="E10" s="1013">
        <v>4</v>
      </c>
      <c r="F10" s="271">
        <f>IF(Table4[[#This Row],[START DATE]]="","",IF(Table4[[#This Row],[TASK DURATION]]="","",Table4[[#This Row],[START DATE]]+Table4[[#This Row],[TASK DURATION]]))</f>
        <v>44309</v>
      </c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85"/>
      <c r="W10" s="285"/>
      <c r="X10" s="285"/>
      <c r="Y10" s="285"/>
      <c r="Z10" s="285"/>
      <c r="AA10" s="284"/>
      <c r="AB10" s="284"/>
      <c r="AC10" s="284"/>
      <c r="AD10" s="284"/>
      <c r="AE10" s="284"/>
      <c r="AF10" s="284"/>
    </row>
    <row r="11" spans="1:32" ht="27" customHeight="1" x14ac:dyDescent="0.35">
      <c r="A11" s="1006" t="s">
        <v>1042</v>
      </c>
      <c r="B11" s="273">
        <v>44312</v>
      </c>
      <c r="C11" s="1005">
        <v>0</v>
      </c>
      <c r="D11" s="1012">
        <v>4</v>
      </c>
      <c r="E11" s="1013">
        <v>4</v>
      </c>
      <c r="F11" s="271">
        <f>IF(Table4[[#This Row],[START DATE]]="","",IF(Table4[[#This Row],[TASK DURATION]]="","",Table4[[#This Row],[START DATE]]+Table4[[#This Row],[TASK DURATION]]))</f>
        <v>44316</v>
      </c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285"/>
      <c r="W11" s="285"/>
      <c r="X11" s="285"/>
      <c r="Y11" s="285"/>
      <c r="Z11" s="285"/>
      <c r="AA11" s="284"/>
      <c r="AB11" s="284"/>
      <c r="AC11" s="284"/>
      <c r="AD11" s="284"/>
      <c r="AE11" s="284"/>
      <c r="AF11" s="284"/>
    </row>
    <row r="12" spans="1:32" ht="27" customHeight="1" x14ac:dyDescent="0.35">
      <c r="A12" s="1006" t="s">
        <v>1044</v>
      </c>
      <c r="B12" s="273">
        <v>44319</v>
      </c>
      <c r="C12" s="1005">
        <v>0</v>
      </c>
      <c r="D12" s="1012">
        <v>0</v>
      </c>
      <c r="E12" s="1013">
        <v>0</v>
      </c>
      <c r="F12" s="271">
        <f>IF(Table4[[#This Row],[START DATE]]="","",IF(Table4[[#This Row],[TASK DURATION]]="","",Table4[[#This Row],[START DATE]]+Table4[[#This Row],[TASK DURATION]]))</f>
        <v>44319</v>
      </c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4"/>
      <c r="AB12" s="284"/>
      <c r="AC12" s="284"/>
      <c r="AD12" s="284"/>
      <c r="AE12" s="284"/>
      <c r="AF12" s="284"/>
    </row>
    <row r="13" spans="1:32" ht="28.25" customHeight="1" x14ac:dyDescent="0.35">
      <c r="A13" s="1002" t="s">
        <v>1053</v>
      </c>
      <c r="B13" s="271">
        <v>44320</v>
      </c>
      <c r="C13" s="1004">
        <v>0</v>
      </c>
      <c r="D13" s="1011">
        <v>14</v>
      </c>
      <c r="E13" s="1011">
        <v>14</v>
      </c>
      <c r="F13" s="271">
        <f>IF(Table4[[#This Row],[START DATE]]="","",IF(Table4[[#This Row],[TASK DURATION]]="","",Table4[[#This Row],[START DATE]]+Table4[[#This Row],[TASK DURATION]]))</f>
        <v>44334</v>
      </c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4"/>
      <c r="AB13" s="284"/>
      <c r="AC13" s="284"/>
      <c r="AD13" s="284"/>
      <c r="AE13" s="284"/>
      <c r="AF13" s="284"/>
    </row>
    <row r="14" spans="1:32" ht="24.65" customHeight="1" x14ac:dyDescent="0.35">
      <c r="A14" s="1002" t="s">
        <v>1032</v>
      </c>
      <c r="B14" s="271">
        <v>44320</v>
      </c>
      <c r="C14" s="1004">
        <v>0</v>
      </c>
      <c r="D14" s="1011">
        <v>14</v>
      </c>
      <c r="E14" s="1011">
        <v>14</v>
      </c>
      <c r="F14" s="271">
        <f>IF(Table4[[#This Row],[START DATE]]="","",IF(Table4[[#This Row],[TASK DURATION]]="","",Table4[[#This Row],[START DATE]]+Table4[[#This Row],[TASK DURATION]]))</f>
        <v>44334</v>
      </c>
      <c r="G14" s="285"/>
      <c r="H14" s="285"/>
      <c r="I14" s="285"/>
      <c r="J14" s="285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5"/>
      <c r="V14" s="285"/>
      <c r="W14" s="285"/>
      <c r="X14" s="285"/>
      <c r="Y14" s="285"/>
      <c r="Z14" s="285"/>
      <c r="AA14" s="284"/>
      <c r="AB14" s="284"/>
      <c r="AC14" s="284"/>
      <c r="AD14" s="284"/>
      <c r="AE14" s="284"/>
      <c r="AF14" s="284"/>
    </row>
    <row r="15" spans="1:32" ht="24.65" customHeight="1" x14ac:dyDescent="0.35">
      <c r="A15" s="1002" t="s">
        <v>1054</v>
      </c>
      <c r="B15" s="271">
        <v>44320</v>
      </c>
      <c r="C15" s="1005">
        <v>0</v>
      </c>
      <c r="D15" s="1011">
        <v>14</v>
      </c>
      <c r="E15" s="1011">
        <v>14</v>
      </c>
      <c r="F15" s="271">
        <f>IF(Table4[[#This Row],[START DATE]]="","",IF(Table4[[#This Row],[TASK DURATION]]="","",Table4[[#This Row],[START DATE]]+Table4[[#This Row],[TASK DURATION]]))</f>
        <v>44334</v>
      </c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5"/>
      <c r="V15" s="285"/>
      <c r="W15" s="285"/>
      <c r="X15" s="285"/>
      <c r="Y15" s="285"/>
      <c r="Z15" s="285"/>
      <c r="AA15" s="284"/>
      <c r="AB15" s="284"/>
      <c r="AC15" s="284"/>
      <c r="AD15" s="284"/>
      <c r="AE15" s="284"/>
      <c r="AF15" s="284"/>
    </row>
    <row r="16" spans="1:32" ht="30.75" customHeight="1" x14ac:dyDescent="0.35">
      <c r="A16" s="1002" t="s">
        <v>1034</v>
      </c>
      <c r="B16" s="271">
        <v>44335</v>
      </c>
      <c r="C16" s="1004">
        <v>0</v>
      </c>
      <c r="D16" s="1011">
        <f t="shared" ref="D16:D66" si="0">IF(E16="","",IF(C16="","",E16-C16))</f>
        <v>2</v>
      </c>
      <c r="E16" s="1011">
        <v>2</v>
      </c>
      <c r="F16" s="271">
        <f>IF(Table4[[#This Row],[START DATE]]="","",IF(Table4[[#This Row],[TASK DURATION]]="","",Table4[[#This Row],[START DATE]]+Table4[[#This Row],[TASK DURATION]]))</f>
        <v>44337</v>
      </c>
      <c r="G16" s="285"/>
      <c r="H16" s="285"/>
      <c r="I16" s="285"/>
      <c r="J16" s="285"/>
      <c r="K16" s="285"/>
      <c r="L16" s="285"/>
      <c r="M16" s="285"/>
      <c r="N16" s="285"/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4"/>
      <c r="AB16" s="284"/>
      <c r="AC16" s="284"/>
      <c r="AD16" s="284"/>
      <c r="AE16" s="284"/>
      <c r="AF16" s="284"/>
    </row>
    <row r="17" spans="1:32" ht="23.25" customHeight="1" x14ac:dyDescent="0.35">
      <c r="A17" s="1002" t="s">
        <v>1055</v>
      </c>
      <c r="B17" s="271">
        <v>44340</v>
      </c>
      <c r="C17" s="1004">
        <v>0</v>
      </c>
      <c r="D17" s="1011">
        <f>IF(E17="","",IF(C17="","",E17-C17))</f>
        <v>7</v>
      </c>
      <c r="E17" s="1011">
        <v>7</v>
      </c>
      <c r="F17" s="271">
        <f>IF(Table4[[#This Row],[START DATE]]="","",IF(Table4[[#This Row],[TASK DURATION]]="","",Table4[[#This Row],[START DATE]]+Table4[[#This Row],[TASK DURATION]]))</f>
        <v>44347</v>
      </c>
      <c r="G17" s="285"/>
      <c r="H17" s="285"/>
      <c r="I17" s="285"/>
      <c r="J17" s="285"/>
      <c r="K17" s="285"/>
      <c r="L17" s="285"/>
      <c r="M17" s="285"/>
      <c r="N17" s="285"/>
      <c r="O17" s="285"/>
      <c r="P17" s="285"/>
      <c r="Q17" s="285"/>
      <c r="R17" s="285"/>
      <c r="S17" s="285"/>
      <c r="T17" s="285"/>
      <c r="U17" s="285"/>
      <c r="V17" s="285"/>
      <c r="W17" s="285"/>
      <c r="X17" s="285"/>
      <c r="Y17" s="285"/>
      <c r="Z17" s="285"/>
      <c r="AA17" s="284"/>
      <c r="AB17" s="284"/>
      <c r="AC17" s="284"/>
      <c r="AD17" s="284"/>
      <c r="AE17" s="284"/>
      <c r="AF17" s="284"/>
    </row>
    <row r="18" spans="1:32" ht="23.25" customHeight="1" x14ac:dyDescent="0.35">
      <c r="A18" s="1002" t="s">
        <v>1056</v>
      </c>
      <c r="B18" s="271">
        <v>44347</v>
      </c>
      <c r="C18" s="1004">
        <v>0</v>
      </c>
      <c r="D18" s="1011">
        <f t="shared" si="0"/>
        <v>0</v>
      </c>
      <c r="E18" s="1011">
        <v>0</v>
      </c>
      <c r="F18" s="271">
        <f>IF(Table4[[#This Row],[START DATE]]="","",IF(Table4[[#This Row],[TASK DURATION]]="","",Table4[[#This Row],[START DATE]]+Table4[[#This Row],[TASK DURATION]]))</f>
        <v>44347</v>
      </c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285"/>
      <c r="T18" s="285"/>
      <c r="U18" s="285"/>
      <c r="V18" s="285"/>
      <c r="W18" s="285"/>
      <c r="X18" s="285"/>
      <c r="Y18" s="285"/>
      <c r="Z18" s="285"/>
      <c r="AA18" s="284"/>
      <c r="AB18" s="284"/>
      <c r="AC18" s="284"/>
      <c r="AD18" s="284"/>
      <c r="AE18" s="284"/>
      <c r="AF18" s="284"/>
    </row>
    <row r="19" spans="1:32" ht="26.25" customHeight="1" x14ac:dyDescent="0.35">
      <c r="A19" s="1002" t="s">
        <v>1033</v>
      </c>
      <c r="B19" s="271">
        <v>44348</v>
      </c>
      <c r="C19" s="1004">
        <v>0</v>
      </c>
      <c r="D19" s="1011">
        <v>1</v>
      </c>
      <c r="E19" s="1011">
        <v>1</v>
      </c>
      <c r="F19" s="271">
        <f>IF(Table4[[#This Row],[START DATE]]="","",IF(Table4[[#This Row],[TASK DURATION]]="","",Table4[[#This Row],[START DATE]]+Table4[[#This Row],[TASK DURATION]]))</f>
        <v>44349</v>
      </c>
      <c r="G19" s="285"/>
      <c r="H19" s="285"/>
      <c r="I19" s="285"/>
      <c r="J19" s="285"/>
      <c r="K19" s="285"/>
      <c r="L19" s="285"/>
      <c r="M19" s="285"/>
      <c r="N19" s="285"/>
      <c r="O19" s="285"/>
      <c r="P19" s="285"/>
      <c r="Q19" s="285"/>
      <c r="R19" s="285"/>
      <c r="S19" s="285"/>
      <c r="T19" s="285"/>
      <c r="U19" s="285"/>
      <c r="V19" s="285"/>
      <c r="W19" s="285"/>
      <c r="X19" s="285"/>
      <c r="Y19" s="285"/>
      <c r="Z19" s="285"/>
      <c r="AA19" s="284"/>
      <c r="AB19" s="284"/>
      <c r="AC19" s="284"/>
      <c r="AD19" s="284"/>
      <c r="AE19" s="284"/>
      <c r="AF19" s="284"/>
    </row>
    <row r="20" spans="1:32" ht="21.75" customHeight="1" x14ac:dyDescent="0.35">
      <c r="A20" s="1002" t="s">
        <v>1046</v>
      </c>
      <c r="B20" s="271">
        <v>44349</v>
      </c>
      <c r="C20" s="1004">
        <v>0</v>
      </c>
      <c r="D20" s="1011">
        <v>1</v>
      </c>
      <c r="E20" s="1011">
        <v>1</v>
      </c>
      <c r="F20" s="271">
        <f>IF(Table4[[#This Row],[START DATE]]="","",IF(Table4[[#This Row],[TASK DURATION]]="","",Table4[[#This Row],[START DATE]]+Table4[[#This Row],[TASK DURATION]]))</f>
        <v>44350</v>
      </c>
      <c r="G20" s="285"/>
      <c r="H20" s="285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5"/>
      <c r="T20" s="285"/>
      <c r="U20" s="285"/>
      <c r="V20" s="285"/>
      <c r="W20" s="285"/>
      <c r="X20" s="285"/>
      <c r="Y20" s="285"/>
      <c r="Z20" s="285"/>
      <c r="AA20" s="284"/>
      <c r="AB20" s="284"/>
      <c r="AC20" s="284"/>
      <c r="AD20" s="284"/>
      <c r="AE20" s="284"/>
      <c r="AF20" s="284"/>
    </row>
    <row r="21" spans="1:32" ht="36.65" customHeight="1" x14ac:dyDescent="0.35">
      <c r="A21" s="1002" t="s">
        <v>1058</v>
      </c>
      <c r="B21" s="271">
        <v>44351</v>
      </c>
      <c r="C21" s="1004">
        <v>0</v>
      </c>
      <c r="D21" s="1011">
        <v>45</v>
      </c>
      <c r="E21" s="1011">
        <v>45</v>
      </c>
      <c r="F21" s="271">
        <f>IF(Table4[[#This Row],[START DATE]]="","",IF(Table4[[#This Row],[TASK DURATION]]="","",Table4[[#This Row],[START DATE]]+Table4[[#This Row],[TASK DURATION]]))</f>
        <v>44396</v>
      </c>
      <c r="G21" s="285"/>
      <c r="H21" s="285"/>
      <c r="I21" s="285"/>
      <c r="J21" s="285"/>
      <c r="K21" s="285"/>
      <c r="L21" s="285"/>
      <c r="M21" s="285"/>
      <c r="N21" s="285"/>
      <c r="O21" s="285"/>
      <c r="P21" s="285"/>
      <c r="Q21" s="285"/>
      <c r="R21" s="285"/>
      <c r="S21" s="285"/>
      <c r="T21" s="285"/>
      <c r="U21" s="285"/>
      <c r="V21" s="285"/>
      <c r="W21" s="285"/>
      <c r="X21" s="285"/>
      <c r="Y21" s="285"/>
      <c r="Z21" s="285"/>
      <c r="AA21" s="284"/>
      <c r="AB21" s="284"/>
      <c r="AC21" s="284"/>
      <c r="AD21" s="284"/>
      <c r="AE21" s="284"/>
      <c r="AF21" s="284"/>
    </row>
    <row r="22" spans="1:32" ht="36.65" customHeight="1" x14ac:dyDescent="0.35">
      <c r="A22" s="1006" t="s">
        <v>1057</v>
      </c>
      <c r="B22" s="271">
        <v>44351</v>
      </c>
      <c r="C22" s="1005">
        <v>0</v>
      </c>
      <c r="D22" s="1012">
        <v>30</v>
      </c>
      <c r="E22" s="1013">
        <v>30</v>
      </c>
      <c r="F22" s="271">
        <f>IF(Table4[[#This Row],[START DATE]]="","",IF(Table4[[#This Row],[TASK DURATION]]="","",Table4[[#This Row],[START DATE]]+Table4[[#This Row],[TASK DURATION]]))</f>
        <v>44381</v>
      </c>
      <c r="G22" s="285"/>
      <c r="H22" s="285"/>
      <c r="I22" s="285"/>
      <c r="J22" s="285"/>
      <c r="K22" s="285"/>
      <c r="L22" s="285"/>
      <c r="M22" s="285"/>
      <c r="N22" s="285"/>
      <c r="O22" s="285"/>
      <c r="P22" s="285"/>
      <c r="Q22" s="285"/>
      <c r="R22" s="285"/>
      <c r="S22" s="285"/>
      <c r="T22" s="285"/>
      <c r="U22" s="285"/>
      <c r="V22" s="285"/>
      <c r="W22" s="285"/>
      <c r="X22" s="285"/>
      <c r="Y22" s="285"/>
      <c r="Z22" s="285"/>
      <c r="AA22" s="284"/>
      <c r="AB22" s="284"/>
      <c r="AC22" s="284"/>
      <c r="AD22" s="284"/>
      <c r="AE22" s="284"/>
      <c r="AF22" s="284"/>
    </row>
    <row r="23" spans="1:32" ht="32.25" customHeight="1" x14ac:dyDescent="0.35">
      <c r="A23" s="1002" t="s">
        <v>1047</v>
      </c>
      <c r="B23" s="271">
        <v>44397</v>
      </c>
      <c r="C23" s="1004">
        <v>0</v>
      </c>
      <c r="D23" s="1011">
        <v>7</v>
      </c>
      <c r="E23" s="1011">
        <v>7</v>
      </c>
      <c r="F23" s="271">
        <f>IF(Table4[[#This Row],[START DATE]]="","",IF(Table4[[#This Row],[TASK DURATION]]="","",Table4[[#This Row],[START DATE]]+Table4[[#This Row],[TASK DURATION]]))</f>
        <v>44404</v>
      </c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285"/>
      <c r="T23" s="285"/>
      <c r="U23" s="285"/>
      <c r="V23" s="285"/>
      <c r="W23" s="285"/>
      <c r="X23" s="285"/>
      <c r="Y23" s="285"/>
      <c r="Z23" s="285"/>
      <c r="AA23" s="284"/>
      <c r="AB23" s="284"/>
      <c r="AC23" s="284"/>
      <c r="AD23" s="284"/>
      <c r="AE23" s="284"/>
      <c r="AF23" s="284"/>
    </row>
    <row r="24" spans="1:32" ht="32.25" customHeight="1" x14ac:dyDescent="0.35">
      <c r="A24" s="1002" t="s">
        <v>1048</v>
      </c>
      <c r="B24" s="271">
        <v>44448</v>
      </c>
      <c r="C24" s="1004">
        <v>0</v>
      </c>
      <c r="D24" s="1011">
        <v>4</v>
      </c>
      <c r="E24" s="1011">
        <v>4</v>
      </c>
      <c r="F24" s="271">
        <f>IF(Table4[[#This Row],[START DATE]]="","",IF(Table4[[#This Row],[TASK DURATION]]="","",Table4[[#This Row],[START DATE]]+Table4[[#This Row],[TASK DURATION]]))</f>
        <v>44452</v>
      </c>
      <c r="G24" s="285"/>
      <c r="H24" s="285"/>
      <c r="I24" s="285"/>
      <c r="J24" s="285"/>
      <c r="K24" s="285"/>
      <c r="L24" s="285"/>
      <c r="M24" s="285"/>
      <c r="N24" s="285"/>
      <c r="O24" s="285"/>
      <c r="P24" s="285"/>
      <c r="Q24" s="285"/>
      <c r="R24" s="285"/>
      <c r="S24" s="285"/>
      <c r="T24" s="285"/>
      <c r="U24" s="285"/>
      <c r="V24" s="285"/>
      <c r="W24" s="285"/>
      <c r="X24" s="285"/>
      <c r="Y24" s="285"/>
      <c r="Z24" s="285"/>
      <c r="AA24" s="284"/>
      <c r="AB24" s="284"/>
      <c r="AC24" s="284"/>
      <c r="AD24" s="284"/>
      <c r="AE24" s="284"/>
      <c r="AF24" s="284"/>
    </row>
    <row r="25" spans="1:32" ht="36" customHeight="1" x14ac:dyDescent="0.35">
      <c r="A25" s="1002" t="s">
        <v>1049</v>
      </c>
      <c r="B25" s="271">
        <v>44432</v>
      </c>
      <c r="C25" s="1004">
        <v>0</v>
      </c>
      <c r="D25" s="1011">
        <v>7</v>
      </c>
      <c r="E25" s="1011">
        <v>7</v>
      </c>
      <c r="F25" s="271">
        <f>IF(Table4[[#This Row],[START DATE]]="","",IF(Table4[[#This Row],[TASK DURATION]]="","",Table4[[#This Row],[START DATE]]+Table4[[#This Row],[TASK DURATION]]))</f>
        <v>44439</v>
      </c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4"/>
      <c r="AB25" s="284"/>
      <c r="AC25" s="284"/>
      <c r="AD25" s="284"/>
      <c r="AE25" s="284"/>
      <c r="AF25" s="284"/>
    </row>
    <row r="26" spans="1:32" ht="27.75" customHeight="1" x14ac:dyDescent="0.35">
      <c r="A26" s="1003" t="s">
        <v>1055</v>
      </c>
      <c r="B26" s="1010">
        <v>44440</v>
      </c>
      <c r="C26" s="1004">
        <v>0</v>
      </c>
      <c r="D26" s="1014">
        <v>7</v>
      </c>
      <c r="E26" s="1015">
        <v>7</v>
      </c>
      <c r="F26" s="271">
        <f>IF(Table4[[#This Row],[START DATE]]="","",IF(Table4[[#This Row],[TASK DURATION]]="","",Table4[[#This Row],[START DATE]]+Table4[[#This Row],[TASK DURATION]]))</f>
        <v>44447</v>
      </c>
      <c r="G26" s="285"/>
      <c r="H26" s="285"/>
      <c r="I26" s="285"/>
      <c r="J26" s="285"/>
      <c r="K26" s="285"/>
      <c r="L26" s="285"/>
      <c r="M26" s="285"/>
      <c r="N26" s="285"/>
      <c r="O26" s="285"/>
      <c r="P26" s="285"/>
      <c r="Q26" s="285"/>
      <c r="R26" s="285"/>
      <c r="S26" s="285"/>
      <c r="T26" s="285"/>
      <c r="U26" s="285"/>
      <c r="V26" s="285"/>
      <c r="W26" s="285"/>
      <c r="X26" s="285"/>
      <c r="Y26" s="285"/>
      <c r="Z26" s="285"/>
      <c r="AA26" s="284"/>
      <c r="AB26" s="284"/>
      <c r="AC26" s="284"/>
      <c r="AD26" s="284"/>
      <c r="AE26" s="284"/>
      <c r="AF26" s="284"/>
    </row>
    <row r="27" spans="1:32" ht="27.75" customHeight="1" x14ac:dyDescent="0.35">
      <c r="A27" s="1006" t="s">
        <v>1059</v>
      </c>
      <c r="B27" s="273">
        <v>44448</v>
      </c>
      <c r="C27" s="1005">
        <v>0</v>
      </c>
      <c r="D27" s="1016">
        <v>2</v>
      </c>
      <c r="E27" s="1017">
        <v>2</v>
      </c>
      <c r="F27" s="271">
        <f>IF(Table4[[#This Row],[START DATE]]="","",IF(Table4[[#This Row],[TASK DURATION]]="","",Table4[[#This Row],[START DATE]]+Table4[[#This Row],[TASK DURATION]]))</f>
        <v>44450</v>
      </c>
      <c r="G27" s="285"/>
      <c r="H27" s="285"/>
      <c r="I27" s="285"/>
      <c r="J27" s="285"/>
      <c r="K27" s="285"/>
      <c r="L27" s="285"/>
      <c r="M27" s="285"/>
      <c r="N27" s="285"/>
      <c r="O27" s="285"/>
      <c r="P27" s="285"/>
      <c r="Q27" s="285"/>
      <c r="R27" s="285"/>
      <c r="S27" s="285"/>
      <c r="T27" s="285"/>
      <c r="U27" s="285"/>
      <c r="V27" s="285"/>
      <c r="W27" s="285"/>
      <c r="X27" s="285"/>
      <c r="Y27" s="285"/>
      <c r="Z27" s="285"/>
      <c r="AA27" s="284"/>
      <c r="AB27" s="284"/>
      <c r="AC27" s="284"/>
      <c r="AD27" s="284"/>
      <c r="AE27" s="284"/>
      <c r="AF27" s="284"/>
    </row>
    <row r="28" spans="1:32" ht="27.75" customHeight="1" x14ac:dyDescent="0.35">
      <c r="A28" s="1002" t="s">
        <v>1033</v>
      </c>
      <c r="B28" s="273">
        <v>44449</v>
      </c>
      <c r="C28" s="1005">
        <v>0</v>
      </c>
      <c r="D28" s="1016">
        <v>0</v>
      </c>
      <c r="E28" s="1017">
        <v>0</v>
      </c>
      <c r="F28" s="271">
        <f>IF(Table4[[#This Row],[START DATE]]="","",IF(Table4[[#This Row],[TASK DURATION]]="","",Table4[[#This Row],[START DATE]]+Table4[[#This Row],[TASK DURATION]]))</f>
        <v>44449</v>
      </c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5"/>
      <c r="V28" s="285"/>
      <c r="W28" s="285"/>
      <c r="X28" s="285"/>
      <c r="Y28" s="285"/>
      <c r="Z28" s="285"/>
      <c r="AA28" s="284"/>
      <c r="AB28" s="284"/>
      <c r="AC28" s="284"/>
      <c r="AD28" s="284"/>
      <c r="AE28" s="284"/>
      <c r="AF28" s="284"/>
    </row>
    <row r="29" spans="1:32" ht="27.75" customHeight="1" x14ac:dyDescent="0.35">
      <c r="A29" s="1002" t="s">
        <v>1046</v>
      </c>
      <c r="B29" s="273">
        <v>44450</v>
      </c>
      <c r="C29" s="1005">
        <v>0</v>
      </c>
      <c r="D29" s="1016">
        <v>1</v>
      </c>
      <c r="E29" s="1017">
        <v>1</v>
      </c>
      <c r="F29" s="271">
        <f>IF(Table4[[#This Row],[START DATE]]="","",IF(Table4[[#This Row],[TASK DURATION]]="","",Table4[[#This Row],[START DATE]]+Table4[[#This Row],[TASK DURATION]]))</f>
        <v>44451</v>
      </c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285"/>
      <c r="T29" s="285"/>
      <c r="U29" s="285"/>
      <c r="V29" s="285"/>
      <c r="W29" s="285"/>
      <c r="X29" s="285"/>
      <c r="Y29" s="285"/>
      <c r="Z29" s="285"/>
      <c r="AA29" s="284"/>
      <c r="AB29" s="284"/>
      <c r="AC29" s="284"/>
      <c r="AD29" s="284"/>
      <c r="AE29" s="284"/>
      <c r="AF29" s="284"/>
    </row>
    <row r="30" spans="1:32" ht="27.75" customHeight="1" x14ac:dyDescent="0.35">
      <c r="A30" s="1006" t="s">
        <v>1060</v>
      </c>
      <c r="B30" s="273">
        <v>44453</v>
      </c>
      <c r="C30" s="1005">
        <v>0</v>
      </c>
      <c r="D30" s="1016">
        <v>0</v>
      </c>
      <c r="E30" s="1017">
        <v>0</v>
      </c>
      <c r="F30" s="271">
        <f>IF(Table4[[#This Row],[START DATE]]="","",IF(Table4[[#This Row],[TASK DURATION]]="","",Table4[[#This Row],[START DATE]]+Table4[[#This Row],[TASK DURATION]]))</f>
        <v>44453</v>
      </c>
      <c r="G30" s="285"/>
      <c r="H30" s="285"/>
      <c r="I30" s="285"/>
      <c r="J30" s="285"/>
      <c r="K30" s="285"/>
      <c r="L30" s="285"/>
      <c r="M30" s="285"/>
      <c r="N30" s="285"/>
      <c r="O30" s="285"/>
      <c r="P30" s="285"/>
      <c r="Q30" s="285"/>
      <c r="R30" s="285"/>
      <c r="S30" s="285"/>
      <c r="T30" s="285"/>
      <c r="U30" s="285"/>
      <c r="V30" s="285"/>
      <c r="W30" s="285"/>
      <c r="X30" s="285"/>
      <c r="Y30" s="285"/>
      <c r="Z30" s="285"/>
      <c r="AA30" s="284"/>
      <c r="AB30" s="284"/>
      <c r="AC30" s="284"/>
      <c r="AD30" s="284"/>
      <c r="AE30" s="284"/>
      <c r="AF30" s="284"/>
    </row>
    <row r="31" spans="1:32" ht="27.75" customHeight="1" x14ac:dyDescent="0.35">
      <c r="A31" s="1006" t="s">
        <v>1062</v>
      </c>
      <c r="B31" s="273">
        <v>44454</v>
      </c>
      <c r="C31" s="1005">
        <v>0</v>
      </c>
      <c r="D31" s="1016">
        <v>30</v>
      </c>
      <c r="E31" s="1017">
        <v>30</v>
      </c>
      <c r="F31" s="271">
        <f>IF(Table4[[#This Row],[START DATE]]="","",IF(Table4[[#This Row],[TASK DURATION]]="","",Table4[[#This Row],[START DATE]]+Table4[[#This Row],[TASK DURATION]]))</f>
        <v>44484</v>
      </c>
      <c r="G31" s="285"/>
      <c r="H31" s="285"/>
      <c r="I31" s="285"/>
      <c r="J31" s="285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5"/>
      <c r="V31" s="285"/>
      <c r="W31" s="285"/>
      <c r="X31" s="285"/>
      <c r="Y31" s="285"/>
      <c r="Z31" s="285"/>
      <c r="AA31" s="284"/>
      <c r="AB31" s="284"/>
      <c r="AC31" s="284"/>
      <c r="AD31" s="284"/>
      <c r="AE31" s="284"/>
      <c r="AF31" s="284"/>
    </row>
    <row r="32" spans="1:32" ht="27.75" customHeight="1" x14ac:dyDescent="0.35">
      <c r="A32" s="1006" t="s">
        <v>1061</v>
      </c>
      <c r="B32" s="273">
        <v>44454</v>
      </c>
      <c r="C32" s="1005">
        <v>0</v>
      </c>
      <c r="D32" s="1016">
        <v>30</v>
      </c>
      <c r="E32" s="1017">
        <v>30</v>
      </c>
      <c r="F32" s="271">
        <f>IF(Table4[[#This Row],[START DATE]]="","",IF(Table4[[#This Row],[TASK DURATION]]="","",Table4[[#This Row],[START DATE]]+Table4[[#This Row],[TASK DURATION]]))</f>
        <v>44484</v>
      </c>
      <c r="G32" s="285"/>
      <c r="H32" s="285"/>
      <c r="I32" s="285"/>
      <c r="J32" s="285"/>
      <c r="K32" s="285"/>
      <c r="L32" s="285"/>
      <c r="M32" s="285"/>
      <c r="N32" s="285"/>
      <c r="O32" s="285"/>
      <c r="P32" s="285"/>
      <c r="Q32" s="285"/>
      <c r="R32" s="285"/>
      <c r="S32" s="285"/>
      <c r="T32" s="285"/>
      <c r="U32" s="285"/>
      <c r="V32" s="285"/>
      <c r="W32" s="285"/>
      <c r="X32" s="285"/>
      <c r="Y32" s="285"/>
      <c r="Z32" s="285"/>
      <c r="AA32" s="284"/>
      <c r="AB32" s="284"/>
      <c r="AC32" s="284"/>
      <c r="AD32" s="284"/>
      <c r="AE32" s="284"/>
      <c r="AF32" s="284"/>
    </row>
    <row r="33" spans="1:32" ht="21" customHeight="1" x14ac:dyDescent="0.35">
      <c r="A33" s="1003" t="s">
        <v>1050</v>
      </c>
      <c r="B33" s="273">
        <v>44485</v>
      </c>
      <c r="C33" s="1004">
        <v>0</v>
      </c>
      <c r="D33" s="1014">
        <v>14</v>
      </c>
      <c r="E33" s="1018">
        <v>14</v>
      </c>
      <c r="F33" s="271">
        <f>IF(Table4[[#This Row],[START DATE]]="","",IF(Table4[[#This Row],[TASK DURATION]]="","",Table4[[#This Row],[START DATE]]+Table4[[#This Row],[TASK DURATION]]))</f>
        <v>44499</v>
      </c>
      <c r="G33" s="285"/>
      <c r="H33" s="285"/>
      <c r="I33" s="285"/>
      <c r="J33" s="285"/>
      <c r="K33" s="285"/>
      <c r="L33" s="285"/>
      <c r="M33" s="285"/>
      <c r="N33" s="285"/>
      <c r="O33" s="285"/>
      <c r="P33" s="285"/>
      <c r="Q33" s="285"/>
      <c r="R33" s="285"/>
      <c r="S33" s="285"/>
      <c r="T33" s="285"/>
      <c r="U33" s="285"/>
      <c r="V33" s="285"/>
      <c r="W33" s="285"/>
      <c r="X33" s="285"/>
      <c r="Y33" s="285"/>
      <c r="Z33" s="285"/>
      <c r="AA33" s="284"/>
      <c r="AB33" s="284"/>
      <c r="AC33" s="284"/>
      <c r="AD33" s="284"/>
      <c r="AE33" s="284"/>
      <c r="AF33" s="284"/>
    </row>
    <row r="34" spans="1:32" ht="27" customHeight="1" x14ac:dyDescent="0.35">
      <c r="A34" s="1007" t="s">
        <v>1051</v>
      </c>
      <c r="B34" s="273">
        <v>44500</v>
      </c>
      <c r="C34" s="1004">
        <v>0</v>
      </c>
      <c r="D34" s="1014">
        <v>5</v>
      </c>
      <c r="E34" s="1018">
        <v>5</v>
      </c>
      <c r="F34" s="271">
        <f>IF(Table4[[#This Row],[START DATE]]="","",IF(Table4[[#This Row],[TASK DURATION]]="","",Table4[[#This Row],[START DATE]]+Table4[[#This Row],[TASK DURATION]]))</f>
        <v>44505</v>
      </c>
      <c r="G34" s="285"/>
      <c r="H34" s="285"/>
      <c r="I34" s="285"/>
      <c r="J34" s="285"/>
      <c r="K34" s="285"/>
      <c r="L34" s="285"/>
      <c r="M34" s="285"/>
      <c r="N34" s="285"/>
      <c r="O34" s="285"/>
      <c r="P34" s="285"/>
      <c r="Q34" s="285"/>
      <c r="R34" s="285"/>
      <c r="S34" s="285"/>
      <c r="T34" s="285"/>
      <c r="U34" s="285"/>
      <c r="V34" s="285"/>
      <c r="W34" s="285"/>
      <c r="X34" s="285"/>
      <c r="Y34" s="285"/>
      <c r="Z34" s="285"/>
      <c r="AA34" s="284"/>
      <c r="AB34" s="284"/>
      <c r="AC34" s="284"/>
      <c r="AD34" s="284"/>
      <c r="AE34" s="284"/>
      <c r="AF34" s="284"/>
    </row>
    <row r="35" spans="1:32" ht="18.75" customHeight="1" x14ac:dyDescent="0.35">
      <c r="A35" s="1007" t="s">
        <v>1052</v>
      </c>
      <c r="B35" s="273">
        <v>44506</v>
      </c>
      <c r="C35" s="1004">
        <v>0</v>
      </c>
      <c r="D35" s="1014">
        <v>7</v>
      </c>
      <c r="E35" s="1018">
        <v>7</v>
      </c>
      <c r="F35" s="271">
        <f>IF(Table4[[#This Row],[START DATE]]="","",IF(Table4[[#This Row],[TASK DURATION]]="","",Table4[[#This Row],[START DATE]]+Table4[[#This Row],[TASK DURATION]]))</f>
        <v>44513</v>
      </c>
      <c r="G35" s="285"/>
      <c r="H35" s="285"/>
      <c r="I35" s="285"/>
      <c r="J35" s="285"/>
      <c r="K35" s="285"/>
      <c r="L35" s="285"/>
      <c r="M35" s="285"/>
      <c r="N35" s="285"/>
      <c r="O35" s="285"/>
      <c r="P35" s="285"/>
      <c r="Q35" s="285"/>
      <c r="R35" s="285"/>
      <c r="S35" s="285"/>
      <c r="T35" s="285"/>
      <c r="U35" s="285"/>
      <c r="V35" s="285"/>
      <c r="W35" s="285"/>
      <c r="X35" s="285"/>
      <c r="Y35" s="285"/>
      <c r="Z35" s="285"/>
      <c r="AA35" s="284"/>
      <c r="AB35" s="284"/>
      <c r="AC35" s="284"/>
      <c r="AD35" s="284"/>
      <c r="AE35" s="284"/>
      <c r="AF35" s="284"/>
    </row>
    <row r="36" spans="1:32" x14ac:dyDescent="0.35">
      <c r="A36" s="1007"/>
      <c r="B36" s="273"/>
      <c r="D36" s="269" t="str">
        <f t="shared" si="0"/>
        <v/>
      </c>
      <c r="F36" s="271" t="str">
        <f>IF(Table4[[#This Row],[START DATE]]="","",IF(Table4[[#This Row],[TASK DURATION]]="","",Table4[[#This Row],[START DATE]]+Table4[[#This Row],[TASK DURATION]]))</f>
        <v/>
      </c>
      <c r="G36" s="285"/>
      <c r="H36" s="285"/>
      <c r="I36" s="285"/>
      <c r="J36" s="285"/>
      <c r="K36" s="285"/>
      <c r="L36" s="285"/>
      <c r="M36" s="285"/>
      <c r="N36" s="285"/>
      <c r="O36" s="285"/>
      <c r="P36" s="285"/>
      <c r="Q36" s="285"/>
      <c r="R36" s="285"/>
      <c r="S36" s="285"/>
      <c r="T36" s="285"/>
      <c r="U36" s="285"/>
      <c r="V36" s="285"/>
      <c r="W36" s="285"/>
      <c r="X36" s="285"/>
      <c r="Y36" s="285"/>
      <c r="Z36" s="285"/>
      <c r="AA36" s="284"/>
      <c r="AB36" s="284"/>
      <c r="AC36" s="284"/>
      <c r="AD36" s="284"/>
      <c r="AE36" s="284"/>
      <c r="AF36" s="284"/>
    </row>
    <row r="37" spans="1:32" x14ac:dyDescent="0.35">
      <c r="A37" s="1007"/>
      <c r="B37" s="273"/>
      <c r="D37" s="269" t="str">
        <f t="shared" si="0"/>
        <v/>
      </c>
      <c r="F37" s="271" t="str">
        <f>IF(Table4[[#This Row],[START DATE]]="","",IF(Table4[[#This Row],[TASK DURATION]]="","",Table4[[#This Row],[START DATE]]+Table4[[#This Row],[TASK DURATION]]))</f>
        <v/>
      </c>
      <c r="G37" s="285"/>
      <c r="H37" s="285"/>
      <c r="I37" s="285"/>
      <c r="J37" s="285"/>
      <c r="K37" s="285"/>
      <c r="L37" s="285"/>
      <c r="M37" s="285"/>
      <c r="N37" s="285"/>
      <c r="O37" s="285"/>
      <c r="P37" s="285"/>
      <c r="Q37" s="285"/>
      <c r="R37" s="285"/>
      <c r="S37" s="285"/>
      <c r="T37" s="285"/>
      <c r="U37" s="285"/>
      <c r="V37" s="285"/>
      <c r="W37" s="285"/>
      <c r="X37" s="285"/>
      <c r="Y37" s="285"/>
      <c r="Z37" s="285"/>
      <c r="AA37" s="284"/>
      <c r="AB37" s="284"/>
      <c r="AC37" s="284"/>
      <c r="AD37" s="284"/>
      <c r="AE37" s="284"/>
      <c r="AF37" s="284"/>
    </row>
    <row r="38" spans="1:32" x14ac:dyDescent="0.35">
      <c r="A38" s="1007"/>
      <c r="B38" s="273"/>
      <c r="D38" s="269" t="str">
        <f t="shared" si="0"/>
        <v/>
      </c>
      <c r="F38" s="271" t="str">
        <f>IF(Table4[[#This Row],[START DATE]]="","",IF(Table4[[#This Row],[TASK DURATION]]="","",Table4[[#This Row],[START DATE]]+Table4[[#This Row],[TASK DURATION]]))</f>
        <v/>
      </c>
      <c r="G38" s="285"/>
      <c r="H38" s="285"/>
      <c r="I38" s="285"/>
      <c r="J38" s="285"/>
      <c r="K38" s="285"/>
      <c r="L38" s="285"/>
      <c r="M38" s="285"/>
      <c r="N38" s="285"/>
      <c r="O38" s="285"/>
      <c r="P38" s="285"/>
      <c r="Q38" s="285"/>
      <c r="R38" s="285"/>
      <c r="S38" s="285"/>
      <c r="T38" s="285"/>
      <c r="U38" s="285"/>
      <c r="V38" s="285"/>
      <c r="W38" s="285"/>
      <c r="X38" s="285"/>
      <c r="Y38" s="285"/>
      <c r="Z38" s="285"/>
      <c r="AA38" s="284"/>
      <c r="AB38" s="284"/>
      <c r="AC38" s="284"/>
      <c r="AD38" s="284"/>
      <c r="AE38" s="284"/>
      <c r="AF38" s="284"/>
    </row>
    <row r="39" spans="1:32" x14ac:dyDescent="0.35">
      <c r="A39" s="1007"/>
      <c r="B39" s="273"/>
      <c r="D39" s="269" t="str">
        <f t="shared" si="0"/>
        <v/>
      </c>
      <c r="F39" s="271" t="str">
        <f>IF(Table4[[#This Row],[START DATE]]="","",IF(Table4[[#This Row],[TASK DURATION]]="","",Table4[[#This Row],[START DATE]]+Table4[[#This Row],[TASK DURATION]]))</f>
        <v/>
      </c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85"/>
      <c r="U39" s="285"/>
      <c r="V39" s="285"/>
      <c r="W39" s="285"/>
      <c r="X39" s="285"/>
      <c r="Y39" s="285"/>
      <c r="Z39" s="285"/>
      <c r="AA39" s="284"/>
      <c r="AB39" s="284"/>
      <c r="AC39" s="284"/>
      <c r="AD39" s="284"/>
      <c r="AE39" s="284"/>
      <c r="AF39" s="284"/>
    </row>
    <row r="40" spans="1:32" x14ac:dyDescent="0.35">
      <c r="A40" s="1007"/>
      <c r="B40" s="273"/>
      <c r="D40" s="269" t="str">
        <f t="shared" si="0"/>
        <v/>
      </c>
      <c r="F40" s="271" t="str">
        <f>IF(Table4[[#This Row],[START DATE]]="","",IF(Table4[[#This Row],[TASK DURATION]]="","",Table4[[#This Row],[START DATE]]+Table4[[#This Row],[TASK DURATION]]))</f>
        <v/>
      </c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85"/>
      <c r="U40" s="285"/>
      <c r="V40" s="285"/>
      <c r="W40" s="285"/>
      <c r="X40" s="285"/>
      <c r="Y40" s="285"/>
      <c r="Z40" s="285"/>
      <c r="AA40" s="284"/>
      <c r="AB40" s="284"/>
      <c r="AC40" s="284"/>
      <c r="AD40" s="284"/>
      <c r="AE40" s="284"/>
      <c r="AF40" s="284"/>
    </row>
    <row r="41" spans="1:32" x14ac:dyDescent="0.35">
      <c r="A41" s="1007"/>
      <c r="B41" s="273"/>
      <c r="D41" s="269" t="str">
        <f t="shared" si="0"/>
        <v/>
      </c>
      <c r="F41" s="271" t="str">
        <f>IF(Table4[[#This Row],[START DATE]]="","",IF(Table4[[#This Row],[TASK DURATION]]="","",Table4[[#This Row],[START DATE]]+Table4[[#This Row],[TASK DURATION]]))</f>
        <v/>
      </c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285"/>
      <c r="T41" s="285"/>
      <c r="U41" s="285"/>
      <c r="V41" s="285"/>
      <c r="W41" s="285"/>
      <c r="X41" s="285"/>
      <c r="Y41" s="285"/>
      <c r="Z41" s="285"/>
      <c r="AA41" s="284"/>
      <c r="AB41" s="284"/>
      <c r="AC41" s="284"/>
      <c r="AD41" s="284"/>
      <c r="AE41" s="284"/>
      <c r="AF41" s="284"/>
    </row>
    <row r="42" spans="1:32" x14ac:dyDescent="0.35">
      <c r="A42" s="1007"/>
      <c r="B42" s="273"/>
      <c r="D42" s="269" t="str">
        <f t="shared" si="0"/>
        <v/>
      </c>
      <c r="F42" s="271" t="str">
        <f>IF(Table4[[#This Row],[START DATE]]="","",IF(Table4[[#This Row],[TASK DURATION]]="","",Table4[[#This Row],[START DATE]]+Table4[[#This Row],[TASK DURATION]]))</f>
        <v/>
      </c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4"/>
      <c r="AB42" s="284"/>
      <c r="AC42" s="284"/>
      <c r="AD42" s="284"/>
      <c r="AE42" s="284"/>
      <c r="AF42" s="284"/>
    </row>
    <row r="43" spans="1:32" x14ac:dyDescent="0.35">
      <c r="A43" s="1007"/>
      <c r="B43" s="273"/>
      <c r="D43" s="269" t="str">
        <f t="shared" si="0"/>
        <v/>
      </c>
      <c r="F43" s="271" t="str">
        <f>IF(Table4[[#This Row],[START DATE]]="","",IF(Table4[[#This Row],[TASK DURATION]]="","",Table4[[#This Row],[START DATE]]+Table4[[#This Row],[TASK DURATION]]))</f>
        <v/>
      </c>
      <c r="G43" s="285"/>
      <c r="H43" s="285"/>
      <c r="I43" s="285"/>
      <c r="J43" s="285"/>
      <c r="K43" s="285"/>
      <c r="L43" s="285"/>
      <c r="M43" s="285"/>
      <c r="N43" s="285"/>
      <c r="O43" s="285"/>
      <c r="P43" s="285"/>
      <c r="Q43" s="285"/>
      <c r="R43" s="285"/>
      <c r="S43" s="285"/>
      <c r="T43" s="285"/>
      <c r="U43" s="285"/>
      <c r="V43" s="285"/>
      <c r="W43" s="285"/>
      <c r="X43" s="285"/>
      <c r="Y43" s="285"/>
      <c r="Z43" s="285"/>
      <c r="AA43" s="284"/>
      <c r="AB43" s="284"/>
      <c r="AC43" s="284"/>
      <c r="AD43" s="284"/>
      <c r="AE43" s="284"/>
      <c r="AF43" s="284"/>
    </row>
    <row r="44" spans="1:32" x14ac:dyDescent="0.35">
      <c r="A44" s="1007"/>
      <c r="B44" s="273"/>
      <c r="D44" s="269" t="str">
        <f t="shared" si="0"/>
        <v/>
      </c>
      <c r="F44" s="271" t="str">
        <f>IF(Table4[[#This Row],[START DATE]]="","",IF(Table4[[#This Row],[TASK DURATION]]="","",Table4[[#This Row],[START DATE]]+Table4[[#This Row],[TASK DURATION]]))</f>
        <v/>
      </c>
      <c r="G44" s="285"/>
      <c r="H44" s="285"/>
      <c r="I44" s="285"/>
      <c r="J44" s="285"/>
      <c r="K44" s="285"/>
      <c r="L44" s="285"/>
      <c r="M44" s="285"/>
      <c r="N44" s="285"/>
      <c r="O44" s="285"/>
      <c r="P44" s="285"/>
      <c r="Q44" s="285"/>
      <c r="R44" s="285"/>
      <c r="S44" s="285"/>
      <c r="T44" s="285"/>
      <c r="U44" s="285"/>
      <c r="V44" s="285"/>
      <c r="W44" s="285"/>
      <c r="X44" s="285"/>
      <c r="Y44" s="285"/>
      <c r="Z44" s="285"/>
      <c r="AA44" s="284"/>
      <c r="AB44" s="284"/>
      <c r="AC44" s="284"/>
      <c r="AD44" s="284"/>
      <c r="AE44" s="284"/>
      <c r="AF44" s="284"/>
    </row>
    <row r="45" spans="1:32" x14ac:dyDescent="0.35">
      <c r="A45" s="1007"/>
      <c r="B45" s="273"/>
      <c r="D45" s="269" t="str">
        <f t="shared" si="0"/>
        <v/>
      </c>
      <c r="F45" s="271" t="str">
        <f>IF(Table4[[#This Row],[START DATE]]="","",IF(Table4[[#This Row],[TASK DURATION]]="","",Table4[[#This Row],[START DATE]]+Table4[[#This Row],[TASK DURATION]]))</f>
        <v/>
      </c>
      <c r="G45" s="285"/>
      <c r="H45" s="285"/>
      <c r="I45" s="285"/>
      <c r="J45" s="285"/>
      <c r="K45" s="285"/>
      <c r="L45" s="285"/>
      <c r="M45" s="285"/>
      <c r="N45" s="285"/>
      <c r="O45" s="285"/>
      <c r="P45" s="285"/>
      <c r="Q45" s="285"/>
      <c r="R45" s="285"/>
      <c r="S45" s="285"/>
      <c r="T45" s="285"/>
      <c r="U45" s="285"/>
      <c r="V45" s="285"/>
      <c r="W45" s="285"/>
      <c r="X45" s="285"/>
      <c r="Y45" s="285"/>
      <c r="Z45" s="285"/>
      <c r="AA45" s="284"/>
      <c r="AB45" s="284"/>
      <c r="AC45" s="284"/>
      <c r="AD45" s="284"/>
      <c r="AE45" s="284"/>
      <c r="AF45" s="284"/>
    </row>
    <row r="46" spans="1:32" x14ac:dyDescent="0.35">
      <c r="A46" s="1007"/>
      <c r="B46" s="273"/>
      <c r="D46" s="269" t="str">
        <f t="shared" si="0"/>
        <v/>
      </c>
      <c r="F46" s="271" t="str">
        <f>IF(Table4[[#This Row],[START DATE]]="","",IF(Table4[[#This Row],[TASK DURATION]]="","",Table4[[#This Row],[START DATE]]+Table4[[#This Row],[TASK DURATION]]))</f>
        <v/>
      </c>
      <c r="G46" s="285"/>
      <c r="H46" s="285"/>
      <c r="I46" s="285"/>
      <c r="J46" s="285"/>
      <c r="K46" s="285"/>
      <c r="L46" s="285"/>
      <c r="M46" s="285"/>
      <c r="N46" s="285"/>
      <c r="O46" s="285"/>
      <c r="P46" s="285"/>
      <c r="Q46" s="285"/>
      <c r="R46" s="285"/>
      <c r="S46" s="285"/>
      <c r="T46" s="285"/>
      <c r="U46" s="285"/>
      <c r="V46" s="285"/>
      <c r="W46" s="285"/>
      <c r="X46" s="285"/>
      <c r="Y46" s="285"/>
      <c r="Z46" s="285"/>
      <c r="AA46" s="284"/>
      <c r="AB46" s="284"/>
      <c r="AC46" s="284"/>
      <c r="AD46" s="284"/>
      <c r="AE46" s="284"/>
      <c r="AF46" s="284"/>
    </row>
    <row r="47" spans="1:32" x14ac:dyDescent="0.35">
      <c r="A47" s="1007"/>
      <c r="B47" s="273"/>
      <c r="D47" s="269" t="str">
        <f t="shared" si="0"/>
        <v/>
      </c>
      <c r="F47" s="271" t="str">
        <f>IF(Table4[[#This Row],[START DATE]]="","",IF(Table4[[#This Row],[TASK DURATION]]="","",Table4[[#This Row],[START DATE]]+Table4[[#This Row],[TASK DURATION]]))</f>
        <v/>
      </c>
      <c r="G47" s="285"/>
      <c r="H47" s="285"/>
      <c r="I47" s="285"/>
      <c r="J47" s="285"/>
      <c r="K47" s="285"/>
      <c r="L47" s="285"/>
      <c r="M47" s="285"/>
      <c r="N47" s="285"/>
      <c r="O47" s="285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4"/>
      <c r="AB47" s="284"/>
      <c r="AC47" s="284"/>
      <c r="AD47" s="284"/>
      <c r="AE47" s="284"/>
      <c r="AF47" s="284"/>
    </row>
    <row r="48" spans="1:32" x14ac:dyDescent="0.35">
      <c r="A48" s="1007"/>
      <c r="B48" s="273"/>
      <c r="D48" s="269" t="str">
        <f t="shared" si="0"/>
        <v/>
      </c>
      <c r="F48" s="271" t="str">
        <f>IF(Table4[[#This Row],[START DATE]]="","",IF(Table4[[#This Row],[TASK DURATION]]="","",Table4[[#This Row],[START DATE]]+Table4[[#This Row],[TASK DURATION]]))</f>
        <v/>
      </c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285"/>
      <c r="T48" s="285"/>
      <c r="U48" s="285"/>
      <c r="V48" s="285"/>
      <c r="W48" s="285"/>
      <c r="X48" s="285"/>
      <c r="Y48" s="285"/>
      <c r="Z48" s="285"/>
      <c r="AA48" s="284"/>
      <c r="AB48" s="284"/>
      <c r="AC48" s="284"/>
      <c r="AD48" s="284"/>
      <c r="AE48" s="284"/>
      <c r="AF48" s="284"/>
    </row>
    <row r="49" spans="1:32" x14ac:dyDescent="0.35">
      <c r="A49" s="1007"/>
      <c r="B49" s="273"/>
      <c r="D49" s="269" t="str">
        <f t="shared" si="0"/>
        <v/>
      </c>
      <c r="F49" s="271" t="str">
        <f>IF(Table4[[#This Row],[START DATE]]="","",IF(Table4[[#This Row],[TASK DURATION]]="","",Table4[[#This Row],[START DATE]]+Table4[[#This Row],[TASK DURATION]]))</f>
        <v/>
      </c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285"/>
      <c r="T49" s="285"/>
      <c r="U49" s="285"/>
      <c r="V49" s="285"/>
      <c r="W49" s="285"/>
      <c r="X49" s="285"/>
      <c r="Y49" s="285"/>
      <c r="Z49" s="285"/>
      <c r="AA49" s="284"/>
      <c r="AB49" s="284"/>
      <c r="AC49" s="284"/>
      <c r="AD49" s="284"/>
      <c r="AE49" s="284"/>
      <c r="AF49" s="284"/>
    </row>
    <row r="50" spans="1:32" x14ac:dyDescent="0.35">
      <c r="A50" s="1007"/>
      <c r="B50" s="273"/>
      <c r="D50" s="269" t="str">
        <f t="shared" si="0"/>
        <v/>
      </c>
      <c r="F50" s="271" t="str">
        <f>IF(Table4[[#This Row],[START DATE]]="","",IF(Table4[[#This Row],[TASK DURATION]]="","",Table4[[#This Row],[START DATE]]+Table4[[#This Row],[TASK DURATION]]))</f>
        <v/>
      </c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4"/>
      <c r="AB50" s="284"/>
      <c r="AC50" s="284"/>
      <c r="AD50" s="284"/>
      <c r="AE50" s="284"/>
      <c r="AF50" s="284"/>
    </row>
    <row r="51" spans="1:32" x14ac:dyDescent="0.35">
      <c r="A51" s="1007"/>
      <c r="B51" s="273"/>
      <c r="D51" s="269" t="str">
        <f t="shared" si="0"/>
        <v/>
      </c>
      <c r="F51" s="271" t="str">
        <f>IF(Table4[[#This Row],[START DATE]]="","",IF(Table4[[#This Row],[TASK DURATION]]="","",Table4[[#This Row],[START DATE]]+Table4[[#This Row],[TASK DURATION]]))</f>
        <v/>
      </c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285"/>
      <c r="T51" s="285"/>
      <c r="U51" s="285"/>
      <c r="V51" s="285"/>
      <c r="W51" s="285"/>
      <c r="X51" s="285"/>
      <c r="Y51" s="285"/>
      <c r="Z51" s="285"/>
      <c r="AA51" s="284"/>
      <c r="AB51" s="284"/>
      <c r="AC51" s="284"/>
      <c r="AD51" s="284"/>
      <c r="AE51" s="284"/>
      <c r="AF51" s="284"/>
    </row>
    <row r="52" spans="1:32" x14ac:dyDescent="0.35">
      <c r="A52" s="1007"/>
      <c r="B52" s="273"/>
      <c r="D52" s="269" t="str">
        <f t="shared" si="0"/>
        <v/>
      </c>
      <c r="F52" s="271" t="str">
        <f>IF(Table4[[#This Row],[START DATE]]="","",IF(Table4[[#This Row],[TASK DURATION]]="","",Table4[[#This Row],[START DATE]]+Table4[[#This Row],[TASK DURATION]]))</f>
        <v/>
      </c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285"/>
      <c r="T52" s="285"/>
      <c r="U52" s="285"/>
      <c r="V52" s="285"/>
      <c r="W52" s="285"/>
      <c r="X52" s="285"/>
      <c r="Y52" s="285"/>
      <c r="Z52" s="285"/>
      <c r="AA52" s="284"/>
      <c r="AB52" s="284"/>
      <c r="AC52" s="284"/>
      <c r="AD52" s="284"/>
      <c r="AE52" s="284"/>
      <c r="AF52" s="284"/>
    </row>
    <row r="53" spans="1:32" x14ac:dyDescent="0.35">
      <c r="A53" s="1007"/>
      <c r="B53" s="273"/>
      <c r="D53" s="269" t="str">
        <f t="shared" si="0"/>
        <v/>
      </c>
      <c r="F53" s="271" t="str">
        <f>IF(Table4[[#This Row],[START DATE]]="","",IF(Table4[[#This Row],[TASK DURATION]]="","",Table4[[#This Row],[START DATE]]+Table4[[#This Row],[TASK DURATION]]))</f>
        <v/>
      </c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4"/>
      <c r="AB53" s="284"/>
      <c r="AC53" s="284"/>
      <c r="AD53" s="284"/>
      <c r="AE53" s="284"/>
      <c r="AF53" s="284"/>
    </row>
    <row r="54" spans="1:32" x14ac:dyDescent="0.35">
      <c r="A54" s="1008"/>
      <c r="D54" s="269" t="str">
        <f t="shared" si="0"/>
        <v/>
      </c>
      <c r="F54" s="271" t="str">
        <f>IF(Table4[[#This Row],[START DATE]]="","",IF(Table4[[#This Row],[TASK DURATION]]="","",Table4[[#This Row],[START DATE]]+Table4[[#This Row],[TASK DURATION]]))</f>
        <v/>
      </c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4"/>
      <c r="AB54" s="284"/>
      <c r="AC54" s="284"/>
      <c r="AD54" s="284"/>
      <c r="AE54" s="284"/>
      <c r="AF54" s="284"/>
    </row>
    <row r="55" spans="1:32" x14ac:dyDescent="0.35">
      <c r="A55" s="1008"/>
      <c r="D55" s="269" t="str">
        <f t="shared" si="0"/>
        <v/>
      </c>
      <c r="F55" s="271" t="str">
        <f>IF(Table4[[#This Row],[START DATE]]="","",IF(Table4[[#This Row],[TASK DURATION]]="","",Table4[[#This Row],[START DATE]]+Table4[[#This Row],[TASK DURATION]]))</f>
        <v/>
      </c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4"/>
      <c r="AB55" s="284"/>
      <c r="AC55" s="284"/>
      <c r="AD55" s="284"/>
      <c r="AE55" s="284"/>
      <c r="AF55" s="284"/>
    </row>
    <row r="56" spans="1:32" x14ac:dyDescent="0.35">
      <c r="A56" s="1008"/>
      <c r="D56" s="269" t="str">
        <f t="shared" si="0"/>
        <v/>
      </c>
      <c r="F56" s="271" t="str">
        <f>IF(Table4[[#This Row],[START DATE]]="","",IF(Table4[[#This Row],[TASK DURATION]]="","",Table4[[#This Row],[START DATE]]+Table4[[#This Row],[TASK DURATION]]))</f>
        <v/>
      </c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4"/>
      <c r="AB56" s="284"/>
      <c r="AC56" s="284"/>
      <c r="AD56" s="284"/>
      <c r="AE56" s="284"/>
      <c r="AF56" s="284"/>
    </row>
    <row r="57" spans="1:32" x14ac:dyDescent="0.35">
      <c r="A57" s="1008"/>
      <c r="D57" s="269" t="str">
        <f t="shared" si="0"/>
        <v/>
      </c>
      <c r="F57" s="271" t="str">
        <f>IF(Table4[[#This Row],[START DATE]]="","",IF(Table4[[#This Row],[TASK DURATION]]="","",Table4[[#This Row],[START DATE]]+Table4[[#This Row],[TASK DURATION]]))</f>
        <v/>
      </c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4"/>
      <c r="AB57" s="284"/>
      <c r="AC57" s="284"/>
      <c r="AD57" s="284"/>
      <c r="AE57" s="284"/>
      <c r="AF57" s="284"/>
    </row>
    <row r="58" spans="1:32" x14ac:dyDescent="0.35">
      <c r="A58" s="1008"/>
      <c r="D58" s="269" t="str">
        <f t="shared" si="0"/>
        <v/>
      </c>
      <c r="F58" s="271" t="str">
        <f>IF(Table4[[#This Row],[START DATE]]="","",IF(Table4[[#This Row],[TASK DURATION]]="","",Table4[[#This Row],[START DATE]]+Table4[[#This Row],[TASK DURATION]]))</f>
        <v/>
      </c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4"/>
      <c r="AB58" s="284"/>
      <c r="AC58" s="284"/>
      <c r="AD58" s="284"/>
      <c r="AE58" s="284"/>
      <c r="AF58" s="284"/>
    </row>
    <row r="59" spans="1:32" x14ac:dyDescent="0.35">
      <c r="A59" s="1008"/>
      <c r="D59" s="269" t="str">
        <f t="shared" si="0"/>
        <v/>
      </c>
      <c r="F59" s="271" t="str">
        <f>IF(Table4[[#This Row],[START DATE]]="","",IF(Table4[[#This Row],[TASK DURATION]]="","",Table4[[#This Row],[START DATE]]+Table4[[#This Row],[TASK DURATION]]))</f>
        <v/>
      </c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4"/>
      <c r="AB59" s="284"/>
      <c r="AC59" s="284"/>
      <c r="AD59" s="284"/>
      <c r="AE59" s="284"/>
      <c r="AF59" s="284"/>
    </row>
    <row r="60" spans="1:32" x14ac:dyDescent="0.35">
      <c r="A60" s="1008"/>
      <c r="D60" s="269" t="str">
        <f t="shared" si="0"/>
        <v/>
      </c>
      <c r="F60" s="271" t="str">
        <f>IF(Table4[[#This Row],[START DATE]]="","",IF(Table4[[#This Row],[TASK DURATION]]="","",Table4[[#This Row],[START DATE]]+Table4[[#This Row],[TASK DURATION]]))</f>
        <v/>
      </c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4"/>
      <c r="AB60" s="284"/>
      <c r="AC60" s="284"/>
      <c r="AD60" s="284"/>
      <c r="AE60" s="284"/>
      <c r="AF60" s="284"/>
    </row>
    <row r="61" spans="1:32" x14ac:dyDescent="0.35">
      <c r="A61" s="1008"/>
      <c r="D61" s="269" t="str">
        <f t="shared" si="0"/>
        <v/>
      </c>
      <c r="F61" s="271" t="str">
        <f>IF(Table4[[#This Row],[START DATE]]="","",IF(Table4[[#This Row],[TASK DURATION]]="","",Table4[[#This Row],[START DATE]]+Table4[[#This Row],[TASK DURATION]]))</f>
        <v/>
      </c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4"/>
      <c r="AB61" s="284"/>
      <c r="AC61" s="284"/>
      <c r="AD61" s="284"/>
      <c r="AE61" s="284"/>
      <c r="AF61" s="284"/>
    </row>
    <row r="62" spans="1:32" x14ac:dyDescent="0.35">
      <c r="A62" s="1008"/>
      <c r="D62" s="269" t="str">
        <f t="shared" si="0"/>
        <v/>
      </c>
      <c r="F62" s="271" t="str">
        <f>IF(Table4[[#This Row],[START DATE]]="","",IF(Table4[[#This Row],[TASK DURATION]]="","",Table4[[#This Row],[START DATE]]+Table4[[#This Row],[TASK DURATION]]))</f>
        <v/>
      </c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4"/>
      <c r="AB62" s="284"/>
      <c r="AC62" s="284"/>
      <c r="AD62" s="284"/>
      <c r="AE62" s="284"/>
      <c r="AF62" s="284"/>
    </row>
    <row r="63" spans="1:32" x14ac:dyDescent="0.35">
      <c r="A63" s="1008"/>
      <c r="D63" s="269" t="str">
        <f t="shared" si="0"/>
        <v/>
      </c>
      <c r="F63" s="271" t="str">
        <f>IF(Table4[[#This Row],[START DATE]]="","",IF(Table4[[#This Row],[TASK DURATION]]="","",Table4[[#This Row],[START DATE]]+Table4[[#This Row],[TASK DURATION]]))</f>
        <v/>
      </c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4"/>
      <c r="AB63" s="284"/>
      <c r="AC63" s="284"/>
      <c r="AD63" s="284"/>
      <c r="AE63" s="284"/>
      <c r="AF63" s="284"/>
    </row>
    <row r="64" spans="1:32" x14ac:dyDescent="0.35">
      <c r="A64" s="1008"/>
      <c r="D64" s="269" t="str">
        <f t="shared" si="0"/>
        <v/>
      </c>
      <c r="F64" s="271" t="str">
        <f>IF(Table4[[#This Row],[START DATE]]="","",IF(Table4[[#This Row],[TASK DURATION]]="","",Table4[[#This Row],[START DATE]]+Table4[[#This Row],[TASK DURATION]]))</f>
        <v/>
      </c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4"/>
      <c r="AB64" s="284"/>
      <c r="AC64" s="284"/>
      <c r="AD64" s="284"/>
      <c r="AE64" s="284"/>
      <c r="AF64" s="284"/>
    </row>
    <row r="65" spans="1:32" x14ac:dyDescent="0.35">
      <c r="A65" s="1008"/>
      <c r="D65" s="269" t="str">
        <f t="shared" si="0"/>
        <v/>
      </c>
      <c r="F65" s="271" t="str">
        <f>IF(Table4[[#This Row],[START DATE]]="","",IF(Table4[[#This Row],[TASK DURATION]]="","",Table4[[#This Row],[START DATE]]+Table4[[#This Row],[TASK DURATION]]))</f>
        <v/>
      </c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4"/>
      <c r="AB65" s="284"/>
      <c r="AC65" s="284"/>
      <c r="AD65" s="284"/>
      <c r="AE65" s="284"/>
      <c r="AF65" s="284"/>
    </row>
    <row r="66" spans="1:32" x14ac:dyDescent="0.35">
      <c r="A66" s="1008"/>
      <c r="D66" s="269" t="str">
        <f t="shared" si="0"/>
        <v/>
      </c>
      <c r="F66" s="271" t="str">
        <f>IF(Table4[[#This Row],[START DATE]]="","",IF(Table4[[#This Row],[TASK DURATION]]="","",Table4[[#This Row],[START DATE]]+Table4[[#This Row],[TASK DURATION]]))</f>
        <v/>
      </c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4"/>
      <c r="AB66" s="284"/>
      <c r="AC66" s="284"/>
      <c r="AD66" s="284"/>
      <c r="AE66" s="284"/>
      <c r="AF66" s="284"/>
    </row>
    <row r="67" spans="1:32" x14ac:dyDescent="0.35">
      <c r="A67" s="1008"/>
      <c r="D67" s="269" t="str">
        <f t="shared" ref="D67:D130" si="1">IF(E67="","",IF(C67="","",E67-C67))</f>
        <v/>
      </c>
      <c r="F67" s="271" t="str">
        <f>IF(Table4[[#This Row],[START DATE]]="","",IF(Table4[[#This Row],[TASK DURATION]]="","",Table4[[#This Row],[START DATE]]+Table4[[#This Row],[TASK DURATION]]))</f>
        <v/>
      </c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4"/>
      <c r="AB67" s="284"/>
      <c r="AC67" s="284"/>
      <c r="AD67" s="284"/>
      <c r="AE67" s="284"/>
      <c r="AF67" s="284"/>
    </row>
    <row r="68" spans="1:32" x14ac:dyDescent="0.35">
      <c r="A68" s="1008"/>
      <c r="D68" s="269" t="str">
        <f t="shared" si="1"/>
        <v/>
      </c>
      <c r="F68" s="271" t="str">
        <f>IF(Table4[[#This Row],[START DATE]]="","",IF(Table4[[#This Row],[TASK DURATION]]="","",Table4[[#This Row],[START DATE]]+Table4[[#This Row],[TASK DURATION]]))</f>
        <v/>
      </c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4"/>
      <c r="AB68" s="284"/>
      <c r="AC68" s="284"/>
      <c r="AD68" s="284"/>
      <c r="AE68" s="284"/>
      <c r="AF68" s="284"/>
    </row>
    <row r="69" spans="1:32" x14ac:dyDescent="0.35">
      <c r="A69" s="1008"/>
      <c r="D69" s="269" t="str">
        <f t="shared" si="1"/>
        <v/>
      </c>
      <c r="F69" s="271" t="str">
        <f>IF(Table4[[#This Row],[START DATE]]="","",IF(Table4[[#This Row],[TASK DURATION]]="","",Table4[[#This Row],[START DATE]]+Table4[[#This Row],[TASK DURATION]]))</f>
        <v/>
      </c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4"/>
      <c r="AB69" s="284"/>
      <c r="AC69" s="284"/>
      <c r="AD69" s="284"/>
      <c r="AE69" s="284"/>
      <c r="AF69" s="284"/>
    </row>
    <row r="70" spans="1:32" x14ac:dyDescent="0.35">
      <c r="A70" s="1008"/>
      <c r="D70" s="269" t="str">
        <f t="shared" si="1"/>
        <v/>
      </c>
      <c r="F70" s="271" t="str">
        <f>IF(Table4[[#This Row],[START DATE]]="","",IF(Table4[[#This Row],[TASK DURATION]]="","",Table4[[#This Row],[START DATE]]+Table4[[#This Row],[TASK DURATION]]))</f>
        <v/>
      </c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4"/>
      <c r="AB70" s="284"/>
      <c r="AC70" s="284"/>
      <c r="AD70" s="284"/>
      <c r="AE70" s="284"/>
      <c r="AF70" s="284"/>
    </row>
    <row r="71" spans="1:32" x14ac:dyDescent="0.35">
      <c r="A71" s="1008"/>
      <c r="D71" s="269" t="str">
        <f t="shared" si="1"/>
        <v/>
      </c>
      <c r="F71" s="271" t="str">
        <f>IF(Table4[[#This Row],[START DATE]]="","",IF(Table4[[#This Row],[TASK DURATION]]="","",Table4[[#This Row],[START DATE]]+Table4[[#This Row],[TASK DURATION]]))</f>
        <v/>
      </c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4"/>
      <c r="AB71" s="284"/>
      <c r="AC71" s="284"/>
      <c r="AD71" s="284"/>
      <c r="AE71" s="284"/>
      <c r="AF71" s="284"/>
    </row>
    <row r="72" spans="1:32" x14ac:dyDescent="0.35">
      <c r="A72" s="1008"/>
      <c r="D72" s="269" t="str">
        <f t="shared" si="1"/>
        <v/>
      </c>
      <c r="F72" s="271" t="str">
        <f>IF(Table4[[#This Row],[START DATE]]="","",IF(Table4[[#This Row],[TASK DURATION]]="","",Table4[[#This Row],[START DATE]]+Table4[[#This Row],[TASK DURATION]]))</f>
        <v/>
      </c>
      <c r="G72" s="285"/>
      <c r="H72" s="285"/>
      <c r="I72" s="285"/>
      <c r="J72" s="285"/>
      <c r="K72" s="285"/>
      <c r="L72" s="285"/>
      <c r="M72" s="285"/>
      <c r="N72" s="285"/>
      <c r="O72" s="28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4"/>
      <c r="AB72" s="284"/>
      <c r="AC72" s="284"/>
      <c r="AD72" s="284"/>
      <c r="AE72" s="284"/>
      <c r="AF72" s="284"/>
    </row>
    <row r="73" spans="1:32" x14ac:dyDescent="0.35">
      <c r="A73" s="1008"/>
      <c r="D73" s="269" t="str">
        <f t="shared" si="1"/>
        <v/>
      </c>
      <c r="F73" s="271" t="str">
        <f>IF(Table4[[#This Row],[START DATE]]="","",IF(Table4[[#This Row],[TASK DURATION]]="","",Table4[[#This Row],[START DATE]]+Table4[[#This Row],[TASK DURATION]]))</f>
        <v/>
      </c>
      <c r="G73" s="285"/>
      <c r="H73" s="285"/>
      <c r="I73" s="285"/>
      <c r="J73" s="285"/>
      <c r="K73" s="285"/>
      <c r="L73" s="285"/>
      <c r="M73" s="285"/>
      <c r="N73" s="285"/>
      <c r="O73" s="285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4"/>
      <c r="AB73" s="284"/>
      <c r="AC73" s="284"/>
      <c r="AD73" s="284"/>
      <c r="AE73" s="284"/>
      <c r="AF73" s="284"/>
    </row>
    <row r="74" spans="1:32" x14ac:dyDescent="0.35">
      <c r="A74" s="1008"/>
      <c r="D74" s="269" t="str">
        <f t="shared" si="1"/>
        <v/>
      </c>
      <c r="F74" s="271" t="str">
        <f>IF(Table4[[#This Row],[START DATE]]="","",IF(Table4[[#This Row],[TASK DURATION]]="","",Table4[[#This Row],[START DATE]]+Table4[[#This Row],[TASK DURATION]]))</f>
        <v/>
      </c>
      <c r="G74" s="285"/>
      <c r="H74" s="285"/>
      <c r="I74" s="285"/>
      <c r="J74" s="285"/>
      <c r="K74" s="285"/>
      <c r="L74" s="285"/>
      <c r="M74" s="285"/>
      <c r="N74" s="285"/>
      <c r="O74" s="285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4"/>
      <c r="AB74" s="284"/>
      <c r="AC74" s="284"/>
      <c r="AD74" s="284"/>
      <c r="AE74" s="284"/>
      <c r="AF74" s="284"/>
    </row>
    <row r="75" spans="1:32" x14ac:dyDescent="0.35">
      <c r="A75" s="1008"/>
      <c r="D75" s="269" t="str">
        <f t="shared" si="1"/>
        <v/>
      </c>
      <c r="F75" s="271" t="str">
        <f>IF(Table4[[#This Row],[START DATE]]="","",IF(Table4[[#This Row],[TASK DURATION]]="","",Table4[[#This Row],[START DATE]]+Table4[[#This Row],[TASK DURATION]]))</f>
        <v/>
      </c>
      <c r="G75" s="285"/>
      <c r="H75" s="285"/>
      <c r="I75" s="285"/>
      <c r="J75" s="285"/>
      <c r="K75" s="285"/>
      <c r="L75" s="285"/>
      <c r="M75" s="285"/>
      <c r="N75" s="285"/>
      <c r="O75" s="285"/>
      <c r="P75" s="285"/>
      <c r="Q75" s="285"/>
      <c r="R75" s="285"/>
      <c r="S75" s="285"/>
      <c r="T75" s="285"/>
      <c r="U75" s="285"/>
      <c r="V75" s="285"/>
      <c r="W75" s="285"/>
      <c r="X75" s="285"/>
      <c r="Y75" s="285"/>
      <c r="Z75" s="285"/>
      <c r="AA75" s="284"/>
      <c r="AB75" s="284"/>
      <c r="AC75" s="284"/>
      <c r="AD75" s="284"/>
      <c r="AE75" s="284"/>
      <c r="AF75" s="284"/>
    </row>
    <row r="76" spans="1:32" x14ac:dyDescent="0.35">
      <c r="A76" s="1008"/>
      <c r="D76" s="269" t="str">
        <f t="shared" si="1"/>
        <v/>
      </c>
      <c r="F76" s="271" t="str">
        <f>IF(Table4[[#This Row],[START DATE]]="","",IF(Table4[[#This Row],[TASK DURATION]]="","",Table4[[#This Row],[START DATE]]+Table4[[#This Row],[TASK DURATION]]))</f>
        <v/>
      </c>
      <c r="G76" s="285"/>
      <c r="H76" s="285"/>
      <c r="I76" s="285"/>
      <c r="J76" s="285"/>
      <c r="K76" s="285"/>
      <c r="L76" s="285"/>
      <c r="M76" s="285"/>
      <c r="N76" s="285"/>
      <c r="O76" s="285"/>
      <c r="P76" s="285"/>
      <c r="Q76" s="285"/>
      <c r="R76" s="285"/>
      <c r="S76" s="285"/>
      <c r="T76" s="285"/>
      <c r="U76" s="285"/>
      <c r="V76" s="285"/>
      <c r="W76" s="285"/>
      <c r="X76" s="285"/>
      <c r="Y76" s="285"/>
      <c r="Z76" s="285"/>
      <c r="AA76" s="284"/>
      <c r="AB76" s="284"/>
      <c r="AC76" s="284"/>
      <c r="AD76" s="284"/>
      <c r="AE76" s="284"/>
      <c r="AF76" s="284"/>
    </row>
    <row r="77" spans="1:32" x14ac:dyDescent="0.35">
      <c r="A77" s="1008"/>
      <c r="D77" s="269" t="str">
        <f t="shared" si="1"/>
        <v/>
      </c>
      <c r="F77" s="271" t="str">
        <f>IF(Table4[[#This Row],[START DATE]]="","",IF(Table4[[#This Row],[TASK DURATION]]="","",Table4[[#This Row],[START DATE]]+Table4[[#This Row],[TASK DURATION]]))</f>
        <v/>
      </c>
      <c r="G77" s="285"/>
      <c r="H77" s="285"/>
      <c r="I77" s="285"/>
      <c r="J77" s="285"/>
      <c r="K77" s="285"/>
      <c r="L77" s="285"/>
      <c r="M77" s="285"/>
      <c r="N77" s="285"/>
      <c r="O77" s="285"/>
      <c r="P77" s="285"/>
      <c r="Q77" s="285"/>
      <c r="R77" s="285"/>
      <c r="S77" s="285"/>
      <c r="T77" s="285"/>
      <c r="U77" s="285"/>
      <c r="V77" s="285"/>
      <c r="W77" s="285"/>
      <c r="X77" s="285"/>
      <c r="Y77" s="285"/>
      <c r="Z77" s="285"/>
      <c r="AA77" s="284"/>
      <c r="AB77" s="284"/>
      <c r="AC77" s="284"/>
      <c r="AD77" s="284"/>
      <c r="AE77" s="284"/>
      <c r="AF77" s="284"/>
    </row>
    <row r="78" spans="1:32" x14ac:dyDescent="0.35">
      <c r="A78" s="1008"/>
      <c r="D78" s="269" t="str">
        <f t="shared" si="1"/>
        <v/>
      </c>
      <c r="F78" s="271" t="str">
        <f>IF(Table4[[#This Row],[START DATE]]="","",IF(Table4[[#This Row],[TASK DURATION]]="","",Table4[[#This Row],[START DATE]]+Table4[[#This Row],[TASK DURATION]]))</f>
        <v/>
      </c>
      <c r="G78" s="285"/>
      <c r="H78" s="285"/>
      <c r="I78" s="285"/>
      <c r="J78" s="285"/>
      <c r="K78" s="285"/>
      <c r="L78" s="285"/>
      <c r="M78" s="285"/>
      <c r="N78" s="285"/>
      <c r="O78" s="285"/>
      <c r="P78" s="285"/>
      <c r="Q78" s="285"/>
      <c r="R78" s="285"/>
      <c r="S78" s="285"/>
      <c r="T78" s="285"/>
      <c r="U78" s="285"/>
      <c r="V78" s="285"/>
      <c r="W78" s="285"/>
      <c r="X78" s="285"/>
      <c r="Y78" s="285"/>
      <c r="Z78" s="285"/>
      <c r="AA78" s="284"/>
      <c r="AB78" s="284"/>
      <c r="AC78" s="284"/>
      <c r="AD78" s="284"/>
      <c r="AE78" s="284"/>
      <c r="AF78" s="284"/>
    </row>
    <row r="79" spans="1:32" x14ac:dyDescent="0.35">
      <c r="A79" s="1008"/>
      <c r="D79" s="269" t="str">
        <f t="shared" si="1"/>
        <v/>
      </c>
      <c r="F79" s="271" t="str">
        <f>IF(Table4[[#This Row],[START DATE]]="","",IF(Table4[[#This Row],[TASK DURATION]]="","",Table4[[#This Row],[START DATE]]+Table4[[#This Row],[TASK DURATION]]))</f>
        <v/>
      </c>
      <c r="G79" s="285"/>
      <c r="H79" s="285"/>
      <c r="I79" s="285"/>
      <c r="J79" s="285"/>
      <c r="K79" s="285"/>
      <c r="L79" s="285"/>
      <c r="M79" s="285"/>
      <c r="N79" s="285"/>
      <c r="O79" s="285"/>
      <c r="P79" s="285"/>
      <c r="Q79" s="285"/>
      <c r="R79" s="285"/>
      <c r="S79" s="285"/>
      <c r="T79" s="285"/>
      <c r="U79" s="285"/>
      <c r="V79" s="285"/>
      <c r="W79" s="285"/>
      <c r="X79" s="285"/>
      <c r="Y79" s="285"/>
      <c r="Z79" s="285"/>
      <c r="AA79" s="284"/>
      <c r="AB79" s="284"/>
      <c r="AC79" s="284"/>
      <c r="AD79" s="284"/>
      <c r="AE79" s="284"/>
      <c r="AF79" s="284"/>
    </row>
    <row r="80" spans="1:32" x14ac:dyDescent="0.35">
      <c r="A80" s="1008"/>
      <c r="D80" s="269" t="str">
        <f t="shared" si="1"/>
        <v/>
      </c>
      <c r="F80" s="271" t="str">
        <f>IF(Table4[[#This Row],[START DATE]]="","",IF(Table4[[#This Row],[TASK DURATION]]="","",Table4[[#This Row],[START DATE]]+Table4[[#This Row],[TASK DURATION]]))</f>
        <v/>
      </c>
      <c r="G80" s="285"/>
      <c r="H80" s="285"/>
      <c r="I80" s="285"/>
      <c r="J80" s="285"/>
      <c r="K80" s="285"/>
      <c r="L80" s="285"/>
      <c r="M80" s="285"/>
      <c r="N80" s="285"/>
      <c r="O80" s="285"/>
      <c r="P80" s="285"/>
      <c r="Q80" s="285"/>
      <c r="R80" s="285"/>
      <c r="S80" s="285"/>
      <c r="T80" s="285"/>
      <c r="U80" s="285"/>
      <c r="V80" s="285"/>
      <c r="W80" s="285"/>
      <c r="X80" s="285"/>
      <c r="Y80" s="285"/>
      <c r="Z80" s="285"/>
      <c r="AA80" s="284"/>
      <c r="AB80" s="284"/>
      <c r="AC80" s="284"/>
      <c r="AD80" s="284"/>
      <c r="AE80" s="284"/>
      <c r="AF80" s="284"/>
    </row>
    <row r="81" spans="1:32" x14ac:dyDescent="0.35">
      <c r="A81" s="1008"/>
      <c r="D81" s="269" t="str">
        <f t="shared" si="1"/>
        <v/>
      </c>
      <c r="F81" s="271" t="str">
        <f>IF(Table4[[#This Row],[START DATE]]="","",IF(Table4[[#This Row],[TASK DURATION]]="","",Table4[[#This Row],[START DATE]]+Table4[[#This Row],[TASK DURATION]]))</f>
        <v/>
      </c>
      <c r="G81" s="285"/>
      <c r="H81" s="285"/>
      <c r="I81" s="285"/>
      <c r="J81" s="285"/>
      <c r="K81" s="285"/>
      <c r="L81" s="285"/>
      <c r="M81" s="285"/>
      <c r="N81" s="285"/>
      <c r="O81" s="285"/>
      <c r="P81" s="285"/>
      <c r="Q81" s="285"/>
      <c r="R81" s="285"/>
      <c r="S81" s="285"/>
      <c r="T81" s="285"/>
      <c r="U81" s="285"/>
      <c r="V81" s="285"/>
      <c r="W81" s="285"/>
      <c r="X81" s="285"/>
      <c r="Y81" s="285"/>
      <c r="Z81" s="285"/>
      <c r="AA81" s="284"/>
      <c r="AB81" s="284"/>
      <c r="AC81" s="284"/>
      <c r="AD81" s="284"/>
      <c r="AE81" s="284"/>
      <c r="AF81" s="284"/>
    </row>
    <row r="82" spans="1:32" x14ac:dyDescent="0.35">
      <c r="A82" s="1008"/>
      <c r="D82" s="269" t="str">
        <f t="shared" si="1"/>
        <v/>
      </c>
      <c r="F82" s="271" t="str">
        <f>IF(Table4[[#This Row],[START DATE]]="","",IF(Table4[[#This Row],[TASK DURATION]]="","",Table4[[#This Row],[START DATE]]+Table4[[#This Row],[TASK DURATION]]))</f>
        <v/>
      </c>
      <c r="G82" s="285"/>
      <c r="H82" s="285"/>
      <c r="I82" s="285"/>
      <c r="J82" s="285"/>
      <c r="K82" s="285"/>
      <c r="L82" s="285"/>
      <c r="M82" s="285"/>
      <c r="N82" s="285"/>
      <c r="O82" s="285"/>
      <c r="P82" s="285"/>
      <c r="Q82" s="285"/>
      <c r="R82" s="285"/>
      <c r="S82" s="285"/>
      <c r="T82" s="285"/>
      <c r="U82" s="285"/>
      <c r="V82" s="285"/>
      <c r="W82" s="285"/>
      <c r="X82" s="285"/>
      <c r="Y82" s="285"/>
      <c r="Z82" s="285"/>
      <c r="AA82" s="284"/>
      <c r="AB82" s="284"/>
      <c r="AC82" s="284"/>
      <c r="AD82" s="284"/>
      <c r="AE82" s="284"/>
      <c r="AF82" s="284"/>
    </row>
    <row r="83" spans="1:32" x14ac:dyDescent="0.35">
      <c r="A83" s="1008"/>
      <c r="D83" s="269" t="str">
        <f t="shared" si="1"/>
        <v/>
      </c>
      <c r="F83" s="271" t="str">
        <f>IF(Table4[[#This Row],[START DATE]]="","",IF(Table4[[#This Row],[TASK DURATION]]="","",Table4[[#This Row],[START DATE]]+Table4[[#This Row],[TASK DURATION]]))</f>
        <v/>
      </c>
      <c r="G83" s="285"/>
      <c r="H83" s="285"/>
      <c r="I83" s="285"/>
      <c r="J83" s="285"/>
      <c r="K83" s="285"/>
      <c r="L83" s="285"/>
      <c r="M83" s="285"/>
      <c r="N83" s="285"/>
      <c r="O83" s="285"/>
      <c r="P83" s="285"/>
      <c r="Q83" s="285"/>
      <c r="R83" s="285"/>
      <c r="S83" s="285"/>
      <c r="T83" s="285"/>
      <c r="U83" s="285"/>
      <c r="V83" s="285"/>
      <c r="W83" s="285"/>
      <c r="X83" s="285"/>
      <c r="Y83" s="285"/>
      <c r="Z83" s="285"/>
      <c r="AA83" s="284"/>
      <c r="AB83" s="284"/>
      <c r="AC83" s="284"/>
      <c r="AD83" s="284"/>
      <c r="AE83" s="284"/>
      <c r="AF83" s="284"/>
    </row>
    <row r="84" spans="1:32" x14ac:dyDescent="0.35">
      <c r="A84" s="1008"/>
      <c r="D84" s="269" t="str">
        <f t="shared" si="1"/>
        <v/>
      </c>
      <c r="F84" s="271" t="str">
        <f>IF(Table4[[#This Row],[START DATE]]="","",IF(Table4[[#This Row],[TASK DURATION]]="","",Table4[[#This Row],[START DATE]]+Table4[[#This Row],[TASK DURATION]]))</f>
        <v/>
      </c>
      <c r="G84" s="285"/>
      <c r="H84" s="285"/>
      <c r="I84" s="285"/>
      <c r="J84" s="285"/>
      <c r="K84" s="285"/>
      <c r="L84" s="285"/>
      <c r="M84" s="285"/>
      <c r="N84" s="285"/>
      <c r="O84" s="285"/>
      <c r="P84" s="285"/>
      <c r="Q84" s="285"/>
      <c r="R84" s="285"/>
      <c r="S84" s="285"/>
      <c r="T84" s="285"/>
      <c r="U84" s="285"/>
      <c r="V84" s="285"/>
      <c r="W84" s="285"/>
      <c r="X84" s="285"/>
      <c r="Y84" s="285"/>
      <c r="Z84" s="285"/>
      <c r="AA84" s="284"/>
      <c r="AB84" s="284"/>
      <c r="AC84" s="284"/>
      <c r="AD84" s="284"/>
      <c r="AE84" s="284"/>
      <c r="AF84" s="284"/>
    </row>
    <row r="85" spans="1:32" x14ac:dyDescent="0.35">
      <c r="A85" s="1008"/>
      <c r="D85" s="269" t="str">
        <f t="shared" si="1"/>
        <v/>
      </c>
      <c r="F85" s="271" t="str">
        <f>IF(Table4[[#This Row],[START DATE]]="","",IF(Table4[[#This Row],[TASK DURATION]]="","",Table4[[#This Row],[START DATE]]+Table4[[#This Row],[TASK DURATION]]))</f>
        <v/>
      </c>
      <c r="G85" s="285"/>
      <c r="H85" s="285"/>
      <c r="I85" s="285"/>
      <c r="J85" s="285"/>
      <c r="K85" s="285"/>
      <c r="L85" s="285"/>
      <c r="M85" s="285"/>
      <c r="N85" s="285"/>
      <c r="O85" s="285"/>
      <c r="P85" s="285"/>
      <c r="Q85" s="285"/>
      <c r="R85" s="285"/>
      <c r="S85" s="285"/>
      <c r="T85" s="285"/>
      <c r="U85" s="285"/>
      <c r="V85" s="285"/>
      <c r="W85" s="285"/>
      <c r="X85" s="285"/>
      <c r="Y85" s="285"/>
      <c r="Z85" s="285"/>
      <c r="AA85" s="284"/>
      <c r="AB85" s="284"/>
      <c r="AC85" s="284"/>
      <c r="AD85" s="284"/>
      <c r="AE85" s="284"/>
      <c r="AF85" s="284"/>
    </row>
    <row r="86" spans="1:32" x14ac:dyDescent="0.35">
      <c r="A86" s="1008"/>
      <c r="D86" s="269" t="str">
        <f t="shared" si="1"/>
        <v/>
      </c>
      <c r="F86" s="271" t="str">
        <f>IF(Table4[[#This Row],[START DATE]]="","",IF(Table4[[#This Row],[TASK DURATION]]="","",Table4[[#This Row],[START DATE]]+Table4[[#This Row],[TASK DURATION]]))</f>
        <v/>
      </c>
      <c r="G86" s="285"/>
      <c r="H86" s="285"/>
      <c r="I86" s="285"/>
      <c r="J86" s="285"/>
      <c r="K86" s="285"/>
      <c r="L86" s="285"/>
      <c r="M86" s="285"/>
      <c r="N86" s="285"/>
      <c r="O86" s="285"/>
      <c r="P86" s="285"/>
      <c r="Q86" s="285"/>
      <c r="R86" s="285"/>
      <c r="S86" s="285"/>
      <c r="T86" s="285"/>
      <c r="U86" s="285"/>
      <c r="V86" s="285"/>
      <c r="W86" s="285"/>
      <c r="X86" s="285"/>
      <c r="Y86" s="285"/>
      <c r="Z86" s="285"/>
      <c r="AA86" s="284"/>
      <c r="AB86" s="284"/>
      <c r="AC86" s="284"/>
      <c r="AD86" s="284"/>
      <c r="AE86" s="284"/>
      <c r="AF86" s="284"/>
    </row>
    <row r="87" spans="1:32" x14ac:dyDescent="0.35">
      <c r="A87" s="1008"/>
      <c r="D87" s="269" t="str">
        <f t="shared" si="1"/>
        <v/>
      </c>
      <c r="F87" s="271" t="str">
        <f>IF(Table4[[#This Row],[START DATE]]="","",IF(Table4[[#This Row],[TASK DURATION]]="","",Table4[[#This Row],[START DATE]]+Table4[[#This Row],[TASK DURATION]]))</f>
        <v/>
      </c>
      <c r="G87" s="285"/>
      <c r="H87" s="285"/>
      <c r="I87" s="285"/>
      <c r="J87" s="285"/>
      <c r="K87" s="285"/>
      <c r="L87" s="285"/>
      <c r="M87" s="285"/>
      <c r="N87" s="285"/>
      <c r="O87" s="285"/>
      <c r="P87" s="285"/>
      <c r="Q87" s="285"/>
      <c r="R87" s="285"/>
      <c r="S87" s="285"/>
      <c r="T87" s="285"/>
      <c r="U87" s="285"/>
      <c r="V87" s="285"/>
      <c r="W87" s="285"/>
      <c r="X87" s="285"/>
      <c r="Y87" s="285"/>
      <c r="Z87" s="285"/>
      <c r="AA87" s="284"/>
      <c r="AB87" s="284"/>
      <c r="AC87" s="284"/>
      <c r="AD87" s="284"/>
      <c r="AE87" s="284"/>
      <c r="AF87" s="284"/>
    </row>
    <row r="88" spans="1:32" x14ac:dyDescent="0.35">
      <c r="A88" s="1008"/>
      <c r="D88" s="269" t="str">
        <f t="shared" si="1"/>
        <v/>
      </c>
      <c r="F88" s="271" t="str">
        <f>IF(Table4[[#This Row],[START DATE]]="","",IF(Table4[[#This Row],[TASK DURATION]]="","",Table4[[#This Row],[START DATE]]+Table4[[#This Row],[TASK DURATION]]))</f>
        <v/>
      </c>
      <c r="G88" s="285"/>
      <c r="H88" s="285"/>
      <c r="I88" s="285"/>
      <c r="J88" s="285"/>
      <c r="K88" s="285"/>
      <c r="L88" s="285"/>
      <c r="M88" s="285"/>
      <c r="N88" s="285"/>
      <c r="O88" s="285"/>
      <c r="P88" s="285"/>
      <c r="Q88" s="285"/>
      <c r="R88" s="285"/>
      <c r="S88" s="285"/>
      <c r="T88" s="285"/>
      <c r="U88" s="285"/>
      <c r="V88" s="285"/>
      <c r="W88" s="285"/>
      <c r="X88" s="285"/>
      <c r="Y88" s="285"/>
      <c r="Z88" s="285"/>
      <c r="AA88" s="284"/>
      <c r="AB88" s="284"/>
      <c r="AC88" s="284"/>
      <c r="AD88" s="284"/>
      <c r="AE88" s="284"/>
      <c r="AF88" s="284"/>
    </row>
    <row r="89" spans="1:32" x14ac:dyDescent="0.35">
      <c r="A89" s="1008"/>
      <c r="D89" s="269" t="str">
        <f t="shared" si="1"/>
        <v/>
      </c>
      <c r="F89" s="271" t="str">
        <f>IF(Table4[[#This Row],[START DATE]]="","",IF(Table4[[#This Row],[TASK DURATION]]="","",Table4[[#This Row],[START DATE]]+Table4[[#This Row],[TASK DURATION]]))</f>
        <v/>
      </c>
      <c r="G89" s="285"/>
      <c r="H89" s="285"/>
      <c r="I89" s="285"/>
      <c r="J89" s="285"/>
      <c r="K89" s="285"/>
      <c r="L89" s="285"/>
      <c r="M89" s="285"/>
      <c r="N89" s="285"/>
      <c r="O89" s="285"/>
      <c r="P89" s="285"/>
      <c r="Q89" s="285"/>
      <c r="R89" s="285"/>
      <c r="S89" s="285"/>
      <c r="T89" s="285"/>
      <c r="U89" s="285"/>
      <c r="V89" s="285"/>
      <c r="W89" s="285"/>
      <c r="X89" s="285"/>
      <c r="Y89" s="285"/>
      <c r="Z89" s="285"/>
      <c r="AA89" s="284"/>
      <c r="AB89" s="284"/>
      <c r="AC89" s="284"/>
      <c r="AD89" s="284"/>
      <c r="AE89" s="284"/>
      <c r="AF89" s="284"/>
    </row>
    <row r="90" spans="1:32" x14ac:dyDescent="0.35">
      <c r="A90" s="1008"/>
      <c r="D90" s="269" t="str">
        <f t="shared" si="1"/>
        <v/>
      </c>
      <c r="F90" s="271" t="str">
        <f>IF(Table4[[#This Row],[START DATE]]="","",IF(Table4[[#This Row],[TASK DURATION]]="","",Table4[[#This Row],[START DATE]]+Table4[[#This Row],[TASK DURATION]]))</f>
        <v/>
      </c>
      <c r="G90" s="285"/>
      <c r="H90" s="285"/>
      <c r="I90" s="285"/>
      <c r="J90" s="285"/>
      <c r="K90" s="285"/>
      <c r="L90" s="285"/>
      <c r="M90" s="285"/>
      <c r="N90" s="285"/>
      <c r="O90" s="285"/>
      <c r="P90" s="285"/>
      <c r="Q90" s="285"/>
      <c r="R90" s="285"/>
      <c r="S90" s="285"/>
      <c r="T90" s="285"/>
      <c r="U90" s="285"/>
      <c r="V90" s="285"/>
      <c r="W90" s="285"/>
      <c r="X90" s="285"/>
      <c r="Y90" s="285"/>
      <c r="Z90" s="285"/>
      <c r="AA90" s="284"/>
      <c r="AB90" s="284"/>
      <c r="AC90" s="284"/>
      <c r="AD90" s="284"/>
      <c r="AE90" s="284"/>
      <c r="AF90" s="284"/>
    </row>
    <row r="91" spans="1:32" x14ac:dyDescent="0.35">
      <c r="A91" s="1008"/>
      <c r="D91" s="269" t="str">
        <f t="shared" si="1"/>
        <v/>
      </c>
      <c r="F91" s="271" t="str">
        <f>IF(Table4[[#This Row],[START DATE]]="","",IF(Table4[[#This Row],[TASK DURATION]]="","",Table4[[#This Row],[START DATE]]+Table4[[#This Row],[TASK DURATION]]))</f>
        <v/>
      </c>
      <c r="G91" s="285"/>
      <c r="H91" s="285"/>
      <c r="I91" s="285"/>
      <c r="J91" s="285"/>
      <c r="K91" s="285"/>
      <c r="L91" s="285"/>
      <c r="M91" s="285"/>
      <c r="N91" s="285"/>
      <c r="O91" s="285"/>
      <c r="P91" s="285"/>
      <c r="Q91" s="285"/>
      <c r="R91" s="285"/>
      <c r="S91" s="285"/>
      <c r="T91" s="285"/>
      <c r="U91" s="285"/>
      <c r="V91" s="285"/>
      <c r="W91" s="285"/>
      <c r="X91" s="285"/>
      <c r="Y91" s="285"/>
      <c r="Z91" s="285"/>
      <c r="AA91" s="284"/>
      <c r="AB91" s="284"/>
      <c r="AC91" s="284"/>
      <c r="AD91" s="284"/>
      <c r="AE91" s="284"/>
      <c r="AF91" s="284"/>
    </row>
    <row r="92" spans="1:32" x14ac:dyDescent="0.35">
      <c r="A92" s="1008"/>
      <c r="D92" s="269" t="str">
        <f t="shared" si="1"/>
        <v/>
      </c>
      <c r="F92" s="271" t="str">
        <f>IF(Table4[[#This Row],[START DATE]]="","",IF(Table4[[#This Row],[TASK DURATION]]="","",Table4[[#This Row],[START DATE]]+Table4[[#This Row],[TASK DURATION]]))</f>
        <v/>
      </c>
      <c r="G92" s="285"/>
      <c r="H92" s="285"/>
      <c r="I92" s="285"/>
      <c r="J92" s="285"/>
      <c r="K92" s="285"/>
      <c r="L92" s="285"/>
      <c r="M92" s="285"/>
      <c r="N92" s="285"/>
      <c r="O92" s="285"/>
      <c r="P92" s="285"/>
      <c r="Q92" s="285"/>
      <c r="R92" s="285"/>
      <c r="S92" s="285"/>
      <c r="T92" s="285"/>
      <c r="U92" s="285"/>
      <c r="V92" s="285"/>
      <c r="W92" s="285"/>
      <c r="X92" s="285"/>
      <c r="Y92" s="285"/>
      <c r="Z92" s="285"/>
      <c r="AA92" s="284"/>
      <c r="AB92" s="284"/>
      <c r="AC92" s="284"/>
      <c r="AD92" s="284"/>
      <c r="AE92" s="284"/>
      <c r="AF92" s="284"/>
    </row>
    <row r="93" spans="1:32" x14ac:dyDescent="0.35">
      <c r="A93" s="1008"/>
      <c r="D93" s="269" t="str">
        <f t="shared" si="1"/>
        <v/>
      </c>
      <c r="F93" s="271" t="str">
        <f>IF(Table4[[#This Row],[START DATE]]="","",IF(Table4[[#This Row],[TASK DURATION]]="","",Table4[[#This Row],[START DATE]]+Table4[[#This Row],[TASK DURATION]]))</f>
        <v/>
      </c>
      <c r="G93" s="285"/>
      <c r="H93" s="285"/>
      <c r="I93" s="285"/>
      <c r="J93" s="285"/>
      <c r="K93" s="285"/>
      <c r="L93" s="285"/>
      <c r="M93" s="285"/>
      <c r="N93" s="285"/>
      <c r="O93" s="285"/>
      <c r="P93" s="285"/>
      <c r="Q93" s="285"/>
      <c r="R93" s="285"/>
      <c r="S93" s="285"/>
      <c r="T93" s="285"/>
      <c r="U93" s="285"/>
      <c r="V93" s="285"/>
      <c r="W93" s="285"/>
      <c r="X93" s="285"/>
      <c r="Y93" s="285"/>
      <c r="Z93" s="285"/>
      <c r="AA93" s="284"/>
      <c r="AB93" s="284"/>
      <c r="AC93" s="284"/>
      <c r="AD93" s="284"/>
      <c r="AE93" s="284"/>
      <c r="AF93" s="284"/>
    </row>
    <row r="94" spans="1:32" x14ac:dyDescent="0.35">
      <c r="A94" s="1008"/>
      <c r="D94" s="269" t="str">
        <f t="shared" si="1"/>
        <v/>
      </c>
      <c r="F94" s="271" t="str">
        <f>IF(Table4[[#This Row],[START DATE]]="","",IF(Table4[[#This Row],[TASK DURATION]]="","",Table4[[#This Row],[START DATE]]+Table4[[#This Row],[TASK DURATION]]))</f>
        <v/>
      </c>
      <c r="G94" s="285"/>
      <c r="H94" s="285"/>
      <c r="I94" s="285"/>
      <c r="J94" s="285"/>
      <c r="K94" s="285"/>
      <c r="L94" s="285"/>
      <c r="M94" s="285"/>
      <c r="N94" s="285"/>
      <c r="O94" s="285"/>
      <c r="P94" s="285"/>
      <c r="Q94" s="285"/>
      <c r="R94" s="285"/>
      <c r="S94" s="285"/>
      <c r="T94" s="285"/>
      <c r="U94" s="285"/>
      <c r="V94" s="285"/>
      <c r="W94" s="285"/>
      <c r="X94" s="285"/>
      <c r="Y94" s="285"/>
      <c r="Z94" s="285"/>
      <c r="AA94" s="284"/>
      <c r="AB94" s="284"/>
      <c r="AC94" s="284"/>
      <c r="AD94" s="284"/>
      <c r="AE94" s="284"/>
      <c r="AF94" s="284"/>
    </row>
    <row r="95" spans="1:32" x14ac:dyDescent="0.35">
      <c r="A95" s="1008"/>
      <c r="D95" s="269" t="str">
        <f t="shared" si="1"/>
        <v/>
      </c>
      <c r="F95" s="271" t="str">
        <f>IF(Table4[[#This Row],[START DATE]]="","",IF(Table4[[#This Row],[TASK DURATION]]="","",Table4[[#This Row],[START DATE]]+Table4[[#This Row],[TASK DURATION]]))</f>
        <v/>
      </c>
      <c r="G95" s="285"/>
      <c r="H95" s="285"/>
      <c r="I95" s="285"/>
      <c r="J95" s="285"/>
      <c r="K95" s="285"/>
      <c r="L95" s="285"/>
      <c r="M95" s="285"/>
      <c r="N95" s="285"/>
      <c r="O95" s="285"/>
      <c r="P95" s="285"/>
      <c r="Q95" s="285"/>
      <c r="R95" s="285"/>
      <c r="S95" s="285"/>
      <c r="T95" s="285"/>
      <c r="U95" s="285"/>
      <c r="V95" s="285"/>
      <c r="W95" s="285"/>
      <c r="X95" s="285"/>
      <c r="Y95" s="285"/>
      <c r="Z95" s="285"/>
      <c r="AA95" s="284"/>
      <c r="AB95" s="284"/>
      <c r="AC95" s="284"/>
      <c r="AD95" s="284"/>
      <c r="AE95" s="284"/>
      <c r="AF95" s="284"/>
    </row>
    <row r="96" spans="1:32" x14ac:dyDescent="0.35">
      <c r="A96" s="1008"/>
      <c r="D96" s="269" t="str">
        <f t="shared" si="1"/>
        <v/>
      </c>
      <c r="F96" s="271" t="str">
        <f>IF(Table4[[#This Row],[START DATE]]="","",IF(Table4[[#This Row],[TASK DURATION]]="","",Table4[[#This Row],[START DATE]]+Table4[[#This Row],[TASK DURATION]]))</f>
        <v/>
      </c>
      <c r="G96" s="285"/>
      <c r="H96" s="285"/>
      <c r="I96" s="285"/>
      <c r="J96" s="285"/>
      <c r="K96" s="285"/>
      <c r="L96" s="285"/>
      <c r="M96" s="285"/>
      <c r="N96" s="285"/>
      <c r="O96" s="285"/>
      <c r="P96" s="285"/>
      <c r="Q96" s="285"/>
      <c r="R96" s="285"/>
      <c r="S96" s="285"/>
      <c r="T96" s="285"/>
      <c r="U96" s="285"/>
      <c r="V96" s="285"/>
      <c r="W96" s="285"/>
      <c r="X96" s="285"/>
      <c r="Y96" s="285"/>
      <c r="Z96" s="285"/>
      <c r="AA96" s="284"/>
      <c r="AB96" s="284"/>
      <c r="AC96" s="284"/>
      <c r="AD96" s="284"/>
      <c r="AE96" s="284"/>
      <c r="AF96" s="284"/>
    </row>
    <row r="97" spans="1:32" x14ac:dyDescent="0.35">
      <c r="A97" s="1008"/>
      <c r="D97" s="269" t="str">
        <f t="shared" si="1"/>
        <v/>
      </c>
      <c r="F97" s="271" t="str">
        <f>IF(Table4[[#This Row],[START DATE]]="","",IF(Table4[[#This Row],[TASK DURATION]]="","",Table4[[#This Row],[START DATE]]+Table4[[#This Row],[TASK DURATION]]))</f>
        <v/>
      </c>
      <c r="G97" s="285"/>
      <c r="H97" s="285"/>
      <c r="I97" s="285"/>
      <c r="J97" s="285"/>
      <c r="K97" s="285"/>
      <c r="L97" s="285"/>
      <c r="M97" s="285"/>
      <c r="N97" s="285"/>
      <c r="O97" s="285"/>
      <c r="P97" s="285"/>
      <c r="Q97" s="285"/>
      <c r="R97" s="285"/>
      <c r="S97" s="285"/>
      <c r="T97" s="285"/>
      <c r="U97" s="285"/>
      <c r="V97" s="285"/>
      <c r="W97" s="285"/>
      <c r="X97" s="285"/>
      <c r="Y97" s="285"/>
      <c r="Z97" s="285"/>
      <c r="AA97" s="284"/>
      <c r="AB97" s="284"/>
      <c r="AC97" s="284"/>
      <c r="AD97" s="284"/>
      <c r="AE97" s="284"/>
      <c r="AF97" s="284"/>
    </row>
    <row r="98" spans="1:32" x14ac:dyDescent="0.35">
      <c r="A98" s="1008"/>
      <c r="D98" s="269" t="str">
        <f t="shared" si="1"/>
        <v/>
      </c>
      <c r="F98" s="271" t="str">
        <f>IF(Table4[[#This Row],[START DATE]]="","",IF(Table4[[#This Row],[TASK DURATION]]="","",Table4[[#This Row],[START DATE]]+Table4[[#This Row],[TASK DURATION]]))</f>
        <v/>
      </c>
      <c r="G98" s="285"/>
      <c r="H98" s="285"/>
      <c r="I98" s="285"/>
      <c r="J98" s="285"/>
      <c r="K98" s="285"/>
      <c r="L98" s="285"/>
      <c r="M98" s="285"/>
      <c r="N98" s="285"/>
      <c r="O98" s="285"/>
      <c r="P98" s="285"/>
      <c r="Q98" s="285"/>
      <c r="R98" s="285"/>
      <c r="S98" s="285"/>
      <c r="T98" s="285"/>
      <c r="U98" s="285"/>
      <c r="V98" s="285"/>
      <c r="W98" s="285"/>
      <c r="X98" s="285"/>
      <c r="Y98" s="285"/>
      <c r="Z98" s="285"/>
      <c r="AA98" s="284"/>
      <c r="AB98" s="284"/>
      <c r="AC98" s="284"/>
      <c r="AD98" s="284"/>
      <c r="AE98" s="284"/>
      <c r="AF98" s="284"/>
    </row>
    <row r="99" spans="1:32" x14ac:dyDescent="0.35">
      <c r="A99" s="1008"/>
      <c r="D99" s="269" t="str">
        <f t="shared" si="1"/>
        <v/>
      </c>
      <c r="F99" s="271" t="str">
        <f>IF(Table4[[#This Row],[START DATE]]="","",IF(Table4[[#This Row],[TASK DURATION]]="","",Table4[[#This Row],[START DATE]]+Table4[[#This Row],[TASK DURATION]]))</f>
        <v/>
      </c>
      <c r="G99" s="285"/>
      <c r="H99" s="285"/>
      <c r="I99" s="285"/>
      <c r="J99" s="285"/>
      <c r="K99" s="285"/>
      <c r="L99" s="285"/>
      <c r="M99" s="285"/>
      <c r="N99" s="285"/>
      <c r="O99" s="285"/>
      <c r="P99" s="285"/>
      <c r="Q99" s="285"/>
      <c r="R99" s="285"/>
      <c r="S99" s="285"/>
      <c r="T99" s="285"/>
      <c r="U99" s="285"/>
      <c r="V99" s="285"/>
      <c r="W99" s="285"/>
      <c r="X99" s="285"/>
      <c r="Y99" s="285"/>
      <c r="Z99" s="285"/>
      <c r="AA99" s="284"/>
      <c r="AB99" s="284"/>
      <c r="AC99" s="284"/>
      <c r="AD99" s="284"/>
      <c r="AE99" s="284"/>
      <c r="AF99" s="284"/>
    </row>
    <row r="100" spans="1:32" x14ac:dyDescent="0.35">
      <c r="A100" s="1008"/>
      <c r="D100" s="269" t="str">
        <f t="shared" si="1"/>
        <v/>
      </c>
      <c r="F100" s="271" t="str">
        <f>IF(Table4[[#This Row],[START DATE]]="","",IF(Table4[[#This Row],[TASK DURATION]]="","",Table4[[#This Row],[START DATE]]+Table4[[#This Row],[TASK DURATION]]))</f>
        <v/>
      </c>
      <c r="G100" s="285"/>
      <c r="H100" s="285"/>
      <c r="I100" s="285"/>
      <c r="J100" s="285"/>
      <c r="K100" s="285"/>
      <c r="L100" s="285"/>
      <c r="M100" s="285"/>
      <c r="N100" s="285"/>
      <c r="O100" s="285"/>
      <c r="P100" s="285"/>
      <c r="Q100" s="285"/>
      <c r="R100" s="285"/>
      <c r="S100" s="285"/>
      <c r="T100" s="285"/>
      <c r="U100" s="285"/>
      <c r="V100" s="285"/>
      <c r="W100" s="285"/>
      <c r="X100" s="285"/>
      <c r="Y100" s="285"/>
      <c r="Z100" s="285"/>
      <c r="AA100" s="284"/>
      <c r="AB100" s="284"/>
      <c r="AC100" s="284"/>
      <c r="AD100" s="284"/>
      <c r="AE100" s="284"/>
      <c r="AF100" s="284"/>
    </row>
    <row r="101" spans="1:32" x14ac:dyDescent="0.35">
      <c r="A101" s="1008"/>
      <c r="D101" s="269" t="str">
        <f t="shared" si="1"/>
        <v/>
      </c>
      <c r="F101" s="271" t="str">
        <f>IF(Table4[[#This Row],[START DATE]]="","",IF(Table4[[#This Row],[TASK DURATION]]="","",Table4[[#This Row],[START DATE]]+Table4[[#This Row],[TASK DURATION]]))</f>
        <v/>
      </c>
      <c r="G101" s="285"/>
      <c r="H101" s="285"/>
      <c r="I101" s="285"/>
      <c r="J101" s="285"/>
      <c r="K101" s="285"/>
      <c r="L101" s="285"/>
      <c r="M101" s="285"/>
      <c r="N101" s="285"/>
      <c r="O101" s="285"/>
      <c r="P101" s="285"/>
      <c r="Q101" s="285"/>
      <c r="R101" s="285"/>
      <c r="S101" s="285"/>
      <c r="T101" s="285"/>
      <c r="U101" s="285"/>
      <c r="V101" s="285"/>
      <c r="W101" s="285"/>
      <c r="X101" s="285"/>
      <c r="Y101" s="285"/>
      <c r="Z101" s="285"/>
      <c r="AA101" s="284"/>
      <c r="AB101" s="284"/>
      <c r="AC101" s="284"/>
      <c r="AD101" s="284"/>
      <c r="AE101" s="284"/>
      <c r="AF101" s="284"/>
    </row>
    <row r="102" spans="1:32" x14ac:dyDescent="0.35">
      <c r="A102" s="1008"/>
      <c r="D102" s="269" t="str">
        <f t="shared" si="1"/>
        <v/>
      </c>
      <c r="F102" s="271" t="str">
        <f>IF(Table4[[#This Row],[START DATE]]="","",IF(Table4[[#This Row],[TASK DURATION]]="","",Table4[[#This Row],[START DATE]]+Table4[[#This Row],[TASK DURATION]]))</f>
        <v/>
      </c>
      <c r="G102" s="285"/>
      <c r="H102" s="285"/>
      <c r="I102" s="285"/>
      <c r="J102" s="285"/>
      <c r="K102" s="285"/>
      <c r="L102" s="285"/>
      <c r="M102" s="285"/>
      <c r="N102" s="285"/>
      <c r="O102" s="285"/>
      <c r="P102" s="285"/>
      <c r="Q102" s="285"/>
      <c r="R102" s="285"/>
      <c r="S102" s="285"/>
      <c r="T102" s="285"/>
      <c r="U102" s="285"/>
      <c r="V102" s="285"/>
      <c r="W102" s="285"/>
      <c r="X102" s="285"/>
      <c r="Y102" s="285"/>
      <c r="Z102" s="285"/>
      <c r="AA102" s="284"/>
      <c r="AB102" s="284"/>
      <c r="AC102" s="284"/>
      <c r="AD102" s="284"/>
      <c r="AE102" s="284"/>
      <c r="AF102" s="284"/>
    </row>
    <row r="103" spans="1:32" x14ac:dyDescent="0.35">
      <c r="A103" s="1008"/>
      <c r="D103" s="269" t="str">
        <f t="shared" si="1"/>
        <v/>
      </c>
      <c r="F103" s="271" t="str">
        <f>IF(Table4[[#This Row],[START DATE]]="","",IF(Table4[[#This Row],[TASK DURATION]]="","",Table4[[#This Row],[START DATE]]+Table4[[#This Row],[TASK DURATION]]))</f>
        <v/>
      </c>
      <c r="G103" s="285"/>
      <c r="H103" s="285"/>
      <c r="I103" s="285"/>
      <c r="J103" s="285"/>
      <c r="K103" s="285"/>
      <c r="L103" s="285"/>
      <c r="M103" s="285"/>
      <c r="N103" s="285"/>
      <c r="O103" s="285"/>
      <c r="P103" s="285"/>
      <c r="Q103" s="285"/>
      <c r="R103" s="285"/>
      <c r="S103" s="285"/>
      <c r="T103" s="285"/>
      <c r="U103" s="285"/>
      <c r="V103" s="285"/>
      <c r="W103" s="285"/>
      <c r="X103" s="285"/>
      <c r="Y103" s="285"/>
      <c r="Z103" s="285"/>
      <c r="AA103" s="284"/>
      <c r="AB103" s="284"/>
      <c r="AC103" s="284"/>
      <c r="AD103" s="284"/>
      <c r="AE103" s="284"/>
      <c r="AF103" s="284"/>
    </row>
    <row r="104" spans="1:32" x14ac:dyDescent="0.35">
      <c r="A104" s="1008"/>
      <c r="D104" s="269" t="str">
        <f t="shared" si="1"/>
        <v/>
      </c>
      <c r="F104" s="271" t="str">
        <f>IF(Table4[[#This Row],[START DATE]]="","",IF(Table4[[#This Row],[TASK DURATION]]="","",Table4[[#This Row],[START DATE]]+Table4[[#This Row],[TASK DURATION]]))</f>
        <v/>
      </c>
      <c r="G104" s="285"/>
      <c r="H104" s="285"/>
      <c r="I104" s="285"/>
      <c r="J104" s="285"/>
      <c r="K104" s="285"/>
      <c r="L104" s="285"/>
      <c r="M104" s="285"/>
      <c r="N104" s="285"/>
      <c r="O104" s="285"/>
      <c r="P104" s="285"/>
      <c r="Q104" s="285"/>
      <c r="R104" s="285"/>
      <c r="S104" s="285"/>
      <c r="T104" s="285"/>
      <c r="U104" s="285"/>
      <c r="V104" s="285"/>
      <c r="W104" s="285"/>
      <c r="X104" s="285"/>
      <c r="Y104" s="285"/>
      <c r="Z104" s="285"/>
      <c r="AA104" s="284"/>
      <c r="AB104" s="284"/>
      <c r="AC104" s="284"/>
      <c r="AD104" s="284"/>
      <c r="AE104" s="284"/>
      <c r="AF104" s="284"/>
    </row>
    <row r="105" spans="1:32" x14ac:dyDescent="0.35">
      <c r="A105" s="1008"/>
      <c r="D105" s="269" t="str">
        <f t="shared" si="1"/>
        <v/>
      </c>
      <c r="F105" s="271" t="str">
        <f>IF(Table4[[#This Row],[START DATE]]="","",IF(Table4[[#This Row],[TASK DURATION]]="","",Table4[[#This Row],[START DATE]]+Table4[[#This Row],[TASK DURATION]]))</f>
        <v/>
      </c>
      <c r="G105" s="285"/>
      <c r="H105" s="285"/>
      <c r="I105" s="285"/>
      <c r="J105" s="285"/>
      <c r="K105" s="285"/>
      <c r="L105" s="285"/>
      <c r="M105" s="285"/>
      <c r="N105" s="285"/>
      <c r="O105" s="285"/>
      <c r="P105" s="285"/>
      <c r="Q105" s="285"/>
      <c r="R105" s="285"/>
      <c r="S105" s="285"/>
      <c r="T105" s="285"/>
      <c r="U105" s="285"/>
      <c r="V105" s="285"/>
      <c r="W105" s="285"/>
      <c r="X105" s="285"/>
      <c r="Y105" s="285"/>
      <c r="Z105" s="285"/>
      <c r="AA105" s="284"/>
      <c r="AB105" s="284"/>
      <c r="AC105" s="284"/>
      <c r="AD105" s="284"/>
      <c r="AE105" s="284"/>
      <c r="AF105" s="284"/>
    </row>
    <row r="106" spans="1:32" x14ac:dyDescent="0.35">
      <c r="A106" s="1008"/>
      <c r="D106" s="269" t="str">
        <f t="shared" si="1"/>
        <v/>
      </c>
      <c r="F106" s="271" t="str">
        <f>IF(Table4[[#This Row],[START DATE]]="","",IF(Table4[[#This Row],[TASK DURATION]]="","",Table4[[#This Row],[START DATE]]+Table4[[#This Row],[TASK DURATION]]))</f>
        <v/>
      </c>
      <c r="G106" s="285"/>
      <c r="H106" s="285"/>
      <c r="I106" s="285"/>
      <c r="J106" s="285"/>
      <c r="K106" s="285"/>
      <c r="L106" s="285"/>
      <c r="M106" s="285"/>
      <c r="N106" s="285"/>
      <c r="O106" s="285"/>
      <c r="P106" s="285"/>
      <c r="Q106" s="285"/>
      <c r="R106" s="285"/>
      <c r="S106" s="285"/>
      <c r="T106" s="285"/>
      <c r="U106" s="285"/>
      <c r="V106" s="285"/>
      <c r="W106" s="285"/>
      <c r="X106" s="285"/>
      <c r="Y106" s="285"/>
      <c r="Z106" s="285"/>
      <c r="AA106" s="284"/>
      <c r="AB106" s="284"/>
      <c r="AC106" s="284"/>
      <c r="AD106" s="284"/>
      <c r="AE106" s="284"/>
      <c r="AF106" s="284"/>
    </row>
    <row r="107" spans="1:32" x14ac:dyDescent="0.35">
      <c r="A107" s="1008"/>
      <c r="D107" s="269" t="str">
        <f t="shared" si="1"/>
        <v/>
      </c>
      <c r="F107" s="271" t="str">
        <f>IF(Table4[[#This Row],[START DATE]]="","",IF(Table4[[#This Row],[TASK DURATION]]="","",Table4[[#This Row],[START DATE]]+Table4[[#This Row],[TASK DURATION]]))</f>
        <v/>
      </c>
      <c r="G107" s="285"/>
      <c r="H107" s="285"/>
      <c r="I107" s="285"/>
      <c r="J107" s="285"/>
      <c r="K107" s="285"/>
      <c r="L107" s="285"/>
      <c r="M107" s="285"/>
      <c r="N107" s="285"/>
      <c r="O107" s="285"/>
      <c r="P107" s="285"/>
      <c r="Q107" s="285"/>
      <c r="R107" s="285"/>
      <c r="S107" s="285"/>
      <c r="T107" s="285"/>
      <c r="U107" s="285"/>
      <c r="V107" s="285"/>
      <c r="W107" s="285"/>
      <c r="X107" s="285"/>
      <c r="Y107" s="285"/>
      <c r="Z107" s="285"/>
      <c r="AA107" s="284"/>
      <c r="AB107" s="284"/>
      <c r="AC107" s="284"/>
      <c r="AD107" s="284"/>
      <c r="AE107" s="284"/>
      <c r="AF107" s="284"/>
    </row>
    <row r="108" spans="1:32" x14ac:dyDescent="0.35">
      <c r="A108" s="1008"/>
      <c r="D108" s="269" t="str">
        <f t="shared" si="1"/>
        <v/>
      </c>
      <c r="F108" s="271" t="str">
        <f>IF(Table4[[#This Row],[START DATE]]="","",IF(Table4[[#This Row],[TASK DURATION]]="","",Table4[[#This Row],[START DATE]]+Table4[[#This Row],[TASK DURATION]]))</f>
        <v/>
      </c>
      <c r="G108" s="285"/>
      <c r="H108" s="285"/>
      <c r="I108" s="285"/>
      <c r="J108" s="285"/>
      <c r="K108" s="285"/>
      <c r="L108" s="285"/>
      <c r="M108" s="285"/>
      <c r="N108" s="285"/>
      <c r="O108" s="285"/>
      <c r="P108" s="285"/>
      <c r="Q108" s="285"/>
      <c r="R108" s="285"/>
      <c r="S108" s="285"/>
      <c r="T108" s="285"/>
      <c r="U108" s="285"/>
      <c r="V108" s="285"/>
      <c r="W108" s="285"/>
      <c r="X108" s="285"/>
      <c r="Y108" s="285"/>
      <c r="Z108" s="285"/>
      <c r="AA108" s="284"/>
      <c r="AB108" s="284"/>
      <c r="AC108" s="284"/>
      <c r="AD108" s="284"/>
      <c r="AE108" s="284"/>
      <c r="AF108" s="284"/>
    </row>
    <row r="109" spans="1:32" x14ac:dyDescent="0.35">
      <c r="A109" s="1008"/>
      <c r="D109" s="269" t="str">
        <f t="shared" si="1"/>
        <v/>
      </c>
      <c r="F109" s="271" t="str">
        <f>IF(Table4[[#This Row],[START DATE]]="","",IF(Table4[[#This Row],[TASK DURATION]]="","",Table4[[#This Row],[START DATE]]+Table4[[#This Row],[TASK DURATION]]))</f>
        <v/>
      </c>
      <c r="G109" s="285"/>
      <c r="H109" s="285"/>
      <c r="I109" s="285"/>
      <c r="J109" s="285"/>
      <c r="K109" s="285"/>
      <c r="L109" s="285"/>
      <c r="M109" s="285"/>
      <c r="N109" s="285"/>
      <c r="O109" s="285"/>
      <c r="P109" s="285"/>
      <c r="Q109" s="285"/>
      <c r="R109" s="285"/>
      <c r="S109" s="285"/>
      <c r="T109" s="285"/>
      <c r="U109" s="285"/>
      <c r="V109" s="285"/>
      <c r="W109" s="285"/>
      <c r="X109" s="285"/>
      <c r="Y109" s="285"/>
      <c r="Z109" s="285"/>
      <c r="AA109" s="284"/>
      <c r="AB109" s="284"/>
      <c r="AC109" s="284"/>
      <c r="AD109" s="284"/>
      <c r="AE109" s="284"/>
      <c r="AF109" s="284"/>
    </row>
    <row r="110" spans="1:32" x14ac:dyDescent="0.35">
      <c r="A110" s="1008"/>
      <c r="D110" s="269" t="str">
        <f t="shared" si="1"/>
        <v/>
      </c>
      <c r="F110" s="271" t="str">
        <f>IF(Table4[[#This Row],[START DATE]]="","",IF(Table4[[#This Row],[TASK DURATION]]="","",Table4[[#This Row],[START DATE]]+Table4[[#This Row],[TASK DURATION]]))</f>
        <v/>
      </c>
      <c r="G110" s="285"/>
      <c r="H110" s="285"/>
      <c r="I110" s="285"/>
      <c r="J110" s="285"/>
      <c r="K110" s="285"/>
      <c r="L110" s="285"/>
      <c r="M110" s="285"/>
      <c r="N110" s="285"/>
      <c r="O110" s="285"/>
      <c r="P110" s="285"/>
      <c r="Q110" s="285"/>
      <c r="R110" s="285"/>
      <c r="S110" s="285"/>
      <c r="T110" s="285"/>
      <c r="U110" s="285"/>
      <c r="V110" s="285"/>
      <c r="W110" s="285"/>
      <c r="X110" s="285"/>
      <c r="Y110" s="285"/>
      <c r="Z110" s="285"/>
      <c r="AA110" s="284"/>
      <c r="AB110" s="284"/>
      <c r="AC110" s="284"/>
      <c r="AD110" s="284"/>
      <c r="AE110" s="284"/>
      <c r="AF110" s="284"/>
    </row>
    <row r="111" spans="1:32" x14ac:dyDescent="0.35">
      <c r="A111" s="1008"/>
      <c r="D111" s="269" t="str">
        <f t="shared" si="1"/>
        <v/>
      </c>
      <c r="F111" s="271" t="str">
        <f>IF(Table4[[#This Row],[START DATE]]="","",IF(Table4[[#This Row],[TASK DURATION]]="","",Table4[[#This Row],[START DATE]]+Table4[[#This Row],[TASK DURATION]]))</f>
        <v/>
      </c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4"/>
      <c r="AB111" s="284"/>
      <c r="AC111" s="284"/>
      <c r="AD111" s="284"/>
      <c r="AE111" s="284"/>
      <c r="AF111" s="284"/>
    </row>
    <row r="112" spans="1:32" x14ac:dyDescent="0.35">
      <c r="A112" s="1008"/>
      <c r="D112" s="269" t="str">
        <f t="shared" si="1"/>
        <v/>
      </c>
      <c r="F112" s="271" t="str">
        <f>IF(Table4[[#This Row],[START DATE]]="","",IF(Table4[[#This Row],[TASK DURATION]]="","",Table4[[#This Row],[START DATE]]+Table4[[#This Row],[TASK DURATION]]))</f>
        <v/>
      </c>
      <c r="G112" s="285"/>
      <c r="H112" s="285"/>
      <c r="I112" s="285"/>
      <c r="J112" s="285"/>
      <c r="K112" s="285"/>
      <c r="L112" s="285"/>
      <c r="M112" s="285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4"/>
      <c r="AB112" s="284"/>
      <c r="AC112" s="284"/>
      <c r="AD112" s="284"/>
      <c r="AE112" s="284"/>
      <c r="AF112" s="284"/>
    </row>
    <row r="113" spans="1:32" x14ac:dyDescent="0.35">
      <c r="A113" s="1008"/>
      <c r="D113" s="269" t="str">
        <f t="shared" si="1"/>
        <v/>
      </c>
      <c r="F113" s="271" t="str">
        <f>IF(Table4[[#This Row],[START DATE]]="","",IF(Table4[[#This Row],[TASK DURATION]]="","",Table4[[#This Row],[START DATE]]+Table4[[#This Row],[TASK DURATION]]))</f>
        <v/>
      </c>
      <c r="G113" s="285"/>
      <c r="H113" s="285"/>
      <c r="I113" s="285"/>
      <c r="J113" s="285"/>
      <c r="K113" s="285"/>
      <c r="L113" s="285"/>
      <c r="M113" s="285"/>
      <c r="N113" s="285"/>
      <c r="O113" s="285"/>
      <c r="P113" s="285"/>
      <c r="Q113" s="285"/>
      <c r="R113" s="285"/>
      <c r="S113" s="285"/>
      <c r="T113" s="285"/>
      <c r="U113" s="285"/>
      <c r="V113" s="285"/>
      <c r="W113" s="285"/>
      <c r="X113" s="285"/>
      <c r="Y113" s="285"/>
      <c r="Z113" s="285"/>
      <c r="AA113" s="284"/>
      <c r="AB113" s="284"/>
      <c r="AC113" s="284"/>
      <c r="AD113" s="284"/>
      <c r="AE113" s="284"/>
      <c r="AF113" s="284"/>
    </row>
    <row r="114" spans="1:32" x14ac:dyDescent="0.35">
      <c r="A114" s="1008"/>
      <c r="D114" s="269" t="str">
        <f t="shared" si="1"/>
        <v/>
      </c>
      <c r="F114" s="271" t="str">
        <f>IF(Table4[[#This Row],[START DATE]]="","",IF(Table4[[#This Row],[TASK DURATION]]="","",Table4[[#This Row],[START DATE]]+Table4[[#This Row],[TASK DURATION]]))</f>
        <v/>
      </c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4"/>
      <c r="AB114" s="284"/>
      <c r="AC114" s="284"/>
      <c r="AD114" s="284"/>
      <c r="AE114" s="284"/>
      <c r="AF114" s="284"/>
    </row>
    <row r="115" spans="1:32" x14ac:dyDescent="0.35">
      <c r="A115" s="1008"/>
      <c r="D115" s="269" t="str">
        <f t="shared" si="1"/>
        <v/>
      </c>
      <c r="F115" s="271" t="str">
        <f>IF(Table4[[#This Row],[START DATE]]="","",IF(Table4[[#This Row],[TASK DURATION]]="","",Table4[[#This Row],[START DATE]]+Table4[[#This Row],[TASK DURATION]]))</f>
        <v/>
      </c>
      <c r="G115" s="285"/>
      <c r="H115" s="285"/>
      <c r="I115" s="285"/>
      <c r="J115" s="285"/>
      <c r="K115" s="285"/>
      <c r="L115" s="285"/>
      <c r="M115" s="285"/>
      <c r="N115" s="285"/>
      <c r="O115" s="285"/>
      <c r="P115" s="285"/>
      <c r="Q115" s="285"/>
      <c r="R115" s="285"/>
      <c r="S115" s="285"/>
      <c r="T115" s="285"/>
      <c r="U115" s="285"/>
      <c r="V115" s="285"/>
      <c r="W115" s="285"/>
      <c r="X115" s="285"/>
      <c r="Y115" s="285"/>
      <c r="Z115" s="285"/>
      <c r="AA115" s="284"/>
      <c r="AB115" s="284"/>
      <c r="AC115" s="284"/>
      <c r="AD115" s="284"/>
      <c r="AE115" s="284"/>
      <c r="AF115" s="284"/>
    </row>
    <row r="116" spans="1:32" x14ac:dyDescent="0.35">
      <c r="A116" s="1008"/>
      <c r="D116" s="269" t="str">
        <f t="shared" si="1"/>
        <v/>
      </c>
      <c r="F116" s="271" t="str">
        <f>IF(Table4[[#This Row],[START DATE]]="","",IF(Table4[[#This Row],[TASK DURATION]]="","",Table4[[#This Row],[START DATE]]+Table4[[#This Row],[TASK DURATION]]))</f>
        <v/>
      </c>
      <c r="G116" s="285"/>
      <c r="H116" s="285"/>
      <c r="I116" s="285"/>
      <c r="J116" s="285"/>
      <c r="K116" s="285"/>
      <c r="L116" s="285"/>
      <c r="M116" s="285"/>
      <c r="N116" s="285"/>
      <c r="O116" s="285"/>
      <c r="P116" s="285"/>
      <c r="Q116" s="285"/>
      <c r="R116" s="285"/>
      <c r="S116" s="285"/>
      <c r="T116" s="285"/>
      <c r="U116" s="285"/>
      <c r="V116" s="285"/>
      <c r="W116" s="285"/>
      <c r="X116" s="285"/>
      <c r="Y116" s="285"/>
      <c r="Z116" s="285"/>
      <c r="AA116" s="284"/>
      <c r="AB116" s="284"/>
      <c r="AC116" s="284"/>
      <c r="AD116" s="284"/>
      <c r="AE116" s="284"/>
      <c r="AF116" s="284"/>
    </row>
    <row r="117" spans="1:32" x14ac:dyDescent="0.35">
      <c r="A117" s="1008"/>
      <c r="D117" s="269" t="str">
        <f t="shared" si="1"/>
        <v/>
      </c>
      <c r="F117" s="271" t="str">
        <f>IF(Table4[[#This Row],[START DATE]]="","",IF(Table4[[#This Row],[TASK DURATION]]="","",Table4[[#This Row],[START DATE]]+Table4[[#This Row],[TASK DURATION]]))</f>
        <v/>
      </c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5"/>
      <c r="Y117" s="285"/>
      <c r="Z117" s="285"/>
      <c r="AA117" s="284"/>
      <c r="AB117" s="284"/>
      <c r="AC117" s="284"/>
      <c r="AD117" s="284"/>
      <c r="AE117" s="284"/>
      <c r="AF117" s="284"/>
    </row>
    <row r="118" spans="1:32" x14ac:dyDescent="0.35">
      <c r="A118" s="1008"/>
      <c r="D118" s="269" t="str">
        <f t="shared" si="1"/>
        <v/>
      </c>
      <c r="F118" s="271" t="str">
        <f>IF(Table4[[#This Row],[START DATE]]="","",IF(Table4[[#This Row],[TASK DURATION]]="","",Table4[[#This Row],[START DATE]]+Table4[[#This Row],[TASK DURATION]]))</f>
        <v/>
      </c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5"/>
      <c r="Y118" s="285"/>
      <c r="Z118" s="285"/>
      <c r="AA118" s="284"/>
      <c r="AB118" s="284"/>
      <c r="AC118" s="284"/>
      <c r="AD118" s="284"/>
      <c r="AE118" s="284"/>
      <c r="AF118" s="284"/>
    </row>
    <row r="119" spans="1:32" x14ac:dyDescent="0.35">
      <c r="A119" s="1008"/>
      <c r="D119" s="269" t="str">
        <f t="shared" si="1"/>
        <v/>
      </c>
      <c r="F119" s="271" t="str">
        <f>IF(Table4[[#This Row],[START DATE]]="","",IF(Table4[[#This Row],[TASK DURATION]]="","",Table4[[#This Row],[START DATE]]+Table4[[#This Row],[TASK DURATION]]))</f>
        <v/>
      </c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5"/>
      <c r="Y119" s="285"/>
      <c r="Z119" s="285"/>
      <c r="AA119" s="284"/>
      <c r="AB119" s="284"/>
      <c r="AC119" s="284"/>
      <c r="AD119" s="284"/>
      <c r="AE119" s="284"/>
      <c r="AF119" s="284"/>
    </row>
    <row r="120" spans="1:32" x14ac:dyDescent="0.35">
      <c r="A120" s="1008"/>
      <c r="D120" s="269" t="str">
        <f t="shared" si="1"/>
        <v/>
      </c>
      <c r="F120" s="271" t="str">
        <f>IF(Table4[[#This Row],[START DATE]]="","",IF(Table4[[#This Row],[TASK DURATION]]="","",Table4[[#This Row],[START DATE]]+Table4[[#This Row],[TASK DURATION]]))</f>
        <v/>
      </c>
      <c r="G120" s="285"/>
      <c r="H120" s="285"/>
      <c r="I120" s="285"/>
      <c r="J120" s="285"/>
      <c r="K120" s="285"/>
      <c r="L120" s="285"/>
      <c r="M120" s="285"/>
      <c r="N120" s="285"/>
      <c r="O120" s="285"/>
      <c r="P120" s="285"/>
      <c r="Q120" s="285"/>
      <c r="R120" s="285"/>
      <c r="S120" s="285"/>
      <c r="T120" s="285"/>
      <c r="U120" s="285"/>
      <c r="V120" s="285"/>
      <c r="W120" s="285"/>
      <c r="X120" s="285"/>
      <c r="Y120" s="285"/>
      <c r="Z120" s="285"/>
      <c r="AA120" s="284"/>
      <c r="AB120" s="284"/>
      <c r="AC120" s="284"/>
      <c r="AD120" s="284"/>
      <c r="AE120" s="284"/>
      <c r="AF120" s="284"/>
    </row>
    <row r="121" spans="1:32" x14ac:dyDescent="0.35">
      <c r="A121" s="1008"/>
      <c r="D121" s="269" t="str">
        <f t="shared" si="1"/>
        <v/>
      </c>
      <c r="F121" s="271" t="str">
        <f>IF(Table4[[#This Row],[START DATE]]="","",IF(Table4[[#This Row],[TASK DURATION]]="","",Table4[[#This Row],[START DATE]]+Table4[[#This Row],[TASK DURATION]]))</f>
        <v/>
      </c>
      <c r="G121" s="285"/>
      <c r="H121" s="285"/>
      <c r="I121" s="285"/>
      <c r="J121" s="285"/>
      <c r="K121" s="285"/>
      <c r="L121" s="285"/>
      <c r="M121" s="285"/>
      <c r="N121" s="285"/>
      <c r="O121" s="285"/>
      <c r="P121" s="285"/>
      <c r="Q121" s="285"/>
      <c r="R121" s="285"/>
      <c r="S121" s="285"/>
      <c r="T121" s="285"/>
      <c r="U121" s="285"/>
      <c r="V121" s="285"/>
      <c r="W121" s="285"/>
      <c r="X121" s="285"/>
      <c r="Y121" s="285"/>
      <c r="Z121" s="285"/>
      <c r="AA121" s="284"/>
      <c r="AB121" s="284"/>
      <c r="AC121" s="284"/>
      <c r="AD121" s="284"/>
      <c r="AE121" s="284"/>
      <c r="AF121" s="284"/>
    </row>
    <row r="122" spans="1:32" x14ac:dyDescent="0.35">
      <c r="A122" s="1008"/>
      <c r="D122" s="269" t="str">
        <f t="shared" si="1"/>
        <v/>
      </c>
      <c r="F122" s="271" t="str">
        <f>IF(Table4[[#This Row],[START DATE]]="","",IF(Table4[[#This Row],[TASK DURATION]]="","",Table4[[#This Row],[START DATE]]+Table4[[#This Row],[TASK DURATION]]))</f>
        <v/>
      </c>
      <c r="G122" s="285"/>
      <c r="H122" s="285"/>
      <c r="I122" s="285"/>
      <c r="J122" s="285"/>
      <c r="K122" s="285"/>
      <c r="L122" s="285"/>
      <c r="M122" s="285"/>
      <c r="N122" s="285"/>
      <c r="O122" s="285"/>
      <c r="P122" s="285"/>
      <c r="Q122" s="285"/>
      <c r="R122" s="285"/>
      <c r="S122" s="285"/>
      <c r="T122" s="285"/>
      <c r="U122" s="285"/>
      <c r="V122" s="285"/>
      <c r="W122" s="285"/>
      <c r="X122" s="285"/>
      <c r="Y122" s="285"/>
      <c r="Z122" s="285"/>
      <c r="AA122" s="284"/>
      <c r="AB122" s="284"/>
      <c r="AC122" s="284"/>
      <c r="AD122" s="284"/>
      <c r="AE122" s="284"/>
      <c r="AF122" s="284"/>
    </row>
    <row r="123" spans="1:32" x14ac:dyDescent="0.35">
      <c r="A123" s="1008"/>
      <c r="D123" s="269" t="str">
        <f t="shared" si="1"/>
        <v/>
      </c>
      <c r="F123" s="271" t="str">
        <f>IF(Table4[[#This Row],[START DATE]]="","",IF(Table4[[#This Row],[TASK DURATION]]="","",Table4[[#This Row],[START DATE]]+Table4[[#This Row],[TASK DURATION]]))</f>
        <v/>
      </c>
      <c r="G123" s="285"/>
      <c r="H123" s="285"/>
      <c r="I123" s="285"/>
      <c r="J123" s="285"/>
      <c r="K123" s="285"/>
      <c r="L123" s="285"/>
      <c r="M123" s="285"/>
      <c r="N123" s="285"/>
      <c r="O123" s="285"/>
      <c r="P123" s="285"/>
      <c r="Q123" s="285"/>
      <c r="R123" s="285"/>
      <c r="S123" s="285"/>
      <c r="T123" s="285"/>
      <c r="U123" s="285"/>
      <c r="V123" s="285"/>
      <c r="W123" s="285"/>
      <c r="X123" s="285"/>
      <c r="Y123" s="285"/>
      <c r="Z123" s="285"/>
      <c r="AA123" s="284"/>
      <c r="AB123" s="284"/>
      <c r="AC123" s="284"/>
      <c r="AD123" s="284"/>
      <c r="AE123" s="284"/>
      <c r="AF123" s="284"/>
    </row>
    <row r="124" spans="1:32" x14ac:dyDescent="0.35">
      <c r="A124" s="1008"/>
      <c r="D124" s="269" t="str">
        <f t="shared" si="1"/>
        <v/>
      </c>
      <c r="F124" s="271" t="str">
        <f>IF(Table4[[#This Row],[START DATE]]="","",IF(Table4[[#This Row],[TASK DURATION]]="","",Table4[[#This Row],[START DATE]]+Table4[[#This Row],[TASK DURATION]]))</f>
        <v/>
      </c>
      <c r="G124" s="285"/>
      <c r="H124" s="285"/>
      <c r="I124" s="285"/>
      <c r="J124" s="285"/>
      <c r="K124" s="285"/>
      <c r="L124" s="285"/>
      <c r="M124" s="285"/>
      <c r="N124" s="285"/>
      <c r="O124" s="285"/>
      <c r="P124" s="285"/>
      <c r="Q124" s="285"/>
      <c r="R124" s="285"/>
      <c r="S124" s="285"/>
      <c r="T124" s="285"/>
      <c r="U124" s="285"/>
      <c r="V124" s="285"/>
      <c r="W124" s="285"/>
      <c r="X124" s="285"/>
      <c r="Y124" s="285"/>
      <c r="Z124" s="285"/>
      <c r="AA124" s="284"/>
      <c r="AB124" s="284"/>
      <c r="AC124" s="284"/>
      <c r="AD124" s="284"/>
      <c r="AE124" s="284"/>
      <c r="AF124" s="284"/>
    </row>
    <row r="125" spans="1:32" x14ac:dyDescent="0.35">
      <c r="A125" s="1008"/>
      <c r="D125" s="269" t="str">
        <f t="shared" si="1"/>
        <v/>
      </c>
      <c r="F125" s="271" t="str">
        <f>IF(Table4[[#This Row],[START DATE]]="","",IF(Table4[[#This Row],[TASK DURATION]]="","",Table4[[#This Row],[START DATE]]+Table4[[#This Row],[TASK DURATION]]))</f>
        <v/>
      </c>
      <c r="G125" s="285"/>
      <c r="H125" s="285"/>
      <c r="I125" s="285"/>
      <c r="J125" s="285"/>
      <c r="K125" s="285"/>
      <c r="L125" s="285"/>
      <c r="M125" s="285"/>
      <c r="N125" s="285"/>
      <c r="O125" s="285"/>
      <c r="P125" s="285"/>
      <c r="Q125" s="285"/>
      <c r="R125" s="285"/>
      <c r="S125" s="285"/>
      <c r="T125" s="285"/>
      <c r="U125" s="285"/>
      <c r="V125" s="285"/>
      <c r="W125" s="285"/>
      <c r="X125" s="285"/>
      <c r="Y125" s="285"/>
      <c r="Z125" s="285"/>
      <c r="AA125" s="284"/>
      <c r="AB125" s="284"/>
      <c r="AC125" s="284"/>
      <c r="AD125" s="284"/>
      <c r="AE125" s="284"/>
      <c r="AF125" s="284"/>
    </row>
    <row r="126" spans="1:32" x14ac:dyDescent="0.35">
      <c r="A126" s="1008"/>
      <c r="D126" s="269" t="str">
        <f t="shared" si="1"/>
        <v/>
      </c>
      <c r="F126" s="271" t="str">
        <f>IF(Table4[[#This Row],[START DATE]]="","",IF(Table4[[#This Row],[TASK DURATION]]="","",Table4[[#This Row],[START DATE]]+Table4[[#This Row],[TASK DURATION]]))</f>
        <v/>
      </c>
      <c r="G126" s="285"/>
      <c r="H126" s="285"/>
      <c r="I126" s="285"/>
      <c r="J126" s="285"/>
      <c r="K126" s="285"/>
      <c r="L126" s="285"/>
      <c r="M126" s="285"/>
      <c r="N126" s="285"/>
      <c r="O126" s="285"/>
      <c r="P126" s="285"/>
      <c r="Q126" s="285"/>
      <c r="R126" s="285"/>
      <c r="S126" s="285"/>
      <c r="T126" s="285"/>
      <c r="U126" s="285"/>
      <c r="V126" s="285"/>
      <c r="W126" s="285"/>
      <c r="X126" s="285"/>
      <c r="Y126" s="285"/>
      <c r="Z126" s="285"/>
      <c r="AA126" s="284"/>
      <c r="AB126" s="284"/>
      <c r="AC126" s="284"/>
      <c r="AD126" s="284"/>
      <c r="AE126" s="284"/>
      <c r="AF126" s="284"/>
    </row>
    <row r="127" spans="1:32" x14ac:dyDescent="0.35">
      <c r="A127" s="1008"/>
      <c r="D127" s="269" t="str">
        <f t="shared" si="1"/>
        <v/>
      </c>
      <c r="F127" s="271" t="str">
        <f>IF(Table4[[#This Row],[START DATE]]="","",IF(Table4[[#This Row],[TASK DURATION]]="","",Table4[[#This Row],[START DATE]]+Table4[[#This Row],[TASK DURATION]]))</f>
        <v/>
      </c>
      <c r="G127" s="285"/>
      <c r="H127" s="285"/>
      <c r="I127" s="285"/>
      <c r="J127" s="285"/>
      <c r="K127" s="285"/>
      <c r="L127" s="285"/>
      <c r="M127" s="285"/>
      <c r="N127" s="285"/>
      <c r="O127" s="285"/>
      <c r="P127" s="285"/>
      <c r="Q127" s="285"/>
      <c r="R127" s="285"/>
      <c r="S127" s="285"/>
      <c r="T127" s="285"/>
      <c r="U127" s="285"/>
      <c r="V127" s="285"/>
      <c r="W127" s="285"/>
      <c r="X127" s="285"/>
      <c r="Y127" s="285"/>
      <c r="Z127" s="285"/>
      <c r="AA127" s="284"/>
      <c r="AB127" s="284"/>
      <c r="AC127" s="284"/>
      <c r="AD127" s="284"/>
      <c r="AE127" s="284"/>
      <c r="AF127" s="284"/>
    </row>
    <row r="128" spans="1:32" x14ac:dyDescent="0.35">
      <c r="A128" s="1008"/>
      <c r="D128" s="269" t="str">
        <f t="shared" si="1"/>
        <v/>
      </c>
      <c r="F128" s="271" t="str">
        <f>IF(Table4[[#This Row],[START DATE]]="","",IF(Table4[[#This Row],[TASK DURATION]]="","",Table4[[#This Row],[START DATE]]+Table4[[#This Row],[TASK DURATION]]))</f>
        <v/>
      </c>
      <c r="G128" s="285"/>
      <c r="H128" s="285"/>
      <c r="I128" s="285"/>
      <c r="J128" s="285"/>
      <c r="K128" s="285"/>
      <c r="L128" s="285"/>
      <c r="M128" s="285"/>
      <c r="N128" s="285"/>
      <c r="O128" s="285"/>
      <c r="P128" s="285"/>
      <c r="Q128" s="285"/>
      <c r="R128" s="285"/>
      <c r="S128" s="285"/>
      <c r="T128" s="285"/>
      <c r="U128" s="285"/>
      <c r="V128" s="285"/>
      <c r="W128" s="285"/>
      <c r="X128" s="285"/>
      <c r="Y128" s="285"/>
      <c r="Z128" s="285"/>
      <c r="AA128" s="284"/>
      <c r="AB128" s="284"/>
      <c r="AC128" s="284"/>
      <c r="AD128" s="284"/>
      <c r="AE128" s="284"/>
      <c r="AF128" s="284"/>
    </row>
    <row r="129" spans="1:32" x14ac:dyDescent="0.35">
      <c r="A129" s="1008"/>
      <c r="D129" s="269" t="str">
        <f t="shared" si="1"/>
        <v/>
      </c>
      <c r="F129" s="271" t="str">
        <f>IF(Table4[[#This Row],[START DATE]]="","",IF(Table4[[#This Row],[TASK DURATION]]="","",Table4[[#This Row],[START DATE]]+Table4[[#This Row],[TASK DURATION]]))</f>
        <v/>
      </c>
      <c r="G129" s="285"/>
      <c r="H129" s="285"/>
      <c r="I129" s="285"/>
      <c r="J129" s="285"/>
      <c r="K129" s="285"/>
      <c r="L129" s="285"/>
      <c r="M129" s="285"/>
      <c r="N129" s="285"/>
      <c r="O129" s="285"/>
      <c r="P129" s="285"/>
      <c r="Q129" s="285"/>
      <c r="R129" s="285"/>
      <c r="S129" s="285"/>
      <c r="T129" s="285"/>
      <c r="U129" s="285"/>
      <c r="V129" s="285"/>
      <c r="W129" s="285"/>
      <c r="X129" s="285"/>
      <c r="Y129" s="285"/>
      <c r="Z129" s="285"/>
      <c r="AA129" s="284"/>
      <c r="AB129" s="284"/>
      <c r="AC129" s="284"/>
      <c r="AD129" s="284"/>
      <c r="AE129" s="284"/>
      <c r="AF129" s="284"/>
    </row>
    <row r="130" spans="1:32" x14ac:dyDescent="0.35">
      <c r="A130" s="1008"/>
      <c r="D130" s="269" t="str">
        <f t="shared" si="1"/>
        <v/>
      </c>
      <c r="F130" s="271" t="str">
        <f>IF(Table4[[#This Row],[START DATE]]="","",IF(Table4[[#This Row],[TASK DURATION]]="","",Table4[[#This Row],[START DATE]]+Table4[[#This Row],[TASK DURATION]]))</f>
        <v/>
      </c>
      <c r="G130" s="285"/>
      <c r="H130" s="285"/>
      <c r="I130" s="285"/>
      <c r="J130" s="285"/>
      <c r="K130" s="285"/>
      <c r="L130" s="285"/>
      <c r="M130" s="285"/>
      <c r="N130" s="285"/>
      <c r="O130" s="285"/>
      <c r="P130" s="285"/>
      <c r="Q130" s="285"/>
      <c r="R130" s="285"/>
      <c r="S130" s="285"/>
      <c r="T130" s="285"/>
      <c r="U130" s="285"/>
      <c r="V130" s="285"/>
      <c r="W130" s="285"/>
      <c r="X130" s="285"/>
      <c r="Y130" s="285"/>
      <c r="Z130" s="285"/>
      <c r="AA130" s="284"/>
      <c r="AB130" s="284"/>
      <c r="AC130" s="284"/>
      <c r="AD130" s="284"/>
      <c r="AE130" s="284"/>
      <c r="AF130" s="284"/>
    </row>
    <row r="131" spans="1:32" x14ac:dyDescent="0.35">
      <c r="A131" s="1008"/>
      <c r="D131" s="269" t="str">
        <f t="shared" ref="D131:D194" si="2">IF(E131="","",IF(C131="","",E131-C131))</f>
        <v/>
      </c>
      <c r="F131" s="271" t="str">
        <f>IF(Table4[[#This Row],[START DATE]]="","",IF(Table4[[#This Row],[TASK DURATION]]="","",Table4[[#This Row],[START DATE]]+Table4[[#This Row],[TASK DURATION]]))</f>
        <v/>
      </c>
      <c r="G131" s="285"/>
      <c r="H131" s="285"/>
      <c r="I131" s="285"/>
      <c r="J131" s="285"/>
      <c r="K131" s="285"/>
      <c r="L131" s="285"/>
      <c r="M131" s="285"/>
      <c r="N131" s="285"/>
      <c r="O131" s="285"/>
      <c r="P131" s="285"/>
      <c r="Q131" s="285"/>
      <c r="R131" s="285"/>
      <c r="S131" s="285"/>
      <c r="T131" s="285"/>
      <c r="U131" s="285"/>
      <c r="V131" s="285"/>
      <c r="W131" s="285"/>
      <c r="X131" s="285"/>
      <c r="Y131" s="285"/>
      <c r="Z131" s="285"/>
      <c r="AA131" s="284"/>
      <c r="AB131" s="284"/>
      <c r="AC131" s="284"/>
      <c r="AD131" s="284"/>
      <c r="AE131" s="284"/>
      <c r="AF131" s="284"/>
    </row>
    <row r="132" spans="1:32" x14ac:dyDescent="0.35">
      <c r="A132" s="1008"/>
      <c r="D132" s="269" t="str">
        <f t="shared" si="2"/>
        <v/>
      </c>
      <c r="F132" s="271" t="str">
        <f>IF(Table4[[#This Row],[START DATE]]="","",IF(Table4[[#This Row],[TASK DURATION]]="","",Table4[[#This Row],[START DATE]]+Table4[[#This Row],[TASK DURATION]]))</f>
        <v/>
      </c>
      <c r="G132" s="285"/>
      <c r="H132" s="285"/>
      <c r="I132" s="285"/>
      <c r="J132" s="285"/>
      <c r="K132" s="285"/>
      <c r="L132" s="285"/>
      <c r="M132" s="285"/>
      <c r="N132" s="285"/>
      <c r="O132" s="285"/>
      <c r="P132" s="285"/>
      <c r="Q132" s="285"/>
      <c r="R132" s="285"/>
      <c r="S132" s="285"/>
      <c r="T132" s="285"/>
      <c r="U132" s="285"/>
      <c r="V132" s="285"/>
      <c r="W132" s="285"/>
      <c r="X132" s="285"/>
      <c r="Y132" s="285"/>
      <c r="Z132" s="285"/>
      <c r="AA132" s="284"/>
      <c r="AB132" s="284"/>
      <c r="AC132" s="284"/>
      <c r="AD132" s="284"/>
      <c r="AE132" s="284"/>
      <c r="AF132" s="284"/>
    </row>
    <row r="133" spans="1:32" x14ac:dyDescent="0.35">
      <c r="A133" s="1008"/>
      <c r="D133" s="269" t="str">
        <f t="shared" si="2"/>
        <v/>
      </c>
      <c r="F133" s="271" t="str">
        <f>IF(Table4[[#This Row],[START DATE]]="","",IF(Table4[[#This Row],[TASK DURATION]]="","",Table4[[#This Row],[START DATE]]+Table4[[#This Row],[TASK DURATION]]))</f>
        <v/>
      </c>
      <c r="G133" s="285"/>
      <c r="H133" s="285"/>
      <c r="I133" s="285"/>
      <c r="J133" s="285"/>
      <c r="K133" s="285"/>
      <c r="L133" s="285"/>
      <c r="M133" s="285"/>
      <c r="N133" s="285"/>
      <c r="O133" s="285"/>
      <c r="P133" s="285"/>
      <c r="Q133" s="285"/>
      <c r="R133" s="285"/>
      <c r="S133" s="285"/>
      <c r="T133" s="285"/>
      <c r="U133" s="285"/>
      <c r="V133" s="285"/>
      <c r="W133" s="285"/>
      <c r="X133" s="285"/>
      <c r="Y133" s="285"/>
      <c r="Z133" s="285"/>
      <c r="AA133" s="284"/>
      <c r="AB133" s="284"/>
      <c r="AC133" s="284"/>
      <c r="AD133" s="284"/>
      <c r="AE133" s="284"/>
      <c r="AF133" s="284"/>
    </row>
    <row r="134" spans="1:32" x14ac:dyDescent="0.35">
      <c r="A134" s="1008"/>
      <c r="D134" s="269" t="str">
        <f t="shared" si="2"/>
        <v/>
      </c>
      <c r="F134" s="271" t="str">
        <f>IF(Table4[[#This Row],[START DATE]]="","",IF(Table4[[#This Row],[TASK DURATION]]="","",Table4[[#This Row],[START DATE]]+Table4[[#This Row],[TASK DURATION]]))</f>
        <v/>
      </c>
      <c r="G134" s="285"/>
      <c r="H134" s="285"/>
      <c r="I134" s="285"/>
      <c r="J134" s="285"/>
      <c r="K134" s="285"/>
      <c r="L134" s="285"/>
      <c r="M134" s="285"/>
      <c r="N134" s="285"/>
      <c r="O134" s="285"/>
      <c r="P134" s="285"/>
      <c r="Q134" s="285"/>
      <c r="R134" s="285"/>
      <c r="S134" s="285"/>
      <c r="T134" s="285"/>
      <c r="U134" s="285"/>
      <c r="V134" s="285"/>
      <c r="W134" s="285"/>
      <c r="X134" s="285"/>
      <c r="Y134" s="285"/>
      <c r="Z134" s="285"/>
      <c r="AA134" s="284"/>
      <c r="AB134" s="284"/>
      <c r="AC134" s="284"/>
      <c r="AD134" s="284"/>
      <c r="AE134" s="284"/>
      <c r="AF134" s="284"/>
    </row>
    <row r="135" spans="1:32" x14ac:dyDescent="0.35">
      <c r="A135" s="1008"/>
      <c r="D135" s="269" t="str">
        <f t="shared" si="2"/>
        <v/>
      </c>
      <c r="F135" s="271" t="str">
        <f>IF(Table4[[#This Row],[START DATE]]="","",IF(Table4[[#This Row],[TASK DURATION]]="","",Table4[[#This Row],[START DATE]]+Table4[[#This Row],[TASK DURATION]]))</f>
        <v/>
      </c>
      <c r="G135" s="285"/>
      <c r="H135" s="285"/>
      <c r="I135" s="285"/>
      <c r="J135" s="285"/>
      <c r="K135" s="285"/>
      <c r="L135" s="285"/>
      <c r="M135" s="285"/>
      <c r="N135" s="285"/>
      <c r="O135" s="285"/>
      <c r="P135" s="285"/>
      <c r="Q135" s="285"/>
      <c r="R135" s="285"/>
      <c r="S135" s="285"/>
      <c r="T135" s="285"/>
      <c r="U135" s="285"/>
      <c r="V135" s="285"/>
      <c r="W135" s="285"/>
      <c r="X135" s="285"/>
      <c r="Y135" s="285"/>
      <c r="Z135" s="285"/>
      <c r="AA135" s="284"/>
      <c r="AB135" s="284"/>
      <c r="AC135" s="284"/>
      <c r="AD135" s="284"/>
      <c r="AE135" s="284"/>
      <c r="AF135" s="284"/>
    </row>
    <row r="136" spans="1:32" x14ac:dyDescent="0.35">
      <c r="A136" s="1008"/>
      <c r="D136" s="269" t="str">
        <f t="shared" si="2"/>
        <v/>
      </c>
      <c r="F136" s="271" t="str">
        <f>IF(Table4[[#This Row],[START DATE]]="","",IF(Table4[[#This Row],[TASK DURATION]]="","",Table4[[#This Row],[START DATE]]+Table4[[#This Row],[TASK DURATION]]))</f>
        <v/>
      </c>
      <c r="G136" s="285"/>
      <c r="H136" s="285"/>
      <c r="I136" s="285"/>
      <c r="J136" s="285"/>
      <c r="K136" s="285"/>
      <c r="L136" s="285"/>
      <c r="M136" s="285"/>
      <c r="N136" s="285"/>
      <c r="O136" s="285"/>
      <c r="P136" s="285"/>
      <c r="Q136" s="285"/>
      <c r="R136" s="285"/>
      <c r="S136" s="285"/>
      <c r="T136" s="285"/>
      <c r="U136" s="285"/>
      <c r="V136" s="285"/>
      <c r="W136" s="285"/>
      <c r="X136" s="285"/>
      <c r="Y136" s="285"/>
      <c r="Z136" s="285"/>
      <c r="AA136" s="284"/>
      <c r="AB136" s="284"/>
      <c r="AC136" s="284"/>
      <c r="AD136" s="284"/>
      <c r="AE136" s="284"/>
      <c r="AF136" s="284"/>
    </row>
    <row r="137" spans="1:32" x14ac:dyDescent="0.35">
      <c r="A137" s="1008"/>
      <c r="D137" s="269" t="str">
        <f t="shared" si="2"/>
        <v/>
      </c>
      <c r="F137" s="271" t="str">
        <f>IF(Table4[[#This Row],[START DATE]]="","",IF(Table4[[#This Row],[TASK DURATION]]="","",Table4[[#This Row],[START DATE]]+Table4[[#This Row],[TASK DURATION]]))</f>
        <v/>
      </c>
      <c r="G137" s="285"/>
      <c r="H137" s="285"/>
      <c r="I137" s="285"/>
      <c r="J137" s="285"/>
      <c r="K137" s="285"/>
      <c r="L137" s="285"/>
      <c r="M137" s="285"/>
      <c r="N137" s="285"/>
      <c r="O137" s="285"/>
      <c r="P137" s="285"/>
      <c r="Q137" s="285"/>
      <c r="R137" s="285"/>
      <c r="S137" s="285"/>
      <c r="T137" s="285"/>
      <c r="U137" s="285"/>
      <c r="V137" s="285"/>
      <c r="W137" s="285"/>
      <c r="X137" s="285"/>
      <c r="Y137" s="285"/>
      <c r="Z137" s="285"/>
      <c r="AA137" s="284"/>
      <c r="AB137" s="284"/>
      <c r="AC137" s="284"/>
      <c r="AD137" s="284"/>
      <c r="AE137" s="284"/>
      <c r="AF137" s="284"/>
    </row>
    <row r="138" spans="1:32" x14ac:dyDescent="0.35">
      <c r="A138" s="1008"/>
      <c r="D138" s="269" t="str">
        <f t="shared" si="2"/>
        <v/>
      </c>
      <c r="F138" s="271" t="str">
        <f>IF(Table4[[#This Row],[START DATE]]="","",IF(Table4[[#This Row],[TASK DURATION]]="","",Table4[[#This Row],[START DATE]]+Table4[[#This Row],[TASK DURATION]]))</f>
        <v/>
      </c>
      <c r="G138" s="285"/>
      <c r="H138" s="285"/>
      <c r="I138" s="285"/>
      <c r="J138" s="285"/>
      <c r="K138" s="285"/>
      <c r="L138" s="285"/>
      <c r="M138" s="285"/>
      <c r="N138" s="285"/>
      <c r="O138" s="285"/>
      <c r="P138" s="285"/>
      <c r="Q138" s="285"/>
      <c r="R138" s="285"/>
      <c r="S138" s="285"/>
      <c r="T138" s="285"/>
      <c r="U138" s="285"/>
      <c r="V138" s="285"/>
      <c r="W138" s="285"/>
      <c r="X138" s="285"/>
      <c r="Y138" s="285"/>
      <c r="Z138" s="285"/>
      <c r="AA138" s="284"/>
      <c r="AB138" s="284"/>
      <c r="AC138" s="284"/>
      <c r="AD138" s="284"/>
      <c r="AE138" s="284"/>
      <c r="AF138" s="284"/>
    </row>
    <row r="139" spans="1:32" x14ac:dyDescent="0.35">
      <c r="A139" s="1008"/>
      <c r="D139" s="269" t="str">
        <f t="shared" si="2"/>
        <v/>
      </c>
      <c r="F139" s="271" t="str">
        <f>IF(Table4[[#This Row],[START DATE]]="","",IF(Table4[[#This Row],[TASK DURATION]]="","",Table4[[#This Row],[START DATE]]+Table4[[#This Row],[TASK DURATION]]))</f>
        <v/>
      </c>
      <c r="G139" s="285"/>
      <c r="H139" s="285"/>
      <c r="I139" s="285"/>
      <c r="J139" s="285"/>
      <c r="K139" s="285"/>
      <c r="L139" s="285"/>
      <c r="M139" s="285"/>
      <c r="N139" s="285"/>
      <c r="O139" s="285"/>
      <c r="P139" s="285"/>
      <c r="Q139" s="285"/>
      <c r="R139" s="285"/>
      <c r="S139" s="285"/>
      <c r="T139" s="285"/>
      <c r="U139" s="285"/>
      <c r="V139" s="285"/>
      <c r="W139" s="285"/>
      <c r="X139" s="285"/>
      <c r="Y139" s="285"/>
      <c r="Z139" s="285"/>
      <c r="AA139" s="284"/>
      <c r="AB139" s="284"/>
      <c r="AC139" s="284"/>
      <c r="AD139" s="284"/>
      <c r="AE139" s="284"/>
      <c r="AF139" s="284"/>
    </row>
    <row r="140" spans="1:32" x14ac:dyDescent="0.35">
      <c r="A140" s="1008"/>
      <c r="D140" s="269" t="str">
        <f t="shared" si="2"/>
        <v/>
      </c>
      <c r="F140" s="271" t="str">
        <f>IF(Table4[[#This Row],[START DATE]]="","",IF(Table4[[#This Row],[TASK DURATION]]="","",Table4[[#This Row],[START DATE]]+Table4[[#This Row],[TASK DURATION]]))</f>
        <v/>
      </c>
      <c r="G140" s="285"/>
      <c r="H140" s="285"/>
      <c r="I140" s="285"/>
      <c r="J140" s="285"/>
      <c r="K140" s="285"/>
      <c r="L140" s="285"/>
      <c r="M140" s="285"/>
      <c r="N140" s="285"/>
      <c r="O140" s="285"/>
      <c r="P140" s="285"/>
      <c r="Q140" s="285"/>
      <c r="R140" s="285"/>
      <c r="S140" s="285"/>
      <c r="T140" s="285"/>
      <c r="U140" s="285"/>
      <c r="V140" s="285"/>
      <c r="W140" s="285"/>
      <c r="X140" s="285"/>
      <c r="Y140" s="285"/>
      <c r="Z140" s="285"/>
      <c r="AA140" s="284"/>
      <c r="AB140" s="284"/>
      <c r="AC140" s="284"/>
      <c r="AD140" s="284"/>
      <c r="AE140" s="284"/>
      <c r="AF140" s="284"/>
    </row>
    <row r="141" spans="1:32" x14ac:dyDescent="0.35">
      <c r="A141" s="1008"/>
      <c r="D141" s="269" t="str">
        <f t="shared" si="2"/>
        <v/>
      </c>
      <c r="F141" s="271" t="str">
        <f>IF(Table4[[#This Row],[START DATE]]="","",IF(Table4[[#This Row],[TASK DURATION]]="","",Table4[[#This Row],[START DATE]]+Table4[[#This Row],[TASK DURATION]]))</f>
        <v/>
      </c>
      <c r="G141" s="285"/>
      <c r="H141" s="285"/>
      <c r="I141" s="285"/>
      <c r="J141" s="285"/>
      <c r="K141" s="285"/>
      <c r="L141" s="285"/>
      <c r="M141" s="285"/>
      <c r="N141" s="285"/>
      <c r="O141" s="285"/>
      <c r="P141" s="285"/>
      <c r="Q141" s="285"/>
      <c r="R141" s="285"/>
      <c r="S141" s="285"/>
      <c r="T141" s="285"/>
      <c r="U141" s="285"/>
      <c r="V141" s="285"/>
      <c r="W141" s="285"/>
      <c r="X141" s="285"/>
      <c r="Y141" s="285"/>
      <c r="Z141" s="285"/>
      <c r="AA141" s="284"/>
      <c r="AB141" s="284"/>
      <c r="AC141" s="284"/>
      <c r="AD141" s="284"/>
      <c r="AE141" s="284"/>
      <c r="AF141" s="284"/>
    </row>
    <row r="142" spans="1:32" x14ac:dyDescent="0.35">
      <c r="A142" s="1008"/>
      <c r="D142" s="269" t="str">
        <f t="shared" si="2"/>
        <v/>
      </c>
      <c r="F142" s="271" t="str">
        <f>IF(Table4[[#This Row],[START DATE]]="","",IF(Table4[[#This Row],[TASK DURATION]]="","",Table4[[#This Row],[START DATE]]+Table4[[#This Row],[TASK DURATION]]))</f>
        <v/>
      </c>
      <c r="G142" s="285"/>
      <c r="H142" s="285"/>
      <c r="I142" s="285"/>
      <c r="J142" s="285"/>
      <c r="K142" s="285"/>
      <c r="L142" s="285"/>
      <c r="M142" s="285"/>
      <c r="N142" s="285"/>
      <c r="O142" s="285"/>
      <c r="P142" s="285"/>
      <c r="Q142" s="285"/>
      <c r="R142" s="285"/>
      <c r="S142" s="285"/>
      <c r="T142" s="285"/>
      <c r="U142" s="285"/>
      <c r="V142" s="285"/>
      <c r="W142" s="285"/>
      <c r="X142" s="285"/>
      <c r="Y142" s="285"/>
      <c r="Z142" s="285"/>
      <c r="AA142" s="284"/>
      <c r="AB142" s="284"/>
      <c r="AC142" s="284"/>
      <c r="AD142" s="284"/>
      <c r="AE142" s="284"/>
      <c r="AF142" s="284"/>
    </row>
    <row r="143" spans="1:32" x14ac:dyDescent="0.35">
      <c r="A143" s="1008"/>
      <c r="D143" s="269" t="str">
        <f t="shared" si="2"/>
        <v/>
      </c>
      <c r="F143" s="271" t="str">
        <f>IF(Table4[[#This Row],[START DATE]]="","",IF(Table4[[#This Row],[TASK DURATION]]="","",Table4[[#This Row],[START DATE]]+Table4[[#This Row],[TASK DURATION]]))</f>
        <v/>
      </c>
      <c r="G143" s="285"/>
      <c r="H143" s="285"/>
      <c r="I143" s="285"/>
      <c r="J143" s="285"/>
      <c r="K143" s="285"/>
      <c r="L143" s="285"/>
      <c r="M143" s="285"/>
      <c r="N143" s="285"/>
      <c r="O143" s="285"/>
      <c r="P143" s="285"/>
      <c r="Q143" s="285"/>
      <c r="R143" s="285"/>
      <c r="S143" s="285"/>
      <c r="T143" s="285"/>
      <c r="U143" s="285"/>
      <c r="V143" s="285"/>
      <c r="W143" s="285"/>
      <c r="X143" s="285"/>
      <c r="Y143" s="285"/>
      <c r="Z143" s="285"/>
      <c r="AA143" s="284"/>
      <c r="AB143" s="284"/>
      <c r="AC143" s="284"/>
      <c r="AD143" s="284"/>
      <c r="AE143" s="284"/>
      <c r="AF143" s="284"/>
    </row>
    <row r="144" spans="1:32" x14ac:dyDescent="0.35">
      <c r="A144" s="1008"/>
      <c r="D144" s="269" t="str">
        <f t="shared" si="2"/>
        <v/>
      </c>
      <c r="F144" s="271" t="str">
        <f>IF(Table4[[#This Row],[START DATE]]="","",IF(Table4[[#This Row],[TASK DURATION]]="","",Table4[[#This Row],[START DATE]]+Table4[[#This Row],[TASK DURATION]]))</f>
        <v/>
      </c>
      <c r="G144" s="285"/>
      <c r="H144" s="285"/>
      <c r="I144" s="285"/>
      <c r="J144" s="285"/>
      <c r="K144" s="285"/>
      <c r="L144" s="285"/>
      <c r="M144" s="285"/>
      <c r="N144" s="285"/>
      <c r="O144" s="285"/>
      <c r="P144" s="285"/>
      <c r="Q144" s="285"/>
      <c r="R144" s="285"/>
      <c r="S144" s="285"/>
      <c r="T144" s="285"/>
      <c r="U144" s="285"/>
      <c r="V144" s="285"/>
      <c r="W144" s="285"/>
      <c r="X144" s="285"/>
      <c r="Y144" s="285"/>
      <c r="Z144" s="285"/>
      <c r="AA144" s="284"/>
      <c r="AB144" s="284"/>
      <c r="AC144" s="284"/>
      <c r="AD144" s="284"/>
      <c r="AE144" s="284"/>
      <c r="AF144" s="284"/>
    </row>
    <row r="145" spans="1:32" x14ac:dyDescent="0.35">
      <c r="A145" s="1008"/>
      <c r="D145" s="269" t="str">
        <f t="shared" si="2"/>
        <v/>
      </c>
      <c r="F145" s="271" t="str">
        <f>IF(Table4[[#This Row],[START DATE]]="","",IF(Table4[[#This Row],[TASK DURATION]]="","",Table4[[#This Row],[START DATE]]+Table4[[#This Row],[TASK DURATION]]))</f>
        <v/>
      </c>
      <c r="G145" s="285"/>
      <c r="H145" s="285"/>
      <c r="I145" s="285"/>
      <c r="J145" s="285"/>
      <c r="K145" s="285"/>
      <c r="L145" s="285"/>
      <c r="M145" s="285"/>
      <c r="N145" s="285"/>
      <c r="O145" s="285"/>
      <c r="P145" s="285"/>
      <c r="Q145" s="285"/>
      <c r="R145" s="285"/>
      <c r="S145" s="285"/>
      <c r="T145" s="285"/>
      <c r="U145" s="285"/>
      <c r="V145" s="285"/>
      <c r="W145" s="285"/>
      <c r="X145" s="285"/>
      <c r="Y145" s="285"/>
      <c r="Z145" s="285"/>
      <c r="AA145" s="284"/>
      <c r="AB145" s="284"/>
      <c r="AC145" s="284"/>
      <c r="AD145" s="284"/>
      <c r="AE145" s="284"/>
      <c r="AF145" s="284"/>
    </row>
    <row r="146" spans="1:32" x14ac:dyDescent="0.35">
      <c r="A146" s="1008"/>
      <c r="D146" s="269" t="str">
        <f t="shared" si="2"/>
        <v/>
      </c>
      <c r="F146" s="271" t="str">
        <f>IF(Table4[[#This Row],[START DATE]]="","",IF(Table4[[#This Row],[TASK DURATION]]="","",Table4[[#This Row],[START DATE]]+Table4[[#This Row],[TASK DURATION]]))</f>
        <v/>
      </c>
      <c r="G146" s="285"/>
      <c r="H146" s="285"/>
      <c r="I146" s="285"/>
      <c r="J146" s="285"/>
      <c r="K146" s="285"/>
      <c r="L146" s="285"/>
      <c r="M146" s="285"/>
      <c r="N146" s="285"/>
      <c r="O146" s="285"/>
      <c r="P146" s="285"/>
      <c r="Q146" s="285"/>
      <c r="R146" s="285"/>
      <c r="S146" s="285"/>
      <c r="T146" s="285"/>
      <c r="U146" s="285"/>
      <c r="V146" s="285"/>
      <c r="W146" s="285"/>
      <c r="X146" s="285"/>
      <c r="Y146" s="285"/>
      <c r="Z146" s="285"/>
      <c r="AA146" s="284"/>
      <c r="AB146" s="284"/>
      <c r="AC146" s="284"/>
      <c r="AD146" s="284"/>
      <c r="AE146" s="284"/>
      <c r="AF146" s="284"/>
    </row>
    <row r="147" spans="1:32" x14ac:dyDescent="0.35">
      <c r="A147" s="1008"/>
      <c r="D147" s="269" t="str">
        <f t="shared" si="2"/>
        <v/>
      </c>
      <c r="F147" s="271" t="str">
        <f>IF(Table4[[#This Row],[START DATE]]="","",IF(Table4[[#This Row],[TASK DURATION]]="","",Table4[[#This Row],[START DATE]]+Table4[[#This Row],[TASK DURATION]]))</f>
        <v/>
      </c>
      <c r="G147" s="285"/>
      <c r="H147" s="285"/>
      <c r="I147" s="285"/>
      <c r="J147" s="285"/>
      <c r="K147" s="285"/>
      <c r="L147" s="285"/>
      <c r="M147" s="285"/>
      <c r="N147" s="285"/>
      <c r="O147" s="285"/>
      <c r="P147" s="285"/>
      <c r="Q147" s="285"/>
      <c r="R147" s="285"/>
      <c r="S147" s="285"/>
      <c r="T147" s="285"/>
      <c r="U147" s="285"/>
      <c r="V147" s="285"/>
      <c r="W147" s="285"/>
      <c r="X147" s="285"/>
      <c r="Y147" s="285"/>
      <c r="Z147" s="285"/>
      <c r="AA147" s="284"/>
      <c r="AB147" s="284"/>
      <c r="AC147" s="284"/>
      <c r="AD147" s="284"/>
      <c r="AE147" s="284"/>
      <c r="AF147" s="284"/>
    </row>
    <row r="148" spans="1:32" x14ac:dyDescent="0.35">
      <c r="A148" s="1008"/>
      <c r="D148" s="269" t="str">
        <f t="shared" si="2"/>
        <v/>
      </c>
      <c r="F148" s="271" t="str">
        <f>IF(Table4[[#This Row],[START DATE]]="","",IF(Table4[[#This Row],[TASK DURATION]]="","",Table4[[#This Row],[START DATE]]+Table4[[#This Row],[TASK DURATION]]))</f>
        <v/>
      </c>
      <c r="G148" s="285"/>
      <c r="H148" s="285"/>
      <c r="I148" s="285"/>
      <c r="J148" s="285"/>
      <c r="K148" s="285"/>
      <c r="L148" s="285"/>
      <c r="M148" s="285"/>
      <c r="N148" s="285"/>
      <c r="O148" s="285"/>
      <c r="P148" s="285"/>
      <c r="Q148" s="285"/>
      <c r="R148" s="285"/>
      <c r="S148" s="285"/>
      <c r="T148" s="285"/>
      <c r="U148" s="285"/>
      <c r="V148" s="285"/>
      <c r="W148" s="285"/>
      <c r="X148" s="285"/>
      <c r="Y148" s="285"/>
      <c r="Z148" s="285"/>
      <c r="AA148" s="284"/>
      <c r="AB148" s="284"/>
      <c r="AC148" s="284"/>
      <c r="AD148" s="284"/>
      <c r="AE148" s="284"/>
      <c r="AF148" s="284"/>
    </row>
    <row r="149" spans="1:32" x14ac:dyDescent="0.35">
      <c r="A149" s="1008"/>
      <c r="D149" s="269" t="str">
        <f t="shared" si="2"/>
        <v/>
      </c>
      <c r="F149" s="271" t="str">
        <f>IF(Table4[[#This Row],[START DATE]]="","",IF(Table4[[#This Row],[TASK DURATION]]="","",Table4[[#This Row],[START DATE]]+Table4[[#This Row],[TASK DURATION]]))</f>
        <v/>
      </c>
      <c r="G149" s="285"/>
      <c r="H149" s="285"/>
      <c r="I149" s="285"/>
      <c r="J149" s="285"/>
      <c r="K149" s="285"/>
      <c r="L149" s="285"/>
      <c r="M149" s="285"/>
      <c r="N149" s="285"/>
      <c r="O149" s="285"/>
      <c r="P149" s="285"/>
      <c r="Q149" s="285"/>
      <c r="R149" s="285"/>
      <c r="S149" s="285"/>
      <c r="T149" s="285"/>
      <c r="U149" s="285"/>
      <c r="V149" s="285"/>
      <c r="W149" s="285"/>
      <c r="X149" s="285"/>
      <c r="Y149" s="285"/>
      <c r="Z149" s="285"/>
      <c r="AA149" s="284"/>
      <c r="AB149" s="284"/>
      <c r="AC149" s="284"/>
      <c r="AD149" s="284"/>
      <c r="AE149" s="284"/>
      <c r="AF149" s="284"/>
    </row>
    <row r="150" spans="1:32" x14ac:dyDescent="0.35">
      <c r="A150" s="1008"/>
      <c r="D150" s="269" t="str">
        <f t="shared" si="2"/>
        <v/>
      </c>
      <c r="F150" s="271" t="str">
        <f>IF(Table4[[#This Row],[START DATE]]="","",IF(Table4[[#This Row],[TASK DURATION]]="","",Table4[[#This Row],[START DATE]]+Table4[[#This Row],[TASK DURATION]]))</f>
        <v/>
      </c>
      <c r="G150" s="285"/>
      <c r="H150" s="285"/>
      <c r="I150" s="285"/>
      <c r="J150" s="285"/>
      <c r="K150" s="285"/>
      <c r="L150" s="285"/>
      <c r="M150" s="285"/>
      <c r="N150" s="285"/>
      <c r="O150" s="285"/>
      <c r="P150" s="285"/>
      <c r="Q150" s="285"/>
      <c r="R150" s="285"/>
      <c r="S150" s="285"/>
      <c r="T150" s="285"/>
      <c r="U150" s="285"/>
      <c r="V150" s="285"/>
      <c r="W150" s="285"/>
      <c r="X150" s="285"/>
      <c r="Y150" s="285"/>
      <c r="Z150" s="285"/>
      <c r="AA150" s="284"/>
      <c r="AB150" s="284"/>
      <c r="AC150" s="284"/>
      <c r="AD150" s="284"/>
      <c r="AE150" s="284"/>
      <c r="AF150" s="284"/>
    </row>
    <row r="151" spans="1:32" x14ac:dyDescent="0.35">
      <c r="A151" s="1008"/>
      <c r="D151" s="269" t="str">
        <f t="shared" si="2"/>
        <v/>
      </c>
      <c r="F151" s="271" t="str">
        <f>IF(Table4[[#This Row],[START DATE]]="","",IF(Table4[[#This Row],[TASK DURATION]]="","",Table4[[#This Row],[START DATE]]+Table4[[#This Row],[TASK DURATION]]))</f>
        <v/>
      </c>
      <c r="G151" s="285"/>
      <c r="H151" s="285"/>
      <c r="I151" s="285"/>
      <c r="J151" s="285"/>
      <c r="K151" s="285"/>
      <c r="L151" s="285"/>
      <c r="M151" s="285"/>
      <c r="N151" s="285"/>
      <c r="O151" s="285"/>
      <c r="P151" s="285"/>
      <c r="Q151" s="285"/>
      <c r="R151" s="285"/>
      <c r="S151" s="285"/>
      <c r="T151" s="285"/>
      <c r="U151" s="285"/>
      <c r="V151" s="285"/>
      <c r="W151" s="285"/>
      <c r="X151" s="285"/>
      <c r="Y151" s="285"/>
      <c r="Z151" s="285"/>
      <c r="AA151" s="284"/>
      <c r="AB151" s="284"/>
      <c r="AC151" s="284"/>
      <c r="AD151" s="284"/>
      <c r="AE151" s="284"/>
      <c r="AF151" s="284"/>
    </row>
    <row r="152" spans="1:32" x14ac:dyDescent="0.35">
      <c r="A152" s="1008"/>
      <c r="D152" s="269" t="str">
        <f t="shared" si="2"/>
        <v/>
      </c>
      <c r="F152" s="271" t="str">
        <f>IF(Table4[[#This Row],[START DATE]]="","",IF(Table4[[#This Row],[TASK DURATION]]="","",Table4[[#This Row],[START DATE]]+Table4[[#This Row],[TASK DURATION]]))</f>
        <v/>
      </c>
      <c r="G152" s="285"/>
      <c r="H152" s="285"/>
      <c r="I152" s="285"/>
      <c r="J152" s="285"/>
      <c r="K152" s="285"/>
      <c r="L152" s="285"/>
      <c r="M152" s="285"/>
      <c r="N152" s="285"/>
      <c r="O152" s="285"/>
      <c r="P152" s="285"/>
      <c r="Q152" s="285"/>
      <c r="R152" s="285"/>
      <c r="S152" s="285"/>
      <c r="T152" s="285"/>
      <c r="U152" s="285"/>
      <c r="V152" s="285"/>
      <c r="W152" s="285"/>
      <c r="X152" s="285"/>
      <c r="Y152" s="285"/>
      <c r="Z152" s="285"/>
      <c r="AA152" s="284"/>
      <c r="AB152" s="284"/>
      <c r="AC152" s="284"/>
      <c r="AD152" s="284"/>
      <c r="AE152" s="284"/>
      <c r="AF152" s="284"/>
    </row>
    <row r="153" spans="1:32" x14ac:dyDescent="0.35">
      <c r="A153" s="1008"/>
      <c r="D153" s="269" t="str">
        <f t="shared" si="2"/>
        <v/>
      </c>
      <c r="F153" s="271" t="str">
        <f>IF(Table4[[#This Row],[START DATE]]="","",IF(Table4[[#This Row],[TASK DURATION]]="","",Table4[[#This Row],[START DATE]]+Table4[[#This Row],[TASK DURATION]]))</f>
        <v/>
      </c>
      <c r="G153" s="285"/>
      <c r="H153" s="285"/>
      <c r="I153" s="285"/>
      <c r="J153" s="285"/>
      <c r="K153" s="285"/>
      <c r="L153" s="285"/>
      <c r="M153" s="285"/>
      <c r="N153" s="285"/>
      <c r="O153" s="285"/>
      <c r="P153" s="285"/>
      <c r="Q153" s="285"/>
      <c r="R153" s="285"/>
      <c r="S153" s="285"/>
      <c r="T153" s="285"/>
      <c r="U153" s="285"/>
      <c r="V153" s="285"/>
      <c r="W153" s="285"/>
      <c r="X153" s="285"/>
      <c r="Y153" s="285"/>
      <c r="Z153" s="285"/>
      <c r="AA153" s="284"/>
      <c r="AB153" s="284"/>
      <c r="AC153" s="284"/>
      <c r="AD153" s="284"/>
      <c r="AE153" s="284"/>
      <c r="AF153" s="284"/>
    </row>
    <row r="154" spans="1:32" x14ac:dyDescent="0.35">
      <c r="A154" s="1008"/>
      <c r="D154" s="269" t="str">
        <f t="shared" si="2"/>
        <v/>
      </c>
      <c r="F154" s="271" t="str">
        <f>IF(Table4[[#This Row],[START DATE]]="","",IF(Table4[[#This Row],[TASK DURATION]]="","",Table4[[#This Row],[START DATE]]+Table4[[#This Row],[TASK DURATION]]))</f>
        <v/>
      </c>
      <c r="G154" s="285"/>
      <c r="H154" s="285"/>
      <c r="I154" s="285"/>
      <c r="J154" s="285"/>
      <c r="K154" s="285"/>
      <c r="L154" s="285"/>
      <c r="M154" s="285"/>
      <c r="N154" s="285"/>
      <c r="O154" s="285"/>
      <c r="P154" s="285"/>
      <c r="Q154" s="285"/>
      <c r="R154" s="285"/>
      <c r="S154" s="285"/>
      <c r="T154" s="285"/>
      <c r="U154" s="285"/>
      <c r="V154" s="285"/>
      <c r="W154" s="285"/>
      <c r="X154" s="285"/>
      <c r="Y154" s="285"/>
      <c r="Z154" s="285"/>
      <c r="AA154" s="284"/>
      <c r="AB154" s="284"/>
      <c r="AC154" s="284"/>
      <c r="AD154" s="284"/>
      <c r="AE154" s="284"/>
      <c r="AF154" s="284"/>
    </row>
    <row r="155" spans="1:32" x14ac:dyDescent="0.35">
      <c r="A155" s="1008"/>
      <c r="D155" s="269" t="str">
        <f t="shared" si="2"/>
        <v/>
      </c>
      <c r="F155" s="271" t="str">
        <f>IF(Table4[[#This Row],[START DATE]]="","",IF(Table4[[#This Row],[TASK DURATION]]="","",Table4[[#This Row],[START DATE]]+Table4[[#This Row],[TASK DURATION]]))</f>
        <v/>
      </c>
      <c r="G155" s="285"/>
      <c r="H155" s="285"/>
      <c r="I155" s="285"/>
      <c r="J155" s="285"/>
      <c r="K155" s="285"/>
      <c r="L155" s="285"/>
      <c r="M155" s="285"/>
      <c r="N155" s="285"/>
      <c r="O155" s="285"/>
      <c r="P155" s="285"/>
      <c r="Q155" s="285"/>
      <c r="R155" s="285"/>
      <c r="S155" s="285"/>
      <c r="T155" s="285"/>
      <c r="U155" s="285"/>
      <c r="V155" s="285"/>
      <c r="W155" s="285"/>
      <c r="X155" s="285"/>
      <c r="Y155" s="285"/>
      <c r="Z155" s="285"/>
      <c r="AA155" s="284"/>
      <c r="AB155" s="284"/>
      <c r="AC155" s="284"/>
      <c r="AD155" s="284"/>
      <c r="AE155" s="284"/>
      <c r="AF155" s="284"/>
    </row>
    <row r="156" spans="1:32" x14ac:dyDescent="0.35">
      <c r="A156" s="1008"/>
      <c r="D156" s="269" t="str">
        <f t="shared" si="2"/>
        <v/>
      </c>
      <c r="F156" s="271" t="str">
        <f>IF(Table4[[#This Row],[START DATE]]="","",IF(Table4[[#This Row],[TASK DURATION]]="","",Table4[[#This Row],[START DATE]]+Table4[[#This Row],[TASK DURATION]]))</f>
        <v/>
      </c>
      <c r="G156" s="285"/>
      <c r="H156" s="285"/>
      <c r="I156" s="285"/>
      <c r="J156" s="285"/>
      <c r="K156" s="285"/>
      <c r="L156" s="285"/>
      <c r="M156" s="285"/>
      <c r="N156" s="285"/>
      <c r="O156" s="285"/>
      <c r="P156" s="285"/>
      <c r="Q156" s="285"/>
      <c r="R156" s="285"/>
      <c r="S156" s="285"/>
      <c r="T156" s="285"/>
      <c r="U156" s="285"/>
      <c r="V156" s="285"/>
      <c r="W156" s="285"/>
      <c r="X156" s="285"/>
      <c r="Y156" s="285"/>
      <c r="Z156" s="285"/>
      <c r="AA156" s="284"/>
      <c r="AB156" s="284"/>
      <c r="AC156" s="284"/>
      <c r="AD156" s="284"/>
      <c r="AE156" s="284"/>
      <c r="AF156" s="284"/>
    </row>
    <row r="157" spans="1:32" x14ac:dyDescent="0.35">
      <c r="A157" s="1008"/>
      <c r="D157" s="269" t="str">
        <f t="shared" si="2"/>
        <v/>
      </c>
      <c r="F157" s="271" t="str">
        <f>IF(Table4[[#This Row],[START DATE]]="","",IF(Table4[[#This Row],[TASK DURATION]]="","",Table4[[#This Row],[START DATE]]+Table4[[#This Row],[TASK DURATION]]))</f>
        <v/>
      </c>
      <c r="G157" s="285"/>
      <c r="H157" s="285"/>
      <c r="I157" s="285"/>
      <c r="J157" s="285"/>
      <c r="K157" s="285"/>
      <c r="L157" s="285"/>
      <c r="M157" s="285"/>
      <c r="N157" s="285"/>
      <c r="O157" s="285"/>
      <c r="P157" s="285"/>
      <c r="Q157" s="285"/>
      <c r="R157" s="285"/>
      <c r="S157" s="285"/>
      <c r="T157" s="285"/>
      <c r="U157" s="285"/>
      <c r="V157" s="285"/>
      <c r="W157" s="285"/>
      <c r="X157" s="285"/>
      <c r="Y157" s="285"/>
      <c r="Z157" s="285"/>
      <c r="AA157" s="284"/>
      <c r="AB157" s="284"/>
      <c r="AC157" s="284"/>
      <c r="AD157" s="284"/>
      <c r="AE157" s="284"/>
      <c r="AF157" s="284"/>
    </row>
    <row r="158" spans="1:32" x14ac:dyDescent="0.35">
      <c r="A158" s="1008"/>
      <c r="D158" s="269" t="str">
        <f t="shared" si="2"/>
        <v/>
      </c>
      <c r="F158" s="271" t="str">
        <f>IF(Table4[[#This Row],[START DATE]]="","",IF(Table4[[#This Row],[TASK DURATION]]="","",Table4[[#This Row],[START DATE]]+Table4[[#This Row],[TASK DURATION]]))</f>
        <v/>
      </c>
      <c r="G158" s="285"/>
      <c r="H158" s="285"/>
      <c r="I158" s="285"/>
      <c r="J158" s="285"/>
      <c r="K158" s="285"/>
      <c r="L158" s="285"/>
      <c r="M158" s="285"/>
      <c r="N158" s="285"/>
      <c r="O158" s="285"/>
      <c r="P158" s="285"/>
      <c r="Q158" s="285"/>
      <c r="R158" s="285"/>
      <c r="S158" s="285"/>
      <c r="T158" s="285"/>
      <c r="U158" s="285"/>
      <c r="V158" s="285"/>
      <c r="W158" s="285"/>
      <c r="X158" s="285"/>
      <c r="Y158" s="285"/>
      <c r="Z158" s="285"/>
      <c r="AA158" s="284"/>
      <c r="AB158" s="284"/>
      <c r="AC158" s="284"/>
      <c r="AD158" s="284"/>
      <c r="AE158" s="284"/>
      <c r="AF158" s="284"/>
    </row>
    <row r="159" spans="1:32" x14ac:dyDescent="0.35">
      <c r="A159" s="1008"/>
      <c r="D159" s="269" t="str">
        <f t="shared" si="2"/>
        <v/>
      </c>
      <c r="F159" s="271" t="str">
        <f>IF(Table4[[#This Row],[START DATE]]="","",IF(Table4[[#This Row],[TASK DURATION]]="","",Table4[[#This Row],[START DATE]]+Table4[[#This Row],[TASK DURATION]]))</f>
        <v/>
      </c>
      <c r="G159" s="285"/>
      <c r="H159" s="285"/>
      <c r="I159" s="285"/>
      <c r="J159" s="285"/>
      <c r="K159" s="285"/>
      <c r="L159" s="285"/>
      <c r="M159" s="285"/>
      <c r="N159" s="285"/>
      <c r="O159" s="285"/>
      <c r="P159" s="285"/>
      <c r="Q159" s="285"/>
      <c r="R159" s="285"/>
      <c r="S159" s="285"/>
      <c r="T159" s="285"/>
      <c r="U159" s="285"/>
      <c r="V159" s="285"/>
      <c r="W159" s="285"/>
      <c r="X159" s="285"/>
      <c r="Y159" s="285"/>
      <c r="Z159" s="285"/>
      <c r="AA159" s="284"/>
      <c r="AB159" s="284"/>
      <c r="AC159" s="284"/>
      <c r="AD159" s="284"/>
      <c r="AE159" s="284"/>
      <c r="AF159" s="284"/>
    </row>
    <row r="160" spans="1:32" x14ac:dyDescent="0.35">
      <c r="A160" s="1008"/>
      <c r="D160" s="269" t="str">
        <f t="shared" si="2"/>
        <v/>
      </c>
      <c r="F160" s="271" t="str">
        <f>IF(Table4[[#This Row],[START DATE]]="","",IF(Table4[[#This Row],[TASK DURATION]]="","",Table4[[#This Row],[START DATE]]+Table4[[#This Row],[TASK DURATION]]))</f>
        <v/>
      </c>
      <c r="G160" s="285"/>
      <c r="H160" s="285"/>
      <c r="I160" s="285"/>
      <c r="J160" s="285"/>
      <c r="K160" s="285"/>
      <c r="L160" s="285"/>
      <c r="M160" s="285"/>
      <c r="N160" s="285"/>
      <c r="O160" s="285"/>
      <c r="P160" s="285"/>
      <c r="Q160" s="285"/>
      <c r="R160" s="285"/>
      <c r="S160" s="285"/>
      <c r="T160" s="285"/>
      <c r="U160" s="285"/>
      <c r="V160" s="285"/>
      <c r="W160" s="285"/>
      <c r="X160" s="285"/>
      <c r="Y160" s="285"/>
      <c r="Z160" s="285"/>
      <c r="AA160" s="284"/>
      <c r="AB160" s="284"/>
      <c r="AC160" s="284"/>
      <c r="AD160" s="284"/>
      <c r="AE160" s="284"/>
      <c r="AF160" s="284"/>
    </row>
    <row r="161" spans="1:32" x14ac:dyDescent="0.35">
      <c r="A161" s="1008"/>
      <c r="D161" s="269" t="str">
        <f t="shared" si="2"/>
        <v/>
      </c>
      <c r="F161" s="271" t="str">
        <f>IF(Table4[[#This Row],[START DATE]]="","",IF(Table4[[#This Row],[TASK DURATION]]="","",Table4[[#This Row],[START DATE]]+Table4[[#This Row],[TASK DURATION]]))</f>
        <v/>
      </c>
      <c r="G161" s="285"/>
      <c r="H161" s="285"/>
      <c r="I161" s="285"/>
      <c r="J161" s="285"/>
      <c r="K161" s="285"/>
      <c r="L161" s="285"/>
      <c r="M161" s="285"/>
      <c r="N161" s="285"/>
      <c r="O161" s="285"/>
      <c r="P161" s="285"/>
      <c r="Q161" s="285"/>
      <c r="R161" s="285"/>
      <c r="S161" s="285"/>
      <c r="T161" s="285"/>
      <c r="U161" s="285"/>
      <c r="V161" s="285"/>
      <c r="W161" s="285"/>
      <c r="X161" s="285"/>
      <c r="Y161" s="285"/>
      <c r="Z161" s="285"/>
      <c r="AA161" s="284"/>
      <c r="AB161" s="284"/>
      <c r="AC161" s="284"/>
      <c r="AD161" s="284"/>
      <c r="AE161" s="284"/>
      <c r="AF161" s="284"/>
    </row>
    <row r="162" spans="1:32" x14ac:dyDescent="0.35">
      <c r="A162" s="1008"/>
      <c r="D162" s="269" t="str">
        <f t="shared" si="2"/>
        <v/>
      </c>
      <c r="F162" s="271" t="str">
        <f>IF(Table4[[#This Row],[START DATE]]="","",IF(Table4[[#This Row],[TASK DURATION]]="","",Table4[[#This Row],[START DATE]]+Table4[[#This Row],[TASK DURATION]]))</f>
        <v/>
      </c>
      <c r="G162" s="285"/>
      <c r="H162" s="285"/>
      <c r="I162" s="285"/>
      <c r="J162" s="285"/>
      <c r="K162" s="285"/>
      <c r="L162" s="285"/>
      <c r="M162" s="285"/>
      <c r="N162" s="285"/>
      <c r="O162" s="285"/>
      <c r="P162" s="285"/>
      <c r="Q162" s="285"/>
      <c r="R162" s="285"/>
      <c r="S162" s="285"/>
      <c r="T162" s="285"/>
      <c r="U162" s="285"/>
      <c r="V162" s="285"/>
      <c r="W162" s="285"/>
      <c r="X162" s="285"/>
      <c r="Y162" s="285"/>
      <c r="Z162" s="285"/>
      <c r="AA162" s="284"/>
      <c r="AB162" s="284"/>
      <c r="AC162" s="284"/>
      <c r="AD162" s="284"/>
      <c r="AE162" s="284"/>
      <c r="AF162" s="284"/>
    </row>
    <row r="163" spans="1:32" x14ac:dyDescent="0.35">
      <c r="A163" s="1008"/>
      <c r="D163" s="269" t="str">
        <f t="shared" si="2"/>
        <v/>
      </c>
      <c r="F163" s="271" t="str">
        <f>IF(Table4[[#This Row],[START DATE]]="","",IF(Table4[[#This Row],[TASK DURATION]]="","",Table4[[#This Row],[START DATE]]+Table4[[#This Row],[TASK DURATION]]))</f>
        <v/>
      </c>
      <c r="G163" s="285"/>
      <c r="H163" s="285"/>
      <c r="I163" s="285"/>
      <c r="J163" s="285"/>
      <c r="K163" s="285"/>
      <c r="L163" s="285"/>
      <c r="M163" s="285"/>
      <c r="N163" s="285"/>
      <c r="O163" s="285"/>
      <c r="P163" s="285"/>
      <c r="Q163" s="285"/>
      <c r="R163" s="285"/>
      <c r="S163" s="285"/>
      <c r="T163" s="285"/>
      <c r="U163" s="285"/>
      <c r="V163" s="285"/>
      <c r="W163" s="285"/>
      <c r="X163" s="285"/>
      <c r="Y163" s="285"/>
      <c r="Z163" s="285"/>
      <c r="AA163" s="284"/>
      <c r="AB163" s="284"/>
      <c r="AC163" s="284"/>
      <c r="AD163" s="284"/>
      <c r="AE163" s="284"/>
      <c r="AF163" s="284"/>
    </row>
    <row r="164" spans="1:32" x14ac:dyDescent="0.35">
      <c r="A164" s="1008"/>
      <c r="D164" s="269" t="str">
        <f t="shared" si="2"/>
        <v/>
      </c>
      <c r="F164" s="271" t="str">
        <f>IF(Table4[[#This Row],[START DATE]]="","",IF(Table4[[#This Row],[TASK DURATION]]="","",Table4[[#This Row],[START DATE]]+Table4[[#This Row],[TASK DURATION]]))</f>
        <v/>
      </c>
      <c r="G164" s="285"/>
      <c r="H164" s="285"/>
      <c r="I164" s="285"/>
      <c r="J164" s="285"/>
      <c r="K164" s="285"/>
      <c r="L164" s="285"/>
      <c r="M164" s="285"/>
      <c r="N164" s="285"/>
      <c r="O164" s="285"/>
      <c r="P164" s="285"/>
      <c r="Q164" s="285"/>
      <c r="R164" s="285"/>
      <c r="S164" s="285"/>
      <c r="T164" s="285"/>
      <c r="U164" s="285"/>
      <c r="V164" s="285"/>
      <c r="W164" s="285"/>
      <c r="X164" s="285"/>
      <c r="Y164" s="285"/>
      <c r="Z164" s="285"/>
      <c r="AA164" s="284"/>
      <c r="AB164" s="284"/>
      <c r="AC164" s="284"/>
      <c r="AD164" s="284"/>
      <c r="AE164" s="284"/>
      <c r="AF164" s="284"/>
    </row>
    <row r="165" spans="1:32" x14ac:dyDescent="0.35">
      <c r="A165" s="1008"/>
      <c r="D165" s="269" t="str">
        <f t="shared" si="2"/>
        <v/>
      </c>
      <c r="F165" s="271" t="str">
        <f>IF(Table4[[#This Row],[START DATE]]="","",IF(Table4[[#This Row],[TASK DURATION]]="","",Table4[[#This Row],[START DATE]]+Table4[[#This Row],[TASK DURATION]]))</f>
        <v/>
      </c>
      <c r="G165" s="285"/>
      <c r="H165" s="285"/>
      <c r="I165" s="285"/>
      <c r="J165" s="285"/>
      <c r="K165" s="285"/>
      <c r="L165" s="285"/>
      <c r="M165" s="285"/>
      <c r="N165" s="285"/>
      <c r="O165" s="285"/>
      <c r="P165" s="285"/>
      <c r="Q165" s="285"/>
      <c r="R165" s="285"/>
      <c r="S165" s="285"/>
      <c r="T165" s="285"/>
      <c r="U165" s="285"/>
      <c r="V165" s="285"/>
      <c r="W165" s="285"/>
      <c r="X165" s="285"/>
      <c r="Y165" s="285"/>
      <c r="Z165" s="285"/>
      <c r="AA165" s="284"/>
      <c r="AB165" s="284"/>
      <c r="AC165" s="284"/>
      <c r="AD165" s="284"/>
      <c r="AE165" s="284"/>
      <c r="AF165" s="284"/>
    </row>
    <row r="166" spans="1:32" x14ac:dyDescent="0.35">
      <c r="A166" s="1008"/>
      <c r="D166" s="269" t="str">
        <f t="shared" si="2"/>
        <v/>
      </c>
      <c r="F166" s="271" t="str">
        <f>IF(Table4[[#This Row],[START DATE]]="","",IF(Table4[[#This Row],[TASK DURATION]]="","",Table4[[#This Row],[START DATE]]+Table4[[#This Row],[TASK DURATION]]))</f>
        <v/>
      </c>
      <c r="G166" s="285"/>
      <c r="H166" s="285"/>
      <c r="I166" s="285"/>
      <c r="J166" s="285"/>
      <c r="K166" s="285"/>
      <c r="L166" s="285"/>
      <c r="M166" s="285"/>
      <c r="N166" s="285"/>
      <c r="O166" s="285"/>
      <c r="P166" s="285"/>
      <c r="Q166" s="285"/>
      <c r="R166" s="285"/>
      <c r="S166" s="285"/>
      <c r="T166" s="285"/>
      <c r="U166" s="285"/>
      <c r="V166" s="285"/>
      <c r="W166" s="285"/>
      <c r="X166" s="285"/>
      <c r="Y166" s="285"/>
      <c r="Z166" s="285"/>
      <c r="AA166" s="284"/>
      <c r="AB166" s="284"/>
      <c r="AC166" s="284"/>
      <c r="AD166" s="284"/>
      <c r="AE166" s="284"/>
      <c r="AF166" s="284"/>
    </row>
    <row r="167" spans="1:32" x14ac:dyDescent="0.35">
      <c r="A167" s="1008"/>
      <c r="D167" s="269" t="str">
        <f t="shared" si="2"/>
        <v/>
      </c>
      <c r="F167" s="271" t="str">
        <f>IF(Table4[[#This Row],[START DATE]]="","",IF(Table4[[#This Row],[TASK DURATION]]="","",Table4[[#This Row],[START DATE]]+Table4[[#This Row],[TASK DURATION]]))</f>
        <v/>
      </c>
      <c r="G167" s="285"/>
      <c r="H167" s="285"/>
      <c r="I167" s="285"/>
      <c r="J167" s="285"/>
      <c r="K167" s="285"/>
      <c r="L167" s="285"/>
      <c r="M167" s="285"/>
      <c r="N167" s="285"/>
      <c r="O167" s="285"/>
      <c r="P167" s="285"/>
      <c r="Q167" s="285"/>
      <c r="R167" s="285"/>
      <c r="S167" s="285"/>
      <c r="T167" s="285"/>
      <c r="U167" s="285"/>
      <c r="V167" s="285"/>
      <c r="W167" s="285"/>
      <c r="X167" s="285"/>
      <c r="Y167" s="285"/>
      <c r="Z167" s="285"/>
      <c r="AA167" s="284"/>
      <c r="AB167" s="284"/>
      <c r="AC167" s="284"/>
      <c r="AD167" s="284"/>
      <c r="AE167" s="284"/>
      <c r="AF167" s="284"/>
    </row>
    <row r="168" spans="1:32" x14ac:dyDescent="0.35">
      <c r="A168" s="1008"/>
      <c r="D168" s="269" t="str">
        <f t="shared" si="2"/>
        <v/>
      </c>
      <c r="F168" s="271" t="str">
        <f>IF(Table4[[#This Row],[START DATE]]="","",IF(Table4[[#This Row],[TASK DURATION]]="","",Table4[[#This Row],[START DATE]]+Table4[[#This Row],[TASK DURATION]]))</f>
        <v/>
      </c>
      <c r="G168" s="285"/>
      <c r="H168" s="285"/>
      <c r="I168" s="285"/>
      <c r="J168" s="285"/>
      <c r="K168" s="285"/>
      <c r="L168" s="285"/>
      <c r="M168" s="285"/>
      <c r="N168" s="285"/>
      <c r="O168" s="285"/>
      <c r="P168" s="285"/>
      <c r="Q168" s="285"/>
      <c r="R168" s="285"/>
      <c r="S168" s="285"/>
      <c r="T168" s="285"/>
      <c r="U168" s="285"/>
      <c r="V168" s="285"/>
      <c r="W168" s="285"/>
      <c r="X168" s="285"/>
      <c r="Y168" s="285"/>
      <c r="Z168" s="285"/>
      <c r="AA168" s="284"/>
      <c r="AB168" s="284"/>
      <c r="AC168" s="284"/>
      <c r="AD168" s="284"/>
      <c r="AE168" s="284"/>
      <c r="AF168" s="284"/>
    </row>
    <row r="169" spans="1:32" x14ac:dyDescent="0.35">
      <c r="A169" s="1008"/>
      <c r="D169" s="269" t="str">
        <f t="shared" si="2"/>
        <v/>
      </c>
      <c r="F169" s="271" t="str">
        <f>IF(Table4[[#This Row],[START DATE]]="","",IF(Table4[[#This Row],[TASK DURATION]]="","",Table4[[#This Row],[START DATE]]+Table4[[#This Row],[TASK DURATION]]))</f>
        <v/>
      </c>
      <c r="G169" s="285"/>
      <c r="H169" s="285"/>
      <c r="I169" s="285"/>
      <c r="J169" s="285"/>
      <c r="K169" s="285"/>
      <c r="L169" s="285"/>
      <c r="M169" s="285"/>
      <c r="N169" s="285"/>
      <c r="O169" s="285"/>
      <c r="P169" s="285"/>
      <c r="Q169" s="285"/>
      <c r="R169" s="285"/>
      <c r="S169" s="285"/>
      <c r="T169" s="285"/>
      <c r="U169" s="285"/>
      <c r="V169" s="285"/>
      <c r="W169" s="285"/>
      <c r="X169" s="285"/>
      <c r="Y169" s="285"/>
      <c r="Z169" s="285"/>
      <c r="AA169" s="284"/>
      <c r="AB169" s="284"/>
      <c r="AC169" s="284"/>
      <c r="AD169" s="284"/>
      <c r="AE169" s="284"/>
      <c r="AF169" s="284"/>
    </row>
    <row r="170" spans="1:32" x14ac:dyDescent="0.35">
      <c r="A170" s="1008"/>
      <c r="D170" s="269" t="str">
        <f t="shared" si="2"/>
        <v/>
      </c>
      <c r="F170" s="271" t="str">
        <f>IF(Table4[[#This Row],[START DATE]]="","",IF(Table4[[#This Row],[TASK DURATION]]="","",Table4[[#This Row],[START DATE]]+Table4[[#This Row],[TASK DURATION]]))</f>
        <v/>
      </c>
      <c r="G170" s="285"/>
      <c r="H170" s="285"/>
      <c r="I170" s="285"/>
      <c r="J170" s="285"/>
      <c r="K170" s="285"/>
      <c r="L170" s="285"/>
      <c r="M170" s="285"/>
      <c r="N170" s="285"/>
      <c r="O170" s="285"/>
      <c r="P170" s="285"/>
      <c r="Q170" s="285"/>
      <c r="R170" s="285"/>
      <c r="S170" s="285"/>
      <c r="T170" s="285"/>
      <c r="U170" s="285"/>
      <c r="V170" s="285"/>
      <c r="W170" s="285"/>
      <c r="X170" s="285"/>
      <c r="Y170" s="285"/>
      <c r="Z170" s="285"/>
      <c r="AA170" s="284"/>
      <c r="AB170" s="284"/>
      <c r="AC170" s="284"/>
      <c r="AD170" s="284"/>
      <c r="AE170" s="284"/>
      <c r="AF170" s="284"/>
    </row>
    <row r="171" spans="1:32" x14ac:dyDescent="0.35">
      <c r="A171" s="1008"/>
      <c r="D171" s="269" t="str">
        <f t="shared" si="2"/>
        <v/>
      </c>
      <c r="F171" s="271" t="str">
        <f>IF(Table4[[#This Row],[START DATE]]="","",IF(Table4[[#This Row],[TASK DURATION]]="","",Table4[[#This Row],[START DATE]]+Table4[[#This Row],[TASK DURATION]]))</f>
        <v/>
      </c>
      <c r="G171" s="285"/>
      <c r="H171" s="285"/>
      <c r="I171" s="285"/>
      <c r="J171" s="285"/>
      <c r="K171" s="285"/>
      <c r="L171" s="285"/>
      <c r="M171" s="285"/>
      <c r="N171" s="285"/>
      <c r="O171" s="285"/>
      <c r="P171" s="285"/>
      <c r="Q171" s="285"/>
      <c r="R171" s="285"/>
      <c r="S171" s="285"/>
      <c r="T171" s="285"/>
      <c r="U171" s="285"/>
      <c r="V171" s="285"/>
      <c r="W171" s="285"/>
      <c r="X171" s="285"/>
      <c r="Y171" s="285"/>
      <c r="Z171" s="285"/>
      <c r="AA171" s="284"/>
      <c r="AB171" s="284"/>
      <c r="AC171" s="284"/>
      <c r="AD171" s="284"/>
      <c r="AE171" s="284"/>
      <c r="AF171" s="284"/>
    </row>
    <row r="172" spans="1:32" x14ac:dyDescent="0.35">
      <c r="A172" s="1008"/>
      <c r="D172" s="269" t="str">
        <f t="shared" si="2"/>
        <v/>
      </c>
      <c r="F172" s="271" t="str">
        <f>IF(Table4[[#This Row],[START DATE]]="","",IF(Table4[[#This Row],[TASK DURATION]]="","",Table4[[#This Row],[START DATE]]+Table4[[#This Row],[TASK DURATION]]))</f>
        <v/>
      </c>
      <c r="G172" s="285"/>
      <c r="H172" s="285"/>
      <c r="I172" s="285"/>
      <c r="J172" s="285"/>
      <c r="K172" s="285"/>
      <c r="L172" s="285"/>
      <c r="M172" s="285"/>
      <c r="N172" s="285"/>
      <c r="O172" s="285"/>
      <c r="P172" s="285"/>
      <c r="Q172" s="285"/>
      <c r="R172" s="285"/>
      <c r="S172" s="285"/>
      <c r="T172" s="285"/>
      <c r="U172" s="285"/>
      <c r="V172" s="285"/>
      <c r="W172" s="285"/>
      <c r="X172" s="285"/>
      <c r="Y172" s="285"/>
      <c r="Z172" s="285"/>
      <c r="AA172" s="284"/>
      <c r="AB172" s="284"/>
      <c r="AC172" s="284"/>
      <c r="AD172" s="284"/>
      <c r="AE172" s="284"/>
      <c r="AF172" s="284"/>
    </row>
    <row r="173" spans="1:32" x14ac:dyDescent="0.35">
      <c r="A173" s="1008"/>
      <c r="D173" s="269" t="str">
        <f t="shared" si="2"/>
        <v/>
      </c>
      <c r="F173" s="271" t="str">
        <f>IF(Table4[[#This Row],[START DATE]]="","",IF(Table4[[#This Row],[TASK DURATION]]="","",Table4[[#This Row],[START DATE]]+Table4[[#This Row],[TASK DURATION]]))</f>
        <v/>
      </c>
      <c r="G173" s="285"/>
      <c r="H173" s="285"/>
      <c r="I173" s="285"/>
      <c r="J173" s="285"/>
      <c r="K173" s="285"/>
      <c r="L173" s="285"/>
      <c r="M173" s="285"/>
      <c r="N173" s="285"/>
      <c r="O173" s="285"/>
      <c r="P173" s="285"/>
      <c r="Q173" s="285"/>
      <c r="R173" s="285"/>
      <c r="S173" s="285"/>
      <c r="T173" s="285"/>
      <c r="U173" s="285"/>
      <c r="V173" s="285"/>
      <c r="W173" s="285"/>
      <c r="X173" s="285"/>
      <c r="Y173" s="285"/>
      <c r="Z173" s="285"/>
      <c r="AA173" s="284"/>
      <c r="AB173" s="284"/>
      <c r="AC173" s="284"/>
      <c r="AD173" s="284"/>
      <c r="AE173" s="284"/>
      <c r="AF173" s="284"/>
    </row>
    <row r="174" spans="1:32" x14ac:dyDescent="0.35">
      <c r="A174" s="1008"/>
      <c r="D174" s="269" t="str">
        <f t="shared" si="2"/>
        <v/>
      </c>
      <c r="F174" s="271" t="str">
        <f>IF(Table4[[#This Row],[START DATE]]="","",IF(Table4[[#This Row],[TASK DURATION]]="","",Table4[[#This Row],[START DATE]]+Table4[[#This Row],[TASK DURATION]]))</f>
        <v/>
      </c>
      <c r="G174" s="285"/>
      <c r="H174" s="285"/>
      <c r="I174" s="285"/>
      <c r="J174" s="285"/>
      <c r="K174" s="285"/>
      <c r="L174" s="285"/>
      <c r="M174" s="285"/>
      <c r="N174" s="285"/>
      <c r="O174" s="285"/>
      <c r="P174" s="285"/>
      <c r="Q174" s="285"/>
      <c r="R174" s="285"/>
      <c r="S174" s="285"/>
      <c r="T174" s="285"/>
      <c r="U174" s="285"/>
      <c r="V174" s="285"/>
      <c r="W174" s="285"/>
      <c r="X174" s="285"/>
      <c r="Y174" s="285"/>
      <c r="Z174" s="285"/>
      <c r="AA174" s="284"/>
      <c r="AB174" s="284"/>
      <c r="AC174" s="284"/>
      <c r="AD174" s="284"/>
      <c r="AE174" s="284"/>
      <c r="AF174" s="284"/>
    </row>
    <row r="175" spans="1:32" x14ac:dyDescent="0.35">
      <c r="A175" s="1008"/>
      <c r="D175" s="269" t="str">
        <f t="shared" si="2"/>
        <v/>
      </c>
      <c r="F175" s="271" t="str">
        <f>IF(Table4[[#This Row],[START DATE]]="","",IF(Table4[[#This Row],[TASK DURATION]]="","",Table4[[#This Row],[START DATE]]+Table4[[#This Row],[TASK DURATION]]))</f>
        <v/>
      </c>
      <c r="G175" s="285"/>
      <c r="H175" s="285"/>
      <c r="I175" s="285"/>
      <c r="J175" s="285"/>
      <c r="K175" s="285"/>
      <c r="L175" s="285"/>
      <c r="M175" s="285"/>
      <c r="N175" s="285"/>
      <c r="O175" s="285"/>
      <c r="P175" s="285"/>
      <c r="Q175" s="285"/>
      <c r="R175" s="285"/>
      <c r="S175" s="285"/>
      <c r="T175" s="285"/>
      <c r="U175" s="285"/>
      <c r="V175" s="285"/>
      <c r="W175" s="285"/>
      <c r="X175" s="285"/>
      <c r="Y175" s="285"/>
      <c r="Z175" s="285"/>
      <c r="AA175" s="284"/>
      <c r="AB175" s="284"/>
      <c r="AC175" s="284"/>
      <c r="AD175" s="284"/>
      <c r="AE175" s="284"/>
      <c r="AF175" s="284"/>
    </row>
    <row r="176" spans="1:32" x14ac:dyDescent="0.35">
      <c r="A176" s="1008"/>
      <c r="D176" s="269" t="str">
        <f t="shared" si="2"/>
        <v/>
      </c>
      <c r="F176" s="271" t="str">
        <f>IF(Table4[[#This Row],[START DATE]]="","",IF(Table4[[#This Row],[TASK DURATION]]="","",Table4[[#This Row],[START DATE]]+Table4[[#This Row],[TASK DURATION]]))</f>
        <v/>
      </c>
      <c r="G176" s="285"/>
      <c r="H176" s="285"/>
      <c r="I176" s="285"/>
      <c r="J176" s="285"/>
      <c r="K176" s="285"/>
      <c r="L176" s="285"/>
      <c r="M176" s="285"/>
      <c r="N176" s="285"/>
      <c r="O176" s="285"/>
      <c r="P176" s="285"/>
      <c r="Q176" s="285"/>
      <c r="R176" s="285"/>
      <c r="S176" s="285"/>
      <c r="T176" s="285"/>
      <c r="U176" s="285"/>
      <c r="V176" s="285"/>
      <c r="W176" s="285"/>
      <c r="X176" s="285"/>
      <c r="Y176" s="285"/>
      <c r="Z176" s="285"/>
      <c r="AA176" s="284"/>
      <c r="AB176" s="284"/>
      <c r="AC176" s="284"/>
      <c r="AD176" s="284"/>
      <c r="AE176" s="284"/>
      <c r="AF176" s="284"/>
    </row>
    <row r="177" spans="1:32" x14ac:dyDescent="0.35">
      <c r="A177" s="1008"/>
      <c r="D177" s="269" t="str">
        <f t="shared" si="2"/>
        <v/>
      </c>
      <c r="F177" s="271" t="str">
        <f>IF(Table4[[#This Row],[START DATE]]="","",IF(Table4[[#This Row],[TASK DURATION]]="","",Table4[[#This Row],[START DATE]]+Table4[[#This Row],[TASK DURATION]]))</f>
        <v/>
      </c>
      <c r="G177" s="285"/>
      <c r="H177" s="285"/>
      <c r="I177" s="285"/>
      <c r="J177" s="285"/>
      <c r="K177" s="285"/>
      <c r="L177" s="285"/>
      <c r="M177" s="285"/>
      <c r="N177" s="285"/>
      <c r="O177" s="285"/>
      <c r="P177" s="285"/>
      <c r="Q177" s="285"/>
      <c r="R177" s="285"/>
      <c r="S177" s="285"/>
      <c r="T177" s="285"/>
      <c r="U177" s="285"/>
      <c r="V177" s="285"/>
      <c r="W177" s="285"/>
      <c r="X177" s="285"/>
      <c r="Y177" s="285"/>
      <c r="Z177" s="285"/>
      <c r="AA177" s="284"/>
      <c r="AB177" s="284"/>
      <c r="AC177" s="284"/>
      <c r="AD177" s="284"/>
      <c r="AE177" s="284"/>
      <c r="AF177" s="284"/>
    </row>
    <row r="178" spans="1:32" x14ac:dyDescent="0.35">
      <c r="A178" s="1008"/>
      <c r="D178" s="269" t="str">
        <f t="shared" si="2"/>
        <v/>
      </c>
      <c r="F178" s="271" t="str">
        <f>IF(Table4[[#This Row],[START DATE]]="","",IF(Table4[[#This Row],[TASK DURATION]]="","",Table4[[#This Row],[START DATE]]+Table4[[#This Row],[TASK DURATION]]))</f>
        <v/>
      </c>
      <c r="G178" s="285"/>
      <c r="H178" s="285"/>
      <c r="I178" s="285"/>
      <c r="J178" s="285"/>
      <c r="K178" s="285"/>
      <c r="L178" s="285"/>
      <c r="M178" s="285"/>
      <c r="N178" s="285"/>
      <c r="O178" s="285"/>
      <c r="P178" s="285"/>
      <c r="Q178" s="285"/>
      <c r="R178" s="285"/>
      <c r="S178" s="285"/>
      <c r="T178" s="285"/>
      <c r="U178" s="285"/>
      <c r="V178" s="285"/>
      <c r="W178" s="285"/>
      <c r="X178" s="285"/>
      <c r="Y178" s="285"/>
      <c r="Z178" s="285"/>
      <c r="AA178" s="284"/>
      <c r="AB178" s="284"/>
      <c r="AC178" s="284"/>
      <c r="AD178" s="284"/>
      <c r="AE178" s="284"/>
      <c r="AF178" s="284"/>
    </row>
    <row r="179" spans="1:32" x14ac:dyDescent="0.35">
      <c r="A179" s="1008"/>
      <c r="D179" s="269" t="str">
        <f t="shared" si="2"/>
        <v/>
      </c>
      <c r="F179" s="271" t="str">
        <f>IF(Table4[[#This Row],[START DATE]]="","",IF(Table4[[#This Row],[TASK DURATION]]="","",Table4[[#This Row],[START DATE]]+Table4[[#This Row],[TASK DURATION]]))</f>
        <v/>
      </c>
      <c r="G179" s="285"/>
      <c r="H179" s="285"/>
      <c r="I179" s="285"/>
      <c r="J179" s="285"/>
      <c r="K179" s="285"/>
      <c r="L179" s="285"/>
      <c r="M179" s="285"/>
      <c r="N179" s="285"/>
      <c r="O179" s="285"/>
      <c r="P179" s="285"/>
      <c r="Q179" s="285"/>
      <c r="R179" s="285"/>
      <c r="S179" s="285"/>
      <c r="T179" s="285"/>
      <c r="U179" s="285"/>
      <c r="V179" s="285"/>
      <c r="W179" s="285"/>
      <c r="X179" s="285"/>
      <c r="Y179" s="285"/>
      <c r="Z179" s="285"/>
      <c r="AA179" s="284"/>
      <c r="AB179" s="284"/>
      <c r="AC179" s="284"/>
      <c r="AD179" s="284"/>
      <c r="AE179" s="284"/>
      <c r="AF179" s="284"/>
    </row>
    <row r="180" spans="1:32" x14ac:dyDescent="0.35">
      <c r="A180" s="1008"/>
      <c r="D180" s="269" t="str">
        <f t="shared" si="2"/>
        <v/>
      </c>
      <c r="F180" s="271" t="str">
        <f>IF(Table4[[#This Row],[START DATE]]="","",IF(Table4[[#This Row],[TASK DURATION]]="","",Table4[[#This Row],[START DATE]]+Table4[[#This Row],[TASK DURATION]]))</f>
        <v/>
      </c>
      <c r="G180" s="285"/>
      <c r="H180" s="285"/>
      <c r="I180" s="285"/>
      <c r="J180" s="285"/>
      <c r="K180" s="285"/>
      <c r="L180" s="285"/>
      <c r="M180" s="285"/>
      <c r="N180" s="285"/>
      <c r="O180" s="285"/>
      <c r="P180" s="285"/>
      <c r="Q180" s="285"/>
      <c r="R180" s="285"/>
      <c r="S180" s="285"/>
      <c r="T180" s="285"/>
      <c r="U180" s="285"/>
      <c r="V180" s="285"/>
      <c r="W180" s="285"/>
      <c r="X180" s="285"/>
      <c r="Y180" s="285"/>
      <c r="Z180" s="285"/>
      <c r="AA180" s="284"/>
      <c r="AB180" s="284"/>
      <c r="AC180" s="284"/>
      <c r="AD180" s="284"/>
      <c r="AE180" s="284"/>
      <c r="AF180" s="284"/>
    </row>
    <row r="181" spans="1:32" x14ac:dyDescent="0.35">
      <c r="A181" s="1008"/>
      <c r="D181" s="269" t="str">
        <f t="shared" si="2"/>
        <v/>
      </c>
      <c r="F181" s="271" t="str">
        <f>IF(Table4[[#This Row],[START DATE]]="","",IF(Table4[[#This Row],[TASK DURATION]]="","",Table4[[#This Row],[START DATE]]+Table4[[#This Row],[TASK DURATION]]))</f>
        <v/>
      </c>
      <c r="G181" s="285"/>
      <c r="H181" s="285"/>
      <c r="I181" s="285"/>
      <c r="J181" s="285"/>
      <c r="K181" s="285"/>
      <c r="L181" s="285"/>
      <c r="M181" s="285"/>
      <c r="N181" s="285"/>
      <c r="O181" s="285"/>
      <c r="P181" s="285"/>
      <c r="Q181" s="285"/>
      <c r="R181" s="285"/>
      <c r="S181" s="285"/>
      <c r="T181" s="285"/>
      <c r="U181" s="285"/>
      <c r="V181" s="285"/>
      <c r="W181" s="285"/>
      <c r="X181" s="285"/>
      <c r="Y181" s="285"/>
      <c r="Z181" s="285"/>
      <c r="AA181" s="284"/>
      <c r="AB181" s="284"/>
      <c r="AC181" s="284"/>
      <c r="AD181" s="284"/>
      <c r="AE181" s="284"/>
      <c r="AF181" s="284"/>
    </row>
    <row r="182" spans="1:32" x14ac:dyDescent="0.35">
      <c r="A182" s="1008"/>
      <c r="D182" s="269" t="str">
        <f t="shared" si="2"/>
        <v/>
      </c>
      <c r="F182" s="271" t="str">
        <f>IF(Table4[[#This Row],[START DATE]]="","",IF(Table4[[#This Row],[TASK DURATION]]="","",Table4[[#This Row],[START DATE]]+Table4[[#This Row],[TASK DURATION]]))</f>
        <v/>
      </c>
      <c r="G182" s="285"/>
      <c r="H182" s="285"/>
      <c r="I182" s="285"/>
      <c r="J182" s="285"/>
      <c r="K182" s="285"/>
      <c r="L182" s="285"/>
      <c r="M182" s="285"/>
      <c r="N182" s="285"/>
      <c r="O182" s="285"/>
      <c r="P182" s="285"/>
      <c r="Q182" s="285"/>
      <c r="R182" s="285"/>
      <c r="S182" s="285"/>
      <c r="T182" s="285"/>
      <c r="U182" s="285"/>
      <c r="V182" s="285"/>
      <c r="W182" s="285"/>
      <c r="X182" s="285"/>
      <c r="Y182" s="285"/>
      <c r="Z182" s="285"/>
      <c r="AA182" s="284"/>
      <c r="AB182" s="284"/>
      <c r="AC182" s="284"/>
      <c r="AD182" s="284"/>
      <c r="AE182" s="284"/>
      <c r="AF182" s="284"/>
    </row>
    <row r="183" spans="1:32" x14ac:dyDescent="0.35">
      <c r="A183" s="1008"/>
      <c r="D183" s="269" t="str">
        <f t="shared" si="2"/>
        <v/>
      </c>
      <c r="F183" s="271" t="str">
        <f>IF(Table4[[#This Row],[START DATE]]="","",IF(Table4[[#This Row],[TASK DURATION]]="","",Table4[[#This Row],[START DATE]]+Table4[[#This Row],[TASK DURATION]]))</f>
        <v/>
      </c>
      <c r="G183" s="285"/>
      <c r="H183" s="285"/>
      <c r="I183" s="285"/>
      <c r="J183" s="285"/>
      <c r="K183" s="285"/>
      <c r="L183" s="285"/>
      <c r="M183" s="285"/>
      <c r="N183" s="285"/>
      <c r="O183" s="285"/>
      <c r="P183" s="285"/>
      <c r="Q183" s="285"/>
      <c r="R183" s="285"/>
      <c r="S183" s="285"/>
      <c r="T183" s="285"/>
      <c r="U183" s="285"/>
      <c r="V183" s="285"/>
      <c r="W183" s="285"/>
      <c r="X183" s="285"/>
      <c r="Y183" s="285"/>
      <c r="Z183" s="285"/>
      <c r="AA183" s="284"/>
      <c r="AB183" s="284"/>
      <c r="AC183" s="284"/>
      <c r="AD183" s="284"/>
      <c r="AE183" s="284"/>
      <c r="AF183" s="284"/>
    </row>
    <row r="184" spans="1:32" x14ac:dyDescent="0.35">
      <c r="A184" s="1008"/>
      <c r="D184" s="269" t="str">
        <f t="shared" si="2"/>
        <v/>
      </c>
      <c r="F184" s="271" t="str">
        <f>IF(Table4[[#This Row],[START DATE]]="","",IF(Table4[[#This Row],[TASK DURATION]]="","",Table4[[#This Row],[START DATE]]+Table4[[#This Row],[TASK DURATION]]))</f>
        <v/>
      </c>
      <c r="G184" s="285"/>
      <c r="H184" s="285"/>
      <c r="I184" s="285"/>
      <c r="J184" s="285"/>
      <c r="K184" s="285"/>
      <c r="L184" s="285"/>
      <c r="M184" s="285"/>
      <c r="N184" s="285"/>
      <c r="O184" s="285"/>
      <c r="P184" s="285"/>
      <c r="Q184" s="285"/>
      <c r="R184" s="285"/>
      <c r="S184" s="285"/>
      <c r="T184" s="285"/>
      <c r="U184" s="285"/>
      <c r="V184" s="285"/>
      <c r="W184" s="285"/>
      <c r="X184" s="285"/>
      <c r="Y184" s="285"/>
      <c r="Z184" s="285"/>
      <c r="AA184" s="284"/>
      <c r="AB184" s="284"/>
      <c r="AC184" s="284"/>
      <c r="AD184" s="284"/>
      <c r="AE184" s="284"/>
      <c r="AF184" s="284"/>
    </row>
    <row r="185" spans="1:32" x14ac:dyDescent="0.35">
      <c r="A185" s="1008"/>
      <c r="D185" s="269" t="str">
        <f t="shared" si="2"/>
        <v/>
      </c>
      <c r="F185" s="271" t="str">
        <f>IF(Table4[[#This Row],[START DATE]]="","",IF(Table4[[#This Row],[TASK DURATION]]="","",Table4[[#This Row],[START DATE]]+Table4[[#This Row],[TASK DURATION]]))</f>
        <v/>
      </c>
      <c r="G185" s="285"/>
      <c r="H185" s="285"/>
      <c r="I185" s="285"/>
      <c r="J185" s="285"/>
      <c r="K185" s="285"/>
      <c r="L185" s="285"/>
      <c r="M185" s="285"/>
      <c r="N185" s="285"/>
      <c r="O185" s="285"/>
      <c r="P185" s="285"/>
      <c r="Q185" s="285"/>
      <c r="R185" s="285"/>
      <c r="S185" s="285"/>
      <c r="T185" s="285"/>
      <c r="U185" s="285"/>
      <c r="V185" s="285"/>
      <c r="W185" s="285"/>
      <c r="X185" s="285"/>
      <c r="Y185" s="285"/>
      <c r="Z185" s="285"/>
      <c r="AA185" s="284"/>
      <c r="AB185" s="284"/>
      <c r="AC185" s="284"/>
      <c r="AD185" s="284"/>
      <c r="AE185" s="284"/>
      <c r="AF185" s="284"/>
    </row>
    <row r="186" spans="1:32" x14ac:dyDescent="0.35">
      <c r="A186" s="1008"/>
      <c r="D186" s="269" t="str">
        <f t="shared" si="2"/>
        <v/>
      </c>
      <c r="F186" s="271" t="str">
        <f>IF(Table4[[#This Row],[START DATE]]="","",IF(Table4[[#This Row],[TASK DURATION]]="","",Table4[[#This Row],[START DATE]]+Table4[[#This Row],[TASK DURATION]]))</f>
        <v/>
      </c>
      <c r="G186" s="285"/>
      <c r="H186" s="285"/>
      <c r="I186" s="285"/>
      <c r="J186" s="285"/>
      <c r="K186" s="285"/>
      <c r="L186" s="285"/>
      <c r="M186" s="285"/>
      <c r="N186" s="285"/>
      <c r="O186" s="285"/>
      <c r="P186" s="285"/>
      <c r="Q186" s="285"/>
      <c r="R186" s="285"/>
      <c r="S186" s="285"/>
      <c r="T186" s="285"/>
      <c r="U186" s="285"/>
      <c r="V186" s="285"/>
      <c r="W186" s="285"/>
      <c r="X186" s="285"/>
      <c r="Y186" s="285"/>
      <c r="Z186" s="285"/>
      <c r="AA186" s="284"/>
      <c r="AB186" s="284"/>
      <c r="AC186" s="284"/>
      <c r="AD186" s="284"/>
      <c r="AE186" s="284"/>
      <c r="AF186" s="284"/>
    </row>
    <row r="187" spans="1:32" x14ac:dyDescent="0.35">
      <c r="A187" s="1008"/>
      <c r="D187" s="269" t="str">
        <f t="shared" si="2"/>
        <v/>
      </c>
      <c r="F187" s="271" t="str">
        <f>IF(Table4[[#This Row],[START DATE]]="","",IF(Table4[[#This Row],[TASK DURATION]]="","",Table4[[#This Row],[START DATE]]+Table4[[#This Row],[TASK DURATION]]))</f>
        <v/>
      </c>
      <c r="G187" s="285"/>
      <c r="H187" s="285"/>
      <c r="I187" s="285"/>
      <c r="J187" s="285"/>
      <c r="K187" s="285"/>
      <c r="L187" s="285"/>
      <c r="M187" s="285"/>
      <c r="N187" s="285"/>
      <c r="O187" s="285"/>
      <c r="P187" s="285"/>
      <c r="Q187" s="285"/>
      <c r="R187" s="285"/>
      <c r="S187" s="285"/>
      <c r="T187" s="285"/>
      <c r="U187" s="285"/>
      <c r="V187" s="285"/>
      <c r="W187" s="285"/>
      <c r="X187" s="285"/>
      <c r="Y187" s="285"/>
      <c r="Z187" s="285"/>
      <c r="AA187" s="284"/>
      <c r="AB187" s="284"/>
      <c r="AC187" s="284"/>
      <c r="AD187" s="284"/>
      <c r="AE187" s="284"/>
      <c r="AF187" s="284"/>
    </row>
    <row r="188" spans="1:32" x14ac:dyDescent="0.35">
      <c r="A188" s="1008"/>
      <c r="D188" s="269" t="str">
        <f t="shared" si="2"/>
        <v/>
      </c>
      <c r="F188" s="271" t="str">
        <f>IF(Table4[[#This Row],[START DATE]]="","",IF(Table4[[#This Row],[TASK DURATION]]="","",Table4[[#This Row],[START DATE]]+Table4[[#This Row],[TASK DURATION]]))</f>
        <v/>
      </c>
      <c r="G188" s="285"/>
      <c r="H188" s="285"/>
      <c r="I188" s="285"/>
      <c r="J188" s="285"/>
      <c r="K188" s="285"/>
      <c r="L188" s="285"/>
      <c r="M188" s="285"/>
      <c r="N188" s="285"/>
      <c r="O188" s="285"/>
      <c r="P188" s="285"/>
      <c r="Q188" s="285"/>
      <c r="R188" s="285"/>
      <c r="S188" s="285"/>
      <c r="T188" s="285"/>
      <c r="U188" s="285"/>
      <c r="V188" s="285"/>
      <c r="W188" s="285"/>
      <c r="X188" s="285"/>
      <c r="Y188" s="285"/>
      <c r="Z188" s="285"/>
      <c r="AA188" s="284"/>
      <c r="AB188" s="284"/>
      <c r="AC188" s="284"/>
      <c r="AD188" s="284"/>
      <c r="AE188" s="284"/>
      <c r="AF188" s="284"/>
    </row>
    <row r="189" spans="1:32" x14ac:dyDescent="0.35">
      <c r="A189" s="1008"/>
      <c r="D189" s="269" t="str">
        <f t="shared" si="2"/>
        <v/>
      </c>
      <c r="F189" s="271" t="str">
        <f>IF(Table4[[#This Row],[START DATE]]="","",IF(Table4[[#This Row],[TASK DURATION]]="","",Table4[[#This Row],[START DATE]]+Table4[[#This Row],[TASK DURATION]]))</f>
        <v/>
      </c>
      <c r="G189" s="285"/>
      <c r="H189" s="285"/>
      <c r="I189" s="285"/>
      <c r="J189" s="285"/>
      <c r="K189" s="285"/>
      <c r="L189" s="285"/>
      <c r="M189" s="285"/>
      <c r="N189" s="285"/>
      <c r="O189" s="285"/>
      <c r="P189" s="285"/>
      <c r="Q189" s="285"/>
      <c r="R189" s="285"/>
      <c r="S189" s="285"/>
      <c r="T189" s="285"/>
      <c r="U189" s="285"/>
      <c r="V189" s="285"/>
      <c r="W189" s="285"/>
      <c r="X189" s="285"/>
      <c r="Y189" s="285"/>
      <c r="Z189" s="285"/>
      <c r="AA189" s="284"/>
      <c r="AB189" s="284"/>
      <c r="AC189" s="284"/>
      <c r="AD189" s="284"/>
      <c r="AE189" s="284"/>
      <c r="AF189" s="284"/>
    </row>
    <row r="190" spans="1:32" x14ac:dyDescent="0.35">
      <c r="A190" s="1008"/>
      <c r="D190" s="269" t="str">
        <f t="shared" si="2"/>
        <v/>
      </c>
      <c r="F190" s="271" t="str">
        <f>IF(Table4[[#This Row],[START DATE]]="","",IF(Table4[[#This Row],[TASK DURATION]]="","",Table4[[#This Row],[START DATE]]+Table4[[#This Row],[TASK DURATION]]))</f>
        <v/>
      </c>
      <c r="G190" s="285"/>
      <c r="H190" s="285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U190" s="285"/>
      <c r="V190" s="285"/>
      <c r="W190" s="285"/>
      <c r="X190" s="285"/>
      <c r="Y190" s="285"/>
      <c r="Z190" s="285"/>
      <c r="AA190" s="284"/>
      <c r="AB190" s="284"/>
      <c r="AC190" s="284"/>
      <c r="AD190" s="284"/>
      <c r="AE190" s="284"/>
      <c r="AF190" s="284"/>
    </row>
    <row r="191" spans="1:32" x14ac:dyDescent="0.35">
      <c r="A191" s="1008"/>
      <c r="D191" s="269" t="str">
        <f t="shared" si="2"/>
        <v/>
      </c>
      <c r="F191" s="271" t="str">
        <f>IF(Table4[[#This Row],[START DATE]]="","",IF(Table4[[#This Row],[TASK DURATION]]="","",Table4[[#This Row],[START DATE]]+Table4[[#This Row],[TASK DURATION]]))</f>
        <v/>
      </c>
      <c r="G191" s="285"/>
      <c r="H191" s="285"/>
      <c r="I191" s="285"/>
      <c r="J191" s="285"/>
      <c r="K191" s="285"/>
      <c r="L191" s="285"/>
      <c r="M191" s="285"/>
      <c r="N191" s="285"/>
      <c r="O191" s="285"/>
      <c r="P191" s="285"/>
      <c r="Q191" s="285"/>
      <c r="R191" s="285"/>
      <c r="S191" s="285"/>
      <c r="T191" s="285"/>
      <c r="U191" s="285"/>
      <c r="V191" s="285"/>
      <c r="W191" s="285"/>
      <c r="X191" s="285"/>
      <c r="Y191" s="285"/>
      <c r="Z191" s="285"/>
      <c r="AA191" s="284"/>
      <c r="AB191" s="284"/>
      <c r="AC191" s="284"/>
      <c r="AD191" s="284"/>
      <c r="AE191" s="284"/>
      <c r="AF191" s="284"/>
    </row>
    <row r="192" spans="1:32" x14ac:dyDescent="0.35">
      <c r="A192" s="1008"/>
      <c r="D192" s="269" t="str">
        <f t="shared" si="2"/>
        <v/>
      </c>
      <c r="F192" s="271" t="str">
        <f>IF(Table4[[#This Row],[START DATE]]="","",IF(Table4[[#This Row],[TASK DURATION]]="","",Table4[[#This Row],[START DATE]]+Table4[[#This Row],[TASK DURATION]]))</f>
        <v/>
      </c>
      <c r="G192" s="285"/>
      <c r="H192" s="285"/>
      <c r="I192" s="285"/>
      <c r="J192" s="285"/>
      <c r="K192" s="285"/>
      <c r="L192" s="285"/>
      <c r="M192" s="285"/>
      <c r="N192" s="285"/>
      <c r="O192" s="285"/>
      <c r="P192" s="285"/>
      <c r="Q192" s="285"/>
      <c r="R192" s="285"/>
      <c r="S192" s="285"/>
      <c r="T192" s="285"/>
      <c r="U192" s="285"/>
      <c r="V192" s="285"/>
      <c r="W192" s="285"/>
      <c r="X192" s="285"/>
      <c r="Y192" s="285"/>
      <c r="Z192" s="285"/>
      <c r="AA192" s="284"/>
      <c r="AB192" s="284"/>
      <c r="AC192" s="284"/>
      <c r="AD192" s="284"/>
      <c r="AE192" s="284"/>
      <c r="AF192" s="284"/>
    </row>
    <row r="193" spans="1:32" x14ac:dyDescent="0.35">
      <c r="A193" s="1008"/>
      <c r="D193" s="269" t="str">
        <f t="shared" si="2"/>
        <v/>
      </c>
      <c r="F193" s="271" t="str">
        <f>IF(Table4[[#This Row],[START DATE]]="","",IF(Table4[[#This Row],[TASK DURATION]]="","",Table4[[#This Row],[START DATE]]+Table4[[#This Row],[TASK DURATION]]))</f>
        <v/>
      </c>
      <c r="G193" s="285"/>
      <c r="H193" s="285"/>
      <c r="I193" s="285"/>
      <c r="J193" s="285"/>
      <c r="K193" s="285"/>
      <c r="L193" s="285"/>
      <c r="M193" s="285"/>
      <c r="N193" s="285"/>
      <c r="O193" s="285"/>
      <c r="P193" s="285"/>
      <c r="Q193" s="285"/>
      <c r="R193" s="285"/>
      <c r="S193" s="285"/>
      <c r="T193" s="285"/>
      <c r="U193" s="285"/>
      <c r="V193" s="285"/>
      <c r="W193" s="285"/>
      <c r="X193" s="285"/>
      <c r="Y193" s="285"/>
      <c r="Z193" s="285"/>
      <c r="AA193" s="284"/>
      <c r="AB193" s="284"/>
      <c r="AC193" s="284"/>
      <c r="AD193" s="284"/>
      <c r="AE193" s="284"/>
      <c r="AF193" s="284"/>
    </row>
    <row r="194" spans="1:32" x14ac:dyDescent="0.35">
      <c r="A194" s="1008"/>
      <c r="D194" s="269" t="str">
        <f t="shared" si="2"/>
        <v/>
      </c>
      <c r="F194" s="271" t="str">
        <f>IF(Table4[[#This Row],[START DATE]]="","",IF(Table4[[#This Row],[TASK DURATION]]="","",Table4[[#This Row],[START DATE]]+Table4[[#This Row],[TASK DURATION]]))</f>
        <v/>
      </c>
      <c r="G194" s="285"/>
      <c r="H194" s="285"/>
      <c r="I194" s="285"/>
      <c r="J194" s="285"/>
      <c r="K194" s="285"/>
      <c r="L194" s="285"/>
      <c r="M194" s="285"/>
      <c r="N194" s="285"/>
      <c r="O194" s="285"/>
      <c r="P194" s="285"/>
      <c r="Q194" s="285"/>
      <c r="R194" s="285"/>
      <c r="S194" s="285"/>
      <c r="T194" s="285"/>
      <c r="U194" s="285"/>
      <c r="V194" s="285"/>
      <c r="W194" s="285"/>
      <c r="X194" s="285"/>
      <c r="Y194" s="285"/>
      <c r="Z194" s="285"/>
      <c r="AA194" s="284"/>
      <c r="AB194" s="284"/>
      <c r="AC194" s="284"/>
      <c r="AD194" s="284"/>
      <c r="AE194" s="284"/>
      <c r="AF194" s="284"/>
    </row>
    <row r="195" spans="1:32" x14ac:dyDescent="0.35">
      <c r="A195" s="1008"/>
      <c r="D195" s="269" t="str">
        <f t="shared" ref="D195:D258" si="3">IF(E195="","",IF(C195="","",E195-C195))</f>
        <v/>
      </c>
      <c r="F195" s="271" t="str">
        <f>IF(Table4[[#This Row],[START DATE]]="","",IF(Table4[[#This Row],[TASK DURATION]]="","",Table4[[#This Row],[START DATE]]+Table4[[#This Row],[TASK DURATION]]))</f>
        <v/>
      </c>
      <c r="G195" s="285"/>
      <c r="H195" s="285"/>
      <c r="I195" s="285"/>
      <c r="J195" s="285"/>
      <c r="K195" s="285"/>
      <c r="L195" s="285"/>
      <c r="M195" s="285"/>
      <c r="N195" s="285"/>
      <c r="O195" s="285"/>
      <c r="P195" s="285"/>
      <c r="Q195" s="285"/>
      <c r="R195" s="285"/>
      <c r="S195" s="285"/>
      <c r="T195" s="285"/>
      <c r="U195" s="285"/>
      <c r="V195" s="285"/>
      <c r="W195" s="285"/>
      <c r="X195" s="285"/>
      <c r="Y195" s="285"/>
      <c r="Z195" s="285"/>
      <c r="AA195" s="284"/>
      <c r="AB195" s="284"/>
      <c r="AC195" s="284"/>
      <c r="AD195" s="284"/>
      <c r="AE195" s="284"/>
      <c r="AF195" s="284"/>
    </row>
    <row r="196" spans="1:32" x14ac:dyDescent="0.35">
      <c r="A196" s="1008"/>
      <c r="D196" s="269" t="str">
        <f t="shared" si="3"/>
        <v/>
      </c>
      <c r="F196" s="271" t="str">
        <f>IF(Table4[[#This Row],[START DATE]]="","",IF(Table4[[#This Row],[TASK DURATION]]="","",Table4[[#This Row],[START DATE]]+Table4[[#This Row],[TASK DURATION]]))</f>
        <v/>
      </c>
      <c r="G196" s="285"/>
      <c r="H196" s="285"/>
      <c r="I196" s="285"/>
      <c r="J196" s="285"/>
      <c r="K196" s="285"/>
      <c r="L196" s="285"/>
      <c r="M196" s="285"/>
      <c r="N196" s="285"/>
      <c r="O196" s="285"/>
      <c r="P196" s="285"/>
      <c r="Q196" s="285"/>
      <c r="R196" s="285"/>
      <c r="S196" s="285"/>
      <c r="T196" s="285"/>
      <c r="U196" s="285"/>
      <c r="V196" s="285"/>
      <c r="W196" s="285"/>
      <c r="X196" s="285"/>
      <c r="Y196" s="285"/>
      <c r="Z196" s="285"/>
      <c r="AA196" s="284"/>
      <c r="AB196" s="284"/>
      <c r="AC196" s="284"/>
      <c r="AD196" s="284"/>
      <c r="AE196" s="284"/>
      <c r="AF196" s="284"/>
    </row>
    <row r="197" spans="1:32" x14ac:dyDescent="0.35">
      <c r="A197" s="1008"/>
      <c r="D197" s="269" t="str">
        <f t="shared" si="3"/>
        <v/>
      </c>
      <c r="F197" s="271" t="str">
        <f>IF(Table4[[#This Row],[START DATE]]="","",IF(Table4[[#This Row],[TASK DURATION]]="","",Table4[[#This Row],[START DATE]]+Table4[[#This Row],[TASK DURATION]]))</f>
        <v/>
      </c>
      <c r="G197" s="285"/>
      <c r="H197" s="285"/>
      <c r="I197" s="285"/>
      <c r="J197" s="285"/>
      <c r="K197" s="285"/>
      <c r="L197" s="285"/>
      <c r="M197" s="285"/>
      <c r="N197" s="285"/>
      <c r="O197" s="285"/>
      <c r="P197" s="285"/>
      <c r="Q197" s="285"/>
      <c r="R197" s="285"/>
      <c r="S197" s="285"/>
      <c r="T197" s="285"/>
      <c r="U197" s="285"/>
      <c r="V197" s="285"/>
      <c r="W197" s="285"/>
      <c r="X197" s="285"/>
      <c r="Y197" s="285"/>
      <c r="Z197" s="285"/>
      <c r="AA197" s="284"/>
      <c r="AB197" s="284"/>
      <c r="AC197" s="284"/>
      <c r="AD197" s="284"/>
      <c r="AE197" s="284"/>
      <c r="AF197" s="284"/>
    </row>
    <row r="198" spans="1:32" x14ac:dyDescent="0.35">
      <c r="A198" s="1008"/>
      <c r="D198" s="269" t="str">
        <f t="shared" si="3"/>
        <v/>
      </c>
      <c r="F198" s="271" t="str">
        <f>IF(Table4[[#This Row],[START DATE]]="","",IF(Table4[[#This Row],[TASK DURATION]]="","",Table4[[#This Row],[START DATE]]+Table4[[#This Row],[TASK DURATION]]))</f>
        <v/>
      </c>
      <c r="G198" s="285"/>
      <c r="H198" s="285"/>
      <c r="I198" s="285"/>
      <c r="J198" s="285"/>
      <c r="K198" s="285"/>
      <c r="L198" s="285"/>
      <c r="M198" s="285"/>
      <c r="N198" s="285"/>
      <c r="O198" s="285"/>
      <c r="P198" s="285"/>
      <c r="Q198" s="285"/>
      <c r="R198" s="285"/>
      <c r="S198" s="285"/>
      <c r="T198" s="285"/>
      <c r="U198" s="285"/>
      <c r="V198" s="285"/>
      <c r="W198" s="285"/>
      <c r="X198" s="285"/>
      <c r="Y198" s="285"/>
      <c r="Z198" s="285"/>
      <c r="AA198" s="284"/>
      <c r="AB198" s="284"/>
      <c r="AC198" s="284"/>
      <c r="AD198" s="284"/>
      <c r="AE198" s="284"/>
      <c r="AF198" s="284"/>
    </row>
    <row r="199" spans="1:32" x14ac:dyDescent="0.35">
      <c r="A199" s="1008"/>
      <c r="D199" s="269" t="str">
        <f t="shared" si="3"/>
        <v/>
      </c>
      <c r="F199" s="271" t="str">
        <f>IF(Table4[[#This Row],[START DATE]]="","",IF(Table4[[#This Row],[TASK DURATION]]="","",Table4[[#This Row],[START DATE]]+Table4[[#This Row],[TASK DURATION]]))</f>
        <v/>
      </c>
      <c r="G199" s="285"/>
      <c r="H199" s="285"/>
      <c r="I199" s="285"/>
      <c r="J199" s="285"/>
      <c r="K199" s="285"/>
      <c r="L199" s="285"/>
      <c r="M199" s="285"/>
      <c r="N199" s="285"/>
      <c r="O199" s="285"/>
      <c r="P199" s="285"/>
      <c r="Q199" s="285"/>
      <c r="R199" s="285"/>
      <c r="S199" s="285"/>
      <c r="T199" s="285"/>
      <c r="U199" s="285"/>
      <c r="V199" s="285"/>
      <c r="W199" s="285"/>
      <c r="X199" s="285"/>
      <c r="Y199" s="285"/>
      <c r="Z199" s="285"/>
      <c r="AA199" s="284"/>
      <c r="AB199" s="284"/>
      <c r="AC199" s="284"/>
      <c r="AD199" s="284"/>
      <c r="AE199" s="284"/>
      <c r="AF199" s="284"/>
    </row>
    <row r="200" spans="1:32" x14ac:dyDescent="0.35">
      <c r="A200" s="1008"/>
      <c r="D200" s="269" t="str">
        <f t="shared" si="3"/>
        <v/>
      </c>
      <c r="F200" s="271" t="str">
        <f>IF(Table4[[#This Row],[START DATE]]="","",IF(Table4[[#This Row],[TASK DURATION]]="","",Table4[[#This Row],[START DATE]]+Table4[[#This Row],[TASK DURATION]]))</f>
        <v/>
      </c>
      <c r="G200" s="285"/>
      <c r="H200" s="285"/>
      <c r="I200" s="285"/>
      <c r="J200" s="285"/>
      <c r="K200" s="285"/>
      <c r="L200" s="285"/>
      <c r="M200" s="285"/>
      <c r="N200" s="285"/>
      <c r="O200" s="285"/>
      <c r="P200" s="285"/>
      <c r="Q200" s="285"/>
      <c r="R200" s="285"/>
      <c r="S200" s="285"/>
      <c r="T200" s="285"/>
      <c r="U200" s="285"/>
      <c r="V200" s="285"/>
      <c r="W200" s="285"/>
      <c r="X200" s="285"/>
      <c r="Y200" s="285"/>
      <c r="Z200" s="285"/>
      <c r="AA200" s="284"/>
      <c r="AB200" s="284"/>
      <c r="AC200" s="284"/>
      <c r="AD200" s="284"/>
      <c r="AE200" s="284"/>
      <c r="AF200" s="284"/>
    </row>
    <row r="201" spans="1:32" x14ac:dyDescent="0.35">
      <c r="A201" s="1008"/>
      <c r="D201" s="269" t="str">
        <f t="shared" si="3"/>
        <v/>
      </c>
      <c r="F201" s="271" t="str">
        <f>IF(Table4[[#This Row],[START DATE]]="","",IF(Table4[[#This Row],[TASK DURATION]]="","",Table4[[#This Row],[START DATE]]+Table4[[#This Row],[TASK DURATION]]))</f>
        <v/>
      </c>
      <c r="G201" s="285"/>
      <c r="H201" s="285"/>
      <c r="I201" s="285"/>
      <c r="J201" s="285"/>
      <c r="K201" s="285"/>
      <c r="L201" s="285"/>
      <c r="M201" s="285"/>
      <c r="N201" s="285"/>
      <c r="O201" s="285"/>
      <c r="P201" s="285"/>
      <c r="Q201" s="285"/>
      <c r="R201" s="285"/>
      <c r="S201" s="285"/>
      <c r="T201" s="285"/>
      <c r="U201" s="285"/>
      <c r="V201" s="285"/>
      <c r="W201" s="285"/>
      <c r="X201" s="285"/>
      <c r="Y201" s="285"/>
      <c r="Z201" s="285"/>
      <c r="AA201" s="284"/>
      <c r="AB201" s="284"/>
      <c r="AC201" s="284"/>
      <c r="AD201" s="284"/>
      <c r="AE201" s="284"/>
      <c r="AF201" s="284"/>
    </row>
    <row r="202" spans="1:32" x14ac:dyDescent="0.35">
      <c r="A202" s="1008"/>
      <c r="D202" s="269" t="str">
        <f t="shared" si="3"/>
        <v/>
      </c>
      <c r="F202" s="271" t="str">
        <f>IF(Table4[[#This Row],[START DATE]]="","",IF(Table4[[#This Row],[TASK DURATION]]="","",Table4[[#This Row],[START DATE]]+Table4[[#This Row],[TASK DURATION]]))</f>
        <v/>
      </c>
      <c r="G202" s="285"/>
      <c r="H202" s="285"/>
      <c r="I202" s="285"/>
      <c r="J202" s="285"/>
      <c r="K202" s="285"/>
      <c r="L202" s="285"/>
      <c r="M202" s="285"/>
      <c r="N202" s="285"/>
      <c r="O202" s="285"/>
      <c r="P202" s="285"/>
      <c r="Q202" s="285"/>
      <c r="R202" s="285"/>
      <c r="S202" s="285"/>
      <c r="T202" s="285"/>
      <c r="U202" s="285"/>
      <c r="V202" s="285"/>
      <c r="W202" s="285"/>
      <c r="X202" s="285"/>
      <c r="Y202" s="285"/>
      <c r="Z202" s="285"/>
      <c r="AA202" s="284"/>
      <c r="AB202" s="284"/>
      <c r="AC202" s="284"/>
      <c r="AD202" s="284"/>
      <c r="AE202" s="284"/>
      <c r="AF202" s="284"/>
    </row>
    <row r="203" spans="1:32" x14ac:dyDescent="0.35">
      <c r="A203" s="1008"/>
      <c r="D203" s="269" t="str">
        <f t="shared" si="3"/>
        <v/>
      </c>
      <c r="F203" s="271" t="str">
        <f>IF(Table4[[#This Row],[START DATE]]="","",IF(Table4[[#This Row],[TASK DURATION]]="","",Table4[[#This Row],[START DATE]]+Table4[[#This Row],[TASK DURATION]]))</f>
        <v/>
      </c>
      <c r="G203" s="285"/>
      <c r="H203" s="285"/>
      <c r="I203" s="285"/>
      <c r="J203" s="285"/>
      <c r="K203" s="285"/>
      <c r="L203" s="285"/>
      <c r="M203" s="285"/>
      <c r="N203" s="285"/>
      <c r="O203" s="285"/>
      <c r="P203" s="285"/>
      <c r="Q203" s="285"/>
      <c r="R203" s="285"/>
      <c r="S203" s="285"/>
      <c r="T203" s="285"/>
      <c r="U203" s="285"/>
      <c r="V203" s="285"/>
      <c r="W203" s="285"/>
      <c r="X203" s="285"/>
      <c r="Y203" s="285"/>
      <c r="Z203" s="285"/>
      <c r="AA203" s="284"/>
      <c r="AB203" s="284"/>
      <c r="AC203" s="284"/>
      <c r="AD203" s="284"/>
      <c r="AE203" s="284"/>
      <c r="AF203" s="284"/>
    </row>
    <row r="204" spans="1:32" x14ac:dyDescent="0.35">
      <c r="A204" s="1008"/>
      <c r="D204" s="269" t="str">
        <f t="shared" si="3"/>
        <v/>
      </c>
      <c r="F204" s="271" t="str">
        <f>IF(Table4[[#This Row],[START DATE]]="","",IF(Table4[[#This Row],[TASK DURATION]]="","",Table4[[#This Row],[START DATE]]+Table4[[#This Row],[TASK DURATION]]))</f>
        <v/>
      </c>
      <c r="G204" s="285"/>
      <c r="H204" s="285"/>
      <c r="I204" s="285"/>
      <c r="J204" s="285"/>
      <c r="K204" s="285"/>
      <c r="L204" s="285"/>
      <c r="M204" s="285"/>
      <c r="N204" s="285"/>
      <c r="O204" s="285"/>
      <c r="P204" s="285"/>
      <c r="Q204" s="285"/>
      <c r="R204" s="285"/>
      <c r="S204" s="285"/>
      <c r="T204" s="285"/>
      <c r="U204" s="285"/>
      <c r="V204" s="285"/>
      <c r="W204" s="285"/>
      <c r="X204" s="285"/>
      <c r="Y204" s="285"/>
      <c r="Z204" s="285"/>
      <c r="AA204" s="284"/>
      <c r="AB204" s="284"/>
      <c r="AC204" s="284"/>
      <c r="AD204" s="284"/>
      <c r="AE204" s="284"/>
      <c r="AF204" s="284"/>
    </row>
    <row r="205" spans="1:32" x14ac:dyDescent="0.35">
      <c r="A205" s="1008"/>
      <c r="D205" s="269" t="str">
        <f t="shared" si="3"/>
        <v/>
      </c>
      <c r="F205" s="271" t="str">
        <f>IF(Table4[[#This Row],[START DATE]]="","",IF(Table4[[#This Row],[TASK DURATION]]="","",Table4[[#This Row],[START DATE]]+Table4[[#This Row],[TASK DURATION]]))</f>
        <v/>
      </c>
      <c r="G205" s="285"/>
      <c r="H205" s="285"/>
      <c r="I205" s="285"/>
      <c r="J205" s="285"/>
      <c r="K205" s="285"/>
      <c r="L205" s="285"/>
      <c r="M205" s="285"/>
      <c r="N205" s="285"/>
      <c r="O205" s="285"/>
      <c r="P205" s="285"/>
      <c r="Q205" s="285"/>
      <c r="R205" s="285"/>
      <c r="S205" s="285"/>
      <c r="T205" s="285"/>
      <c r="U205" s="285"/>
      <c r="V205" s="285"/>
      <c r="W205" s="285"/>
      <c r="X205" s="285"/>
      <c r="Y205" s="285"/>
      <c r="Z205" s="285"/>
      <c r="AA205" s="284"/>
      <c r="AB205" s="284"/>
      <c r="AC205" s="284"/>
      <c r="AD205" s="284"/>
      <c r="AE205" s="284"/>
      <c r="AF205" s="284"/>
    </row>
    <row r="206" spans="1:32" x14ac:dyDescent="0.35">
      <c r="A206" s="1008"/>
      <c r="D206" s="269" t="str">
        <f t="shared" si="3"/>
        <v/>
      </c>
      <c r="F206" s="271" t="str">
        <f>IF(Table4[[#This Row],[START DATE]]="","",IF(Table4[[#This Row],[TASK DURATION]]="","",Table4[[#This Row],[START DATE]]+Table4[[#This Row],[TASK DURATION]]))</f>
        <v/>
      </c>
      <c r="G206" s="285"/>
      <c r="H206" s="285"/>
      <c r="I206" s="285"/>
      <c r="J206" s="285"/>
      <c r="K206" s="285"/>
      <c r="L206" s="285"/>
      <c r="M206" s="285"/>
      <c r="N206" s="285"/>
      <c r="O206" s="285"/>
      <c r="P206" s="285"/>
      <c r="Q206" s="285"/>
      <c r="R206" s="285"/>
      <c r="S206" s="285"/>
      <c r="T206" s="285"/>
      <c r="U206" s="285"/>
      <c r="V206" s="285"/>
      <c r="W206" s="285"/>
      <c r="X206" s="285"/>
      <c r="Y206" s="285"/>
      <c r="Z206" s="285"/>
      <c r="AA206" s="284"/>
      <c r="AB206" s="284"/>
      <c r="AC206" s="284"/>
      <c r="AD206" s="284"/>
      <c r="AE206" s="284"/>
      <c r="AF206" s="284"/>
    </row>
    <row r="207" spans="1:32" x14ac:dyDescent="0.35">
      <c r="A207" s="1008"/>
      <c r="D207" s="269" t="str">
        <f t="shared" si="3"/>
        <v/>
      </c>
      <c r="F207" s="271" t="str">
        <f>IF(Table4[[#This Row],[START DATE]]="","",IF(Table4[[#This Row],[TASK DURATION]]="","",Table4[[#This Row],[START DATE]]+Table4[[#This Row],[TASK DURATION]]))</f>
        <v/>
      </c>
      <c r="G207" s="285"/>
      <c r="H207" s="285"/>
      <c r="I207" s="285"/>
      <c r="J207" s="285"/>
      <c r="K207" s="285"/>
      <c r="L207" s="285"/>
      <c r="M207" s="285"/>
      <c r="N207" s="285"/>
      <c r="O207" s="285"/>
      <c r="P207" s="285"/>
      <c r="Q207" s="285"/>
      <c r="R207" s="285"/>
      <c r="S207" s="285"/>
      <c r="T207" s="285"/>
      <c r="U207" s="285"/>
      <c r="V207" s="285"/>
      <c r="W207" s="285"/>
      <c r="X207" s="285"/>
      <c r="Y207" s="285"/>
      <c r="Z207" s="285"/>
      <c r="AA207" s="284"/>
      <c r="AB207" s="284"/>
      <c r="AC207" s="284"/>
      <c r="AD207" s="284"/>
      <c r="AE207" s="284"/>
      <c r="AF207" s="284"/>
    </row>
    <row r="208" spans="1:32" x14ac:dyDescent="0.35">
      <c r="A208" s="1008"/>
      <c r="D208" s="269" t="str">
        <f t="shared" si="3"/>
        <v/>
      </c>
      <c r="F208" s="271" t="str">
        <f>IF(Table4[[#This Row],[START DATE]]="","",IF(Table4[[#This Row],[TASK DURATION]]="","",Table4[[#This Row],[START DATE]]+Table4[[#This Row],[TASK DURATION]]))</f>
        <v/>
      </c>
      <c r="G208" s="285"/>
      <c r="H208" s="285"/>
      <c r="I208" s="285"/>
      <c r="J208" s="285"/>
      <c r="K208" s="285"/>
      <c r="L208" s="285"/>
      <c r="M208" s="285"/>
      <c r="N208" s="285"/>
      <c r="O208" s="285"/>
      <c r="P208" s="285"/>
      <c r="Q208" s="285"/>
      <c r="R208" s="285"/>
      <c r="S208" s="285"/>
      <c r="T208" s="285"/>
      <c r="U208" s="285"/>
      <c r="V208" s="285"/>
      <c r="W208" s="285"/>
      <c r="X208" s="285"/>
      <c r="Y208" s="285"/>
      <c r="Z208" s="285"/>
      <c r="AA208" s="284"/>
      <c r="AB208" s="284"/>
      <c r="AC208" s="284"/>
      <c r="AD208" s="284"/>
      <c r="AE208" s="284"/>
      <c r="AF208" s="284"/>
    </row>
    <row r="209" spans="1:32" x14ac:dyDescent="0.35">
      <c r="A209" s="1008"/>
      <c r="D209" s="269" t="str">
        <f t="shared" si="3"/>
        <v/>
      </c>
      <c r="F209" s="271" t="str">
        <f>IF(Table4[[#This Row],[START DATE]]="","",IF(Table4[[#This Row],[TASK DURATION]]="","",Table4[[#This Row],[START DATE]]+Table4[[#This Row],[TASK DURATION]]))</f>
        <v/>
      </c>
      <c r="G209" s="285"/>
      <c r="H209" s="285"/>
      <c r="I209" s="285"/>
      <c r="J209" s="285"/>
      <c r="K209" s="285"/>
      <c r="L209" s="285"/>
      <c r="M209" s="285"/>
      <c r="N209" s="285"/>
      <c r="O209" s="285"/>
      <c r="P209" s="285"/>
      <c r="Q209" s="285"/>
      <c r="R209" s="285"/>
      <c r="S209" s="285"/>
      <c r="T209" s="285"/>
      <c r="U209" s="285"/>
      <c r="V209" s="285"/>
      <c r="W209" s="285"/>
      <c r="X209" s="285"/>
      <c r="Y209" s="285"/>
      <c r="Z209" s="285"/>
      <c r="AA209" s="284"/>
      <c r="AB209" s="284"/>
      <c r="AC209" s="284"/>
      <c r="AD209" s="284"/>
      <c r="AE209" s="284"/>
      <c r="AF209" s="284"/>
    </row>
    <row r="210" spans="1:32" x14ac:dyDescent="0.35">
      <c r="A210" s="1008"/>
      <c r="D210" s="269" t="str">
        <f t="shared" si="3"/>
        <v/>
      </c>
      <c r="F210" s="271" t="str">
        <f>IF(Table4[[#This Row],[START DATE]]="","",IF(Table4[[#This Row],[TASK DURATION]]="","",Table4[[#This Row],[START DATE]]+Table4[[#This Row],[TASK DURATION]]))</f>
        <v/>
      </c>
      <c r="G210" s="285"/>
      <c r="H210" s="285"/>
      <c r="I210" s="285"/>
      <c r="J210" s="285"/>
      <c r="K210" s="285"/>
      <c r="L210" s="285"/>
      <c r="M210" s="285"/>
      <c r="N210" s="285"/>
      <c r="O210" s="285"/>
      <c r="P210" s="285"/>
      <c r="Q210" s="285"/>
      <c r="R210" s="285"/>
      <c r="S210" s="285"/>
      <c r="T210" s="285"/>
      <c r="U210" s="285"/>
      <c r="V210" s="285"/>
      <c r="W210" s="285"/>
      <c r="X210" s="285"/>
      <c r="Y210" s="285"/>
      <c r="Z210" s="285"/>
      <c r="AA210" s="284"/>
      <c r="AB210" s="284"/>
      <c r="AC210" s="284"/>
      <c r="AD210" s="284"/>
      <c r="AE210" s="284"/>
      <c r="AF210" s="284"/>
    </row>
    <row r="211" spans="1:32" x14ac:dyDescent="0.35">
      <c r="A211" s="1008"/>
      <c r="D211" s="269" t="str">
        <f t="shared" si="3"/>
        <v/>
      </c>
      <c r="F211" s="271" t="str">
        <f>IF(Table4[[#This Row],[START DATE]]="","",IF(Table4[[#This Row],[TASK DURATION]]="","",Table4[[#This Row],[START DATE]]+Table4[[#This Row],[TASK DURATION]]))</f>
        <v/>
      </c>
      <c r="G211" s="285"/>
      <c r="H211" s="285"/>
      <c r="I211" s="285"/>
      <c r="J211" s="285"/>
      <c r="K211" s="285"/>
      <c r="L211" s="285"/>
      <c r="M211" s="285"/>
      <c r="N211" s="285"/>
      <c r="O211" s="285"/>
      <c r="P211" s="285"/>
      <c r="Q211" s="285"/>
      <c r="R211" s="285"/>
      <c r="S211" s="285"/>
      <c r="T211" s="285"/>
      <c r="U211" s="285"/>
      <c r="V211" s="285"/>
      <c r="W211" s="285"/>
      <c r="X211" s="285"/>
      <c r="Y211" s="285"/>
      <c r="Z211" s="285"/>
      <c r="AA211" s="284"/>
      <c r="AB211" s="284"/>
      <c r="AC211" s="284"/>
      <c r="AD211" s="284"/>
      <c r="AE211" s="284"/>
      <c r="AF211" s="284"/>
    </row>
    <row r="212" spans="1:32" x14ac:dyDescent="0.35">
      <c r="A212" s="1008"/>
      <c r="D212" s="269" t="str">
        <f t="shared" si="3"/>
        <v/>
      </c>
      <c r="F212" s="271" t="str">
        <f>IF(Table4[[#This Row],[START DATE]]="","",IF(Table4[[#This Row],[TASK DURATION]]="","",Table4[[#This Row],[START DATE]]+Table4[[#This Row],[TASK DURATION]]))</f>
        <v/>
      </c>
      <c r="G212" s="285"/>
      <c r="H212" s="285"/>
      <c r="I212" s="285"/>
      <c r="J212" s="285"/>
      <c r="K212" s="285"/>
      <c r="L212" s="285"/>
      <c r="M212" s="285"/>
      <c r="N212" s="285"/>
      <c r="O212" s="285"/>
      <c r="P212" s="285"/>
      <c r="Q212" s="285"/>
      <c r="R212" s="285"/>
      <c r="S212" s="285"/>
      <c r="T212" s="285"/>
      <c r="U212" s="285"/>
      <c r="V212" s="285"/>
      <c r="W212" s="285"/>
      <c r="X212" s="285"/>
      <c r="Y212" s="285"/>
      <c r="Z212" s="285"/>
      <c r="AA212" s="284"/>
      <c r="AB212" s="284"/>
      <c r="AC212" s="284"/>
      <c r="AD212" s="284"/>
      <c r="AE212" s="284"/>
      <c r="AF212" s="284"/>
    </row>
    <row r="213" spans="1:32" x14ac:dyDescent="0.35">
      <c r="A213" s="1008"/>
      <c r="D213" s="269" t="str">
        <f t="shared" si="3"/>
        <v/>
      </c>
      <c r="F213" s="271" t="str">
        <f>IF(Table4[[#This Row],[START DATE]]="","",IF(Table4[[#This Row],[TASK DURATION]]="","",Table4[[#This Row],[START DATE]]+Table4[[#This Row],[TASK DURATION]]))</f>
        <v/>
      </c>
      <c r="G213" s="285"/>
      <c r="H213" s="285"/>
      <c r="I213" s="285"/>
      <c r="J213" s="285"/>
      <c r="K213" s="285"/>
      <c r="L213" s="285"/>
      <c r="M213" s="285"/>
      <c r="N213" s="285"/>
      <c r="O213" s="285"/>
      <c r="P213" s="285"/>
      <c r="Q213" s="285"/>
      <c r="R213" s="285"/>
      <c r="S213" s="285"/>
      <c r="T213" s="285"/>
      <c r="U213" s="285"/>
      <c r="V213" s="285"/>
      <c r="W213" s="285"/>
      <c r="X213" s="285"/>
      <c r="Y213" s="285"/>
      <c r="Z213" s="285"/>
      <c r="AA213" s="284"/>
      <c r="AB213" s="284"/>
      <c r="AC213" s="284"/>
      <c r="AD213" s="284"/>
      <c r="AE213" s="284"/>
      <c r="AF213" s="284"/>
    </row>
    <row r="214" spans="1:32" x14ac:dyDescent="0.35">
      <c r="A214" s="1008"/>
      <c r="D214" s="269" t="str">
        <f t="shared" si="3"/>
        <v/>
      </c>
      <c r="F214" s="271" t="str">
        <f>IF(Table4[[#This Row],[START DATE]]="","",IF(Table4[[#This Row],[TASK DURATION]]="","",Table4[[#This Row],[START DATE]]+Table4[[#This Row],[TASK DURATION]]))</f>
        <v/>
      </c>
      <c r="G214" s="285"/>
      <c r="H214" s="285"/>
      <c r="I214" s="285"/>
      <c r="J214" s="285"/>
      <c r="K214" s="285"/>
      <c r="L214" s="285"/>
      <c r="M214" s="285"/>
      <c r="N214" s="285"/>
      <c r="O214" s="285"/>
      <c r="P214" s="285"/>
      <c r="Q214" s="285"/>
      <c r="R214" s="285"/>
      <c r="S214" s="285"/>
      <c r="T214" s="285"/>
      <c r="U214" s="285"/>
      <c r="V214" s="285"/>
      <c r="W214" s="285"/>
      <c r="X214" s="285"/>
      <c r="Y214" s="285"/>
      <c r="Z214" s="285"/>
      <c r="AA214" s="284"/>
      <c r="AB214" s="284"/>
      <c r="AC214" s="284"/>
      <c r="AD214" s="284"/>
      <c r="AE214" s="284"/>
      <c r="AF214" s="284"/>
    </row>
    <row r="215" spans="1:32" x14ac:dyDescent="0.35">
      <c r="A215" s="1008"/>
      <c r="D215" s="269" t="str">
        <f t="shared" si="3"/>
        <v/>
      </c>
      <c r="F215" s="271" t="str">
        <f>IF(Table4[[#This Row],[START DATE]]="","",IF(Table4[[#This Row],[TASK DURATION]]="","",Table4[[#This Row],[START DATE]]+Table4[[#This Row],[TASK DURATION]]))</f>
        <v/>
      </c>
      <c r="G215" s="285"/>
      <c r="H215" s="285"/>
      <c r="I215" s="285"/>
      <c r="J215" s="285"/>
      <c r="K215" s="285"/>
      <c r="L215" s="285"/>
      <c r="M215" s="285"/>
      <c r="N215" s="285"/>
      <c r="O215" s="285"/>
      <c r="P215" s="285"/>
      <c r="Q215" s="285"/>
      <c r="R215" s="285"/>
      <c r="S215" s="285"/>
      <c r="T215" s="285"/>
      <c r="U215" s="285"/>
      <c r="V215" s="285"/>
      <c r="W215" s="285"/>
      <c r="X215" s="285"/>
      <c r="Y215" s="285"/>
      <c r="Z215" s="285"/>
      <c r="AA215" s="284"/>
      <c r="AB215" s="284"/>
      <c r="AC215" s="284"/>
      <c r="AD215" s="284"/>
      <c r="AE215" s="284"/>
      <c r="AF215" s="284"/>
    </row>
    <row r="216" spans="1:32" x14ac:dyDescent="0.35">
      <c r="A216" s="1008"/>
      <c r="D216" s="269" t="str">
        <f t="shared" si="3"/>
        <v/>
      </c>
      <c r="F216" s="271" t="str">
        <f>IF(Table4[[#This Row],[START DATE]]="","",IF(Table4[[#This Row],[TASK DURATION]]="","",Table4[[#This Row],[START DATE]]+Table4[[#This Row],[TASK DURATION]]))</f>
        <v/>
      </c>
      <c r="G216" s="285"/>
      <c r="H216" s="285"/>
      <c r="I216" s="285"/>
      <c r="J216" s="285"/>
      <c r="K216" s="285"/>
      <c r="L216" s="285"/>
      <c r="M216" s="285"/>
      <c r="N216" s="285"/>
      <c r="O216" s="285"/>
      <c r="P216" s="285"/>
      <c r="Q216" s="285"/>
      <c r="R216" s="285"/>
      <c r="S216" s="285"/>
      <c r="T216" s="285"/>
      <c r="U216" s="285"/>
      <c r="V216" s="285"/>
      <c r="W216" s="285"/>
      <c r="X216" s="285"/>
      <c r="Y216" s="285"/>
      <c r="Z216" s="285"/>
      <c r="AA216" s="284"/>
      <c r="AB216" s="284"/>
      <c r="AC216" s="284"/>
      <c r="AD216" s="284"/>
      <c r="AE216" s="284"/>
      <c r="AF216" s="284"/>
    </row>
    <row r="217" spans="1:32" x14ac:dyDescent="0.35">
      <c r="A217" s="1008"/>
      <c r="D217" s="269" t="str">
        <f t="shared" si="3"/>
        <v/>
      </c>
      <c r="F217" s="271" t="str">
        <f>IF(Table4[[#This Row],[START DATE]]="","",IF(Table4[[#This Row],[TASK DURATION]]="","",Table4[[#This Row],[START DATE]]+Table4[[#This Row],[TASK DURATION]]))</f>
        <v/>
      </c>
      <c r="G217" s="285"/>
      <c r="H217" s="285"/>
      <c r="I217" s="285"/>
      <c r="J217" s="285"/>
      <c r="K217" s="285"/>
      <c r="L217" s="285"/>
      <c r="M217" s="285"/>
      <c r="N217" s="285"/>
      <c r="O217" s="285"/>
      <c r="P217" s="285"/>
      <c r="Q217" s="285"/>
      <c r="R217" s="285"/>
      <c r="S217" s="285"/>
      <c r="T217" s="285"/>
      <c r="U217" s="285"/>
      <c r="V217" s="285"/>
      <c r="W217" s="285"/>
      <c r="X217" s="285"/>
      <c r="Y217" s="285"/>
      <c r="Z217" s="285"/>
      <c r="AA217" s="284"/>
      <c r="AB217" s="284"/>
      <c r="AC217" s="284"/>
      <c r="AD217" s="284"/>
      <c r="AE217" s="284"/>
      <c r="AF217" s="284"/>
    </row>
    <row r="218" spans="1:32" x14ac:dyDescent="0.35">
      <c r="A218" s="1008"/>
      <c r="D218" s="269" t="str">
        <f t="shared" si="3"/>
        <v/>
      </c>
      <c r="F218" s="271" t="str">
        <f>IF(Table4[[#This Row],[START DATE]]="","",IF(Table4[[#This Row],[TASK DURATION]]="","",Table4[[#This Row],[START DATE]]+Table4[[#This Row],[TASK DURATION]]))</f>
        <v/>
      </c>
      <c r="G218" s="285"/>
      <c r="H218" s="285"/>
      <c r="I218" s="285"/>
      <c r="J218" s="285"/>
      <c r="K218" s="285"/>
      <c r="L218" s="285"/>
      <c r="M218" s="285"/>
      <c r="N218" s="285"/>
      <c r="O218" s="285"/>
      <c r="P218" s="285"/>
      <c r="Q218" s="285"/>
      <c r="R218" s="285"/>
      <c r="S218" s="285"/>
      <c r="T218" s="285"/>
      <c r="U218" s="285"/>
      <c r="V218" s="285"/>
      <c r="W218" s="285"/>
      <c r="X218" s="285"/>
      <c r="Y218" s="285"/>
      <c r="Z218" s="285"/>
      <c r="AA218" s="284"/>
      <c r="AB218" s="284"/>
      <c r="AC218" s="284"/>
      <c r="AD218" s="284"/>
      <c r="AE218" s="284"/>
      <c r="AF218" s="284"/>
    </row>
    <row r="219" spans="1:32" x14ac:dyDescent="0.35">
      <c r="A219" s="1008"/>
      <c r="D219" s="269" t="str">
        <f t="shared" si="3"/>
        <v/>
      </c>
      <c r="F219" s="271" t="str">
        <f>IF(Table4[[#This Row],[START DATE]]="","",IF(Table4[[#This Row],[TASK DURATION]]="","",Table4[[#This Row],[START DATE]]+Table4[[#This Row],[TASK DURATION]]))</f>
        <v/>
      </c>
      <c r="G219" s="285"/>
      <c r="H219" s="285"/>
      <c r="I219" s="285"/>
      <c r="J219" s="285"/>
      <c r="K219" s="285"/>
      <c r="L219" s="285"/>
      <c r="M219" s="285"/>
      <c r="N219" s="285"/>
      <c r="O219" s="285"/>
      <c r="P219" s="285"/>
      <c r="Q219" s="285"/>
      <c r="R219" s="285"/>
      <c r="S219" s="285"/>
      <c r="T219" s="285"/>
      <c r="U219" s="285"/>
      <c r="V219" s="285"/>
      <c r="W219" s="285"/>
      <c r="X219" s="285"/>
      <c r="Y219" s="285"/>
      <c r="Z219" s="285"/>
      <c r="AA219" s="284"/>
      <c r="AB219" s="284"/>
      <c r="AC219" s="284"/>
      <c r="AD219" s="284"/>
      <c r="AE219" s="284"/>
      <c r="AF219" s="284"/>
    </row>
    <row r="220" spans="1:32" x14ac:dyDescent="0.35">
      <c r="A220" s="1008"/>
      <c r="D220" s="269" t="str">
        <f t="shared" si="3"/>
        <v/>
      </c>
      <c r="F220" s="271" t="str">
        <f>IF(Table4[[#This Row],[START DATE]]="","",IF(Table4[[#This Row],[TASK DURATION]]="","",Table4[[#This Row],[START DATE]]+Table4[[#This Row],[TASK DURATION]]))</f>
        <v/>
      </c>
      <c r="G220" s="285"/>
      <c r="H220" s="285"/>
      <c r="I220" s="285"/>
      <c r="J220" s="285"/>
      <c r="K220" s="285"/>
      <c r="L220" s="285"/>
      <c r="M220" s="285"/>
      <c r="N220" s="285"/>
      <c r="O220" s="285"/>
      <c r="P220" s="285"/>
      <c r="Q220" s="285"/>
      <c r="R220" s="285"/>
      <c r="S220" s="285"/>
      <c r="T220" s="285"/>
      <c r="U220" s="285"/>
      <c r="V220" s="285"/>
      <c r="W220" s="285"/>
      <c r="X220" s="285"/>
      <c r="Y220" s="285"/>
      <c r="Z220" s="285"/>
      <c r="AA220" s="284"/>
      <c r="AB220" s="284"/>
      <c r="AC220" s="284"/>
      <c r="AD220" s="284"/>
      <c r="AE220" s="284"/>
      <c r="AF220" s="284"/>
    </row>
    <row r="221" spans="1:32" x14ac:dyDescent="0.35">
      <c r="A221" s="1008"/>
      <c r="D221" s="269" t="str">
        <f t="shared" si="3"/>
        <v/>
      </c>
      <c r="F221" s="271" t="str">
        <f>IF(Table4[[#This Row],[START DATE]]="","",IF(Table4[[#This Row],[TASK DURATION]]="","",Table4[[#This Row],[START DATE]]+Table4[[#This Row],[TASK DURATION]]))</f>
        <v/>
      </c>
      <c r="G221" s="285"/>
      <c r="H221" s="285"/>
      <c r="I221" s="285"/>
      <c r="J221" s="285"/>
      <c r="K221" s="285"/>
      <c r="L221" s="285"/>
      <c r="M221" s="285"/>
      <c r="N221" s="285"/>
      <c r="O221" s="285"/>
      <c r="P221" s="285"/>
      <c r="Q221" s="285"/>
      <c r="R221" s="285"/>
      <c r="S221" s="285"/>
      <c r="T221" s="285"/>
      <c r="U221" s="285"/>
      <c r="V221" s="285"/>
      <c r="W221" s="285"/>
      <c r="X221" s="285"/>
      <c r="Y221" s="285"/>
      <c r="Z221" s="285"/>
      <c r="AA221" s="284"/>
      <c r="AB221" s="284"/>
      <c r="AC221" s="284"/>
      <c r="AD221" s="284"/>
      <c r="AE221" s="284"/>
      <c r="AF221" s="284"/>
    </row>
    <row r="222" spans="1:32" x14ac:dyDescent="0.35">
      <c r="A222" s="1008"/>
      <c r="D222" s="269" t="str">
        <f t="shared" si="3"/>
        <v/>
      </c>
      <c r="F222" s="271" t="str">
        <f>IF(Table4[[#This Row],[START DATE]]="","",IF(Table4[[#This Row],[TASK DURATION]]="","",Table4[[#This Row],[START DATE]]+Table4[[#This Row],[TASK DURATION]]))</f>
        <v/>
      </c>
      <c r="G222" s="285"/>
      <c r="H222" s="285"/>
      <c r="I222" s="285"/>
      <c r="J222" s="285"/>
      <c r="K222" s="285"/>
      <c r="L222" s="285"/>
      <c r="M222" s="285"/>
      <c r="N222" s="285"/>
      <c r="O222" s="285"/>
      <c r="P222" s="285"/>
      <c r="Q222" s="285"/>
      <c r="R222" s="285"/>
      <c r="S222" s="285"/>
      <c r="T222" s="285"/>
      <c r="U222" s="285"/>
      <c r="V222" s="285"/>
      <c r="W222" s="285"/>
      <c r="X222" s="285"/>
      <c r="Y222" s="285"/>
      <c r="Z222" s="285"/>
      <c r="AA222" s="284"/>
      <c r="AB222" s="284"/>
      <c r="AC222" s="284"/>
      <c r="AD222" s="284"/>
      <c r="AE222" s="284"/>
      <c r="AF222" s="284"/>
    </row>
    <row r="223" spans="1:32" x14ac:dyDescent="0.35">
      <c r="A223" s="1008"/>
      <c r="D223" s="269" t="str">
        <f t="shared" si="3"/>
        <v/>
      </c>
      <c r="F223" s="271" t="str">
        <f>IF(Table4[[#This Row],[START DATE]]="","",IF(Table4[[#This Row],[TASK DURATION]]="","",Table4[[#This Row],[START DATE]]+Table4[[#This Row],[TASK DURATION]]))</f>
        <v/>
      </c>
      <c r="G223" s="285"/>
      <c r="H223" s="285"/>
      <c r="I223" s="285"/>
      <c r="J223" s="285"/>
      <c r="K223" s="285"/>
      <c r="L223" s="285"/>
      <c r="M223" s="285"/>
      <c r="N223" s="285"/>
      <c r="O223" s="285"/>
      <c r="P223" s="285"/>
      <c r="Q223" s="285"/>
      <c r="R223" s="285"/>
      <c r="S223" s="285"/>
      <c r="T223" s="285"/>
      <c r="U223" s="285"/>
      <c r="V223" s="285"/>
      <c r="W223" s="285"/>
      <c r="X223" s="285"/>
      <c r="Y223" s="285"/>
      <c r="Z223" s="285"/>
      <c r="AA223" s="284"/>
      <c r="AB223" s="284"/>
      <c r="AC223" s="284"/>
      <c r="AD223" s="284"/>
      <c r="AE223" s="284"/>
      <c r="AF223" s="284"/>
    </row>
    <row r="224" spans="1:32" x14ac:dyDescent="0.35">
      <c r="A224" s="1008"/>
      <c r="D224" s="269" t="str">
        <f t="shared" si="3"/>
        <v/>
      </c>
      <c r="F224" s="271" t="str">
        <f>IF(Table4[[#This Row],[START DATE]]="","",IF(Table4[[#This Row],[TASK DURATION]]="","",Table4[[#This Row],[START DATE]]+Table4[[#This Row],[TASK DURATION]]))</f>
        <v/>
      </c>
      <c r="G224" s="285"/>
      <c r="H224" s="285"/>
      <c r="I224" s="285"/>
      <c r="J224" s="285"/>
      <c r="K224" s="285"/>
      <c r="L224" s="285"/>
      <c r="M224" s="285"/>
      <c r="N224" s="285"/>
      <c r="O224" s="285"/>
      <c r="P224" s="285"/>
      <c r="Q224" s="285"/>
      <c r="R224" s="285"/>
      <c r="S224" s="285"/>
      <c r="T224" s="285"/>
      <c r="U224" s="285"/>
      <c r="V224" s="285"/>
      <c r="W224" s="285"/>
      <c r="X224" s="285"/>
      <c r="Y224" s="285"/>
      <c r="Z224" s="285"/>
      <c r="AA224" s="284"/>
      <c r="AB224" s="284"/>
      <c r="AC224" s="284"/>
      <c r="AD224" s="284"/>
      <c r="AE224" s="284"/>
      <c r="AF224" s="284"/>
    </row>
    <row r="225" spans="1:32" x14ac:dyDescent="0.35">
      <c r="A225" s="1008"/>
      <c r="D225" s="269" t="str">
        <f t="shared" si="3"/>
        <v/>
      </c>
      <c r="F225" s="271" t="str">
        <f>IF(Table4[[#This Row],[START DATE]]="","",IF(Table4[[#This Row],[TASK DURATION]]="","",Table4[[#This Row],[START DATE]]+Table4[[#This Row],[TASK DURATION]]))</f>
        <v/>
      </c>
      <c r="G225" s="285"/>
      <c r="H225" s="285"/>
      <c r="I225" s="285"/>
      <c r="J225" s="285"/>
      <c r="K225" s="285"/>
      <c r="L225" s="285"/>
      <c r="M225" s="285"/>
      <c r="N225" s="285"/>
      <c r="O225" s="285"/>
      <c r="P225" s="285"/>
      <c r="Q225" s="285"/>
      <c r="R225" s="285"/>
      <c r="S225" s="285"/>
      <c r="T225" s="285"/>
      <c r="U225" s="285"/>
      <c r="V225" s="285"/>
      <c r="W225" s="285"/>
      <c r="X225" s="285"/>
      <c r="Y225" s="285"/>
      <c r="Z225" s="285"/>
      <c r="AA225" s="284"/>
      <c r="AB225" s="284"/>
      <c r="AC225" s="284"/>
      <c r="AD225" s="284"/>
      <c r="AE225" s="284"/>
      <c r="AF225" s="284"/>
    </row>
    <row r="226" spans="1:32" x14ac:dyDescent="0.35">
      <c r="A226" s="1008"/>
      <c r="D226" s="269" t="str">
        <f t="shared" si="3"/>
        <v/>
      </c>
      <c r="F226" s="271" t="str">
        <f>IF(Table4[[#This Row],[START DATE]]="","",IF(Table4[[#This Row],[TASK DURATION]]="","",Table4[[#This Row],[START DATE]]+Table4[[#This Row],[TASK DURATION]]))</f>
        <v/>
      </c>
      <c r="G226" s="285"/>
      <c r="H226" s="285"/>
      <c r="I226" s="285"/>
      <c r="J226" s="285"/>
      <c r="K226" s="285"/>
      <c r="L226" s="285"/>
      <c r="M226" s="285"/>
      <c r="N226" s="285"/>
      <c r="O226" s="285"/>
      <c r="P226" s="285"/>
      <c r="Q226" s="285"/>
      <c r="R226" s="285"/>
      <c r="S226" s="285"/>
      <c r="T226" s="285"/>
      <c r="U226" s="285"/>
      <c r="V226" s="285"/>
      <c r="W226" s="285"/>
      <c r="X226" s="285"/>
      <c r="Y226" s="285"/>
      <c r="Z226" s="285"/>
      <c r="AA226" s="284"/>
      <c r="AB226" s="284"/>
      <c r="AC226" s="284"/>
      <c r="AD226" s="284"/>
      <c r="AE226" s="284"/>
      <c r="AF226" s="284"/>
    </row>
    <row r="227" spans="1:32" x14ac:dyDescent="0.35">
      <c r="A227" s="1008"/>
      <c r="D227" s="269" t="str">
        <f t="shared" si="3"/>
        <v/>
      </c>
      <c r="F227" s="271" t="str">
        <f>IF(Table4[[#This Row],[START DATE]]="","",IF(Table4[[#This Row],[TASK DURATION]]="","",Table4[[#This Row],[START DATE]]+Table4[[#This Row],[TASK DURATION]]))</f>
        <v/>
      </c>
      <c r="G227" s="285"/>
      <c r="H227" s="285"/>
      <c r="I227" s="285"/>
      <c r="J227" s="285"/>
      <c r="K227" s="285"/>
      <c r="L227" s="285"/>
      <c r="M227" s="285"/>
      <c r="N227" s="285"/>
      <c r="O227" s="285"/>
      <c r="P227" s="285"/>
      <c r="Q227" s="285"/>
      <c r="R227" s="285"/>
      <c r="S227" s="285"/>
      <c r="T227" s="285"/>
      <c r="U227" s="285"/>
      <c r="V227" s="285"/>
      <c r="W227" s="285"/>
      <c r="X227" s="285"/>
      <c r="Y227" s="285"/>
      <c r="Z227" s="285"/>
      <c r="AA227" s="284"/>
      <c r="AB227" s="284"/>
      <c r="AC227" s="284"/>
      <c r="AD227" s="284"/>
      <c r="AE227" s="284"/>
      <c r="AF227" s="284"/>
    </row>
    <row r="228" spans="1:32" x14ac:dyDescent="0.35">
      <c r="A228" s="1008"/>
      <c r="D228" s="269" t="str">
        <f t="shared" si="3"/>
        <v/>
      </c>
      <c r="F228" s="271" t="str">
        <f>IF(Table4[[#This Row],[START DATE]]="","",IF(Table4[[#This Row],[TASK DURATION]]="","",Table4[[#This Row],[START DATE]]+Table4[[#This Row],[TASK DURATION]]))</f>
        <v/>
      </c>
      <c r="G228" s="285"/>
      <c r="H228" s="285"/>
      <c r="I228" s="285"/>
      <c r="J228" s="285"/>
      <c r="K228" s="285"/>
      <c r="L228" s="285"/>
      <c r="M228" s="285"/>
      <c r="N228" s="285"/>
      <c r="O228" s="285"/>
      <c r="P228" s="285"/>
      <c r="Q228" s="285"/>
      <c r="R228" s="285"/>
      <c r="S228" s="285"/>
      <c r="T228" s="285"/>
      <c r="U228" s="285"/>
      <c r="V228" s="285"/>
      <c r="W228" s="285"/>
      <c r="X228" s="285"/>
      <c r="Y228" s="285"/>
      <c r="Z228" s="285"/>
      <c r="AA228" s="284"/>
      <c r="AB228" s="284"/>
      <c r="AC228" s="284"/>
      <c r="AD228" s="284"/>
      <c r="AE228" s="284"/>
      <c r="AF228" s="284"/>
    </row>
    <row r="229" spans="1:32" x14ac:dyDescent="0.35">
      <c r="A229" s="1008"/>
      <c r="D229" s="269" t="str">
        <f t="shared" si="3"/>
        <v/>
      </c>
      <c r="F229" s="271" t="str">
        <f>IF(Table4[[#This Row],[START DATE]]="","",IF(Table4[[#This Row],[TASK DURATION]]="","",Table4[[#This Row],[START DATE]]+Table4[[#This Row],[TASK DURATION]]))</f>
        <v/>
      </c>
      <c r="G229" s="285"/>
      <c r="H229" s="285"/>
      <c r="I229" s="285"/>
      <c r="J229" s="285"/>
      <c r="K229" s="285"/>
      <c r="L229" s="285"/>
      <c r="M229" s="285"/>
      <c r="N229" s="285"/>
      <c r="O229" s="285"/>
      <c r="P229" s="285"/>
      <c r="Q229" s="285"/>
      <c r="R229" s="285"/>
      <c r="S229" s="285"/>
      <c r="T229" s="285"/>
      <c r="U229" s="285"/>
      <c r="V229" s="285"/>
      <c r="W229" s="285"/>
      <c r="X229" s="285"/>
      <c r="Y229" s="285"/>
      <c r="Z229" s="285"/>
      <c r="AA229" s="284"/>
      <c r="AB229" s="284"/>
      <c r="AC229" s="284"/>
      <c r="AD229" s="284"/>
      <c r="AE229" s="284"/>
      <c r="AF229" s="284"/>
    </row>
    <row r="230" spans="1:32" x14ac:dyDescent="0.35">
      <c r="A230" s="1008"/>
      <c r="D230" s="269" t="str">
        <f t="shared" si="3"/>
        <v/>
      </c>
      <c r="F230" s="271" t="str">
        <f>IF(Table4[[#This Row],[START DATE]]="","",IF(Table4[[#This Row],[TASK DURATION]]="","",Table4[[#This Row],[START DATE]]+Table4[[#This Row],[TASK DURATION]]))</f>
        <v/>
      </c>
      <c r="G230" s="285"/>
      <c r="H230" s="285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U230" s="285"/>
      <c r="V230" s="285"/>
      <c r="W230" s="285"/>
      <c r="X230" s="285"/>
      <c r="Y230" s="285"/>
      <c r="Z230" s="285"/>
      <c r="AA230" s="284"/>
      <c r="AB230" s="284"/>
      <c r="AC230" s="284"/>
      <c r="AD230" s="284"/>
      <c r="AE230" s="284"/>
      <c r="AF230" s="284"/>
    </row>
    <row r="231" spans="1:32" x14ac:dyDescent="0.35">
      <c r="A231" s="1008"/>
      <c r="D231" s="269" t="str">
        <f t="shared" si="3"/>
        <v/>
      </c>
      <c r="F231" s="271" t="str">
        <f>IF(Table4[[#This Row],[START DATE]]="","",IF(Table4[[#This Row],[TASK DURATION]]="","",Table4[[#This Row],[START DATE]]+Table4[[#This Row],[TASK DURATION]]))</f>
        <v/>
      </c>
      <c r="G231" s="285"/>
      <c r="H231" s="285"/>
      <c r="I231" s="285"/>
      <c r="J231" s="285"/>
      <c r="K231" s="285"/>
      <c r="L231" s="285"/>
      <c r="M231" s="285"/>
      <c r="N231" s="285"/>
      <c r="O231" s="285"/>
      <c r="P231" s="285"/>
      <c r="Q231" s="285"/>
      <c r="R231" s="285"/>
      <c r="S231" s="285"/>
      <c r="T231" s="285"/>
      <c r="U231" s="285"/>
      <c r="V231" s="285"/>
      <c r="W231" s="285"/>
      <c r="X231" s="285"/>
      <c r="Y231" s="285"/>
      <c r="Z231" s="285"/>
      <c r="AA231" s="284"/>
      <c r="AB231" s="284"/>
      <c r="AC231" s="284"/>
      <c r="AD231" s="284"/>
      <c r="AE231" s="284"/>
      <c r="AF231" s="284"/>
    </row>
    <row r="232" spans="1:32" x14ac:dyDescent="0.35">
      <c r="A232" s="1008"/>
      <c r="D232" s="269" t="str">
        <f t="shared" si="3"/>
        <v/>
      </c>
      <c r="F232" s="271" t="str">
        <f>IF(Table4[[#This Row],[START DATE]]="","",IF(Table4[[#This Row],[TASK DURATION]]="","",Table4[[#This Row],[START DATE]]+Table4[[#This Row],[TASK DURATION]]))</f>
        <v/>
      </c>
      <c r="G232" s="285"/>
      <c r="H232" s="285"/>
      <c r="I232" s="285"/>
      <c r="J232" s="285"/>
      <c r="K232" s="285"/>
      <c r="L232" s="285"/>
      <c r="M232" s="285"/>
      <c r="N232" s="285"/>
      <c r="O232" s="285"/>
      <c r="P232" s="285"/>
      <c r="Q232" s="285"/>
      <c r="R232" s="285"/>
      <c r="S232" s="285"/>
      <c r="T232" s="285"/>
      <c r="U232" s="285"/>
      <c r="V232" s="285"/>
      <c r="W232" s="285"/>
      <c r="X232" s="285"/>
      <c r="Y232" s="285"/>
      <c r="Z232" s="285"/>
      <c r="AA232" s="284"/>
      <c r="AB232" s="284"/>
      <c r="AC232" s="284"/>
      <c r="AD232" s="284"/>
      <c r="AE232" s="284"/>
      <c r="AF232" s="284"/>
    </row>
    <row r="233" spans="1:32" x14ac:dyDescent="0.35">
      <c r="A233" s="1008"/>
      <c r="D233" s="269" t="str">
        <f t="shared" si="3"/>
        <v/>
      </c>
      <c r="F233" s="271" t="str">
        <f>IF(Table4[[#This Row],[START DATE]]="","",IF(Table4[[#This Row],[TASK DURATION]]="","",Table4[[#This Row],[START DATE]]+Table4[[#This Row],[TASK DURATION]]))</f>
        <v/>
      </c>
      <c r="G233" s="285"/>
      <c r="H233" s="285"/>
      <c r="I233" s="285"/>
      <c r="J233" s="285"/>
      <c r="K233" s="285"/>
      <c r="L233" s="285"/>
      <c r="M233" s="285"/>
      <c r="N233" s="285"/>
      <c r="O233" s="285"/>
      <c r="P233" s="285"/>
      <c r="Q233" s="285"/>
      <c r="R233" s="285"/>
      <c r="S233" s="285"/>
      <c r="T233" s="285"/>
      <c r="U233" s="285"/>
      <c r="V233" s="285"/>
      <c r="W233" s="285"/>
      <c r="X233" s="285"/>
      <c r="Y233" s="285"/>
      <c r="Z233" s="285"/>
      <c r="AA233" s="284"/>
      <c r="AB233" s="284"/>
      <c r="AC233" s="284"/>
      <c r="AD233" s="284"/>
      <c r="AE233" s="284"/>
      <c r="AF233" s="284"/>
    </row>
    <row r="234" spans="1:32" x14ac:dyDescent="0.35">
      <c r="A234" s="1008"/>
      <c r="D234" s="269" t="str">
        <f t="shared" si="3"/>
        <v/>
      </c>
      <c r="F234" s="271" t="str">
        <f>IF(Table4[[#This Row],[START DATE]]="","",IF(Table4[[#This Row],[TASK DURATION]]="","",Table4[[#This Row],[START DATE]]+Table4[[#This Row],[TASK DURATION]]))</f>
        <v/>
      </c>
      <c r="G234" s="285"/>
      <c r="H234" s="285"/>
      <c r="I234" s="285"/>
      <c r="J234" s="285"/>
      <c r="K234" s="285"/>
      <c r="L234" s="285"/>
      <c r="M234" s="285"/>
      <c r="N234" s="285"/>
      <c r="O234" s="285"/>
      <c r="P234" s="285"/>
      <c r="Q234" s="285"/>
      <c r="R234" s="285"/>
      <c r="S234" s="285"/>
      <c r="T234" s="285"/>
      <c r="U234" s="285"/>
      <c r="V234" s="285"/>
      <c r="W234" s="285"/>
      <c r="X234" s="285"/>
      <c r="Y234" s="285"/>
      <c r="Z234" s="285"/>
      <c r="AA234" s="284"/>
      <c r="AB234" s="284"/>
      <c r="AC234" s="284"/>
      <c r="AD234" s="284"/>
      <c r="AE234" s="284"/>
      <c r="AF234" s="284"/>
    </row>
    <row r="235" spans="1:32" x14ac:dyDescent="0.35">
      <c r="A235" s="1008"/>
      <c r="D235" s="269" t="str">
        <f t="shared" si="3"/>
        <v/>
      </c>
      <c r="F235" s="271" t="str">
        <f>IF(Table4[[#This Row],[START DATE]]="","",IF(Table4[[#This Row],[TASK DURATION]]="","",Table4[[#This Row],[START DATE]]+Table4[[#This Row],[TASK DURATION]]))</f>
        <v/>
      </c>
      <c r="G235" s="285"/>
      <c r="H235" s="285"/>
      <c r="I235" s="285"/>
      <c r="J235" s="285"/>
      <c r="K235" s="285"/>
      <c r="L235" s="285"/>
      <c r="M235" s="285"/>
      <c r="N235" s="285"/>
      <c r="O235" s="285"/>
      <c r="P235" s="285"/>
      <c r="Q235" s="285"/>
      <c r="R235" s="285"/>
      <c r="S235" s="285"/>
      <c r="T235" s="285"/>
      <c r="U235" s="285"/>
      <c r="V235" s="285"/>
      <c r="W235" s="285"/>
      <c r="X235" s="285"/>
      <c r="Y235" s="285"/>
      <c r="Z235" s="285"/>
      <c r="AA235" s="284"/>
      <c r="AB235" s="284"/>
      <c r="AC235" s="284"/>
      <c r="AD235" s="284"/>
      <c r="AE235" s="284"/>
      <c r="AF235" s="284"/>
    </row>
    <row r="236" spans="1:32" x14ac:dyDescent="0.35">
      <c r="A236" s="1008"/>
      <c r="D236" s="269" t="str">
        <f t="shared" si="3"/>
        <v/>
      </c>
      <c r="F236" s="271" t="str">
        <f>IF(Table4[[#This Row],[START DATE]]="","",IF(Table4[[#This Row],[TASK DURATION]]="","",Table4[[#This Row],[START DATE]]+Table4[[#This Row],[TASK DURATION]]))</f>
        <v/>
      </c>
      <c r="G236" s="285"/>
      <c r="H236" s="285"/>
      <c r="I236" s="285"/>
      <c r="J236" s="285"/>
      <c r="K236" s="285"/>
      <c r="L236" s="285"/>
      <c r="M236" s="285"/>
      <c r="N236" s="285"/>
      <c r="O236" s="285"/>
      <c r="P236" s="285"/>
      <c r="Q236" s="285"/>
      <c r="R236" s="285"/>
      <c r="S236" s="285"/>
      <c r="T236" s="285"/>
      <c r="U236" s="285"/>
      <c r="V236" s="285"/>
      <c r="W236" s="285"/>
      <c r="X236" s="285"/>
      <c r="Y236" s="285"/>
      <c r="Z236" s="285"/>
      <c r="AA236" s="284"/>
      <c r="AB236" s="284"/>
      <c r="AC236" s="284"/>
      <c r="AD236" s="284"/>
      <c r="AE236" s="284"/>
      <c r="AF236" s="284"/>
    </row>
    <row r="237" spans="1:32" x14ac:dyDescent="0.35">
      <c r="A237" s="1008"/>
      <c r="D237" s="269" t="str">
        <f t="shared" si="3"/>
        <v/>
      </c>
      <c r="F237" s="271" t="str">
        <f>IF(Table4[[#This Row],[START DATE]]="","",IF(Table4[[#This Row],[TASK DURATION]]="","",Table4[[#This Row],[START DATE]]+Table4[[#This Row],[TASK DURATION]]))</f>
        <v/>
      </c>
      <c r="G237" s="285"/>
      <c r="H237" s="285"/>
      <c r="I237" s="285"/>
      <c r="J237" s="285"/>
      <c r="K237" s="285"/>
      <c r="L237" s="285"/>
      <c r="M237" s="285"/>
      <c r="N237" s="285"/>
      <c r="O237" s="285"/>
      <c r="P237" s="285"/>
      <c r="Q237" s="285"/>
      <c r="R237" s="285"/>
      <c r="S237" s="285"/>
      <c r="T237" s="285"/>
      <c r="U237" s="285"/>
      <c r="V237" s="285"/>
      <c r="W237" s="285"/>
      <c r="X237" s="285"/>
      <c r="Y237" s="285"/>
      <c r="Z237" s="285"/>
      <c r="AA237" s="284"/>
      <c r="AB237" s="284"/>
      <c r="AC237" s="284"/>
      <c r="AD237" s="284"/>
      <c r="AE237" s="284"/>
      <c r="AF237" s="284"/>
    </row>
    <row r="238" spans="1:32" x14ac:dyDescent="0.35">
      <c r="A238" s="1008"/>
      <c r="D238" s="269" t="str">
        <f t="shared" si="3"/>
        <v/>
      </c>
      <c r="F238" s="271" t="str">
        <f>IF(Table4[[#This Row],[START DATE]]="","",IF(Table4[[#This Row],[TASK DURATION]]="","",Table4[[#This Row],[START DATE]]+Table4[[#This Row],[TASK DURATION]]))</f>
        <v/>
      </c>
      <c r="G238" s="285"/>
      <c r="H238" s="285"/>
      <c r="I238" s="285"/>
      <c r="J238" s="285"/>
      <c r="K238" s="285"/>
      <c r="L238" s="285"/>
      <c r="M238" s="285"/>
      <c r="N238" s="285"/>
      <c r="O238" s="285"/>
      <c r="P238" s="285"/>
      <c r="Q238" s="285"/>
      <c r="R238" s="285"/>
      <c r="S238" s="285"/>
      <c r="T238" s="285"/>
      <c r="U238" s="285"/>
      <c r="V238" s="285"/>
      <c r="W238" s="285"/>
      <c r="X238" s="285"/>
      <c r="Y238" s="285"/>
      <c r="Z238" s="285"/>
      <c r="AA238" s="284"/>
      <c r="AB238" s="284"/>
      <c r="AC238" s="284"/>
      <c r="AD238" s="284"/>
      <c r="AE238" s="284"/>
      <c r="AF238" s="284"/>
    </row>
    <row r="239" spans="1:32" x14ac:dyDescent="0.35">
      <c r="A239" s="1008"/>
      <c r="D239" s="269" t="str">
        <f t="shared" si="3"/>
        <v/>
      </c>
      <c r="F239" s="271" t="str">
        <f>IF(Table4[[#This Row],[START DATE]]="","",IF(Table4[[#This Row],[TASK DURATION]]="","",Table4[[#This Row],[START DATE]]+Table4[[#This Row],[TASK DURATION]]))</f>
        <v/>
      </c>
      <c r="G239" s="285"/>
      <c r="H239" s="285"/>
      <c r="I239" s="285"/>
      <c r="J239" s="285"/>
      <c r="K239" s="285"/>
      <c r="L239" s="285"/>
      <c r="M239" s="285"/>
      <c r="N239" s="285"/>
      <c r="O239" s="285"/>
      <c r="P239" s="285"/>
      <c r="Q239" s="285"/>
      <c r="R239" s="285"/>
      <c r="S239" s="285"/>
      <c r="T239" s="285"/>
      <c r="U239" s="285"/>
      <c r="V239" s="285"/>
      <c r="W239" s="285"/>
      <c r="X239" s="285"/>
      <c r="Y239" s="285"/>
      <c r="Z239" s="285"/>
      <c r="AA239" s="284"/>
      <c r="AB239" s="284"/>
      <c r="AC239" s="284"/>
      <c r="AD239" s="284"/>
      <c r="AE239" s="284"/>
      <c r="AF239" s="284"/>
    </row>
    <row r="240" spans="1:32" x14ac:dyDescent="0.35">
      <c r="A240" s="1008"/>
      <c r="D240" s="269" t="str">
        <f t="shared" si="3"/>
        <v/>
      </c>
      <c r="F240" s="271" t="str">
        <f>IF(Table4[[#This Row],[START DATE]]="","",IF(Table4[[#This Row],[TASK DURATION]]="","",Table4[[#This Row],[START DATE]]+Table4[[#This Row],[TASK DURATION]]))</f>
        <v/>
      </c>
      <c r="G240" s="285"/>
      <c r="H240" s="285"/>
      <c r="I240" s="285"/>
      <c r="J240" s="285"/>
      <c r="K240" s="285"/>
      <c r="L240" s="285"/>
      <c r="M240" s="285"/>
      <c r="N240" s="285"/>
      <c r="O240" s="285"/>
      <c r="P240" s="285"/>
      <c r="Q240" s="285"/>
      <c r="R240" s="285"/>
      <c r="S240" s="285"/>
      <c r="T240" s="285"/>
      <c r="U240" s="285"/>
      <c r="V240" s="285"/>
      <c r="W240" s="285"/>
      <c r="X240" s="285"/>
      <c r="Y240" s="285"/>
      <c r="Z240" s="285"/>
      <c r="AA240" s="284"/>
      <c r="AB240" s="284"/>
      <c r="AC240" s="284"/>
      <c r="AD240" s="284"/>
      <c r="AE240" s="284"/>
      <c r="AF240" s="284"/>
    </row>
    <row r="241" spans="1:32" x14ac:dyDescent="0.35">
      <c r="A241" s="1008"/>
      <c r="D241" s="269" t="str">
        <f t="shared" si="3"/>
        <v/>
      </c>
      <c r="F241" s="271" t="str">
        <f>IF(Table4[[#This Row],[START DATE]]="","",IF(Table4[[#This Row],[TASK DURATION]]="","",Table4[[#This Row],[START DATE]]+Table4[[#This Row],[TASK DURATION]]))</f>
        <v/>
      </c>
      <c r="G241" s="285"/>
      <c r="H241" s="285"/>
      <c r="I241" s="285"/>
      <c r="J241" s="285"/>
      <c r="K241" s="285"/>
      <c r="L241" s="285"/>
      <c r="M241" s="285"/>
      <c r="N241" s="285"/>
      <c r="O241" s="285"/>
      <c r="P241" s="285"/>
      <c r="Q241" s="285"/>
      <c r="R241" s="285"/>
      <c r="S241" s="285"/>
      <c r="T241" s="285"/>
      <c r="U241" s="285"/>
      <c r="V241" s="285"/>
      <c r="W241" s="285"/>
      <c r="X241" s="285"/>
      <c r="Y241" s="285"/>
      <c r="Z241" s="285"/>
      <c r="AA241" s="284"/>
      <c r="AB241" s="284"/>
      <c r="AC241" s="284"/>
      <c r="AD241" s="284"/>
      <c r="AE241" s="284"/>
      <c r="AF241" s="284"/>
    </row>
    <row r="242" spans="1:32" x14ac:dyDescent="0.35">
      <c r="A242" s="1008"/>
      <c r="D242" s="269" t="str">
        <f t="shared" si="3"/>
        <v/>
      </c>
      <c r="F242" s="271" t="str">
        <f>IF(Table4[[#This Row],[START DATE]]="","",IF(Table4[[#This Row],[TASK DURATION]]="","",Table4[[#This Row],[START DATE]]+Table4[[#This Row],[TASK DURATION]]))</f>
        <v/>
      </c>
      <c r="G242" s="285"/>
      <c r="H242" s="285"/>
      <c r="I242" s="285"/>
      <c r="J242" s="285"/>
      <c r="K242" s="285"/>
      <c r="L242" s="285"/>
      <c r="M242" s="285"/>
      <c r="N242" s="285"/>
      <c r="O242" s="285"/>
      <c r="P242" s="285"/>
      <c r="Q242" s="285"/>
      <c r="R242" s="285"/>
      <c r="S242" s="285"/>
      <c r="T242" s="285"/>
      <c r="U242" s="285"/>
      <c r="V242" s="285"/>
      <c r="W242" s="285"/>
      <c r="X242" s="285"/>
      <c r="Y242" s="285"/>
      <c r="Z242" s="285"/>
      <c r="AA242" s="284"/>
      <c r="AB242" s="284"/>
      <c r="AC242" s="284"/>
      <c r="AD242" s="284"/>
      <c r="AE242" s="284"/>
      <c r="AF242" s="284"/>
    </row>
    <row r="243" spans="1:32" x14ac:dyDescent="0.35">
      <c r="A243" s="1008"/>
      <c r="D243" s="269" t="str">
        <f t="shared" si="3"/>
        <v/>
      </c>
      <c r="F243" s="271" t="str">
        <f>IF(Table4[[#This Row],[START DATE]]="","",IF(Table4[[#This Row],[TASK DURATION]]="","",Table4[[#This Row],[START DATE]]+Table4[[#This Row],[TASK DURATION]]))</f>
        <v/>
      </c>
      <c r="G243" s="285"/>
      <c r="H243" s="285"/>
      <c r="I243" s="285"/>
      <c r="J243" s="285"/>
      <c r="K243" s="285"/>
      <c r="L243" s="285"/>
      <c r="M243" s="285"/>
      <c r="N243" s="285"/>
      <c r="O243" s="285"/>
      <c r="P243" s="285"/>
      <c r="Q243" s="285"/>
      <c r="R243" s="285"/>
      <c r="S243" s="285"/>
      <c r="T243" s="285"/>
      <c r="U243" s="285"/>
      <c r="V243" s="285"/>
      <c r="W243" s="285"/>
      <c r="X243" s="285"/>
      <c r="Y243" s="285"/>
      <c r="Z243" s="285"/>
      <c r="AA243" s="284"/>
      <c r="AB243" s="284"/>
      <c r="AC243" s="284"/>
      <c r="AD243" s="284"/>
      <c r="AE243" s="284"/>
      <c r="AF243" s="284"/>
    </row>
    <row r="244" spans="1:32" x14ac:dyDescent="0.35">
      <c r="A244" s="1008"/>
      <c r="D244" s="269" t="str">
        <f t="shared" si="3"/>
        <v/>
      </c>
      <c r="F244" s="271" t="str">
        <f>IF(Table4[[#This Row],[START DATE]]="","",IF(Table4[[#This Row],[TASK DURATION]]="","",Table4[[#This Row],[START DATE]]+Table4[[#This Row],[TASK DURATION]]))</f>
        <v/>
      </c>
      <c r="G244" s="285"/>
      <c r="H244" s="285"/>
      <c r="I244" s="285"/>
      <c r="J244" s="285"/>
      <c r="K244" s="285"/>
      <c r="L244" s="285"/>
      <c r="M244" s="285"/>
      <c r="N244" s="285"/>
      <c r="O244" s="285"/>
      <c r="P244" s="285"/>
      <c r="Q244" s="285"/>
      <c r="R244" s="285"/>
      <c r="S244" s="285"/>
      <c r="T244" s="285"/>
      <c r="U244" s="285"/>
      <c r="V244" s="285"/>
      <c r="W244" s="285"/>
      <c r="X244" s="285"/>
      <c r="Y244" s="285"/>
      <c r="Z244" s="285"/>
      <c r="AA244" s="284"/>
      <c r="AB244" s="284"/>
      <c r="AC244" s="284"/>
      <c r="AD244" s="284"/>
      <c r="AE244" s="284"/>
      <c r="AF244" s="284"/>
    </row>
    <row r="245" spans="1:32" x14ac:dyDescent="0.35">
      <c r="A245" s="1008"/>
      <c r="D245" s="269" t="str">
        <f t="shared" si="3"/>
        <v/>
      </c>
      <c r="F245" s="271" t="str">
        <f>IF(Table4[[#This Row],[START DATE]]="","",IF(Table4[[#This Row],[TASK DURATION]]="","",Table4[[#This Row],[START DATE]]+Table4[[#This Row],[TASK DURATION]]))</f>
        <v/>
      </c>
      <c r="G245" s="285"/>
      <c r="H245" s="285"/>
      <c r="I245" s="285"/>
      <c r="J245" s="285"/>
      <c r="K245" s="285"/>
      <c r="L245" s="285"/>
      <c r="M245" s="285"/>
      <c r="N245" s="285"/>
      <c r="O245" s="285"/>
      <c r="P245" s="285"/>
      <c r="Q245" s="285"/>
      <c r="R245" s="285"/>
      <c r="S245" s="285"/>
      <c r="T245" s="285"/>
      <c r="U245" s="285"/>
      <c r="V245" s="285"/>
      <c r="W245" s="285"/>
      <c r="X245" s="285"/>
      <c r="Y245" s="285"/>
      <c r="Z245" s="285"/>
      <c r="AA245" s="284"/>
      <c r="AB245" s="284"/>
      <c r="AC245" s="284"/>
      <c r="AD245" s="284"/>
      <c r="AE245" s="284"/>
      <c r="AF245" s="284"/>
    </row>
    <row r="246" spans="1:32" x14ac:dyDescent="0.35">
      <c r="A246" s="1008"/>
      <c r="D246" s="269" t="str">
        <f t="shared" si="3"/>
        <v/>
      </c>
      <c r="F246" s="271" t="str">
        <f>IF(Table4[[#This Row],[START DATE]]="","",IF(Table4[[#This Row],[TASK DURATION]]="","",Table4[[#This Row],[START DATE]]+Table4[[#This Row],[TASK DURATION]]))</f>
        <v/>
      </c>
      <c r="G246" s="285"/>
      <c r="H246" s="285"/>
      <c r="I246" s="285"/>
      <c r="J246" s="285"/>
      <c r="K246" s="285"/>
      <c r="L246" s="285"/>
      <c r="M246" s="285"/>
      <c r="N246" s="285"/>
      <c r="O246" s="285"/>
      <c r="P246" s="285"/>
      <c r="Q246" s="285"/>
      <c r="R246" s="285"/>
      <c r="S246" s="285"/>
      <c r="T246" s="285"/>
      <c r="U246" s="285"/>
      <c r="V246" s="285"/>
      <c r="W246" s="285"/>
      <c r="X246" s="285"/>
      <c r="Y246" s="285"/>
      <c r="Z246" s="285"/>
      <c r="AA246" s="284"/>
      <c r="AB246" s="284"/>
      <c r="AC246" s="284"/>
      <c r="AD246" s="284"/>
      <c r="AE246" s="284"/>
      <c r="AF246" s="284"/>
    </row>
    <row r="247" spans="1:32" x14ac:dyDescent="0.35">
      <c r="A247" s="1008"/>
      <c r="D247" s="269" t="str">
        <f t="shared" si="3"/>
        <v/>
      </c>
      <c r="F247" s="271" t="str">
        <f>IF(Table4[[#This Row],[START DATE]]="","",IF(Table4[[#This Row],[TASK DURATION]]="","",Table4[[#This Row],[START DATE]]+Table4[[#This Row],[TASK DURATION]]))</f>
        <v/>
      </c>
      <c r="G247" s="285"/>
      <c r="H247" s="285"/>
      <c r="I247" s="285"/>
      <c r="J247" s="285"/>
      <c r="K247" s="285"/>
      <c r="L247" s="285"/>
      <c r="M247" s="285"/>
      <c r="N247" s="285"/>
      <c r="O247" s="285"/>
      <c r="P247" s="285"/>
      <c r="Q247" s="285"/>
      <c r="R247" s="285"/>
      <c r="S247" s="285"/>
      <c r="T247" s="285"/>
      <c r="U247" s="285"/>
      <c r="V247" s="285"/>
      <c r="W247" s="285"/>
      <c r="X247" s="285"/>
      <c r="Y247" s="285"/>
      <c r="Z247" s="285"/>
      <c r="AA247" s="284"/>
      <c r="AB247" s="284"/>
      <c r="AC247" s="284"/>
      <c r="AD247" s="284"/>
      <c r="AE247" s="284"/>
      <c r="AF247" s="284"/>
    </row>
    <row r="248" spans="1:32" x14ac:dyDescent="0.35">
      <c r="A248" s="1008"/>
      <c r="D248" s="269" t="str">
        <f t="shared" si="3"/>
        <v/>
      </c>
      <c r="F248" s="271" t="str">
        <f>IF(Table4[[#This Row],[START DATE]]="","",IF(Table4[[#This Row],[TASK DURATION]]="","",Table4[[#This Row],[START DATE]]+Table4[[#This Row],[TASK DURATION]]))</f>
        <v/>
      </c>
      <c r="G248" s="285"/>
      <c r="H248" s="285"/>
      <c r="I248" s="285"/>
      <c r="J248" s="285"/>
      <c r="K248" s="285"/>
      <c r="L248" s="285"/>
      <c r="M248" s="285"/>
      <c r="N248" s="285"/>
      <c r="O248" s="285"/>
      <c r="P248" s="285"/>
      <c r="Q248" s="285"/>
      <c r="R248" s="285"/>
      <c r="S248" s="285"/>
      <c r="T248" s="285"/>
      <c r="U248" s="285"/>
      <c r="V248" s="285"/>
      <c r="W248" s="285"/>
      <c r="X248" s="285"/>
      <c r="Y248" s="285"/>
      <c r="Z248" s="285"/>
      <c r="AA248" s="284"/>
      <c r="AB248" s="284"/>
      <c r="AC248" s="284"/>
      <c r="AD248" s="284"/>
      <c r="AE248" s="284"/>
      <c r="AF248" s="284"/>
    </row>
    <row r="249" spans="1:32" x14ac:dyDescent="0.35">
      <c r="A249" s="1008"/>
      <c r="D249" s="269" t="str">
        <f t="shared" si="3"/>
        <v/>
      </c>
      <c r="F249" s="271" t="str">
        <f>IF(Table4[[#This Row],[START DATE]]="","",IF(Table4[[#This Row],[TASK DURATION]]="","",Table4[[#This Row],[START DATE]]+Table4[[#This Row],[TASK DURATION]]))</f>
        <v/>
      </c>
      <c r="G249" s="285"/>
      <c r="H249" s="285"/>
      <c r="I249" s="285"/>
      <c r="J249" s="285"/>
      <c r="K249" s="285"/>
      <c r="L249" s="285"/>
      <c r="M249" s="285"/>
      <c r="N249" s="285"/>
      <c r="O249" s="285"/>
      <c r="P249" s="285"/>
      <c r="Q249" s="285"/>
      <c r="R249" s="285"/>
      <c r="S249" s="285"/>
      <c r="T249" s="285"/>
      <c r="U249" s="285"/>
      <c r="V249" s="285"/>
      <c r="W249" s="285"/>
      <c r="X249" s="285"/>
      <c r="Y249" s="285"/>
      <c r="Z249" s="285"/>
      <c r="AA249" s="284"/>
      <c r="AB249" s="284"/>
      <c r="AC249" s="284"/>
      <c r="AD249" s="284"/>
      <c r="AE249" s="284"/>
      <c r="AF249" s="284"/>
    </row>
    <row r="250" spans="1:32" x14ac:dyDescent="0.35">
      <c r="A250" s="1008"/>
      <c r="D250" s="269" t="str">
        <f t="shared" si="3"/>
        <v/>
      </c>
      <c r="F250" s="271" t="str">
        <f>IF(Table4[[#This Row],[START DATE]]="","",IF(Table4[[#This Row],[TASK DURATION]]="","",Table4[[#This Row],[START DATE]]+Table4[[#This Row],[TASK DURATION]]))</f>
        <v/>
      </c>
      <c r="G250" s="285"/>
      <c r="H250" s="285"/>
      <c r="I250" s="285"/>
      <c r="J250" s="285"/>
      <c r="K250" s="285"/>
      <c r="L250" s="285"/>
      <c r="M250" s="285"/>
      <c r="N250" s="285"/>
      <c r="O250" s="285"/>
      <c r="P250" s="285"/>
      <c r="Q250" s="285"/>
      <c r="R250" s="285"/>
      <c r="S250" s="285"/>
      <c r="T250" s="285"/>
      <c r="U250" s="285"/>
      <c r="V250" s="285"/>
      <c r="W250" s="285"/>
      <c r="X250" s="285"/>
      <c r="Y250" s="285"/>
      <c r="Z250" s="285"/>
      <c r="AA250" s="284"/>
      <c r="AB250" s="284"/>
      <c r="AC250" s="284"/>
      <c r="AD250" s="284"/>
      <c r="AE250" s="284"/>
      <c r="AF250" s="284"/>
    </row>
    <row r="251" spans="1:32" x14ac:dyDescent="0.35">
      <c r="A251" s="1008"/>
      <c r="D251" s="269" t="str">
        <f t="shared" si="3"/>
        <v/>
      </c>
      <c r="F251" s="271" t="str">
        <f>IF(Table4[[#This Row],[START DATE]]="","",IF(Table4[[#This Row],[TASK DURATION]]="","",Table4[[#This Row],[START DATE]]+Table4[[#This Row],[TASK DURATION]]))</f>
        <v/>
      </c>
      <c r="G251" s="285"/>
      <c r="H251" s="285"/>
      <c r="I251" s="285"/>
      <c r="J251" s="285"/>
      <c r="K251" s="285"/>
      <c r="L251" s="285"/>
      <c r="M251" s="285"/>
      <c r="N251" s="285"/>
      <c r="O251" s="285"/>
      <c r="P251" s="285"/>
      <c r="Q251" s="285"/>
      <c r="R251" s="285"/>
      <c r="S251" s="285"/>
      <c r="T251" s="285"/>
      <c r="U251" s="285"/>
      <c r="V251" s="285"/>
      <c r="W251" s="285"/>
      <c r="X251" s="285"/>
      <c r="Y251" s="285"/>
      <c r="Z251" s="285"/>
      <c r="AA251" s="284"/>
      <c r="AB251" s="284"/>
      <c r="AC251" s="284"/>
      <c r="AD251" s="284"/>
      <c r="AE251" s="284"/>
      <c r="AF251" s="284"/>
    </row>
    <row r="252" spans="1:32" x14ac:dyDescent="0.35">
      <c r="A252" s="1008"/>
      <c r="D252" s="269" t="str">
        <f t="shared" si="3"/>
        <v/>
      </c>
      <c r="F252" s="271" t="str">
        <f>IF(Table4[[#This Row],[START DATE]]="","",IF(Table4[[#This Row],[TASK DURATION]]="","",Table4[[#This Row],[START DATE]]+Table4[[#This Row],[TASK DURATION]]))</f>
        <v/>
      </c>
      <c r="G252" s="285"/>
      <c r="H252" s="285"/>
      <c r="I252" s="285"/>
      <c r="J252" s="285"/>
      <c r="K252" s="285"/>
      <c r="L252" s="285"/>
      <c r="M252" s="285"/>
      <c r="N252" s="285"/>
      <c r="O252" s="285"/>
      <c r="P252" s="285"/>
      <c r="Q252" s="285"/>
      <c r="R252" s="285"/>
      <c r="S252" s="285"/>
      <c r="T252" s="285"/>
      <c r="U252" s="285"/>
      <c r="V252" s="285"/>
      <c r="W252" s="285"/>
      <c r="X252" s="285"/>
      <c r="Y252" s="285"/>
      <c r="Z252" s="285"/>
      <c r="AA252" s="284"/>
      <c r="AB252" s="284"/>
      <c r="AC252" s="284"/>
      <c r="AD252" s="284"/>
      <c r="AE252" s="284"/>
      <c r="AF252" s="284"/>
    </row>
    <row r="253" spans="1:32" x14ac:dyDescent="0.35">
      <c r="A253" s="1008"/>
      <c r="D253" s="269" t="str">
        <f t="shared" si="3"/>
        <v/>
      </c>
      <c r="F253" s="271" t="str">
        <f>IF(Table4[[#This Row],[START DATE]]="","",IF(Table4[[#This Row],[TASK DURATION]]="","",Table4[[#This Row],[START DATE]]+Table4[[#This Row],[TASK DURATION]]))</f>
        <v/>
      </c>
      <c r="G253" s="285"/>
      <c r="H253" s="285"/>
      <c r="I253" s="285"/>
      <c r="J253" s="285"/>
      <c r="K253" s="285"/>
      <c r="L253" s="285"/>
      <c r="M253" s="285"/>
      <c r="N253" s="285"/>
      <c r="O253" s="285"/>
      <c r="P253" s="285"/>
      <c r="Q253" s="285"/>
      <c r="R253" s="285"/>
      <c r="S253" s="285"/>
      <c r="T253" s="285"/>
      <c r="U253" s="285"/>
      <c r="V253" s="285"/>
      <c r="W253" s="285"/>
      <c r="X253" s="285"/>
      <c r="Y253" s="285"/>
      <c r="Z253" s="285"/>
      <c r="AA253" s="284"/>
      <c r="AB253" s="284"/>
      <c r="AC253" s="284"/>
      <c r="AD253" s="284"/>
      <c r="AE253" s="284"/>
      <c r="AF253" s="284"/>
    </row>
    <row r="254" spans="1:32" x14ac:dyDescent="0.35">
      <c r="A254" s="1008"/>
      <c r="D254" s="269" t="str">
        <f t="shared" si="3"/>
        <v/>
      </c>
      <c r="F254" s="271" t="str">
        <f>IF(Table4[[#This Row],[START DATE]]="","",IF(Table4[[#This Row],[TASK DURATION]]="","",Table4[[#This Row],[START DATE]]+Table4[[#This Row],[TASK DURATION]]))</f>
        <v/>
      </c>
      <c r="G254" s="285"/>
      <c r="H254" s="285"/>
      <c r="I254" s="285"/>
      <c r="J254" s="285"/>
      <c r="K254" s="285"/>
      <c r="L254" s="285"/>
      <c r="M254" s="285"/>
      <c r="N254" s="285"/>
      <c r="O254" s="285"/>
      <c r="P254" s="285"/>
      <c r="Q254" s="285"/>
      <c r="R254" s="285"/>
      <c r="S254" s="285"/>
      <c r="T254" s="285"/>
      <c r="U254" s="285"/>
      <c r="V254" s="285"/>
      <c r="W254" s="285"/>
      <c r="X254" s="285"/>
      <c r="Y254" s="285"/>
      <c r="Z254" s="285"/>
      <c r="AA254" s="284"/>
      <c r="AB254" s="284"/>
      <c r="AC254" s="284"/>
      <c r="AD254" s="284"/>
      <c r="AE254" s="284"/>
      <c r="AF254" s="284"/>
    </row>
    <row r="255" spans="1:32" x14ac:dyDescent="0.35">
      <c r="A255" s="1008"/>
      <c r="D255" s="269" t="str">
        <f t="shared" si="3"/>
        <v/>
      </c>
      <c r="F255" s="271" t="str">
        <f>IF(Table4[[#This Row],[START DATE]]="","",IF(Table4[[#This Row],[TASK DURATION]]="","",Table4[[#This Row],[START DATE]]+Table4[[#This Row],[TASK DURATION]]))</f>
        <v/>
      </c>
      <c r="G255" s="285"/>
      <c r="H255" s="285"/>
      <c r="I255" s="285"/>
      <c r="J255" s="285"/>
      <c r="K255" s="285"/>
      <c r="L255" s="285"/>
      <c r="M255" s="285"/>
      <c r="N255" s="285"/>
      <c r="O255" s="285"/>
      <c r="P255" s="285"/>
      <c r="Q255" s="285"/>
      <c r="R255" s="285"/>
      <c r="S255" s="285"/>
      <c r="T255" s="285"/>
      <c r="U255" s="285"/>
      <c r="V255" s="285"/>
      <c r="W255" s="285"/>
      <c r="X255" s="285"/>
      <c r="Y255" s="285"/>
      <c r="Z255" s="285"/>
      <c r="AA255" s="284"/>
      <c r="AB255" s="284"/>
      <c r="AC255" s="284"/>
      <c r="AD255" s="284"/>
      <c r="AE255" s="284"/>
      <c r="AF255" s="284"/>
    </row>
    <row r="256" spans="1:32" x14ac:dyDescent="0.35">
      <c r="A256" s="1008"/>
      <c r="D256" s="269" t="str">
        <f t="shared" si="3"/>
        <v/>
      </c>
      <c r="F256" s="271" t="str">
        <f>IF(Table4[[#This Row],[START DATE]]="","",IF(Table4[[#This Row],[TASK DURATION]]="","",Table4[[#This Row],[START DATE]]+Table4[[#This Row],[TASK DURATION]]))</f>
        <v/>
      </c>
      <c r="G256" s="285"/>
      <c r="H256" s="285"/>
      <c r="I256" s="285"/>
      <c r="J256" s="285"/>
      <c r="K256" s="285"/>
      <c r="L256" s="285"/>
      <c r="M256" s="285"/>
      <c r="N256" s="285"/>
      <c r="O256" s="285"/>
      <c r="P256" s="285"/>
      <c r="Q256" s="285"/>
      <c r="R256" s="285"/>
      <c r="S256" s="285"/>
      <c r="T256" s="285"/>
      <c r="U256" s="285"/>
      <c r="V256" s="285"/>
      <c r="W256" s="285"/>
      <c r="X256" s="285"/>
      <c r="Y256" s="285"/>
      <c r="Z256" s="285"/>
      <c r="AA256" s="284"/>
      <c r="AB256" s="284"/>
      <c r="AC256" s="284"/>
      <c r="AD256" s="284"/>
      <c r="AE256" s="284"/>
      <c r="AF256" s="284"/>
    </row>
    <row r="257" spans="1:32" x14ac:dyDescent="0.35">
      <c r="A257" s="1008"/>
      <c r="D257" s="269" t="str">
        <f t="shared" si="3"/>
        <v/>
      </c>
      <c r="F257" s="271" t="str">
        <f>IF(Table4[[#This Row],[START DATE]]="","",IF(Table4[[#This Row],[TASK DURATION]]="","",Table4[[#This Row],[START DATE]]+Table4[[#This Row],[TASK DURATION]]))</f>
        <v/>
      </c>
      <c r="G257" s="285"/>
      <c r="H257" s="285"/>
      <c r="I257" s="285"/>
      <c r="J257" s="285"/>
      <c r="K257" s="285"/>
      <c r="L257" s="285"/>
      <c r="M257" s="285"/>
      <c r="N257" s="285"/>
      <c r="O257" s="285"/>
      <c r="P257" s="285"/>
      <c r="Q257" s="285"/>
      <c r="R257" s="285"/>
      <c r="S257" s="285"/>
      <c r="T257" s="285"/>
      <c r="U257" s="285"/>
      <c r="V257" s="285"/>
      <c r="W257" s="285"/>
      <c r="X257" s="285"/>
      <c r="Y257" s="285"/>
      <c r="Z257" s="285"/>
      <c r="AA257" s="284"/>
      <c r="AB257" s="284"/>
      <c r="AC257" s="284"/>
      <c r="AD257" s="284"/>
      <c r="AE257" s="284"/>
      <c r="AF257" s="284"/>
    </row>
    <row r="258" spans="1:32" x14ac:dyDescent="0.35">
      <c r="A258" s="1008"/>
      <c r="D258" s="269" t="str">
        <f t="shared" si="3"/>
        <v/>
      </c>
      <c r="F258" s="271" t="str">
        <f>IF(Table4[[#This Row],[START DATE]]="","",IF(Table4[[#This Row],[TASK DURATION]]="","",Table4[[#This Row],[START DATE]]+Table4[[#This Row],[TASK DURATION]]))</f>
        <v/>
      </c>
      <c r="G258" s="285"/>
      <c r="H258" s="285"/>
      <c r="I258" s="285"/>
      <c r="J258" s="285"/>
      <c r="K258" s="285"/>
      <c r="L258" s="285"/>
      <c r="M258" s="285"/>
      <c r="N258" s="285"/>
      <c r="O258" s="285"/>
      <c r="P258" s="285"/>
      <c r="Q258" s="285"/>
      <c r="R258" s="285"/>
      <c r="S258" s="285"/>
      <c r="T258" s="285"/>
      <c r="U258" s="285"/>
      <c r="V258" s="285"/>
      <c r="W258" s="285"/>
      <c r="X258" s="285"/>
      <c r="Y258" s="285"/>
      <c r="Z258" s="285"/>
      <c r="AA258" s="284"/>
      <c r="AB258" s="284"/>
      <c r="AC258" s="284"/>
      <c r="AD258" s="284"/>
      <c r="AE258" s="284"/>
      <c r="AF258" s="284"/>
    </row>
    <row r="259" spans="1:32" x14ac:dyDescent="0.35">
      <c r="A259" s="1008"/>
      <c r="D259" s="269" t="str">
        <f t="shared" ref="D259:D322" si="4">IF(E259="","",IF(C259="","",E259-C259))</f>
        <v/>
      </c>
      <c r="F259" s="271" t="str">
        <f>IF(Table4[[#This Row],[START DATE]]="","",IF(Table4[[#This Row],[TASK DURATION]]="","",Table4[[#This Row],[START DATE]]+Table4[[#This Row],[TASK DURATION]]))</f>
        <v/>
      </c>
      <c r="G259" s="285"/>
      <c r="H259" s="285"/>
      <c r="I259" s="285"/>
      <c r="J259" s="285"/>
      <c r="K259" s="285"/>
      <c r="L259" s="285"/>
      <c r="M259" s="285"/>
      <c r="N259" s="285"/>
      <c r="O259" s="285"/>
      <c r="P259" s="285"/>
      <c r="Q259" s="285"/>
      <c r="R259" s="285"/>
      <c r="S259" s="285"/>
      <c r="T259" s="285"/>
      <c r="U259" s="285"/>
      <c r="V259" s="285"/>
      <c r="W259" s="285"/>
      <c r="X259" s="285"/>
      <c r="Y259" s="285"/>
      <c r="Z259" s="285"/>
      <c r="AA259" s="284"/>
      <c r="AB259" s="284"/>
      <c r="AC259" s="284"/>
      <c r="AD259" s="284"/>
      <c r="AE259" s="284"/>
      <c r="AF259" s="284"/>
    </row>
    <row r="260" spans="1:32" x14ac:dyDescent="0.35">
      <c r="A260" s="1008"/>
      <c r="D260" s="269" t="str">
        <f t="shared" si="4"/>
        <v/>
      </c>
      <c r="F260" s="271" t="str">
        <f>IF(Table4[[#This Row],[START DATE]]="","",IF(Table4[[#This Row],[TASK DURATION]]="","",Table4[[#This Row],[START DATE]]+Table4[[#This Row],[TASK DURATION]]))</f>
        <v/>
      </c>
      <c r="G260" s="285"/>
      <c r="H260" s="285"/>
      <c r="I260" s="285"/>
      <c r="J260" s="285"/>
      <c r="K260" s="285"/>
      <c r="L260" s="285"/>
      <c r="M260" s="285"/>
      <c r="N260" s="285"/>
      <c r="O260" s="285"/>
      <c r="P260" s="285"/>
      <c r="Q260" s="285"/>
      <c r="R260" s="285"/>
      <c r="S260" s="285"/>
      <c r="T260" s="285"/>
      <c r="U260" s="285"/>
      <c r="V260" s="285"/>
      <c r="W260" s="285"/>
      <c r="X260" s="285"/>
      <c r="Y260" s="285"/>
      <c r="Z260" s="285"/>
      <c r="AA260" s="284"/>
      <c r="AB260" s="284"/>
      <c r="AC260" s="284"/>
      <c r="AD260" s="284"/>
      <c r="AE260" s="284"/>
      <c r="AF260" s="284"/>
    </row>
    <row r="261" spans="1:32" x14ac:dyDescent="0.35">
      <c r="A261" s="1008"/>
      <c r="D261" s="269" t="str">
        <f t="shared" si="4"/>
        <v/>
      </c>
      <c r="F261" s="271" t="str">
        <f>IF(Table4[[#This Row],[START DATE]]="","",IF(Table4[[#This Row],[TASK DURATION]]="","",Table4[[#This Row],[START DATE]]+Table4[[#This Row],[TASK DURATION]]))</f>
        <v/>
      </c>
      <c r="G261" s="285"/>
      <c r="H261" s="285"/>
      <c r="I261" s="285"/>
      <c r="J261" s="285"/>
      <c r="K261" s="285"/>
      <c r="L261" s="285"/>
      <c r="M261" s="285"/>
      <c r="N261" s="285"/>
      <c r="O261" s="285"/>
      <c r="P261" s="285"/>
      <c r="Q261" s="285"/>
      <c r="R261" s="285"/>
      <c r="S261" s="285"/>
      <c r="T261" s="285"/>
      <c r="U261" s="285"/>
      <c r="V261" s="285"/>
      <c r="W261" s="285"/>
      <c r="X261" s="285"/>
      <c r="Y261" s="285"/>
      <c r="Z261" s="285"/>
      <c r="AA261" s="284"/>
      <c r="AB261" s="284"/>
      <c r="AC261" s="284"/>
      <c r="AD261" s="284"/>
      <c r="AE261" s="284"/>
      <c r="AF261" s="284"/>
    </row>
    <row r="262" spans="1:32" x14ac:dyDescent="0.35">
      <c r="A262" s="1008"/>
      <c r="D262" s="269" t="str">
        <f t="shared" si="4"/>
        <v/>
      </c>
      <c r="F262" s="271" t="str">
        <f>IF(Table4[[#This Row],[START DATE]]="","",IF(Table4[[#This Row],[TASK DURATION]]="","",Table4[[#This Row],[START DATE]]+Table4[[#This Row],[TASK DURATION]]))</f>
        <v/>
      </c>
      <c r="G262" s="285"/>
      <c r="H262" s="285"/>
      <c r="I262" s="285"/>
      <c r="J262" s="285"/>
      <c r="K262" s="285"/>
      <c r="L262" s="285"/>
      <c r="M262" s="285"/>
      <c r="N262" s="285"/>
      <c r="O262" s="285"/>
      <c r="P262" s="285"/>
      <c r="Q262" s="285"/>
      <c r="R262" s="285"/>
      <c r="S262" s="285"/>
      <c r="T262" s="285"/>
      <c r="U262" s="285"/>
      <c r="V262" s="285"/>
      <c r="W262" s="285"/>
      <c r="X262" s="285"/>
      <c r="Y262" s="285"/>
      <c r="Z262" s="285"/>
      <c r="AA262" s="284"/>
      <c r="AB262" s="284"/>
      <c r="AC262" s="284"/>
      <c r="AD262" s="284"/>
      <c r="AE262" s="284"/>
      <c r="AF262" s="284"/>
    </row>
    <row r="263" spans="1:32" x14ac:dyDescent="0.35">
      <c r="A263" s="1008"/>
      <c r="D263" s="269" t="str">
        <f t="shared" si="4"/>
        <v/>
      </c>
      <c r="F263" s="271" t="str">
        <f>IF(Table4[[#This Row],[START DATE]]="","",IF(Table4[[#This Row],[TASK DURATION]]="","",Table4[[#This Row],[START DATE]]+Table4[[#This Row],[TASK DURATION]]))</f>
        <v/>
      </c>
      <c r="G263" s="285"/>
      <c r="H263" s="285"/>
      <c r="I263" s="285"/>
      <c r="J263" s="285"/>
      <c r="K263" s="285"/>
      <c r="L263" s="285"/>
      <c r="M263" s="285"/>
      <c r="N263" s="285"/>
      <c r="O263" s="285"/>
      <c r="P263" s="285"/>
      <c r="Q263" s="285"/>
      <c r="R263" s="285"/>
      <c r="S263" s="285"/>
      <c r="T263" s="285"/>
      <c r="U263" s="285"/>
      <c r="V263" s="285"/>
      <c r="W263" s="285"/>
      <c r="X263" s="285"/>
      <c r="Y263" s="285"/>
      <c r="Z263" s="285"/>
      <c r="AA263" s="284"/>
      <c r="AB263" s="284"/>
      <c r="AC263" s="284"/>
      <c r="AD263" s="284"/>
      <c r="AE263" s="284"/>
      <c r="AF263" s="284"/>
    </row>
    <row r="264" spans="1:32" x14ac:dyDescent="0.35">
      <c r="A264" s="1008"/>
      <c r="D264" s="269" t="str">
        <f t="shared" si="4"/>
        <v/>
      </c>
      <c r="F264" s="271" t="str">
        <f>IF(Table4[[#This Row],[START DATE]]="","",IF(Table4[[#This Row],[TASK DURATION]]="","",Table4[[#This Row],[START DATE]]+Table4[[#This Row],[TASK DURATION]]))</f>
        <v/>
      </c>
      <c r="G264" s="285"/>
      <c r="H264" s="285"/>
      <c r="I264" s="285"/>
      <c r="J264" s="285"/>
      <c r="K264" s="285"/>
      <c r="L264" s="285"/>
      <c r="M264" s="285"/>
      <c r="N264" s="285"/>
      <c r="O264" s="285"/>
      <c r="P264" s="285"/>
      <c r="Q264" s="285"/>
      <c r="R264" s="285"/>
      <c r="S264" s="285"/>
      <c r="T264" s="285"/>
      <c r="U264" s="285"/>
      <c r="V264" s="285"/>
      <c r="W264" s="285"/>
      <c r="X264" s="285"/>
      <c r="Y264" s="285"/>
      <c r="Z264" s="285"/>
      <c r="AA264" s="284"/>
      <c r="AB264" s="284"/>
      <c r="AC264" s="284"/>
      <c r="AD264" s="284"/>
      <c r="AE264" s="284"/>
      <c r="AF264" s="284"/>
    </row>
    <row r="265" spans="1:32" x14ac:dyDescent="0.35">
      <c r="A265" s="1008"/>
      <c r="D265" s="269" t="str">
        <f t="shared" si="4"/>
        <v/>
      </c>
      <c r="F265" s="271" t="str">
        <f>IF(Table4[[#This Row],[START DATE]]="","",IF(Table4[[#This Row],[TASK DURATION]]="","",Table4[[#This Row],[START DATE]]+Table4[[#This Row],[TASK DURATION]]))</f>
        <v/>
      </c>
      <c r="G265" s="285"/>
      <c r="H265" s="285"/>
      <c r="I265" s="285"/>
      <c r="J265" s="285"/>
      <c r="K265" s="285"/>
      <c r="L265" s="285"/>
      <c r="M265" s="285"/>
      <c r="N265" s="285"/>
      <c r="O265" s="285"/>
      <c r="P265" s="285"/>
      <c r="Q265" s="285"/>
      <c r="R265" s="285"/>
      <c r="S265" s="285"/>
      <c r="T265" s="285"/>
      <c r="U265" s="285"/>
      <c r="V265" s="285"/>
      <c r="W265" s="285"/>
      <c r="X265" s="285"/>
      <c r="Y265" s="285"/>
      <c r="Z265" s="285"/>
      <c r="AA265" s="284"/>
      <c r="AB265" s="284"/>
      <c r="AC265" s="284"/>
      <c r="AD265" s="284"/>
      <c r="AE265" s="284"/>
      <c r="AF265" s="284"/>
    </row>
    <row r="266" spans="1:32" x14ac:dyDescent="0.35">
      <c r="A266" s="1008"/>
      <c r="D266" s="269" t="str">
        <f t="shared" si="4"/>
        <v/>
      </c>
      <c r="F266" s="271" t="str">
        <f>IF(Table4[[#This Row],[START DATE]]="","",IF(Table4[[#This Row],[TASK DURATION]]="","",Table4[[#This Row],[START DATE]]+Table4[[#This Row],[TASK DURATION]]))</f>
        <v/>
      </c>
      <c r="G266" s="285"/>
      <c r="H266" s="285"/>
      <c r="I266" s="285"/>
      <c r="J266" s="285"/>
      <c r="K266" s="285"/>
      <c r="L266" s="285"/>
      <c r="M266" s="285"/>
      <c r="N266" s="285"/>
      <c r="O266" s="285"/>
      <c r="P266" s="285"/>
      <c r="Q266" s="285"/>
      <c r="R266" s="285"/>
      <c r="S266" s="285"/>
      <c r="T266" s="285"/>
      <c r="U266" s="285"/>
      <c r="V266" s="285"/>
      <c r="W266" s="285"/>
      <c r="X266" s="285"/>
      <c r="Y266" s="285"/>
      <c r="Z266" s="285"/>
      <c r="AA266" s="284"/>
      <c r="AB266" s="284"/>
      <c r="AC266" s="284"/>
      <c r="AD266" s="284"/>
      <c r="AE266" s="284"/>
      <c r="AF266" s="284"/>
    </row>
    <row r="267" spans="1:32" x14ac:dyDescent="0.35">
      <c r="A267" s="1008"/>
      <c r="D267" s="269" t="str">
        <f t="shared" si="4"/>
        <v/>
      </c>
      <c r="F267" s="271" t="str">
        <f>IF(Table4[[#This Row],[START DATE]]="","",IF(Table4[[#This Row],[TASK DURATION]]="","",Table4[[#This Row],[START DATE]]+Table4[[#This Row],[TASK DURATION]]))</f>
        <v/>
      </c>
      <c r="G267" s="285"/>
      <c r="H267" s="285"/>
      <c r="I267" s="285"/>
      <c r="J267" s="285"/>
      <c r="K267" s="285"/>
      <c r="L267" s="285"/>
      <c r="M267" s="285"/>
      <c r="N267" s="285"/>
      <c r="O267" s="285"/>
      <c r="P267" s="285"/>
      <c r="Q267" s="285"/>
      <c r="R267" s="285"/>
      <c r="S267" s="285"/>
      <c r="T267" s="285"/>
      <c r="U267" s="285"/>
      <c r="V267" s="285"/>
      <c r="W267" s="285"/>
      <c r="X267" s="285"/>
      <c r="Y267" s="285"/>
      <c r="Z267" s="285"/>
      <c r="AA267" s="284"/>
      <c r="AB267" s="284"/>
      <c r="AC267" s="284"/>
      <c r="AD267" s="284"/>
      <c r="AE267" s="284"/>
      <c r="AF267" s="284"/>
    </row>
    <row r="268" spans="1:32" x14ac:dyDescent="0.35">
      <c r="A268" s="1008"/>
      <c r="D268" s="269" t="str">
        <f t="shared" si="4"/>
        <v/>
      </c>
      <c r="F268" s="271" t="str">
        <f>IF(Table4[[#This Row],[START DATE]]="","",IF(Table4[[#This Row],[TASK DURATION]]="","",Table4[[#This Row],[START DATE]]+Table4[[#This Row],[TASK DURATION]]))</f>
        <v/>
      </c>
      <c r="G268" s="285"/>
      <c r="H268" s="285"/>
      <c r="I268" s="285"/>
      <c r="J268" s="285"/>
      <c r="K268" s="285"/>
      <c r="L268" s="285"/>
      <c r="M268" s="285"/>
      <c r="N268" s="285"/>
      <c r="O268" s="285"/>
      <c r="P268" s="285"/>
      <c r="Q268" s="285"/>
      <c r="R268" s="285"/>
      <c r="S268" s="285"/>
      <c r="T268" s="285"/>
      <c r="U268" s="285"/>
      <c r="V268" s="285"/>
      <c r="W268" s="285"/>
      <c r="X268" s="285"/>
      <c r="Y268" s="285"/>
      <c r="Z268" s="285"/>
      <c r="AA268" s="284"/>
      <c r="AB268" s="284"/>
      <c r="AC268" s="284"/>
      <c r="AD268" s="284"/>
      <c r="AE268" s="284"/>
      <c r="AF268" s="284"/>
    </row>
    <row r="269" spans="1:32" x14ac:dyDescent="0.35">
      <c r="A269" s="1008"/>
      <c r="D269" s="269" t="str">
        <f t="shared" si="4"/>
        <v/>
      </c>
      <c r="F269" s="271" t="str">
        <f>IF(Table4[[#This Row],[START DATE]]="","",IF(Table4[[#This Row],[TASK DURATION]]="","",Table4[[#This Row],[START DATE]]+Table4[[#This Row],[TASK DURATION]]))</f>
        <v/>
      </c>
      <c r="G269" s="285"/>
      <c r="H269" s="285"/>
      <c r="I269" s="285"/>
      <c r="J269" s="285"/>
      <c r="K269" s="285"/>
      <c r="L269" s="285"/>
      <c r="M269" s="285"/>
      <c r="N269" s="285"/>
      <c r="O269" s="285"/>
      <c r="P269" s="285"/>
      <c r="Q269" s="285"/>
      <c r="R269" s="285"/>
      <c r="S269" s="285"/>
      <c r="T269" s="285"/>
      <c r="U269" s="285"/>
      <c r="V269" s="285"/>
      <c r="W269" s="285"/>
      <c r="X269" s="285"/>
      <c r="Y269" s="285"/>
      <c r="Z269" s="285"/>
      <c r="AA269" s="284"/>
      <c r="AB269" s="284"/>
      <c r="AC269" s="284"/>
      <c r="AD269" s="284"/>
      <c r="AE269" s="284"/>
      <c r="AF269" s="284"/>
    </row>
    <row r="270" spans="1:32" x14ac:dyDescent="0.35">
      <c r="A270" s="1008"/>
      <c r="D270" s="269" t="str">
        <f t="shared" si="4"/>
        <v/>
      </c>
      <c r="F270" s="271" t="str">
        <f>IF(Table4[[#This Row],[START DATE]]="","",IF(Table4[[#This Row],[TASK DURATION]]="","",Table4[[#This Row],[START DATE]]+Table4[[#This Row],[TASK DURATION]]))</f>
        <v/>
      </c>
      <c r="G270" s="285"/>
      <c r="H270" s="285"/>
      <c r="I270" s="285"/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U270" s="285"/>
      <c r="V270" s="285"/>
      <c r="W270" s="285"/>
      <c r="X270" s="285"/>
      <c r="Y270" s="285"/>
      <c r="Z270" s="285"/>
      <c r="AA270" s="284"/>
      <c r="AB270" s="284"/>
      <c r="AC270" s="284"/>
      <c r="AD270" s="284"/>
      <c r="AE270" s="284"/>
      <c r="AF270" s="284"/>
    </row>
    <row r="271" spans="1:32" x14ac:dyDescent="0.35">
      <c r="A271" s="1008"/>
      <c r="D271" s="269" t="str">
        <f t="shared" si="4"/>
        <v/>
      </c>
      <c r="F271" s="271" t="str">
        <f>IF(Table4[[#This Row],[START DATE]]="","",IF(Table4[[#This Row],[TASK DURATION]]="","",Table4[[#This Row],[START DATE]]+Table4[[#This Row],[TASK DURATION]]))</f>
        <v/>
      </c>
      <c r="G271" s="285"/>
      <c r="H271" s="285"/>
      <c r="I271" s="285"/>
      <c r="J271" s="285"/>
      <c r="K271" s="285"/>
      <c r="L271" s="285"/>
      <c r="M271" s="285"/>
      <c r="N271" s="285"/>
      <c r="O271" s="285"/>
      <c r="P271" s="285"/>
      <c r="Q271" s="285"/>
      <c r="R271" s="285"/>
      <c r="S271" s="285"/>
      <c r="T271" s="285"/>
      <c r="U271" s="285"/>
      <c r="V271" s="285"/>
      <c r="W271" s="285"/>
      <c r="X271" s="285"/>
      <c r="Y271" s="285"/>
      <c r="Z271" s="285"/>
      <c r="AA271" s="284"/>
      <c r="AB271" s="284"/>
      <c r="AC271" s="284"/>
      <c r="AD271" s="284"/>
      <c r="AE271" s="284"/>
      <c r="AF271" s="284"/>
    </row>
    <row r="272" spans="1:32" x14ac:dyDescent="0.35">
      <c r="A272" s="1008"/>
      <c r="D272" s="269" t="str">
        <f t="shared" si="4"/>
        <v/>
      </c>
      <c r="F272" s="271" t="str">
        <f>IF(Table4[[#This Row],[START DATE]]="","",IF(Table4[[#This Row],[TASK DURATION]]="","",Table4[[#This Row],[START DATE]]+Table4[[#This Row],[TASK DURATION]]))</f>
        <v/>
      </c>
      <c r="G272" s="285"/>
      <c r="H272" s="285"/>
      <c r="I272" s="285"/>
      <c r="J272" s="285"/>
      <c r="K272" s="285"/>
      <c r="L272" s="285"/>
      <c r="M272" s="285"/>
      <c r="N272" s="285"/>
      <c r="O272" s="285"/>
      <c r="P272" s="285"/>
      <c r="Q272" s="285"/>
      <c r="R272" s="285"/>
      <c r="S272" s="285"/>
      <c r="T272" s="285"/>
      <c r="U272" s="285"/>
      <c r="V272" s="285"/>
      <c r="W272" s="285"/>
      <c r="X272" s="285"/>
      <c r="Y272" s="285"/>
      <c r="Z272" s="285"/>
      <c r="AA272" s="284"/>
      <c r="AB272" s="284"/>
      <c r="AC272" s="284"/>
      <c r="AD272" s="284"/>
      <c r="AE272" s="284"/>
      <c r="AF272" s="284"/>
    </row>
    <row r="273" spans="1:32" x14ac:dyDescent="0.35">
      <c r="A273" s="1008"/>
      <c r="D273" s="269" t="str">
        <f t="shared" si="4"/>
        <v/>
      </c>
      <c r="F273" s="271" t="str">
        <f>IF(Table4[[#This Row],[START DATE]]="","",IF(Table4[[#This Row],[TASK DURATION]]="","",Table4[[#This Row],[START DATE]]+Table4[[#This Row],[TASK DURATION]]))</f>
        <v/>
      </c>
      <c r="G273" s="285"/>
      <c r="H273" s="285"/>
      <c r="I273" s="285"/>
      <c r="J273" s="285"/>
      <c r="K273" s="285"/>
      <c r="L273" s="285"/>
      <c r="M273" s="285"/>
      <c r="N273" s="285"/>
      <c r="O273" s="285"/>
      <c r="P273" s="285"/>
      <c r="Q273" s="285"/>
      <c r="R273" s="285"/>
      <c r="S273" s="285"/>
      <c r="T273" s="285"/>
      <c r="U273" s="285"/>
      <c r="V273" s="285"/>
      <c r="W273" s="285"/>
      <c r="X273" s="285"/>
      <c r="Y273" s="285"/>
      <c r="Z273" s="285"/>
      <c r="AA273" s="284"/>
      <c r="AB273" s="284"/>
      <c r="AC273" s="284"/>
      <c r="AD273" s="284"/>
      <c r="AE273" s="284"/>
      <c r="AF273" s="284"/>
    </row>
    <row r="274" spans="1:32" x14ac:dyDescent="0.35">
      <c r="A274" s="1008"/>
      <c r="D274" s="269" t="str">
        <f t="shared" si="4"/>
        <v/>
      </c>
      <c r="F274" s="271" t="str">
        <f>IF(Table4[[#This Row],[START DATE]]="","",IF(Table4[[#This Row],[TASK DURATION]]="","",Table4[[#This Row],[START DATE]]+Table4[[#This Row],[TASK DURATION]]))</f>
        <v/>
      </c>
      <c r="G274" s="285"/>
      <c r="H274" s="285"/>
      <c r="I274" s="285"/>
      <c r="J274" s="285"/>
      <c r="K274" s="285"/>
      <c r="L274" s="285"/>
      <c r="M274" s="285"/>
      <c r="N274" s="285"/>
      <c r="O274" s="285"/>
      <c r="P274" s="285"/>
      <c r="Q274" s="285"/>
      <c r="R274" s="285"/>
      <c r="S274" s="285"/>
      <c r="T274" s="285"/>
      <c r="U274" s="285"/>
      <c r="V274" s="285"/>
      <c r="W274" s="285"/>
      <c r="X274" s="285"/>
      <c r="Y274" s="285"/>
      <c r="Z274" s="285"/>
      <c r="AA274" s="284"/>
      <c r="AB274" s="284"/>
      <c r="AC274" s="284"/>
      <c r="AD274" s="284"/>
      <c r="AE274" s="284"/>
      <c r="AF274" s="284"/>
    </row>
    <row r="275" spans="1:32" x14ac:dyDescent="0.35">
      <c r="A275" s="1008"/>
      <c r="D275" s="269" t="str">
        <f t="shared" si="4"/>
        <v/>
      </c>
      <c r="F275" s="271" t="str">
        <f>IF(Table4[[#This Row],[START DATE]]="","",IF(Table4[[#This Row],[TASK DURATION]]="","",Table4[[#This Row],[START DATE]]+Table4[[#This Row],[TASK DURATION]]))</f>
        <v/>
      </c>
      <c r="G275" s="285"/>
      <c r="H275" s="285"/>
      <c r="I275" s="285"/>
      <c r="J275" s="285"/>
      <c r="K275" s="285"/>
      <c r="L275" s="285"/>
      <c r="M275" s="285"/>
      <c r="N275" s="285"/>
      <c r="O275" s="285"/>
      <c r="P275" s="285"/>
      <c r="Q275" s="285"/>
      <c r="R275" s="285"/>
      <c r="S275" s="285"/>
      <c r="T275" s="285"/>
      <c r="U275" s="285"/>
      <c r="V275" s="285"/>
      <c r="W275" s="285"/>
      <c r="X275" s="285"/>
      <c r="Y275" s="285"/>
      <c r="Z275" s="285"/>
      <c r="AA275" s="284"/>
      <c r="AB275" s="284"/>
      <c r="AC275" s="284"/>
      <c r="AD275" s="284"/>
      <c r="AE275" s="284"/>
      <c r="AF275" s="284"/>
    </row>
    <row r="276" spans="1:32" x14ac:dyDescent="0.35">
      <c r="A276" s="1008"/>
      <c r="D276" s="269" t="str">
        <f t="shared" si="4"/>
        <v/>
      </c>
      <c r="F276" s="271" t="str">
        <f>IF(Table4[[#This Row],[START DATE]]="","",IF(Table4[[#This Row],[TASK DURATION]]="","",Table4[[#This Row],[START DATE]]+Table4[[#This Row],[TASK DURATION]]))</f>
        <v/>
      </c>
      <c r="G276" s="285"/>
      <c r="H276" s="285"/>
      <c r="I276" s="285"/>
      <c r="J276" s="285"/>
      <c r="K276" s="285"/>
      <c r="L276" s="285"/>
      <c r="M276" s="285"/>
      <c r="N276" s="285"/>
      <c r="O276" s="285"/>
      <c r="P276" s="285"/>
      <c r="Q276" s="285"/>
      <c r="R276" s="285"/>
      <c r="S276" s="285"/>
      <c r="T276" s="285"/>
      <c r="U276" s="285"/>
      <c r="V276" s="285"/>
      <c r="W276" s="285"/>
      <c r="X276" s="285"/>
      <c r="Y276" s="285"/>
      <c r="Z276" s="285"/>
      <c r="AA276" s="284"/>
      <c r="AB276" s="284"/>
      <c r="AC276" s="284"/>
      <c r="AD276" s="284"/>
      <c r="AE276" s="284"/>
      <c r="AF276" s="284"/>
    </row>
    <row r="277" spans="1:32" x14ac:dyDescent="0.35">
      <c r="A277" s="1008"/>
      <c r="D277" s="269" t="str">
        <f t="shared" si="4"/>
        <v/>
      </c>
      <c r="F277" s="271" t="str">
        <f>IF(Table4[[#This Row],[START DATE]]="","",IF(Table4[[#This Row],[TASK DURATION]]="","",Table4[[#This Row],[START DATE]]+Table4[[#This Row],[TASK DURATION]]))</f>
        <v/>
      </c>
      <c r="G277" s="285"/>
      <c r="H277" s="285"/>
      <c r="I277" s="285"/>
      <c r="J277" s="285"/>
      <c r="K277" s="285"/>
      <c r="L277" s="285"/>
      <c r="M277" s="285"/>
      <c r="N277" s="285"/>
      <c r="O277" s="285"/>
      <c r="P277" s="285"/>
      <c r="Q277" s="285"/>
      <c r="R277" s="285"/>
      <c r="S277" s="285"/>
      <c r="T277" s="285"/>
      <c r="U277" s="285"/>
      <c r="V277" s="285"/>
      <c r="W277" s="285"/>
      <c r="X277" s="285"/>
      <c r="Y277" s="285"/>
      <c r="Z277" s="285"/>
      <c r="AA277" s="284"/>
      <c r="AB277" s="284"/>
      <c r="AC277" s="284"/>
      <c r="AD277" s="284"/>
      <c r="AE277" s="284"/>
      <c r="AF277" s="284"/>
    </row>
    <row r="278" spans="1:32" x14ac:dyDescent="0.35">
      <c r="A278" s="1008"/>
      <c r="D278" s="269" t="str">
        <f t="shared" si="4"/>
        <v/>
      </c>
      <c r="F278" s="271" t="str">
        <f>IF(Table4[[#This Row],[START DATE]]="","",IF(Table4[[#This Row],[TASK DURATION]]="","",Table4[[#This Row],[START DATE]]+Table4[[#This Row],[TASK DURATION]]))</f>
        <v/>
      </c>
      <c r="G278" s="285"/>
      <c r="H278" s="285"/>
      <c r="I278" s="285"/>
      <c r="J278" s="285"/>
      <c r="K278" s="285"/>
      <c r="L278" s="285"/>
      <c r="M278" s="285"/>
      <c r="N278" s="285"/>
      <c r="O278" s="285"/>
      <c r="P278" s="285"/>
      <c r="Q278" s="285"/>
      <c r="R278" s="285"/>
      <c r="S278" s="285"/>
      <c r="T278" s="285"/>
      <c r="U278" s="285"/>
      <c r="V278" s="285"/>
      <c r="W278" s="285"/>
      <c r="X278" s="285"/>
      <c r="Y278" s="285"/>
      <c r="Z278" s="285"/>
      <c r="AA278" s="284"/>
      <c r="AB278" s="284"/>
      <c r="AC278" s="284"/>
      <c r="AD278" s="284"/>
      <c r="AE278" s="284"/>
      <c r="AF278" s="284"/>
    </row>
    <row r="279" spans="1:32" x14ac:dyDescent="0.35">
      <c r="A279" s="1008"/>
      <c r="D279" s="269" t="str">
        <f t="shared" si="4"/>
        <v/>
      </c>
      <c r="F279" s="271" t="str">
        <f>IF(Table4[[#This Row],[START DATE]]="","",IF(Table4[[#This Row],[TASK DURATION]]="","",Table4[[#This Row],[START DATE]]+Table4[[#This Row],[TASK DURATION]]))</f>
        <v/>
      </c>
      <c r="G279" s="285"/>
      <c r="H279" s="285"/>
      <c r="I279" s="285"/>
      <c r="J279" s="285"/>
      <c r="K279" s="285"/>
      <c r="L279" s="285"/>
      <c r="M279" s="285"/>
      <c r="N279" s="285"/>
      <c r="O279" s="285"/>
      <c r="P279" s="285"/>
      <c r="Q279" s="285"/>
      <c r="R279" s="285"/>
      <c r="S279" s="285"/>
      <c r="T279" s="285"/>
      <c r="U279" s="285"/>
      <c r="V279" s="285"/>
      <c r="W279" s="285"/>
      <c r="X279" s="285"/>
      <c r="Y279" s="285"/>
      <c r="Z279" s="285"/>
      <c r="AA279" s="284"/>
      <c r="AB279" s="284"/>
      <c r="AC279" s="284"/>
      <c r="AD279" s="284"/>
      <c r="AE279" s="284"/>
      <c r="AF279" s="284"/>
    </row>
    <row r="280" spans="1:32" x14ac:dyDescent="0.35">
      <c r="A280" s="1008"/>
      <c r="D280" s="269" t="str">
        <f t="shared" si="4"/>
        <v/>
      </c>
      <c r="F280" s="271" t="str">
        <f>IF(Table4[[#This Row],[START DATE]]="","",IF(Table4[[#This Row],[TASK DURATION]]="","",Table4[[#This Row],[START DATE]]+Table4[[#This Row],[TASK DURATION]]))</f>
        <v/>
      </c>
      <c r="G280" s="285"/>
      <c r="H280" s="285"/>
      <c r="I280" s="285"/>
      <c r="J280" s="285"/>
      <c r="K280" s="285"/>
      <c r="L280" s="285"/>
      <c r="M280" s="285"/>
      <c r="N280" s="285"/>
      <c r="O280" s="285"/>
      <c r="P280" s="285"/>
      <c r="Q280" s="285"/>
      <c r="R280" s="285"/>
      <c r="S280" s="285"/>
      <c r="T280" s="285"/>
      <c r="U280" s="285"/>
      <c r="V280" s="285"/>
      <c r="W280" s="285"/>
      <c r="X280" s="285"/>
      <c r="Y280" s="285"/>
      <c r="Z280" s="285"/>
      <c r="AA280" s="284"/>
      <c r="AB280" s="284"/>
      <c r="AC280" s="284"/>
      <c r="AD280" s="284"/>
      <c r="AE280" s="284"/>
      <c r="AF280" s="284"/>
    </row>
    <row r="281" spans="1:32" x14ac:dyDescent="0.35">
      <c r="A281" s="1008"/>
      <c r="D281" s="269" t="str">
        <f t="shared" si="4"/>
        <v/>
      </c>
      <c r="F281" s="271" t="str">
        <f>IF(Table4[[#This Row],[START DATE]]="","",IF(Table4[[#This Row],[TASK DURATION]]="","",Table4[[#This Row],[START DATE]]+Table4[[#This Row],[TASK DURATION]]))</f>
        <v/>
      </c>
      <c r="G281" s="285"/>
      <c r="H281" s="285"/>
      <c r="I281" s="285"/>
      <c r="J281" s="285"/>
      <c r="K281" s="285"/>
      <c r="L281" s="285"/>
      <c r="M281" s="285"/>
      <c r="N281" s="285"/>
      <c r="O281" s="285"/>
      <c r="P281" s="285"/>
      <c r="Q281" s="285"/>
      <c r="R281" s="285"/>
      <c r="S281" s="285"/>
      <c r="T281" s="285"/>
      <c r="U281" s="285"/>
      <c r="V281" s="285"/>
      <c r="W281" s="285"/>
      <c r="X281" s="285"/>
      <c r="Y281" s="285"/>
      <c r="Z281" s="285"/>
      <c r="AA281" s="284"/>
      <c r="AB281" s="284"/>
      <c r="AC281" s="284"/>
      <c r="AD281" s="284"/>
      <c r="AE281" s="284"/>
      <c r="AF281" s="284"/>
    </row>
    <row r="282" spans="1:32" x14ac:dyDescent="0.35">
      <c r="A282" s="1008"/>
      <c r="D282" s="269" t="str">
        <f t="shared" si="4"/>
        <v/>
      </c>
      <c r="F282" s="271" t="str">
        <f>IF(Table4[[#This Row],[START DATE]]="","",IF(Table4[[#This Row],[TASK DURATION]]="","",Table4[[#This Row],[START DATE]]+Table4[[#This Row],[TASK DURATION]]))</f>
        <v/>
      </c>
      <c r="G282" s="285"/>
      <c r="H282" s="285"/>
      <c r="I282" s="285"/>
      <c r="J282" s="285"/>
      <c r="K282" s="285"/>
      <c r="L282" s="285"/>
      <c r="M282" s="285"/>
      <c r="N282" s="285"/>
      <c r="O282" s="285"/>
      <c r="P282" s="285"/>
      <c r="Q282" s="285"/>
      <c r="R282" s="285"/>
      <c r="S282" s="285"/>
      <c r="T282" s="285"/>
      <c r="U282" s="285"/>
      <c r="V282" s="285"/>
      <c r="W282" s="285"/>
      <c r="X282" s="285"/>
      <c r="Y282" s="285"/>
      <c r="Z282" s="285"/>
      <c r="AA282" s="284"/>
      <c r="AB282" s="284"/>
      <c r="AC282" s="284"/>
      <c r="AD282" s="284"/>
      <c r="AE282" s="284"/>
      <c r="AF282" s="284"/>
    </row>
    <row r="283" spans="1:32" x14ac:dyDescent="0.35">
      <c r="A283" s="1008"/>
      <c r="D283" s="269" t="str">
        <f t="shared" si="4"/>
        <v/>
      </c>
      <c r="F283" s="271" t="str">
        <f>IF(Table4[[#This Row],[START DATE]]="","",IF(Table4[[#This Row],[TASK DURATION]]="","",Table4[[#This Row],[START DATE]]+Table4[[#This Row],[TASK DURATION]]))</f>
        <v/>
      </c>
      <c r="G283" s="285"/>
      <c r="H283" s="285"/>
      <c r="I283" s="285"/>
      <c r="J283" s="285"/>
      <c r="K283" s="285"/>
      <c r="L283" s="285"/>
      <c r="M283" s="285"/>
      <c r="N283" s="285"/>
      <c r="O283" s="285"/>
      <c r="P283" s="285"/>
      <c r="Q283" s="285"/>
      <c r="R283" s="285"/>
      <c r="S283" s="285"/>
      <c r="T283" s="285"/>
      <c r="U283" s="285"/>
      <c r="V283" s="285"/>
      <c r="W283" s="285"/>
      <c r="X283" s="285"/>
      <c r="Y283" s="285"/>
      <c r="Z283" s="285"/>
      <c r="AA283" s="284"/>
      <c r="AB283" s="284"/>
      <c r="AC283" s="284"/>
      <c r="AD283" s="284"/>
      <c r="AE283" s="284"/>
      <c r="AF283" s="284"/>
    </row>
    <row r="284" spans="1:32" x14ac:dyDescent="0.35">
      <c r="A284" s="1008"/>
      <c r="D284" s="269" t="str">
        <f t="shared" si="4"/>
        <v/>
      </c>
      <c r="F284" s="271" t="str">
        <f>IF(Table4[[#This Row],[START DATE]]="","",IF(Table4[[#This Row],[TASK DURATION]]="","",Table4[[#This Row],[START DATE]]+Table4[[#This Row],[TASK DURATION]]))</f>
        <v/>
      </c>
      <c r="G284" s="285"/>
      <c r="H284" s="285"/>
      <c r="I284" s="285"/>
      <c r="J284" s="285"/>
      <c r="K284" s="285"/>
      <c r="L284" s="285"/>
      <c r="M284" s="285"/>
      <c r="N284" s="285"/>
      <c r="O284" s="285"/>
      <c r="P284" s="285"/>
      <c r="Q284" s="285"/>
      <c r="R284" s="285"/>
      <c r="S284" s="285"/>
      <c r="T284" s="285"/>
      <c r="U284" s="285"/>
      <c r="V284" s="285"/>
      <c r="W284" s="285"/>
      <c r="X284" s="285"/>
      <c r="Y284" s="285"/>
      <c r="Z284" s="285"/>
      <c r="AA284" s="284"/>
      <c r="AB284" s="284"/>
      <c r="AC284" s="284"/>
      <c r="AD284" s="284"/>
      <c r="AE284" s="284"/>
      <c r="AF284" s="284"/>
    </row>
    <row r="285" spans="1:32" x14ac:dyDescent="0.35">
      <c r="A285" s="1008"/>
      <c r="D285" s="269" t="str">
        <f t="shared" si="4"/>
        <v/>
      </c>
      <c r="F285" s="271" t="str">
        <f>IF(Table4[[#This Row],[START DATE]]="","",IF(Table4[[#This Row],[TASK DURATION]]="","",Table4[[#This Row],[START DATE]]+Table4[[#This Row],[TASK DURATION]]))</f>
        <v/>
      </c>
      <c r="G285" s="285"/>
      <c r="H285" s="285"/>
      <c r="I285" s="285"/>
      <c r="J285" s="285"/>
      <c r="K285" s="285"/>
      <c r="L285" s="285"/>
      <c r="M285" s="285"/>
      <c r="N285" s="285"/>
      <c r="O285" s="285"/>
      <c r="P285" s="285"/>
      <c r="Q285" s="285"/>
      <c r="R285" s="285"/>
      <c r="S285" s="285"/>
      <c r="T285" s="285"/>
      <c r="U285" s="285"/>
      <c r="V285" s="285"/>
      <c r="W285" s="285"/>
      <c r="X285" s="285"/>
      <c r="Y285" s="285"/>
      <c r="Z285" s="285"/>
      <c r="AA285" s="284"/>
      <c r="AB285" s="284"/>
      <c r="AC285" s="284"/>
      <c r="AD285" s="284"/>
      <c r="AE285" s="284"/>
      <c r="AF285" s="284"/>
    </row>
    <row r="286" spans="1:32" x14ac:dyDescent="0.35">
      <c r="A286" s="1008"/>
      <c r="D286" s="269" t="str">
        <f t="shared" si="4"/>
        <v/>
      </c>
      <c r="F286" s="271" t="str">
        <f>IF(Table4[[#This Row],[START DATE]]="","",IF(Table4[[#This Row],[TASK DURATION]]="","",Table4[[#This Row],[START DATE]]+Table4[[#This Row],[TASK DURATION]]))</f>
        <v/>
      </c>
      <c r="G286" s="285"/>
      <c r="H286" s="285"/>
      <c r="I286" s="285"/>
      <c r="J286" s="285"/>
      <c r="K286" s="285"/>
      <c r="L286" s="285"/>
      <c r="M286" s="285"/>
      <c r="N286" s="285"/>
      <c r="O286" s="285"/>
      <c r="P286" s="285"/>
      <c r="Q286" s="285"/>
      <c r="R286" s="285"/>
      <c r="S286" s="285"/>
      <c r="T286" s="285"/>
      <c r="U286" s="285"/>
      <c r="V286" s="285"/>
      <c r="W286" s="285"/>
      <c r="X286" s="285"/>
      <c r="Y286" s="285"/>
      <c r="Z286" s="285"/>
      <c r="AA286" s="284"/>
      <c r="AB286" s="284"/>
      <c r="AC286" s="284"/>
      <c r="AD286" s="284"/>
      <c r="AE286" s="284"/>
      <c r="AF286" s="284"/>
    </row>
    <row r="287" spans="1:32" x14ac:dyDescent="0.35">
      <c r="A287" s="1008"/>
      <c r="D287" s="269" t="str">
        <f t="shared" si="4"/>
        <v/>
      </c>
      <c r="F287" s="271" t="str">
        <f>IF(Table4[[#This Row],[START DATE]]="","",IF(Table4[[#This Row],[TASK DURATION]]="","",Table4[[#This Row],[START DATE]]+Table4[[#This Row],[TASK DURATION]]))</f>
        <v/>
      </c>
      <c r="G287" s="285"/>
      <c r="H287" s="285"/>
      <c r="I287" s="285"/>
      <c r="J287" s="285"/>
      <c r="K287" s="285"/>
      <c r="L287" s="285"/>
      <c r="M287" s="285"/>
      <c r="N287" s="285"/>
      <c r="O287" s="285"/>
      <c r="P287" s="285"/>
      <c r="Q287" s="285"/>
      <c r="R287" s="285"/>
      <c r="S287" s="285"/>
      <c r="T287" s="285"/>
      <c r="U287" s="285"/>
      <c r="V287" s="285"/>
      <c r="W287" s="285"/>
      <c r="X287" s="285"/>
      <c r="Y287" s="285"/>
      <c r="Z287" s="285"/>
      <c r="AA287" s="284"/>
      <c r="AB287" s="284"/>
      <c r="AC287" s="284"/>
      <c r="AD287" s="284"/>
      <c r="AE287" s="284"/>
      <c r="AF287" s="284"/>
    </row>
    <row r="288" spans="1:32" x14ac:dyDescent="0.35">
      <c r="A288" s="1008"/>
      <c r="D288" s="269" t="str">
        <f t="shared" si="4"/>
        <v/>
      </c>
      <c r="F288" s="271" t="str">
        <f>IF(Table4[[#This Row],[START DATE]]="","",IF(Table4[[#This Row],[TASK DURATION]]="","",Table4[[#This Row],[START DATE]]+Table4[[#This Row],[TASK DURATION]]))</f>
        <v/>
      </c>
      <c r="G288" s="285"/>
      <c r="H288" s="285"/>
      <c r="I288" s="285"/>
      <c r="J288" s="285"/>
      <c r="K288" s="285"/>
      <c r="L288" s="285"/>
      <c r="M288" s="285"/>
      <c r="N288" s="285"/>
      <c r="O288" s="285"/>
      <c r="P288" s="285"/>
      <c r="Q288" s="285"/>
      <c r="R288" s="285"/>
      <c r="S288" s="285"/>
      <c r="T288" s="285"/>
      <c r="U288" s="285"/>
      <c r="V288" s="285"/>
      <c r="W288" s="285"/>
      <c r="X288" s="285"/>
      <c r="Y288" s="285"/>
      <c r="Z288" s="285"/>
      <c r="AA288" s="284"/>
      <c r="AB288" s="284"/>
      <c r="AC288" s="284"/>
      <c r="AD288" s="284"/>
      <c r="AE288" s="284"/>
      <c r="AF288" s="284"/>
    </row>
    <row r="289" spans="1:32" x14ac:dyDescent="0.35">
      <c r="A289" s="1008"/>
      <c r="D289" s="269" t="str">
        <f t="shared" si="4"/>
        <v/>
      </c>
      <c r="F289" s="271" t="str">
        <f>IF(Table4[[#This Row],[START DATE]]="","",IF(Table4[[#This Row],[TASK DURATION]]="","",Table4[[#This Row],[START DATE]]+Table4[[#This Row],[TASK DURATION]]))</f>
        <v/>
      </c>
      <c r="G289" s="285"/>
      <c r="H289" s="285"/>
      <c r="I289" s="285"/>
      <c r="J289" s="285"/>
      <c r="K289" s="285"/>
      <c r="L289" s="285"/>
      <c r="M289" s="285"/>
      <c r="N289" s="285"/>
      <c r="O289" s="285"/>
      <c r="P289" s="285"/>
      <c r="Q289" s="285"/>
      <c r="R289" s="285"/>
      <c r="S289" s="285"/>
      <c r="T289" s="285"/>
      <c r="U289" s="285"/>
      <c r="V289" s="285"/>
      <c r="W289" s="285"/>
      <c r="X289" s="285"/>
      <c r="Y289" s="285"/>
      <c r="Z289" s="285"/>
      <c r="AA289" s="284"/>
      <c r="AB289" s="284"/>
      <c r="AC289" s="284"/>
      <c r="AD289" s="284"/>
      <c r="AE289" s="284"/>
      <c r="AF289" s="284"/>
    </row>
    <row r="290" spans="1:32" x14ac:dyDescent="0.35">
      <c r="A290" s="1008"/>
      <c r="D290" s="269" t="str">
        <f t="shared" si="4"/>
        <v/>
      </c>
      <c r="F290" s="271" t="str">
        <f>IF(Table4[[#This Row],[START DATE]]="","",IF(Table4[[#This Row],[TASK DURATION]]="","",Table4[[#This Row],[START DATE]]+Table4[[#This Row],[TASK DURATION]]))</f>
        <v/>
      </c>
      <c r="G290" s="285"/>
      <c r="H290" s="285"/>
      <c r="I290" s="285"/>
      <c r="J290" s="285"/>
      <c r="K290" s="285"/>
      <c r="L290" s="285"/>
      <c r="M290" s="285"/>
      <c r="N290" s="285"/>
      <c r="O290" s="285"/>
      <c r="P290" s="285"/>
      <c r="Q290" s="285"/>
      <c r="R290" s="285"/>
      <c r="S290" s="285"/>
      <c r="T290" s="285"/>
      <c r="U290" s="285"/>
      <c r="V290" s="285"/>
      <c r="W290" s="285"/>
      <c r="X290" s="285"/>
      <c r="Y290" s="285"/>
      <c r="Z290" s="285"/>
      <c r="AA290" s="284"/>
      <c r="AB290" s="284"/>
      <c r="AC290" s="284"/>
      <c r="AD290" s="284"/>
      <c r="AE290" s="284"/>
      <c r="AF290" s="284"/>
    </row>
    <row r="291" spans="1:32" x14ac:dyDescent="0.35">
      <c r="A291" s="1008"/>
      <c r="D291" s="269" t="str">
        <f t="shared" si="4"/>
        <v/>
      </c>
      <c r="F291" s="271" t="str">
        <f>IF(Table4[[#This Row],[START DATE]]="","",IF(Table4[[#This Row],[TASK DURATION]]="","",Table4[[#This Row],[START DATE]]+Table4[[#This Row],[TASK DURATION]]))</f>
        <v/>
      </c>
      <c r="G291" s="285"/>
      <c r="H291" s="285"/>
      <c r="I291" s="285"/>
      <c r="J291" s="285"/>
      <c r="K291" s="285"/>
      <c r="L291" s="285"/>
      <c r="M291" s="285"/>
      <c r="N291" s="285"/>
      <c r="O291" s="285"/>
      <c r="P291" s="285"/>
      <c r="Q291" s="285"/>
      <c r="R291" s="285"/>
      <c r="S291" s="285"/>
      <c r="T291" s="285"/>
      <c r="U291" s="285"/>
      <c r="V291" s="285"/>
      <c r="W291" s="285"/>
      <c r="X291" s="285"/>
      <c r="Y291" s="285"/>
      <c r="Z291" s="285"/>
      <c r="AA291" s="284"/>
      <c r="AB291" s="284"/>
      <c r="AC291" s="284"/>
      <c r="AD291" s="284"/>
      <c r="AE291" s="284"/>
      <c r="AF291" s="284"/>
    </row>
    <row r="292" spans="1:32" x14ac:dyDescent="0.35">
      <c r="A292" s="1008"/>
      <c r="D292" s="269" t="str">
        <f t="shared" si="4"/>
        <v/>
      </c>
      <c r="F292" s="271" t="str">
        <f>IF(Table4[[#This Row],[START DATE]]="","",IF(Table4[[#This Row],[TASK DURATION]]="","",Table4[[#This Row],[START DATE]]+Table4[[#This Row],[TASK DURATION]]))</f>
        <v/>
      </c>
      <c r="G292" s="285"/>
      <c r="H292" s="285"/>
      <c r="I292" s="285"/>
      <c r="J292" s="285"/>
      <c r="K292" s="285"/>
      <c r="L292" s="285"/>
      <c r="M292" s="285"/>
      <c r="N292" s="285"/>
      <c r="O292" s="285"/>
      <c r="P292" s="285"/>
      <c r="Q292" s="285"/>
      <c r="R292" s="285"/>
      <c r="S292" s="285"/>
      <c r="T292" s="285"/>
      <c r="U292" s="285"/>
      <c r="V292" s="285"/>
      <c r="W292" s="285"/>
      <c r="X292" s="285"/>
      <c r="Y292" s="285"/>
      <c r="Z292" s="285"/>
      <c r="AA292" s="284"/>
      <c r="AB292" s="284"/>
      <c r="AC292" s="284"/>
      <c r="AD292" s="284"/>
      <c r="AE292" s="284"/>
      <c r="AF292" s="284"/>
    </row>
    <row r="293" spans="1:32" x14ac:dyDescent="0.35">
      <c r="A293" s="1008"/>
      <c r="D293" s="269" t="str">
        <f t="shared" si="4"/>
        <v/>
      </c>
      <c r="F293" s="271" t="str">
        <f>IF(Table4[[#This Row],[START DATE]]="","",IF(Table4[[#This Row],[TASK DURATION]]="","",Table4[[#This Row],[START DATE]]+Table4[[#This Row],[TASK DURATION]]))</f>
        <v/>
      </c>
      <c r="G293" s="285"/>
      <c r="H293" s="285"/>
      <c r="I293" s="285"/>
      <c r="J293" s="285"/>
      <c r="K293" s="285"/>
      <c r="L293" s="285"/>
      <c r="M293" s="285"/>
      <c r="N293" s="285"/>
      <c r="O293" s="285"/>
      <c r="P293" s="285"/>
      <c r="Q293" s="285"/>
      <c r="R293" s="285"/>
      <c r="S293" s="285"/>
      <c r="T293" s="285"/>
      <c r="U293" s="285"/>
      <c r="V293" s="285"/>
      <c r="W293" s="285"/>
      <c r="X293" s="285"/>
      <c r="Y293" s="285"/>
      <c r="Z293" s="285"/>
      <c r="AA293" s="284"/>
      <c r="AB293" s="284"/>
      <c r="AC293" s="284"/>
      <c r="AD293" s="284"/>
      <c r="AE293" s="284"/>
      <c r="AF293" s="284"/>
    </row>
    <row r="294" spans="1:32" x14ac:dyDescent="0.35">
      <c r="A294" s="1008"/>
      <c r="D294" s="269" t="str">
        <f t="shared" si="4"/>
        <v/>
      </c>
      <c r="F294" s="271" t="str">
        <f>IF(Table4[[#This Row],[START DATE]]="","",IF(Table4[[#This Row],[TASK DURATION]]="","",Table4[[#This Row],[START DATE]]+Table4[[#This Row],[TASK DURATION]]))</f>
        <v/>
      </c>
      <c r="G294" s="285"/>
      <c r="H294" s="285"/>
      <c r="I294" s="285"/>
      <c r="J294" s="285"/>
      <c r="K294" s="285"/>
      <c r="L294" s="285"/>
      <c r="M294" s="285"/>
      <c r="N294" s="285"/>
      <c r="O294" s="285"/>
      <c r="P294" s="285"/>
      <c r="Q294" s="285"/>
      <c r="R294" s="285"/>
      <c r="S294" s="285"/>
      <c r="T294" s="285"/>
      <c r="U294" s="285"/>
      <c r="V294" s="285"/>
      <c r="W294" s="285"/>
      <c r="X294" s="285"/>
      <c r="Y294" s="285"/>
      <c r="Z294" s="285"/>
      <c r="AA294" s="284"/>
      <c r="AB294" s="284"/>
      <c r="AC294" s="284"/>
      <c r="AD294" s="284"/>
      <c r="AE294" s="284"/>
      <c r="AF294" s="284"/>
    </row>
    <row r="295" spans="1:32" x14ac:dyDescent="0.35">
      <c r="A295" s="1008"/>
      <c r="D295" s="269" t="str">
        <f t="shared" si="4"/>
        <v/>
      </c>
      <c r="F295" s="271" t="str">
        <f>IF(Table4[[#This Row],[START DATE]]="","",IF(Table4[[#This Row],[TASK DURATION]]="","",Table4[[#This Row],[START DATE]]+Table4[[#This Row],[TASK DURATION]]))</f>
        <v/>
      </c>
      <c r="G295" s="285"/>
      <c r="H295" s="285"/>
      <c r="I295" s="285"/>
      <c r="J295" s="285"/>
      <c r="K295" s="285"/>
      <c r="L295" s="285"/>
      <c r="M295" s="285"/>
      <c r="N295" s="285"/>
      <c r="O295" s="285"/>
      <c r="P295" s="285"/>
      <c r="Q295" s="285"/>
      <c r="R295" s="285"/>
      <c r="S295" s="285"/>
      <c r="T295" s="285"/>
      <c r="U295" s="285"/>
      <c r="V295" s="285"/>
      <c r="W295" s="285"/>
      <c r="X295" s="285"/>
      <c r="Y295" s="285"/>
      <c r="Z295" s="285"/>
      <c r="AA295" s="284"/>
      <c r="AB295" s="284"/>
      <c r="AC295" s="284"/>
      <c r="AD295" s="284"/>
      <c r="AE295" s="284"/>
      <c r="AF295" s="284"/>
    </row>
    <row r="296" spans="1:32" x14ac:dyDescent="0.35">
      <c r="A296" s="1008"/>
      <c r="D296" s="269" t="str">
        <f t="shared" si="4"/>
        <v/>
      </c>
      <c r="F296" s="271" t="str">
        <f>IF(Table4[[#This Row],[START DATE]]="","",IF(Table4[[#This Row],[TASK DURATION]]="","",Table4[[#This Row],[START DATE]]+Table4[[#This Row],[TASK DURATION]]))</f>
        <v/>
      </c>
      <c r="G296" s="285"/>
      <c r="H296" s="285"/>
      <c r="I296" s="285"/>
      <c r="J296" s="285"/>
      <c r="K296" s="285"/>
      <c r="L296" s="285"/>
      <c r="M296" s="285"/>
      <c r="N296" s="285"/>
      <c r="O296" s="285"/>
      <c r="P296" s="285"/>
      <c r="Q296" s="285"/>
      <c r="R296" s="285"/>
      <c r="S296" s="285"/>
      <c r="T296" s="285"/>
      <c r="U296" s="285"/>
      <c r="V296" s="285"/>
      <c r="W296" s="285"/>
      <c r="X296" s="285"/>
      <c r="Y296" s="285"/>
      <c r="Z296" s="285"/>
      <c r="AA296" s="284"/>
      <c r="AB296" s="284"/>
      <c r="AC296" s="284"/>
      <c r="AD296" s="284"/>
      <c r="AE296" s="284"/>
      <c r="AF296" s="284"/>
    </row>
    <row r="297" spans="1:32" x14ac:dyDescent="0.35">
      <c r="A297" s="1008"/>
      <c r="D297" s="269" t="str">
        <f t="shared" si="4"/>
        <v/>
      </c>
      <c r="F297" s="271" t="str">
        <f>IF(Table4[[#This Row],[START DATE]]="","",IF(Table4[[#This Row],[TASK DURATION]]="","",Table4[[#This Row],[START DATE]]+Table4[[#This Row],[TASK DURATION]]))</f>
        <v/>
      </c>
      <c r="G297" s="285"/>
      <c r="H297" s="285"/>
      <c r="I297" s="285"/>
      <c r="J297" s="285"/>
      <c r="K297" s="285"/>
      <c r="L297" s="285"/>
      <c r="M297" s="285"/>
      <c r="N297" s="285"/>
      <c r="O297" s="285"/>
      <c r="P297" s="285"/>
      <c r="Q297" s="285"/>
      <c r="R297" s="285"/>
      <c r="S297" s="285"/>
      <c r="T297" s="285"/>
      <c r="U297" s="285"/>
      <c r="V297" s="285"/>
      <c r="W297" s="285"/>
      <c r="X297" s="285"/>
      <c r="Y297" s="285"/>
      <c r="Z297" s="285"/>
      <c r="AA297" s="284"/>
      <c r="AB297" s="284"/>
      <c r="AC297" s="284"/>
      <c r="AD297" s="284"/>
      <c r="AE297" s="284"/>
      <c r="AF297" s="284"/>
    </row>
    <row r="298" spans="1:32" x14ac:dyDescent="0.35">
      <c r="A298" s="1008"/>
      <c r="D298" s="269" t="str">
        <f t="shared" si="4"/>
        <v/>
      </c>
      <c r="F298" s="271" t="str">
        <f>IF(Table4[[#This Row],[START DATE]]="","",IF(Table4[[#This Row],[TASK DURATION]]="","",Table4[[#This Row],[START DATE]]+Table4[[#This Row],[TASK DURATION]]))</f>
        <v/>
      </c>
      <c r="G298" s="285"/>
      <c r="H298" s="285"/>
      <c r="I298" s="285"/>
      <c r="J298" s="285"/>
      <c r="K298" s="285"/>
      <c r="L298" s="285"/>
      <c r="M298" s="285"/>
      <c r="N298" s="285"/>
      <c r="O298" s="285"/>
      <c r="P298" s="285"/>
      <c r="Q298" s="285"/>
      <c r="R298" s="285"/>
      <c r="S298" s="285"/>
      <c r="T298" s="285"/>
      <c r="U298" s="285"/>
      <c r="V298" s="285"/>
      <c r="W298" s="285"/>
      <c r="X298" s="285"/>
      <c r="Y298" s="285"/>
      <c r="Z298" s="285"/>
      <c r="AA298" s="284"/>
      <c r="AB298" s="284"/>
      <c r="AC298" s="284"/>
      <c r="AD298" s="284"/>
      <c r="AE298" s="284"/>
      <c r="AF298" s="284"/>
    </row>
    <row r="299" spans="1:32" x14ac:dyDescent="0.35">
      <c r="A299" s="1008"/>
      <c r="D299" s="269" t="str">
        <f t="shared" si="4"/>
        <v/>
      </c>
      <c r="F299" s="271" t="str">
        <f>IF(Table4[[#This Row],[START DATE]]="","",IF(Table4[[#This Row],[TASK DURATION]]="","",Table4[[#This Row],[START DATE]]+Table4[[#This Row],[TASK DURATION]]))</f>
        <v/>
      </c>
      <c r="G299" s="285"/>
      <c r="H299" s="285"/>
      <c r="I299" s="285"/>
      <c r="J299" s="285"/>
      <c r="K299" s="285"/>
      <c r="L299" s="285"/>
      <c r="M299" s="285"/>
      <c r="N299" s="285"/>
      <c r="O299" s="285"/>
      <c r="P299" s="285"/>
      <c r="Q299" s="285"/>
      <c r="R299" s="285"/>
      <c r="S299" s="285"/>
      <c r="T299" s="285"/>
      <c r="U299" s="285"/>
      <c r="V299" s="285"/>
      <c r="W299" s="285"/>
      <c r="X299" s="285"/>
      <c r="Y299" s="285"/>
      <c r="Z299" s="285"/>
      <c r="AA299" s="284"/>
      <c r="AB299" s="284"/>
      <c r="AC299" s="284"/>
      <c r="AD299" s="284"/>
      <c r="AE299" s="284"/>
      <c r="AF299" s="284"/>
    </row>
    <row r="300" spans="1:32" x14ac:dyDescent="0.35">
      <c r="A300" s="1008"/>
      <c r="D300" s="269" t="str">
        <f t="shared" si="4"/>
        <v/>
      </c>
      <c r="F300" s="271" t="str">
        <f>IF(Table4[[#This Row],[START DATE]]="","",IF(Table4[[#This Row],[TASK DURATION]]="","",Table4[[#This Row],[START DATE]]+Table4[[#This Row],[TASK DURATION]]))</f>
        <v/>
      </c>
      <c r="G300" s="285"/>
      <c r="H300" s="285"/>
      <c r="I300" s="285"/>
      <c r="J300" s="285"/>
      <c r="K300" s="285"/>
      <c r="L300" s="285"/>
      <c r="M300" s="285"/>
      <c r="N300" s="285"/>
      <c r="O300" s="285"/>
      <c r="P300" s="285"/>
      <c r="Q300" s="285"/>
      <c r="R300" s="285"/>
      <c r="S300" s="285"/>
      <c r="T300" s="285"/>
      <c r="U300" s="285"/>
      <c r="V300" s="285"/>
      <c r="W300" s="285"/>
      <c r="X300" s="285"/>
      <c r="Y300" s="285"/>
      <c r="Z300" s="285"/>
      <c r="AA300" s="284"/>
      <c r="AB300" s="284"/>
      <c r="AC300" s="284"/>
      <c r="AD300" s="284"/>
      <c r="AE300" s="284"/>
      <c r="AF300" s="284"/>
    </row>
    <row r="301" spans="1:32" x14ac:dyDescent="0.35">
      <c r="A301" s="1008"/>
      <c r="D301" s="269" t="str">
        <f t="shared" si="4"/>
        <v/>
      </c>
      <c r="F301" s="271" t="str">
        <f>IF(Table4[[#This Row],[START DATE]]="","",IF(Table4[[#This Row],[TASK DURATION]]="","",Table4[[#This Row],[START DATE]]+Table4[[#This Row],[TASK DURATION]]))</f>
        <v/>
      </c>
      <c r="G301" s="285"/>
      <c r="H301" s="285"/>
      <c r="I301" s="285"/>
      <c r="J301" s="285"/>
      <c r="K301" s="285"/>
      <c r="L301" s="285"/>
      <c r="M301" s="285"/>
      <c r="N301" s="285"/>
      <c r="O301" s="285"/>
      <c r="P301" s="285"/>
      <c r="Q301" s="285"/>
      <c r="R301" s="285"/>
      <c r="S301" s="285"/>
      <c r="T301" s="285"/>
      <c r="U301" s="285"/>
      <c r="V301" s="285"/>
      <c r="W301" s="285"/>
      <c r="X301" s="285"/>
      <c r="Y301" s="285"/>
      <c r="Z301" s="285"/>
      <c r="AA301" s="284"/>
      <c r="AB301" s="284"/>
      <c r="AC301" s="284"/>
      <c r="AD301" s="284"/>
      <c r="AE301" s="284"/>
      <c r="AF301" s="284"/>
    </row>
    <row r="302" spans="1:32" x14ac:dyDescent="0.35">
      <c r="A302" s="1008"/>
      <c r="D302" s="269" t="str">
        <f t="shared" si="4"/>
        <v/>
      </c>
      <c r="F302" s="271" t="str">
        <f>IF(Table4[[#This Row],[START DATE]]="","",IF(Table4[[#This Row],[TASK DURATION]]="","",Table4[[#This Row],[START DATE]]+Table4[[#This Row],[TASK DURATION]]))</f>
        <v/>
      </c>
      <c r="G302" s="285"/>
      <c r="H302" s="285"/>
      <c r="I302" s="285"/>
      <c r="J302" s="285"/>
      <c r="K302" s="285"/>
      <c r="L302" s="285"/>
      <c r="M302" s="285"/>
      <c r="N302" s="285"/>
      <c r="O302" s="285"/>
      <c r="P302" s="285"/>
      <c r="Q302" s="285"/>
      <c r="R302" s="285"/>
      <c r="S302" s="285"/>
      <c r="T302" s="285"/>
      <c r="U302" s="285"/>
      <c r="V302" s="285"/>
      <c r="W302" s="285"/>
      <c r="X302" s="285"/>
      <c r="Y302" s="285"/>
      <c r="Z302" s="285"/>
      <c r="AA302" s="284"/>
      <c r="AB302" s="284"/>
      <c r="AC302" s="284"/>
      <c r="AD302" s="284"/>
      <c r="AE302" s="284"/>
      <c r="AF302" s="284"/>
    </row>
    <row r="303" spans="1:32" x14ac:dyDescent="0.35">
      <c r="A303" s="1008"/>
      <c r="D303" s="269" t="str">
        <f t="shared" si="4"/>
        <v/>
      </c>
      <c r="F303" s="271" t="str">
        <f>IF(Table4[[#This Row],[START DATE]]="","",IF(Table4[[#This Row],[TASK DURATION]]="","",Table4[[#This Row],[START DATE]]+Table4[[#This Row],[TASK DURATION]]))</f>
        <v/>
      </c>
      <c r="G303" s="285"/>
      <c r="H303" s="285"/>
      <c r="I303" s="285"/>
      <c r="J303" s="285"/>
      <c r="K303" s="285"/>
      <c r="L303" s="285"/>
      <c r="M303" s="285"/>
      <c r="N303" s="285"/>
      <c r="O303" s="285"/>
      <c r="P303" s="285"/>
      <c r="Q303" s="285"/>
      <c r="R303" s="285"/>
      <c r="S303" s="285"/>
      <c r="T303" s="285"/>
      <c r="U303" s="285"/>
      <c r="V303" s="285"/>
      <c r="W303" s="285"/>
      <c r="X303" s="285"/>
      <c r="Y303" s="285"/>
      <c r="Z303" s="285"/>
      <c r="AA303" s="284"/>
      <c r="AB303" s="284"/>
      <c r="AC303" s="284"/>
      <c r="AD303" s="284"/>
      <c r="AE303" s="284"/>
      <c r="AF303" s="284"/>
    </row>
    <row r="304" spans="1:32" x14ac:dyDescent="0.35">
      <c r="A304" s="1008"/>
      <c r="D304" s="269" t="str">
        <f t="shared" si="4"/>
        <v/>
      </c>
      <c r="F304" s="271" t="str">
        <f>IF(Table4[[#This Row],[START DATE]]="","",IF(Table4[[#This Row],[TASK DURATION]]="","",Table4[[#This Row],[START DATE]]+Table4[[#This Row],[TASK DURATION]]))</f>
        <v/>
      </c>
      <c r="G304" s="285"/>
      <c r="H304" s="285"/>
      <c r="I304" s="285"/>
      <c r="J304" s="285"/>
      <c r="K304" s="285"/>
      <c r="L304" s="285"/>
      <c r="M304" s="285"/>
      <c r="N304" s="285"/>
      <c r="O304" s="285"/>
      <c r="P304" s="285"/>
      <c r="Q304" s="285"/>
      <c r="R304" s="285"/>
      <c r="S304" s="285"/>
      <c r="T304" s="285"/>
      <c r="U304" s="285"/>
      <c r="V304" s="285"/>
      <c r="W304" s="285"/>
      <c r="X304" s="285"/>
      <c r="Y304" s="285"/>
      <c r="Z304" s="285"/>
      <c r="AA304" s="284"/>
      <c r="AB304" s="284"/>
      <c r="AC304" s="284"/>
      <c r="AD304" s="284"/>
      <c r="AE304" s="284"/>
      <c r="AF304" s="284"/>
    </row>
    <row r="305" spans="1:32" x14ac:dyDescent="0.35">
      <c r="A305" s="1008"/>
      <c r="D305" s="269" t="str">
        <f t="shared" si="4"/>
        <v/>
      </c>
      <c r="F305" s="271" t="str">
        <f>IF(Table4[[#This Row],[START DATE]]="","",IF(Table4[[#This Row],[TASK DURATION]]="","",Table4[[#This Row],[START DATE]]+Table4[[#This Row],[TASK DURATION]]))</f>
        <v/>
      </c>
      <c r="G305" s="285"/>
      <c r="H305" s="285"/>
      <c r="I305" s="285"/>
      <c r="J305" s="285"/>
      <c r="K305" s="285"/>
      <c r="L305" s="285"/>
      <c r="M305" s="285"/>
      <c r="N305" s="285"/>
      <c r="O305" s="285"/>
      <c r="P305" s="285"/>
      <c r="Q305" s="285"/>
      <c r="R305" s="285"/>
      <c r="S305" s="285"/>
      <c r="T305" s="285"/>
      <c r="U305" s="285"/>
      <c r="V305" s="285"/>
      <c r="W305" s="285"/>
      <c r="X305" s="285"/>
      <c r="Y305" s="285"/>
      <c r="Z305" s="285"/>
      <c r="AA305" s="284"/>
      <c r="AB305" s="284"/>
      <c r="AC305" s="284"/>
      <c r="AD305" s="284"/>
      <c r="AE305" s="284"/>
      <c r="AF305" s="284"/>
    </row>
    <row r="306" spans="1:32" x14ac:dyDescent="0.35">
      <c r="A306" s="1008"/>
      <c r="D306" s="269" t="str">
        <f t="shared" si="4"/>
        <v/>
      </c>
      <c r="F306" s="271" t="str">
        <f>IF(Table4[[#This Row],[START DATE]]="","",IF(Table4[[#This Row],[TASK DURATION]]="","",Table4[[#This Row],[START DATE]]+Table4[[#This Row],[TASK DURATION]]))</f>
        <v/>
      </c>
      <c r="G306" s="285"/>
      <c r="H306" s="285"/>
      <c r="I306" s="285"/>
      <c r="J306" s="285"/>
      <c r="K306" s="285"/>
      <c r="L306" s="285"/>
      <c r="M306" s="285"/>
      <c r="N306" s="285"/>
      <c r="O306" s="285"/>
      <c r="P306" s="285"/>
      <c r="Q306" s="285"/>
      <c r="R306" s="285"/>
      <c r="S306" s="285"/>
      <c r="T306" s="285"/>
      <c r="U306" s="285"/>
      <c r="V306" s="285"/>
      <c r="W306" s="285"/>
      <c r="X306" s="285"/>
      <c r="Y306" s="285"/>
      <c r="Z306" s="285"/>
      <c r="AA306" s="284"/>
      <c r="AB306" s="284"/>
      <c r="AC306" s="284"/>
      <c r="AD306" s="284"/>
      <c r="AE306" s="284"/>
      <c r="AF306" s="284"/>
    </row>
    <row r="307" spans="1:32" x14ac:dyDescent="0.35">
      <c r="A307" s="1008"/>
      <c r="D307" s="269" t="str">
        <f t="shared" si="4"/>
        <v/>
      </c>
      <c r="F307" s="271" t="str">
        <f>IF(Table4[[#This Row],[START DATE]]="","",IF(Table4[[#This Row],[TASK DURATION]]="","",Table4[[#This Row],[START DATE]]+Table4[[#This Row],[TASK DURATION]]))</f>
        <v/>
      </c>
      <c r="G307" s="285"/>
      <c r="H307" s="285"/>
      <c r="I307" s="285"/>
      <c r="J307" s="285"/>
      <c r="K307" s="285"/>
      <c r="L307" s="285"/>
      <c r="M307" s="285"/>
      <c r="N307" s="285"/>
      <c r="O307" s="285"/>
      <c r="P307" s="285"/>
      <c r="Q307" s="285"/>
      <c r="R307" s="285"/>
      <c r="S307" s="285"/>
      <c r="T307" s="285"/>
      <c r="U307" s="285"/>
      <c r="V307" s="285"/>
      <c r="W307" s="285"/>
      <c r="X307" s="285"/>
      <c r="Y307" s="285"/>
      <c r="Z307" s="285"/>
      <c r="AA307" s="284"/>
      <c r="AB307" s="284"/>
      <c r="AC307" s="284"/>
      <c r="AD307" s="284"/>
      <c r="AE307" s="284"/>
      <c r="AF307" s="284"/>
    </row>
    <row r="308" spans="1:32" x14ac:dyDescent="0.35">
      <c r="A308" s="1008"/>
      <c r="D308" s="269" t="str">
        <f t="shared" si="4"/>
        <v/>
      </c>
      <c r="F308" s="271" t="str">
        <f>IF(Table4[[#This Row],[START DATE]]="","",IF(Table4[[#This Row],[TASK DURATION]]="","",Table4[[#This Row],[START DATE]]+Table4[[#This Row],[TASK DURATION]]))</f>
        <v/>
      </c>
      <c r="G308" s="285"/>
      <c r="H308" s="285"/>
      <c r="I308" s="285"/>
      <c r="J308" s="285"/>
      <c r="K308" s="285"/>
      <c r="L308" s="285"/>
      <c r="M308" s="285"/>
      <c r="N308" s="285"/>
      <c r="O308" s="285"/>
      <c r="P308" s="285"/>
      <c r="Q308" s="285"/>
      <c r="R308" s="285"/>
      <c r="S308" s="285"/>
      <c r="T308" s="285"/>
      <c r="U308" s="285"/>
      <c r="V308" s="285"/>
      <c r="W308" s="285"/>
      <c r="X308" s="285"/>
      <c r="Y308" s="285"/>
      <c r="Z308" s="285"/>
      <c r="AA308" s="284"/>
      <c r="AB308" s="284"/>
      <c r="AC308" s="284"/>
      <c r="AD308" s="284"/>
      <c r="AE308" s="284"/>
      <c r="AF308" s="284"/>
    </row>
    <row r="309" spans="1:32" x14ac:dyDescent="0.35">
      <c r="A309" s="1008"/>
      <c r="D309" s="269" t="str">
        <f t="shared" si="4"/>
        <v/>
      </c>
      <c r="F309" s="271" t="str">
        <f>IF(Table4[[#This Row],[START DATE]]="","",IF(Table4[[#This Row],[TASK DURATION]]="","",Table4[[#This Row],[START DATE]]+Table4[[#This Row],[TASK DURATION]]))</f>
        <v/>
      </c>
      <c r="G309" s="285"/>
      <c r="H309" s="285"/>
      <c r="I309" s="285"/>
      <c r="J309" s="285"/>
      <c r="K309" s="285"/>
      <c r="L309" s="285"/>
      <c r="M309" s="285"/>
      <c r="N309" s="285"/>
      <c r="O309" s="285"/>
      <c r="P309" s="285"/>
      <c r="Q309" s="285"/>
      <c r="R309" s="285"/>
      <c r="S309" s="285"/>
      <c r="T309" s="285"/>
      <c r="U309" s="285"/>
      <c r="V309" s="285"/>
      <c r="W309" s="285"/>
      <c r="X309" s="285"/>
      <c r="Y309" s="285"/>
      <c r="Z309" s="285"/>
      <c r="AA309" s="284"/>
      <c r="AB309" s="284"/>
      <c r="AC309" s="284"/>
      <c r="AD309" s="284"/>
      <c r="AE309" s="284"/>
      <c r="AF309" s="284"/>
    </row>
    <row r="310" spans="1:32" x14ac:dyDescent="0.35">
      <c r="A310" s="1008"/>
      <c r="D310" s="269" t="str">
        <f t="shared" si="4"/>
        <v/>
      </c>
      <c r="F310" s="271" t="str">
        <f>IF(Table4[[#This Row],[START DATE]]="","",IF(Table4[[#This Row],[TASK DURATION]]="","",Table4[[#This Row],[START DATE]]+Table4[[#This Row],[TASK DURATION]]))</f>
        <v/>
      </c>
      <c r="G310" s="285"/>
      <c r="H310" s="285"/>
      <c r="I310" s="285"/>
      <c r="J310" s="285"/>
      <c r="K310" s="285"/>
      <c r="L310" s="285"/>
      <c r="M310" s="285"/>
      <c r="N310" s="285"/>
      <c r="O310" s="285"/>
      <c r="P310" s="285"/>
      <c r="Q310" s="285"/>
      <c r="R310" s="285"/>
      <c r="S310" s="285"/>
      <c r="T310" s="285"/>
      <c r="U310" s="285"/>
      <c r="V310" s="285"/>
      <c r="W310" s="285"/>
      <c r="X310" s="285"/>
      <c r="Y310" s="285"/>
      <c r="Z310" s="285"/>
      <c r="AA310" s="284"/>
      <c r="AB310" s="284"/>
      <c r="AC310" s="284"/>
      <c r="AD310" s="284"/>
      <c r="AE310" s="284"/>
      <c r="AF310" s="284"/>
    </row>
    <row r="311" spans="1:32" x14ac:dyDescent="0.35">
      <c r="A311" s="1008"/>
      <c r="D311" s="269" t="str">
        <f t="shared" si="4"/>
        <v/>
      </c>
      <c r="F311" s="271" t="str">
        <f>IF(Table4[[#This Row],[START DATE]]="","",IF(Table4[[#This Row],[TASK DURATION]]="","",Table4[[#This Row],[START DATE]]+Table4[[#This Row],[TASK DURATION]]))</f>
        <v/>
      </c>
      <c r="G311" s="285"/>
      <c r="H311" s="285"/>
      <c r="I311" s="285"/>
      <c r="J311" s="285"/>
      <c r="K311" s="285"/>
      <c r="L311" s="285"/>
      <c r="M311" s="285"/>
      <c r="N311" s="285"/>
      <c r="O311" s="285"/>
      <c r="P311" s="285"/>
      <c r="Q311" s="285"/>
      <c r="R311" s="285"/>
      <c r="S311" s="285"/>
      <c r="T311" s="285"/>
      <c r="U311" s="285"/>
      <c r="V311" s="285"/>
      <c r="W311" s="285"/>
      <c r="X311" s="285"/>
      <c r="Y311" s="285"/>
      <c r="Z311" s="285"/>
      <c r="AA311" s="284"/>
      <c r="AB311" s="284"/>
      <c r="AC311" s="284"/>
      <c r="AD311" s="284"/>
      <c r="AE311" s="284"/>
      <c r="AF311" s="284"/>
    </row>
    <row r="312" spans="1:32" x14ac:dyDescent="0.35">
      <c r="A312" s="1008"/>
      <c r="D312" s="269" t="str">
        <f t="shared" si="4"/>
        <v/>
      </c>
      <c r="F312" s="271" t="str">
        <f>IF(Table4[[#This Row],[START DATE]]="","",IF(Table4[[#This Row],[TASK DURATION]]="","",Table4[[#This Row],[START DATE]]+Table4[[#This Row],[TASK DURATION]]))</f>
        <v/>
      </c>
      <c r="G312" s="285"/>
      <c r="H312" s="285"/>
      <c r="I312" s="285"/>
      <c r="J312" s="285"/>
      <c r="K312" s="285"/>
      <c r="L312" s="285"/>
      <c r="M312" s="285"/>
      <c r="N312" s="285"/>
      <c r="O312" s="285"/>
      <c r="P312" s="285"/>
      <c r="Q312" s="285"/>
      <c r="R312" s="285"/>
      <c r="S312" s="285"/>
      <c r="T312" s="285"/>
      <c r="U312" s="285"/>
      <c r="V312" s="285"/>
      <c r="W312" s="285"/>
      <c r="X312" s="285"/>
      <c r="Y312" s="285"/>
      <c r="Z312" s="285"/>
      <c r="AA312" s="284"/>
      <c r="AB312" s="284"/>
      <c r="AC312" s="284"/>
      <c r="AD312" s="284"/>
      <c r="AE312" s="284"/>
      <c r="AF312" s="284"/>
    </row>
    <row r="313" spans="1:32" x14ac:dyDescent="0.35">
      <c r="A313" s="1008"/>
      <c r="D313" s="269" t="str">
        <f t="shared" si="4"/>
        <v/>
      </c>
      <c r="F313" s="271" t="str">
        <f>IF(Table4[[#This Row],[START DATE]]="","",IF(Table4[[#This Row],[TASK DURATION]]="","",Table4[[#This Row],[START DATE]]+Table4[[#This Row],[TASK DURATION]]))</f>
        <v/>
      </c>
      <c r="G313" s="285"/>
      <c r="H313" s="285"/>
      <c r="I313" s="285"/>
      <c r="J313" s="285"/>
      <c r="K313" s="285"/>
      <c r="L313" s="285"/>
      <c r="M313" s="285"/>
      <c r="N313" s="285"/>
      <c r="O313" s="285"/>
      <c r="P313" s="285"/>
      <c r="Q313" s="285"/>
      <c r="R313" s="285"/>
      <c r="S313" s="285"/>
      <c r="T313" s="285"/>
      <c r="U313" s="285"/>
      <c r="V313" s="285"/>
      <c r="W313" s="285"/>
      <c r="X313" s="285"/>
      <c r="Y313" s="285"/>
      <c r="Z313" s="285"/>
      <c r="AA313" s="284"/>
      <c r="AB313" s="284"/>
      <c r="AC313" s="284"/>
      <c r="AD313" s="284"/>
      <c r="AE313" s="284"/>
      <c r="AF313" s="284"/>
    </row>
    <row r="314" spans="1:32" x14ac:dyDescent="0.35">
      <c r="A314" s="1008"/>
      <c r="D314" s="269" t="str">
        <f t="shared" si="4"/>
        <v/>
      </c>
      <c r="F314" s="271" t="str">
        <f>IF(Table4[[#This Row],[START DATE]]="","",IF(Table4[[#This Row],[TASK DURATION]]="","",Table4[[#This Row],[START DATE]]+Table4[[#This Row],[TASK DURATION]]))</f>
        <v/>
      </c>
      <c r="G314" s="285"/>
      <c r="H314" s="285"/>
      <c r="I314" s="285"/>
      <c r="J314" s="285"/>
      <c r="K314" s="285"/>
      <c r="L314" s="285"/>
      <c r="M314" s="285"/>
      <c r="N314" s="285"/>
      <c r="O314" s="285"/>
      <c r="P314" s="285"/>
      <c r="Q314" s="285"/>
      <c r="R314" s="285"/>
      <c r="S314" s="285"/>
      <c r="T314" s="285"/>
      <c r="U314" s="285"/>
      <c r="V314" s="285"/>
      <c r="W314" s="285"/>
      <c r="X314" s="285"/>
      <c r="Y314" s="285"/>
      <c r="Z314" s="285"/>
      <c r="AA314" s="284"/>
      <c r="AB314" s="284"/>
      <c r="AC314" s="284"/>
      <c r="AD314" s="284"/>
      <c r="AE314" s="284"/>
      <c r="AF314" s="284"/>
    </row>
    <row r="315" spans="1:32" x14ac:dyDescent="0.35">
      <c r="A315" s="1008"/>
      <c r="D315" s="269" t="str">
        <f t="shared" si="4"/>
        <v/>
      </c>
      <c r="F315" s="271" t="str">
        <f>IF(Table4[[#This Row],[START DATE]]="","",IF(Table4[[#This Row],[TASK DURATION]]="","",Table4[[#This Row],[START DATE]]+Table4[[#This Row],[TASK DURATION]]))</f>
        <v/>
      </c>
      <c r="G315" s="285"/>
      <c r="H315" s="285"/>
      <c r="I315" s="285"/>
      <c r="J315" s="285"/>
      <c r="K315" s="285"/>
      <c r="L315" s="285"/>
      <c r="M315" s="285"/>
      <c r="N315" s="285"/>
      <c r="O315" s="285"/>
      <c r="P315" s="285"/>
      <c r="Q315" s="285"/>
      <c r="R315" s="285"/>
      <c r="S315" s="285"/>
      <c r="T315" s="285"/>
      <c r="U315" s="285"/>
      <c r="V315" s="285"/>
      <c r="W315" s="285"/>
      <c r="X315" s="285"/>
      <c r="Y315" s="285"/>
      <c r="Z315" s="285"/>
      <c r="AA315" s="284"/>
      <c r="AB315" s="284"/>
      <c r="AC315" s="284"/>
      <c r="AD315" s="284"/>
      <c r="AE315" s="284"/>
      <c r="AF315" s="284"/>
    </row>
    <row r="316" spans="1:32" x14ac:dyDescent="0.35">
      <c r="A316" s="1008"/>
      <c r="D316" s="269" t="str">
        <f t="shared" si="4"/>
        <v/>
      </c>
      <c r="F316" s="271" t="str">
        <f>IF(Table4[[#This Row],[START DATE]]="","",IF(Table4[[#This Row],[TASK DURATION]]="","",Table4[[#This Row],[START DATE]]+Table4[[#This Row],[TASK DURATION]]))</f>
        <v/>
      </c>
      <c r="G316" s="285"/>
      <c r="H316" s="285"/>
      <c r="I316" s="285"/>
      <c r="J316" s="285"/>
      <c r="K316" s="285"/>
      <c r="L316" s="285"/>
      <c r="M316" s="285"/>
      <c r="N316" s="285"/>
      <c r="O316" s="285"/>
      <c r="P316" s="285"/>
      <c r="Q316" s="285"/>
      <c r="R316" s="285"/>
      <c r="S316" s="285"/>
      <c r="T316" s="285"/>
      <c r="U316" s="285"/>
      <c r="V316" s="285"/>
      <c r="W316" s="285"/>
      <c r="X316" s="285"/>
      <c r="Y316" s="285"/>
      <c r="Z316" s="285"/>
      <c r="AA316" s="284"/>
      <c r="AB316" s="284"/>
      <c r="AC316" s="284"/>
      <c r="AD316" s="284"/>
      <c r="AE316" s="284"/>
      <c r="AF316" s="284"/>
    </row>
    <row r="317" spans="1:32" x14ac:dyDescent="0.35">
      <c r="A317" s="1008"/>
      <c r="D317" s="269" t="str">
        <f t="shared" si="4"/>
        <v/>
      </c>
      <c r="F317" s="271" t="str">
        <f>IF(Table4[[#This Row],[START DATE]]="","",IF(Table4[[#This Row],[TASK DURATION]]="","",Table4[[#This Row],[START DATE]]+Table4[[#This Row],[TASK DURATION]]))</f>
        <v/>
      </c>
      <c r="G317" s="285"/>
      <c r="H317" s="285"/>
      <c r="I317" s="285"/>
      <c r="J317" s="285"/>
      <c r="K317" s="285"/>
      <c r="L317" s="285"/>
      <c r="M317" s="285"/>
      <c r="N317" s="285"/>
      <c r="O317" s="285"/>
      <c r="P317" s="285"/>
      <c r="Q317" s="285"/>
      <c r="R317" s="285"/>
      <c r="S317" s="285"/>
      <c r="T317" s="285"/>
      <c r="U317" s="285"/>
      <c r="V317" s="285"/>
      <c r="W317" s="285"/>
      <c r="X317" s="285"/>
      <c r="Y317" s="285"/>
      <c r="Z317" s="285"/>
      <c r="AA317" s="284"/>
      <c r="AB317" s="284"/>
      <c r="AC317" s="284"/>
      <c r="AD317" s="284"/>
      <c r="AE317" s="284"/>
      <c r="AF317" s="284"/>
    </row>
    <row r="318" spans="1:32" x14ac:dyDescent="0.35">
      <c r="A318" s="1008"/>
      <c r="D318" s="269" t="str">
        <f t="shared" si="4"/>
        <v/>
      </c>
      <c r="F318" s="271" t="str">
        <f>IF(Table4[[#This Row],[START DATE]]="","",IF(Table4[[#This Row],[TASK DURATION]]="","",Table4[[#This Row],[START DATE]]+Table4[[#This Row],[TASK DURATION]]))</f>
        <v/>
      </c>
      <c r="G318" s="285"/>
      <c r="H318" s="285"/>
      <c r="I318" s="285"/>
      <c r="J318" s="285"/>
      <c r="K318" s="285"/>
      <c r="L318" s="285"/>
      <c r="M318" s="285"/>
      <c r="N318" s="285"/>
      <c r="O318" s="285"/>
      <c r="P318" s="285"/>
      <c r="Q318" s="285"/>
      <c r="R318" s="285"/>
      <c r="S318" s="285"/>
      <c r="T318" s="285"/>
      <c r="U318" s="285"/>
      <c r="V318" s="285"/>
      <c r="W318" s="285"/>
      <c r="X318" s="285"/>
      <c r="Y318" s="285"/>
      <c r="Z318" s="285"/>
      <c r="AA318" s="284"/>
      <c r="AB318" s="284"/>
      <c r="AC318" s="284"/>
      <c r="AD318" s="284"/>
      <c r="AE318" s="284"/>
      <c r="AF318" s="284"/>
    </row>
    <row r="319" spans="1:32" x14ac:dyDescent="0.35">
      <c r="A319" s="1008"/>
      <c r="D319" s="269" t="str">
        <f t="shared" si="4"/>
        <v/>
      </c>
      <c r="F319" s="271" t="str">
        <f>IF(Table4[[#This Row],[START DATE]]="","",IF(Table4[[#This Row],[TASK DURATION]]="","",Table4[[#This Row],[START DATE]]+Table4[[#This Row],[TASK DURATION]]))</f>
        <v/>
      </c>
      <c r="G319" s="285"/>
      <c r="H319" s="285"/>
      <c r="I319" s="285"/>
      <c r="J319" s="285"/>
      <c r="K319" s="285"/>
      <c r="L319" s="285"/>
      <c r="M319" s="285"/>
      <c r="N319" s="285"/>
      <c r="O319" s="285"/>
      <c r="P319" s="285"/>
      <c r="Q319" s="285"/>
      <c r="R319" s="285"/>
      <c r="S319" s="285"/>
      <c r="T319" s="285"/>
      <c r="U319" s="285"/>
      <c r="V319" s="285"/>
      <c r="W319" s="285"/>
      <c r="X319" s="285"/>
      <c r="Y319" s="285"/>
      <c r="Z319" s="285"/>
      <c r="AA319" s="284"/>
      <c r="AB319" s="284"/>
      <c r="AC319" s="284"/>
      <c r="AD319" s="284"/>
      <c r="AE319" s="284"/>
      <c r="AF319" s="284"/>
    </row>
    <row r="320" spans="1:32" x14ac:dyDescent="0.35">
      <c r="A320" s="1008"/>
      <c r="D320" s="269" t="str">
        <f t="shared" si="4"/>
        <v/>
      </c>
      <c r="F320" s="271" t="str">
        <f>IF(Table4[[#This Row],[START DATE]]="","",IF(Table4[[#This Row],[TASK DURATION]]="","",Table4[[#This Row],[START DATE]]+Table4[[#This Row],[TASK DURATION]]))</f>
        <v/>
      </c>
      <c r="G320" s="285"/>
      <c r="H320" s="285"/>
      <c r="I320" s="285"/>
      <c r="J320" s="285"/>
      <c r="K320" s="285"/>
      <c r="L320" s="285"/>
      <c r="M320" s="285"/>
      <c r="N320" s="285"/>
      <c r="O320" s="285"/>
      <c r="P320" s="285"/>
      <c r="Q320" s="285"/>
      <c r="R320" s="285"/>
      <c r="S320" s="285"/>
      <c r="T320" s="285"/>
      <c r="U320" s="285"/>
      <c r="V320" s="285"/>
      <c r="W320" s="285"/>
      <c r="X320" s="285"/>
      <c r="Y320" s="285"/>
      <c r="Z320" s="285"/>
      <c r="AA320" s="284"/>
      <c r="AB320" s="284"/>
      <c r="AC320" s="284"/>
      <c r="AD320" s="284"/>
      <c r="AE320" s="284"/>
      <c r="AF320" s="284"/>
    </row>
    <row r="321" spans="1:32" x14ac:dyDescent="0.35">
      <c r="A321" s="1008"/>
      <c r="D321" s="269" t="str">
        <f t="shared" si="4"/>
        <v/>
      </c>
      <c r="F321" s="271" t="str">
        <f>IF(Table4[[#This Row],[START DATE]]="","",IF(Table4[[#This Row],[TASK DURATION]]="","",Table4[[#This Row],[START DATE]]+Table4[[#This Row],[TASK DURATION]]))</f>
        <v/>
      </c>
      <c r="G321" s="285"/>
      <c r="H321" s="285"/>
      <c r="I321" s="285"/>
      <c r="J321" s="285"/>
      <c r="K321" s="285"/>
      <c r="L321" s="285"/>
      <c r="M321" s="285"/>
      <c r="N321" s="285"/>
      <c r="O321" s="285"/>
      <c r="P321" s="285"/>
      <c r="Q321" s="285"/>
      <c r="R321" s="285"/>
      <c r="S321" s="285"/>
      <c r="T321" s="285"/>
      <c r="U321" s="285"/>
      <c r="V321" s="285"/>
      <c r="W321" s="285"/>
      <c r="X321" s="285"/>
      <c r="Y321" s="285"/>
      <c r="Z321" s="285"/>
      <c r="AA321" s="284"/>
      <c r="AB321" s="284"/>
      <c r="AC321" s="284"/>
      <c r="AD321" s="284"/>
      <c r="AE321" s="284"/>
      <c r="AF321" s="284"/>
    </row>
    <row r="322" spans="1:32" x14ac:dyDescent="0.35">
      <c r="A322" s="1008"/>
      <c r="D322" s="269" t="str">
        <f t="shared" si="4"/>
        <v/>
      </c>
      <c r="F322" s="271" t="str">
        <f>IF(Table4[[#This Row],[START DATE]]="","",IF(Table4[[#This Row],[TASK DURATION]]="","",Table4[[#This Row],[START DATE]]+Table4[[#This Row],[TASK DURATION]]))</f>
        <v/>
      </c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4"/>
      <c r="AB322" s="284"/>
      <c r="AC322" s="284"/>
      <c r="AD322" s="284"/>
      <c r="AE322" s="284"/>
      <c r="AF322" s="284"/>
    </row>
    <row r="323" spans="1:32" x14ac:dyDescent="0.35">
      <c r="A323" s="1008"/>
      <c r="D323" s="269" t="str">
        <f t="shared" ref="D323:D386" si="5">IF(E323="","",IF(C323="","",E323-C323))</f>
        <v/>
      </c>
      <c r="F323" s="271" t="str">
        <f>IF(Table4[[#This Row],[START DATE]]="","",IF(Table4[[#This Row],[TASK DURATION]]="","",Table4[[#This Row],[START DATE]]+Table4[[#This Row],[TASK DURATION]]))</f>
        <v/>
      </c>
      <c r="G323" s="285"/>
      <c r="H323" s="285"/>
      <c r="I323" s="285"/>
      <c r="J323" s="285"/>
      <c r="K323" s="285"/>
      <c r="L323" s="285"/>
      <c r="M323" s="285"/>
      <c r="N323" s="285"/>
      <c r="O323" s="285"/>
      <c r="P323" s="285"/>
      <c r="Q323" s="285"/>
      <c r="R323" s="285"/>
      <c r="S323" s="285"/>
      <c r="T323" s="285"/>
      <c r="U323" s="285"/>
      <c r="V323" s="285"/>
      <c r="W323" s="285"/>
      <c r="X323" s="285"/>
      <c r="Y323" s="285"/>
      <c r="Z323" s="285"/>
      <c r="AA323" s="284"/>
      <c r="AB323" s="284"/>
      <c r="AC323" s="284"/>
      <c r="AD323" s="284"/>
      <c r="AE323" s="284"/>
      <c r="AF323" s="284"/>
    </row>
    <row r="324" spans="1:32" x14ac:dyDescent="0.35">
      <c r="A324" s="1008"/>
      <c r="D324" s="269" t="str">
        <f t="shared" si="5"/>
        <v/>
      </c>
      <c r="F324" s="271" t="str">
        <f>IF(Table4[[#This Row],[START DATE]]="","",IF(Table4[[#This Row],[TASK DURATION]]="","",Table4[[#This Row],[START DATE]]+Table4[[#This Row],[TASK DURATION]]))</f>
        <v/>
      </c>
      <c r="G324" s="285"/>
      <c r="H324" s="285"/>
      <c r="I324" s="285"/>
      <c r="J324" s="285"/>
      <c r="K324" s="285"/>
      <c r="L324" s="285"/>
      <c r="M324" s="285"/>
      <c r="N324" s="285"/>
      <c r="O324" s="285"/>
      <c r="P324" s="285"/>
      <c r="Q324" s="285"/>
      <c r="R324" s="285"/>
      <c r="S324" s="285"/>
      <c r="T324" s="285"/>
      <c r="U324" s="285"/>
      <c r="V324" s="285"/>
      <c r="W324" s="285"/>
      <c r="X324" s="285"/>
      <c r="Y324" s="285"/>
      <c r="Z324" s="285"/>
      <c r="AA324" s="284"/>
      <c r="AB324" s="284"/>
      <c r="AC324" s="284"/>
      <c r="AD324" s="284"/>
      <c r="AE324" s="284"/>
      <c r="AF324" s="284"/>
    </row>
    <row r="325" spans="1:32" x14ac:dyDescent="0.35">
      <c r="A325" s="1008"/>
      <c r="D325" s="269" t="str">
        <f t="shared" si="5"/>
        <v/>
      </c>
      <c r="F325" s="271" t="str">
        <f>IF(Table4[[#This Row],[START DATE]]="","",IF(Table4[[#This Row],[TASK DURATION]]="","",Table4[[#This Row],[START DATE]]+Table4[[#This Row],[TASK DURATION]]))</f>
        <v/>
      </c>
      <c r="G325" s="285"/>
      <c r="H325" s="285"/>
      <c r="I325" s="285"/>
      <c r="J325" s="285"/>
      <c r="K325" s="285"/>
      <c r="L325" s="285"/>
      <c r="M325" s="285"/>
      <c r="N325" s="285"/>
      <c r="O325" s="285"/>
      <c r="P325" s="285"/>
      <c r="Q325" s="285"/>
      <c r="R325" s="285"/>
      <c r="S325" s="285"/>
      <c r="T325" s="285"/>
      <c r="U325" s="285"/>
      <c r="V325" s="285"/>
      <c r="W325" s="285"/>
      <c r="X325" s="285"/>
      <c r="Y325" s="285"/>
      <c r="Z325" s="285"/>
      <c r="AA325" s="284"/>
      <c r="AB325" s="284"/>
      <c r="AC325" s="284"/>
      <c r="AD325" s="284"/>
      <c r="AE325" s="284"/>
      <c r="AF325" s="284"/>
    </row>
    <row r="326" spans="1:32" x14ac:dyDescent="0.35">
      <c r="A326" s="1008"/>
      <c r="D326" s="269" t="str">
        <f t="shared" si="5"/>
        <v/>
      </c>
      <c r="F326" s="271" t="str">
        <f>IF(Table4[[#This Row],[START DATE]]="","",IF(Table4[[#This Row],[TASK DURATION]]="","",Table4[[#This Row],[START DATE]]+Table4[[#This Row],[TASK DURATION]]))</f>
        <v/>
      </c>
      <c r="G326" s="285"/>
      <c r="H326" s="285"/>
      <c r="I326" s="285"/>
      <c r="J326" s="285"/>
      <c r="K326" s="285"/>
      <c r="L326" s="285"/>
      <c r="M326" s="285"/>
      <c r="N326" s="285"/>
      <c r="O326" s="285"/>
      <c r="P326" s="285"/>
      <c r="Q326" s="285"/>
      <c r="R326" s="285"/>
      <c r="S326" s="285"/>
      <c r="T326" s="285"/>
      <c r="U326" s="285"/>
      <c r="V326" s="285"/>
      <c r="W326" s="285"/>
      <c r="X326" s="285"/>
      <c r="Y326" s="285"/>
      <c r="Z326" s="285"/>
      <c r="AA326" s="284"/>
      <c r="AB326" s="284"/>
      <c r="AC326" s="284"/>
      <c r="AD326" s="284"/>
      <c r="AE326" s="284"/>
      <c r="AF326" s="284"/>
    </row>
    <row r="327" spans="1:32" x14ac:dyDescent="0.35">
      <c r="A327" s="1008"/>
      <c r="D327" s="269" t="str">
        <f t="shared" si="5"/>
        <v/>
      </c>
      <c r="F327" s="271" t="str">
        <f>IF(Table4[[#This Row],[START DATE]]="","",IF(Table4[[#This Row],[TASK DURATION]]="","",Table4[[#This Row],[START DATE]]+Table4[[#This Row],[TASK DURATION]]))</f>
        <v/>
      </c>
      <c r="G327" s="285"/>
      <c r="H327" s="285"/>
      <c r="I327" s="285"/>
      <c r="J327" s="285"/>
      <c r="K327" s="285"/>
      <c r="L327" s="285"/>
      <c r="M327" s="285"/>
      <c r="N327" s="285"/>
      <c r="O327" s="285"/>
      <c r="P327" s="285"/>
      <c r="Q327" s="285"/>
      <c r="R327" s="285"/>
      <c r="S327" s="285"/>
      <c r="T327" s="285"/>
      <c r="U327" s="285"/>
      <c r="V327" s="285"/>
      <c r="W327" s="285"/>
      <c r="X327" s="285"/>
      <c r="Y327" s="285"/>
      <c r="Z327" s="285"/>
      <c r="AA327" s="284"/>
      <c r="AB327" s="284"/>
      <c r="AC327" s="284"/>
      <c r="AD327" s="284"/>
      <c r="AE327" s="284"/>
      <c r="AF327" s="284"/>
    </row>
    <row r="328" spans="1:32" x14ac:dyDescent="0.35">
      <c r="A328" s="1008"/>
      <c r="D328" s="269" t="str">
        <f t="shared" si="5"/>
        <v/>
      </c>
      <c r="F328" s="271" t="str">
        <f>IF(Table4[[#This Row],[START DATE]]="","",IF(Table4[[#This Row],[TASK DURATION]]="","",Table4[[#This Row],[START DATE]]+Table4[[#This Row],[TASK DURATION]]))</f>
        <v/>
      </c>
      <c r="G328" s="285"/>
      <c r="H328" s="285"/>
      <c r="I328" s="285"/>
      <c r="J328" s="285"/>
      <c r="K328" s="285"/>
      <c r="L328" s="285"/>
      <c r="M328" s="285"/>
      <c r="N328" s="285"/>
      <c r="O328" s="285"/>
      <c r="P328" s="285"/>
      <c r="Q328" s="285"/>
      <c r="R328" s="285"/>
      <c r="S328" s="285"/>
      <c r="T328" s="285"/>
      <c r="U328" s="285"/>
      <c r="V328" s="285"/>
      <c r="W328" s="285"/>
      <c r="X328" s="285"/>
      <c r="Y328" s="285"/>
      <c r="Z328" s="285"/>
      <c r="AA328" s="284"/>
      <c r="AB328" s="284"/>
      <c r="AC328" s="284"/>
      <c r="AD328" s="284"/>
      <c r="AE328" s="284"/>
      <c r="AF328" s="284"/>
    </row>
    <row r="329" spans="1:32" x14ac:dyDescent="0.35">
      <c r="A329" s="1008"/>
      <c r="D329" s="269" t="str">
        <f t="shared" si="5"/>
        <v/>
      </c>
      <c r="F329" s="271" t="str">
        <f>IF(Table4[[#This Row],[START DATE]]="","",IF(Table4[[#This Row],[TASK DURATION]]="","",Table4[[#This Row],[START DATE]]+Table4[[#This Row],[TASK DURATION]]))</f>
        <v/>
      </c>
      <c r="G329" s="285"/>
      <c r="H329" s="285"/>
      <c r="I329" s="285"/>
      <c r="J329" s="285"/>
      <c r="K329" s="285"/>
      <c r="L329" s="285"/>
      <c r="M329" s="285"/>
      <c r="N329" s="285"/>
      <c r="O329" s="285"/>
      <c r="P329" s="285"/>
      <c r="Q329" s="285"/>
      <c r="R329" s="285"/>
      <c r="S329" s="285"/>
      <c r="T329" s="285"/>
      <c r="U329" s="285"/>
      <c r="V329" s="285"/>
      <c r="W329" s="285"/>
      <c r="X329" s="285"/>
      <c r="Y329" s="285"/>
      <c r="Z329" s="285"/>
      <c r="AA329" s="284"/>
      <c r="AB329" s="284"/>
      <c r="AC329" s="284"/>
      <c r="AD329" s="284"/>
      <c r="AE329" s="284"/>
      <c r="AF329" s="284"/>
    </row>
    <row r="330" spans="1:32" x14ac:dyDescent="0.35">
      <c r="A330" s="1008"/>
      <c r="D330" s="269" t="str">
        <f t="shared" si="5"/>
        <v/>
      </c>
      <c r="F330" s="271" t="str">
        <f>IF(Table4[[#This Row],[START DATE]]="","",IF(Table4[[#This Row],[TASK DURATION]]="","",Table4[[#This Row],[START DATE]]+Table4[[#This Row],[TASK DURATION]]))</f>
        <v/>
      </c>
      <c r="G330" s="285"/>
      <c r="H330" s="285"/>
      <c r="I330" s="285"/>
      <c r="J330" s="285"/>
      <c r="K330" s="285"/>
      <c r="L330" s="285"/>
      <c r="M330" s="285"/>
      <c r="N330" s="285"/>
      <c r="O330" s="285"/>
      <c r="P330" s="285"/>
      <c r="Q330" s="285"/>
      <c r="R330" s="285"/>
      <c r="S330" s="285"/>
      <c r="T330" s="285"/>
      <c r="U330" s="285"/>
      <c r="V330" s="285"/>
      <c r="W330" s="285"/>
      <c r="X330" s="285"/>
      <c r="Y330" s="285"/>
      <c r="Z330" s="285"/>
      <c r="AA330" s="284"/>
      <c r="AB330" s="284"/>
      <c r="AC330" s="284"/>
      <c r="AD330" s="284"/>
      <c r="AE330" s="284"/>
      <c r="AF330" s="284"/>
    </row>
    <row r="331" spans="1:32" x14ac:dyDescent="0.35">
      <c r="A331" s="1008"/>
      <c r="D331" s="269" t="str">
        <f t="shared" si="5"/>
        <v/>
      </c>
      <c r="F331" s="271" t="str">
        <f>IF(Table4[[#This Row],[START DATE]]="","",IF(Table4[[#This Row],[TASK DURATION]]="","",Table4[[#This Row],[START DATE]]+Table4[[#This Row],[TASK DURATION]]))</f>
        <v/>
      </c>
      <c r="G331" s="285"/>
      <c r="H331" s="285"/>
      <c r="I331" s="285"/>
      <c r="J331" s="285"/>
      <c r="K331" s="285"/>
      <c r="L331" s="285"/>
      <c r="M331" s="285"/>
      <c r="N331" s="285"/>
      <c r="O331" s="285"/>
      <c r="P331" s="285"/>
      <c r="Q331" s="285"/>
      <c r="R331" s="285"/>
      <c r="S331" s="285"/>
      <c r="T331" s="285"/>
      <c r="U331" s="285"/>
      <c r="V331" s="285"/>
      <c r="W331" s="285"/>
      <c r="X331" s="285"/>
      <c r="Y331" s="285"/>
      <c r="Z331" s="285"/>
      <c r="AA331" s="284"/>
      <c r="AB331" s="284"/>
      <c r="AC331" s="284"/>
      <c r="AD331" s="284"/>
      <c r="AE331" s="284"/>
      <c r="AF331" s="284"/>
    </row>
    <row r="332" spans="1:32" x14ac:dyDescent="0.35">
      <c r="A332" s="1008"/>
      <c r="D332" s="269" t="str">
        <f t="shared" si="5"/>
        <v/>
      </c>
      <c r="F332" s="271" t="str">
        <f>IF(Table4[[#This Row],[START DATE]]="","",IF(Table4[[#This Row],[TASK DURATION]]="","",Table4[[#This Row],[START DATE]]+Table4[[#This Row],[TASK DURATION]]))</f>
        <v/>
      </c>
      <c r="G332" s="285"/>
      <c r="H332" s="285"/>
      <c r="I332" s="285"/>
      <c r="J332" s="285"/>
      <c r="K332" s="285"/>
      <c r="L332" s="285"/>
      <c r="M332" s="285"/>
      <c r="N332" s="285"/>
      <c r="O332" s="285"/>
      <c r="P332" s="285"/>
      <c r="Q332" s="285"/>
      <c r="R332" s="285"/>
      <c r="S332" s="285"/>
      <c r="T332" s="285"/>
      <c r="U332" s="285"/>
      <c r="V332" s="285"/>
      <c r="W332" s="285"/>
      <c r="X332" s="285"/>
      <c r="Y332" s="285"/>
      <c r="Z332" s="285"/>
      <c r="AA332" s="284"/>
      <c r="AB332" s="284"/>
      <c r="AC332" s="284"/>
      <c r="AD332" s="284"/>
      <c r="AE332" s="284"/>
      <c r="AF332" s="284"/>
    </row>
    <row r="333" spans="1:32" x14ac:dyDescent="0.35">
      <c r="A333" s="1008"/>
      <c r="D333" s="269" t="str">
        <f t="shared" si="5"/>
        <v/>
      </c>
      <c r="F333" s="271" t="str">
        <f>IF(Table4[[#This Row],[START DATE]]="","",IF(Table4[[#This Row],[TASK DURATION]]="","",Table4[[#This Row],[START DATE]]+Table4[[#This Row],[TASK DURATION]]))</f>
        <v/>
      </c>
      <c r="G333" s="285"/>
      <c r="H333" s="285"/>
      <c r="I333" s="285"/>
      <c r="J333" s="285"/>
      <c r="K333" s="285"/>
      <c r="L333" s="285"/>
      <c r="M333" s="285"/>
      <c r="N333" s="285"/>
      <c r="O333" s="285"/>
      <c r="P333" s="285"/>
      <c r="Q333" s="285"/>
      <c r="R333" s="285"/>
      <c r="S333" s="285"/>
      <c r="T333" s="285"/>
      <c r="U333" s="285"/>
      <c r="V333" s="285"/>
      <c r="W333" s="285"/>
      <c r="X333" s="285"/>
      <c r="Y333" s="285"/>
      <c r="Z333" s="285"/>
      <c r="AA333" s="284"/>
      <c r="AB333" s="284"/>
      <c r="AC333" s="284"/>
      <c r="AD333" s="284"/>
      <c r="AE333" s="284"/>
      <c r="AF333" s="284"/>
    </row>
    <row r="334" spans="1:32" x14ac:dyDescent="0.35">
      <c r="A334" s="1008"/>
      <c r="D334" s="269" t="str">
        <f t="shared" si="5"/>
        <v/>
      </c>
      <c r="F334" s="271" t="str">
        <f>IF(Table4[[#This Row],[START DATE]]="","",IF(Table4[[#This Row],[TASK DURATION]]="","",Table4[[#This Row],[START DATE]]+Table4[[#This Row],[TASK DURATION]]))</f>
        <v/>
      </c>
      <c r="G334" s="285"/>
      <c r="H334" s="285"/>
      <c r="I334" s="285"/>
      <c r="J334" s="285"/>
      <c r="K334" s="285"/>
      <c r="L334" s="285"/>
      <c r="M334" s="285"/>
      <c r="N334" s="285"/>
      <c r="O334" s="285"/>
      <c r="P334" s="285"/>
      <c r="Q334" s="285"/>
      <c r="R334" s="285"/>
      <c r="S334" s="285"/>
      <c r="T334" s="285"/>
      <c r="U334" s="285"/>
      <c r="V334" s="285"/>
      <c r="W334" s="285"/>
      <c r="X334" s="285"/>
      <c r="Y334" s="285"/>
      <c r="Z334" s="285"/>
      <c r="AA334" s="284"/>
      <c r="AB334" s="284"/>
      <c r="AC334" s="284"/>
      <c r="AD334" s="284"/>
      <c r="AE334" s="284"/>
      <c r="AF334" s="284"/>
    </row>
    <row r="335" spans="1:32" x14ac:dyDescent="0.35">
      <c r="A335" s="1008"/>
      <c r="D335" s="269" t="str">
        <f t="shared" si="5"/>
        <v/>
      </c>
      <c r="F335" s="271" t="str">
        <f>IF(Table4[[#This Row],[START DATE]]="","",IF(Table4[[#This Row],[TASK DURATION]]="","",Table4[[#This Row],[START DATE]]+Table4[[#This Row],[TASK DURATION]]))</f>
        <v/>
      </c>
      <c r="G335" s="285"/>
      <c r="H335" s="285"/>
      <c r="I335" s="285"/>
      <c r="J335" s="285"/>
      <c r="K335" s="285"/>
      <c r="L335" s="285"/>
      <c r="M335" s="285"/>
      <c r="N335" s="285"/>
      <c r="O335" s="285"/>
      <c r="P335" s="285"/>
      <c r="Q335" s="285"/>
      <c r="R335" s="285"/>
      <c r="S335" s="285"/>
      <c r="T335" s="285"/>
      <c r="U335" s="285"/>
      <c r="V335" s="285"/>
      <c r="W335" s="285"/>
      <c r="X335" s="285"/>
      <c r="Y335" s="285"/>
      <c r="Z335" s="285"/>
      <c r="AA335" s="284"/>
      <c r="AB335" s="284"/>
      <c r="AC335" s="284"/>
      <c r="AD335" s="284"/>
      <c r="AE335" s="284"/>
      <c r="AF335" s="284"/>
    </row>
    <row r="336" spans="1:32" x14ac:dyDescent="0.35">
      <c r="A336" s="1008"/>
      <c r="D336" s="269" t="str">
        <f t="shared" si="5"/>
        <v/>
      </c>
      <c r="F336" s="271" t="str">
        <f>IF(Table4[[#This Row],[START DATE]]="","",IF(Table4[[#This Row],[TASK DURATION]]="","",Table4[[#This Row],[START DATE]]+Table4[[#This Row],[TASK DURATION]]))</f>
        <v/>
      </c>
      <c r="G336" s="285"/>
      <c r="H336" s="285"/>
      <c r="I336" s="285"/>
      <c r="J336" s="285"/>
      <c r="K336" s="285"/>
      <c r="L336" s="285"/>
      <c r="M336" s="285"/>
      <c r="N336" s="285"/>
      <c r="O336" s="285"/>
      <c r="P336" s="285"/>
      <c r="Q336" s="285"/>
      <c r="R336" s="285"/>
      <c r="S336" s="285"/>
      <c r="T336" s="285"/>
      <c r="U336" s="285"/>
      <c r="V336" s="285"/>
      <c r="W336" s="285"/>
      <c r="X336" s="285"/>
      <c r="Y336" s="285"/>
      <c r="Z336" s="285"/>
      <c r="AA336" s="284"/>
      <c r="AB336" s="284"/>
      <c r="AC336" s="284"/>
      <c r="AD336" s="284"/>
      <c r="AE336" s="284"/>
      <c r="AF336" s="284"/>
    </row>
    <row r="337" spans="1:32" x14ac:dyDescent="0.35">
      <c r="A337" s="1008"/>
      <c r="D337" s="269" t="str">
        <f t="shared" si="5"/>
        <v/>
      </c>
      <c r="F337" s="271" t="str">
        <f>IF(Table4[[#This Row],[START DATE]]="","",IF(Table4[[#This Row],[TASK DURATION]]="","",Table4[[#This Row],[START DATE]]+Table4[[#This Row],[TASK DURATION]]))</f>
        <v/>
      </c>
      <c r="G337" s="285"/>
      <c r="H337" s="285"/>
      <c r="I337" s="285"/>
      <c r="J337" s="285"/>
      <c r="K337" s="285"/>
      <c r="L337" s="285"/>
      <c r="M337" s="285"/>
      <c r="N337" s="285"/>
      <c r="O337" s="285"/>
      <c r="P337" s="285"/>
      <c r="Q337" s="285"/>
      <c r="R337" s="285"/>
      <c r="S337" s="285"/>
      <c r="T337" s="285"/>
      <c r="U337" s="285"/>
      <c r="V337" s="285"/>
      <c r="W337" s="285"/>
      <c r="X337" s="285"/>
      <c r="Y337" s="285"/>
      <c r="Z337" s="285"/>
      <c r="AA337" s="284"/>
      <c r="AB337" s="284"/>
      <c r="AC337" s="284"/>
      <c r="AD337" s="284"/>
      <c r="AE337" s="284"/>
      <c r="AF337" s="284"/>
    </row>
    <row r="338" spans="1:32" x14ac:dyDescent="0.35">
      <c r="A338" s="1008"/>
      <c r="D338" s="269" t="str">
        <f t="shared" si="5"/>
        <v/>
      </c>
      <c r="F338" s="271" t="str">
        <f>IF(Table4[[#This Row],[START DATE]]="","",IF(Table4[[#This Row],[TASK DURATION]]="","",Table4[[#This Row],[START DATE]]+Table4[[#This Row],[TASK DURATION]]))</f>
        <v/>
      </c>
      <c r="G338" s="285"/>
      <c r="H338" s="285"/>
      <c r="I338" s="285"/>
      <c r="J338" s="285"/>
      <c r="K338" s="285"/>
      <c r="L338" s="285"/>
      <c r="M338" s="285"/>
      <c r="N338" s="285"/>
      <c r="O338" s="285"/>
      <c r="P338" s="285"/>
      <c r="Q338" s="285"/>
      <c r="R338" s="285"/>
      <c r="S338" s="285"/>
      <c r="T338" s="285"/>
      <c r="U338" s="285"/>
      <c r="V338" s="285"/>
      <c r="W338" s="285"/>
      <c r="X338" s="285"/>
      <c r="Y338" s="285"/>
      <c r="Z338" s="285"/>
      <c r="AA338" s="284"/>
      <c r="AB338" s="284"/>
      <c r="AC338" s="284"/>
      <c r="AD338" s="284"/>
      <c r="AE338" s="284"/>
      <c r="AF338" s="284"/>
    </row>
    <row r="339" spans="1:32" x14ac:dyDescent="0.35">
      <c r="A339" s="1008"/>
      <c r="D339" s="269" t="str">
        <f t="shared" si="5"/>
        <v/>
      </c>
      <c r="F339" s="271" t="str">
        <f>IF(Table4[[#This Row],[START DATE]]="","",IF(Table4[[#This Row],[TASK DURATION]]="","",Table4[[#This Row],[START DATE]]+Table4[[#This Row],[TASK DURATION]]))</f>
        <v/>
      </c>
      <c r="G339" s="285"/>
      <c r="H339" s="285"/>
      <c r="I339" s="285"/>
      <c r="J339" s="285"/>
      <c r="K339" s="285"/>
      <c r="L339" s="285"/>
      <c r="M339" s="285"/>
      <c r="N339" s="285"/>
      <c r="O339" s="285"/>
      <c r="P339" s="285"/>
      <c r="Q339" s="285"/>
      <c r="R339" s="285"/>
      <c r="S339" s="285"/>
      <c r="T339" s="285"/>
      <c r="U339" s="285"/>
      <c r="V339" s="285"/>
      <c r="W339" s="285"/>
      <c r="X339" s="285"/>
      <c r="Y339" s="285"/>
      <c r="Z339" s="285"/>
      <c r="AA339" s="284"/>
      <c r="AB339" s="284"/>
      <c r="AC339" s="284"/>
      <c r="AD339" s="284"/>
      <c r="AE339" s="284"/>
      <c r="AF339" s="284"/>
    </row>
    <row r="340" spans="1:32" x14ac:dyDescent="0.35">
      <c r="A340" s="1008"/>
      <c r="D340" s="269" t="str">
        <f t="shared" si="5"/>
        <v/>
      </c>
      <c r="F340" s="271" t="str">
        <f>IF(Table4[[#This Row],[START DATE]]="","",IF(Table4[[#This Row],[TASK DURATION]]="","",Table4[[#This Row],[START DATE]]+Table4[[#This Row],[TASK DURATION]]))</f>
        <v/>
      </c>
      <c r="G340" s="285"/>
      <c r="H340" s="285"/>
      <c r="I340" s="285"/>
      <c r="J340" s="285"/>
      <c r="K340" s="285"/>
      <c r="L340" s="285"/>
      <c r="M340" s="285"/>
      <c r="N340" s="285"/>
      <c r="O340" s="285"/>
      <c r="P340" s="285"/>
      <c r="Q340" s="285"/>
      <c r="R340" s="285"/>
      <c r="S340" s="285"/>
      <c r="T340" s="285"/>
      <c r="U340" s="285"/>
      <c r="V340" s="285"/>
      <c r="W340" s="285"/>
      <c r="X340" s="285"/>
      <c r="Y340" s="285"/>
      <c r="Z340" s="285"/>
      <c r="AA340" s="284"/>
      <c r="AB340" s="284"/>
      <c r="AC340" s="284"/>
      <c r="AD340" s="284"/>
      <c r="AE340" s="284"/>
      <c r="AF340" s="284"/>
    </row>
    <row r="341" spans="1:32" x14ac:dyDescent="0.35">
      <c r="A341" s="1008"/>
      <c r="D341" s="269" t="str">
        <f t="shared" si="5"/>
        <v/>
      </c>
      <c r="F341" s="271" t="str">
        <f>IF(Table4[[#This Row],[START DATE]]="","",IF(Table4[[#This Row],[TASK DURATION]]="","",Table4[[#This Row],[START DATE]]+Table4[[#This Row],[TASK DURATION]]))</f>
        <v/>
      </c>
      <c r="G341" s="285"/>
      <c r="H341" s="285"/>
      <c r="I341" s="285"/>
      <c r="J341" s="285"/>
      <c r="K341" s="285"/>
      <c r="L341" s="285"/>
      <c r="M341" s="285"/>
      <c r="N341" s="285"/>
      <c r="O341" s="285"/>
      <c r="P341" s="285"/>
      <c r="Q341" s="285"/>
      <c r="R341" s="285"/>
      <c r="S341" s="285"/>
      <c r="T341" s="285"/>
      <c r="U341" s="285"/>
      <c r="V341" s="285"/>
      <c r="W341" s="285"/>
      <c r="X341" s="285"/>
      <c r="Y341" s="285"/>
      <c r="Z341" s="285"/>
      <c r="AA341" s="284"/>
      <c r="AB341" s="284"/>
      <c r="AC341" s="284"/>
      <c r="AD341" s="284"/>
      <c r="AE341" s="284"/>
      <c r="AF341" s="284"/>
    </row>
    <row r="342" spans="1:32" x14ac:dyDescent="0.35">
      <c r="A342" s="1008"/>
      <c r="D342" s="269" t="str">
        <f t="shared" si="5"/>
        <v/>
      </c>
      <c r="F342" s="271" t="str">
        <f>IF(Table4[[#This Row],[START DATE]]="","",IF(Table4[[#This Row],[TASK DURATION]]="","",Table4[[#This Row],[START DATE]]+Table4[[#This Row],[TASK DURATION]]))</f>
        <v/>
      </c>
      <c r="G342" s="285"/>
      <c r="H342" s="285"/>
      <c r="I342" s="285"/>
      <c r="J342" s="285"/>
      <c r="K342" s="285"/>
      <c r="L342" s="285"/>
      <c r="M342" s="285"/>
      <c r="N342" s="285"/>
      <c r="O342" s="285"/>
      <c r="P342" s="285"/>
      <c r="Q342" s="285"/>
      <c r="R342" s="285"/>
      <c r="S342" s="285"/>
      <c r="T342" s="285"/>
      <c r="U342" s="285"/>
      <c r="V342" s="285"/>
      <c r="W342" s="285"/>
      <c r="X342" s="285"/>
      <c r="Y342" s="285"/>
      <c r="Z342" s="285"/>
      <c r="AA342" s="284"/>
      <c r="AB342" s="284"/>
      <c r="AC342" s="284"/>
      <c r="AD342" s="284"/>
      <c r="AE342" s="284"/>
      <c r="AF342" s="284"/>
    </row>
    <row r="343" spans="1:32" x14ac:dyDescent="0.35">
      <c r="A343" s="1008"/>
      <c r="D343" s="269" t="str">
        <f t="shared" si="5"/>
        <v/>
      </c>
      <c r="F343" s="271" t="str">
        <f>IF(Table4[[#This Row],[START DATE]]="","",IF(Table4[[#This Row],[TASK DURATION]]="","",Table4[[#This Row],[START DATE]]+Table4[[#This Row],[TASK DURATION]]))</f>
        <v/>
      </c>
      <c r="G343" s="285"/>
      <c r="H343" s="285"/>
      <c r="I343" s="285"/>
      <c r="J343" s="285"/>
      <c r="K343" s="285"/>
      <c r="L343" s="285"/>
      <c r="M343" s="285"/>
      <c r="N343" s="285"/>
      <c r="O343" s="285"/>
      <c r="P343" s="285"/>
      <c r="Q343" s="285"/>
      <c r="R343" s="285"/>
      <c r="S343" s="285"/>
      <c r="T343" s="285"/>
      <c r="U343" s="285"/>
      <c r="V343" s="285"/>
      <c r="W343" s="285"/>
      <c r="X343" s="285"/>
      <c r="Y343" s="285"/>
      <c r="Z343" s="285"/>
      <c r="AA343" s="284"/>
      <c r="AB343" s="284"/>
      <c r="AC343" s="284"/>
      <c r="AD343" s="284"/>
      <c r="AE343" s="284"/>
      <c r="AF343" s="284"/>
    </row>
    <row r="344" spans="1:32" x14ac:dyDescent="0.35">
      <c r="A344" s="1008"/>
      <c r="D344" s="269" t="str">
        <f t="shared" si="5"/>
        <v/>
      </c>
      <c r="F344" s="271" t="str">
        <f>IF(Table4[[#This Row],[START DATE]]="","",IF(Table4[[#This Row],[TASK DURATION]]="","",Table4[[#This Row],[START DATE]]+Table4[[#This Row],[TASK DURATION]]))</f>
        <v/>
      </c>
      <c r="G344" s="285"/>
      <c r="H344" s="285"/>
      <c r="I344" s="285"/>
      <c r="J344" s="285"/>
      <c r="K344" s="285"/>
      <c r="L344" s="285"/>
      <c r="M344" s="285"/>
      <c r="N344" s="285"/>
      <c r="O344" s="285"/>
      <c r="P344" s="285"/>
      <c r="Q344" s="285"/>
      <c r="R344" s="285"/>
      <c r="S344" s="285"/>
      <c r="T344" s="285"/>
      <c r="U344" s="285"/>
      <c r="V344" s="285"/>
      <c r="W344" s="285"/>
      <c r="X344" s="285"/>
      <c r="Y344" s="285"/>
      <c r="Z344" s="285"/>
      <c r="AA344" s="284"/>
      <c r="AB344" s="284"/>
      <c r="AC344" s="284"/>
      <c r="AD344" s="284"/>
      <c r="AE344" s="284"/>
      <c r="AF344" s="284"/>
    </row>
    <row r="345" spans="1:32" x14ac:dyDescent="0.35">
      <c r="A345" s="1008"/>
      <c r="D345" s="269" t="str">
        <f t="shared" si="5"/>
        <v/>
      </c>
      <c r="F345" s="271" t="str">
        <f>IF(Table4[[#This Row],[START DATE]]="","",IF(Table4[[#This Row],[TASK DURATION]]="","",Table4[[#This Row],[START DATE]]+Table4[[#This Row],[TASK DURATION]]))</f>
        <v/>
      </c>
      <c r="G345" s="285"/>
      <c r="H345" s="285"/>
      <c r="I345" s="285"/>
      <c r="J345" s="285"/>
      <c r="K345" s="285"/>
      <c r="L345" s="285"/>
      <c r="M345" s="285"/>
      <c r="N345" s="285"/>
      <c r="O345" s="285"/>
      <c r="P345" s="285"/>
      <c r="Q345" s="285"/>
      <c r="R345" s="285"/>
      <c r="S345" s="285"/>
      <c r="T345" s="285"/>
      <c r="U345" s="285"/>
      <c r="V345" s="285"/>
      <c r="W345" s="285"/>
      <c r="X345" s="285"/>
      <c r="Y345" s="285"/>
      <c r="Z345" s="285"/>
      <c r="AA345" s="284"/>
      <c r="AB345" s="284"/>
      <c r="AC345" s="284"/>
      <c r="AD345" s="284"/>
      <c r="AE345" s="284"/>
      <c r="AF345" s="284"/>
    </row>
    <row r="346" spans="1:32" x14ac:dyDescent="0.35">
      <c r="A346" s="1008"/>
      <c r="D346" s="269" t="str">
        <f t="shared" si="5"/>
        <v/>
      </c>
      <c r="F346" s="271" t="str">
        <f>IF(Table4[[#This Row],[START DATE]]="","",IF(Table4[[#This Row],[TASK DURATION]]="","",Table4[[#This Row],[START DATE]]+Table4[[#This Row],[TASK DURATION]]))</f>
        <v/>
      </c>
      <c r="G346" s="285"/>
      <c r="H346" s="285"/>
      <c r="I346" s="285"/>
      <c r="J346" s="285"/>
      <c r="K346" s="285"/>
      <c r="L346" s="285"/>
      <c r="M346" s="285"/>
      <c r="N346" s="285"/>
      <c r="O346" s="285"/>
      <c r="P346" s="285"/>
      <c r="Q346" s="285"/>
      <c r="R346" s="285"/>
      <c r="S346" s="285"/>
      <c r="T346" s="285"/>
      <c r="U346" s="285"/>
      <c r="V346" s="285"/>
      <c r="W346" s="285"/>
      <c r="X346" s="285"/>
      <c r="Y346" s="285"/>
      <c r="Z346" s="285"/>
      <c r="AA346" s="284"/>
      <c r="AB346" s="284"/>
      <c r="AC346" s="284"/>
      <c r="AD346" s="284"/>
      <c r="AE346" s="284"/>
      <c r="AF346" s="284"/>
    </row>
    <row r="347" spans="1:32" x14ac:dyDescent="0.35">
      <c r="A347" s="1008"/>
      <c r="D347" s="269" t="str">
        <f t="shared" si="5"/>
        <v/>
      </c>
      <c r="F347" s="271" t="str">
        <f>IF(Table4[[#This Row],[START DATE]]="","",IF(Table4[[#This Row],[TASK DURATION]]="","",Table4[[#This Row],[START DATE]]+Table4[[#This Row],[TASK DURATION]]))</f>
        <v/>
      </c>
      <c r="G347" s="285"/>
      <c r="H347" s="285"/>
      <c r="I347" s="285"/>
      <c r="J347" s="285"/>
      <c r="K347" s="285"/>
      <c r="L347" s="285"/>
      <c r="M347" s="285"/>
      <c r="N347" s="285"/>
      <c r="O347" s="285"/>
      <c r="P347" s="285"/>
      <c r="Q347" s="285"/>
      <c r="R347" s="285"/>
      <c r="S347" s="285"/>
      <c r="T347" s="285"/>
      <c r="U347" s="285"/>
      <c r="V347" s="285"/>
      <c r="W347" s="285"/>
      <c r="X347" s="285"/>
      <c r="Y347" s="285"/>
      <c r="Z347" s="285"/>
      <c r="AA347" s="284"/>
      <c r="AB347" s="284"/>
      <c r="AC347" s="284"/>
      <c r="AD347" s="284"/>
      <c r="AE347" s="284"/>
      <c r="AF347" s="284"/>
    </row>
    <row r="348" spans="1:32" x14ac:dyDescent="0.35">
      <c r="A348" s="1008"/>
      <c r="D348" s="269" t="str">
        <f t="shared" si="5"/>
        <v/>
      </c>
      <c r="F348" s="271" t="str">
        <f>IF(Table4[[#This Row],[START DATE]]="","",IF(Table4[[#This Row],[TASK DURATION]]="","",Table4[[#This Row],[START DATE]]+Table4[[#This Row],[TASK DURATION]]))</f>
        <v/>
      </c>
      <c r="G348" s="285"/>
      <c r="H348" s="285"/>
      <c r="I348" s="285"/>
      <c r="J348" s="285"/>
      <c r="K348" s="285"/>
      <c r="L348" s="285"/>
      <c r="M348" s="285"/>
      <c r="N348" s="285"/>
      <c r="O348" s="285"/>
      <c r="P348" s="285"/>
      <c r="Q348" s="285"/>
      <c r="R348" s="285"/>
      <c r="S348" s="285"/>
      <c r="T348" s="285"/>
      <c r="U348" s="285"/>
      <c r="V348" s="285"/>
      <c r="W348" s="285"/>
      <c r="X348" s="285"/>
      <c r="Y348" s="285"/>
      <c r="Z348" s="285"/>
      <c r="AA348" s="284"/>
      <c r="AB348" s="284"/>
      <c r="AC348" s="284"/>
      <c r="AD348" s="284"/>
      <c r="AE348" s="284"/>
      <c r="AF348" s="284"/>
    </row>
    <row r="349" spans="1:32" x14ac:dyDescent="0.35">
      <c r="A349" s="1008"/>
      <c r="D349" s="269" t="str">
        <f t="shared" si="5"/>
        <v/>
      </c>
      <c r="F349" s="271" t="str">
        <f>IF(Table4[[#This Row],[START DATE]]="","",IF(Table4[[#This Row],[TASK DURATION]]="","",Table4[[#This Row],[START DATE]]+Table4[[#This Row],[TASK DURATION]]))</f>
        <v/>
      </c>
      <c r="G349" s="285"/>
      <c r="H349" s="285"/>
      <c r="I349" s="285"/>
      <c r="J349" s="285"/>
      <c r="K349" s="285"/>
      <c r="L349" s="285"/>
      <c r="M349" s="285"/>
      <c r="N349" s="285"/>
      <c r="O349" s="285"/>
      <c r="P349" s="285"/>
      <c r="Q349" s="285"/>
      <c r="R349" s="285"/>
      <c r="S349" s="285"/>
      <c r="T349" s="285"/>
      <c r="U349" s="285"/>
      <c r="V349" s="285"/>
      <c r="W349" s="285"/>
      <c r="X349" s="285"/>
      <c r="Y349" s="285"/>
      <c r="Z349" s="285"/>
      <c r="AA349" s="284"/>
      <c r="AB349" s="284"/>
      <c r="AC349" s="284"/>
      <c r="AD349" s="284"/>
      <c r="AE349" s="284"/>
      <c r="AF349" s="284"/>
    </row>
    <row r="350" spans="1:32" x14ac:dyDescent="0.35">
      <c r="A350" s="1008"/>
      <c r="D350" s="269" t="str">
        <f t="shared" si="5"/>
        <v/>
      </c>
      <c r="F350" s="271" t="str">
        <f>IF(Table4[[#This Row],[START DATE]]="","",IF(Table4[[#This Row],[TASK DURATION]]="","",Table4[[#This Row],[START DATE]]+Table4[[#This Row],[TASK DURATION]]))</f>
        <v/>
      </c>
      <c r="G350" s="285"/>
      <c r="H350" s="285"/>
      <c r="I350" s="285"/>
      <c r="J350" s="285"/>
      <c r="K350" s="285"/>
      <c r="L350" s="285"/>
      <c r="M350" s="285"/>
      <c r="N350" s="285"/>
      <c r="O350" s="285"/>
      <c r="P350" s="285"/>
      <c r="Q350" s="285"/>
      <c r="R350" s="285"/>
      <c r="S350" s="285"/>
      <c r="T350" s="285"/>
      <c r="U350" s="285"/>
      <c r="V350" s="285"/>
      <c r="W350" s="285"/>
      <c r="X350" s="285"/>
      <c r="Y350" s="285"/>
      <c r="Z350" s="285"/>
      <c r="AA350" s="284"/>
      <c r="AB350" s="284"/>
      <c r="AC350" s="284"/>
      <c r="AD350" s="284"/>
      <c r="AE350" s="284"/>
      <c r="AF350" s="284"/>
    </row>
    <row r="351" spans="1:32" x14ac:dyDescent="0.35">
      <c r="A351" s="1008"/>
      <c r="D351" s="269" t="str">
        <f t="shared" si="5"/>
        <v/>
      </c>
      <c r="F351" s="271" t="str">
        <f>IF(Table4[[#This Row],[START DATE]]="","",IF(Table4[[#This Row],[TASK DURATION]]="","",Table4[[#This Row],[START DATE]]+Table4[[#This Row],[TASK DURATION]]))</f>
        <v/>
      </c>
      <c r="G351" s="285"/>
      <c r="H351" s="285"/>
      <c r="I351" s="285"/>
      <c r="J351" s="285"/>
      <c r="K351" s="285"/>
      <c r="L351" s="285"/>
      <c r="M351" s="285"/>
      <c r="N351" s="285"/>
      <c r="O351" s="285"/>
      <c r="P351" s="285"/>
      <c r="Q351" s="285"/>
      <c r="R351" s="285"/>
      <c r="S351" s="285"/>
      <c r="T351" s="285"/>
      <c r="U351" s="285"/>
      <c r="V351" s="285"/>
      <c r="W351" s="285"/>
      <c r="X351" s="285"/>
      <c r="Y351" s="285"/>
      <c r="Z351" s="285"/>
      <c r="AA351" s="284"/>
      <c r="AB351" s="284"/>
      <c r="AC351" s="284"/>
      <c r="AD351" s="284"/>
      <c r="AE351" s="284"/>
      <c r="AF351" s="284"/>
    </row>
    <row r="352" spans="1:32" x14ac:dyDescent="0.35">
      <c r="A352" s="1008"/>
      <c r="D352" s="269" t="str">
        <f t="shared" si="5"/>
        <v/>
      </c>
      <c r="F352" s="271" t="str">
        <f>IF(Table4[[#This Row],[START DATE]]="","",IF(Table4[[#This Row],[TASK DURATION]]="","",Table4[[#This Row],[START DATE]]+Table4[[#This Row],[TASK DURATION]]))</f>
        <v/>
      </c>
      <c r="G352" s="285"/>
      <c r="H352" s="285"/>
      <c r="I352" s="285"/>
      <c r="J352" s="285"/>
      <c r="K352" s="285"/>
      <c r="L352" s="285"/>
      <c r="M352" s="285"/>
      <c r="N352" s="285"/>
      <c r="O352" s="285"/>
      <c r="P352" s="285"/>
      <c r="Q352" s="285"/>
      <c r="R352" s="285"/>
      <c r="S352" s="285"/>
      <c r="T352" s="285"/>
      <c r="U352" s="285"/>
      <c r="V352" s="285"/>
      <c r="W352" s="285"/>
      <c r="X352" s="285"/>
      <c r="Y352" s="285"/>
      <c r="Z352" s="285"/>
      <c r="AA352" s="284"/>
      <c r="AB352" s="284"/>
      <c r="AC352" s="284"/>
      <c r="AD352" s="284"/>
      <c r="AE352" s="284"/>
      <c r="AF352" s="284"/>
    </row>
    <row r="353" spans="1:32" x14ac:dyDescent="0.35">
      <c r="A353" s="1008"/>
      <c r="D353" s="269" t="str">
        <f t="shared" si="5"/>
        <v/>
      </c>
      <c r="F353" s="271" t="str">
        <f>IF(Table4[[#This Row],[START DATE]]="","",IF(Table4[[#This Row],[TASK DURATION]]="","",Table4[[#This Row],[START DATE]]+Table4[[#This Row],[TASK DURATION]]))</f>
        <v/>
      </c>
      <c r="G353" s="285"/>
      <c r="H353" s="285"/>
      <c r="I353" s="285"/>
      <c r="J353" s="285"/>
      <c r="K353" s="285"/>
      <c r="L353" s="285"/>
      <c r="M353" s="285"/>
      <c r="N353" s="285"/>
      <c r="O353" s="285"/>
      <c r="P353" s="285"/>
      <c r="Q353" s="285"/>
      <c r="R353" s="285"/>
      <c r="S353" s="285"/>
      <c r="T353" s="285"/>
      <c r="U353" s="285"/>
      <c r="V353" s="285"/>
      <c r="W353" s="285"/>
      <c r="X353" s="285"/>
      <c r="Y353" s="285"/>
      <c r="Z353" s="285"/>
      <c r="AA353" s="284"/>
      <c r="AB353" s="284"/>
      <c r="AC353" s="284"/>
      <c r="AD353" s="284"/>
      <c r="AE353" s="284"/>
      <c r="AF353" s="284"/>
    </row>
    <row r="354" spans="1:32" x14ac:dyDescent="0.35">
      <c r="A354" s="1008"/>
      <c r="D354" s="269" t="str">
        <f t="shared" si="5"/>
        <v/>
      </c>
      <c r="F354" s="271" t="str">
        <f>IF(Table4[[#This Row],[START DATE]]="","",IF(Table4[[#This Row],[TASK DURATION]]="","",Table4[[#This Row],[START DATE]]+Table4[[#This Row],[TASK DURATION]]))</f>
        <v/>
      </c>
      <c r="G354" s="285"/>
      <c r="H354" s="285"/>
      <c r="I354" s="285"/>
      <c r="J354" s="285"/>
      <c r="K354" s="285"/>
      <c r="L354" s="285"/>
      <c r="M354" s="285"/>
      <c r="N354" s="285"/>
      <c r="O354" s="285"/>
      <c r="P354" s="285"/>
      <c r="Q354" s="285"/>
      <c r="R354" s="285"/>
      <c r="S354" s="285"/>
      <c r="T354" s="285"/>
      <c r="U354" s="285"/>
      <c r="V354" s="285"/>
      <c r="W354" s="285"/>
      <c r="X354" s="285"/>
      <c r="Y354" s="285"/>
      <c r="Z354" s="285"/>
      <c r="AA354" s="284"/>
      <c r="AB354" s="284"/>
      <c r="AC354" s="284"/>
      <c r="AD354" s="284"/>
      <c r="AE354" s="284"/>
      <c r="AF354" s="284"/>
    </row>
    <row r="355" spans="1:32" x14ac:dyDescent="0.35">
      <c r="A355" s="1008"/>
      <c r="D355" s="269" t="str">
        <f t="shared" si="5"/>
        <v/>
      </c>
      <c r="F355" s="271" t="str">
        <f>IF(Table4[[#This Row],[START DATE]]="","",IF(Table4[[#This Row],[TASK DURATION]]="","",Table4[[#This Row],[START DATE]]+Table4[[#This Row],[TASK DURATION]]))</f>
        <v/>
      </c>
      <c r="G355" s="285"/>
      <c r="H355" s="285"/>
      <c r="I355" s="285"/>
      <c r="J355" s="285"/>
      <c r="K355" s="285"/>
      <c r="L355" s="285"/>
      <c r="M355" s="285"/>
      <c r="N355" s="285"/>
      <c r="O355" s="285"/>
      <c r="P355" s="285"/>
      <c r="Q355" s="285"/>
      <c r="R355" s="285"/>
      <c r="S355" s="285"/>
      <c r="T355" s="285"/>
      <c r="U355" s="285"/>
      <c r="V355" s="285"/>
      <c r="W355" s="285"/>
      <c r="X355" s="285"/>
      <c r="Y355" s="285"/>
      <c r="Z355" s="285"/>
      <c r="AA355" s="284"/>
      <c r="AB355" s="284"/>
      <c r="AC355" s="284"/>
      <c r="AD355" s="284"/>
      <c r="AE355" s="284"/>
      <c r="AF355" s="284"/>
    </row>
    <row r="356" spans="1:32" x14ac:dyDescent="0.35">
      <c r="A356" s="1008"/>
      <c r="D356" s="269" t="str">
        <f t="shared" si="5"/>
        <v/>
      </c>
      <c r="F356" s="271" t="str">
        <f>IF(Table4[[#This Row],[START DATE]]="","",IF(Table4[[#This Row],[TASK DURATION]]="","",Table4[[#This Row],[START DATE]]+Table4[[#This Row],[TASK DURATION]]))</f>
        <v/>
      </c>
      <c r="G356" s="285"/>
      <c r="H356" s="285"/>
      <c r="I356" s="285"/>
      <c r="J356" s="285"/>
      <c r="K356" s="285"/>
      <c r="L356" s="285"/>
      <c r="M356" s="285"/>
      <c r="N356" s="285"/>
      <c r="O356" s="285"/>
      <c r="P356" s="285"/>
      <c r="Q356" s="285"/>
      <c r="R356" s="285"/>
      <c r="S356" s="285"/>
      <c r="T356" s="285"/>
      <c r="U356" s="285"/>
      <c r="V356" s="285"/>
      <c r="W356" s="285"/>
      <c r="X356" s="285"/>
      <c r="Y356" s="285"/>
      <c r="Z356" s="285"/>
      <c r="AA356" s="284"/>
      <c r="AB356" s="284"/>
      <c r="AC356" s="284"/>
      <c r="AD356" s="284"/>
      <c r="AE356" s="284"/>
      <c r="AF356" s="284"/>
    </row>
    <row r="357" spans="1:32" x14ac:dyDescent="0.35">
      <c r="A357" s="1008"/>
      <c r="D357" s="269" t="str">
        <f t="shared" si="5"/>
        <v/>
      </c>
      <c r="F357" s="271" t="str">
        <f>IF(Table4[[#This Row],[START DATE]]="","",IF(Table4[[#This Row],[TASK DURATION]]="","",Table4[[#This Row],[START DATE]]+Table4[[#This Row],[TASK DURATION]]))</f>
        <v/>
      </c>
      <c r="G357" s="285"/>
      <c r="H357" s="285"/>
      <c r="I357" s="285"/>
      <c r="J357" s="285"/>
      <c r="K357" s="285"/>
      <c r="L357" s="285"/>
      <c r="M357" s="285"/>
      <c r="N357" s="285"/>
      <c r="O357" s="285"/>
      <c r="P357" s="285"/>
      <c r="Q357" s="285"/>
      <c r="R357" s="285"/>
      <c r="S357" s="285"/>
      <c r="T357" s="285"/>
      <c r="U357" s="285"/>
      <c r="V357" s="285"/>
      <c r="W357" s="285"/>
      <c r="X357" s="285"/>
      <c r="Y357" s="285"/>
      <c r="Z357" s="285"/>
      <c r="AA357" s="284"/>
      <c r="AB357" s="284"/>
      <c r="AC357" s="284"/>
      <c r="AD357" s="284"/>
      <c r="AE357" s="284"/>
      <c r="AF357" s="284"/>
    </row>
    <row r="358" spans="1:32" x14ac:dyDescent="0.35">
      <c r="A358" s="1008"/>
      <c r="D358" s="269" t="str">
        <f t="shared" si="5"/>
        <v/>
      </c>
      <c r="F358" s="271" t="str">
        <f>IF(Table4[[#This Row],[START DATE]]="","",IF(Table4[[#This Row],[TASK DURATION]]="","",Table4[[#This Row],[START DATE]]+Table4[[#This Row],[TASK DURATION]]))</f>
        <v/>
      </c>
      <c r="G358" s="285"/>
      <c r="H358" s="285"/>
      <c r="I358" s="285"/>
      <c r="J358" s="285"/>
      <c r="K358" s="285"/>
      <c r="L358" s="285"/>
      <c r="M358" s="285"/>
      <c r="N358" s="285"/>
      <c r="O358" s="285"/>
      <c r="P358" s="285"/>
      <c r="Q358" s="285"/>
      <c r="R358" s="285"/>
      <c r="S358" s="285"/>
      <c r="T358" s="285"/>
      <c r="U358" s="285"/>
      <c r="V358" s="285"/>
      <c r="W358" s="285"/>
      <c r="X358" s="285"/>
      <c r="Y358" s="285"/>
      <c r="Z358" s="285"/>
      <c r="AA358" s="284"/>
      <c r="AB358" s="284"/>
      <c r="AC358" s="284"/>
      <c r="AD358" s="284"/>
      <c r="AE358" s="284"/>
      <c r="AF358" s="284"/>
    </row>
    <row r="359" spans="1:32" x14ac:dyDescent="0.35">
      <c r="A359" s="1008"/>
      <c r="D359" s="269" t="str">
        <f t="shared" si="5"/>
        <v/>
      </c>
      <c r="F359" s="271" t="str">
        <f>IF(Table4[[#This Row],[START DATE]]="","",IF(Table4[[#This Row],[TASK DURATION]]="","",Table4[[#This Row],[START DATE]]+Table4[[#This Row],[TASK DURATION]]))</f>
        <v/>
      </c>
      <c r="G359" s="285"/>
      <c r="H359" s="285"/>
      <c r="I359" s="285"/>
      <c r="J359" s="285"/>
      <c r="K359" s="285"/>
      <c r="L359" s="285"/>
      <c r="M359" s="285"/>
      <c r="N359" s="285"/>
      <c r="O359" s="285"/>
      <c r="P359" s="285"/>
      <c r="Q359" s="285"/>
      <c r="R359" s="285"/>
      <c r="S359" s="285"/>
      <c r="T359" s="285"/>
      <c r="U359" s="285"/>
      <c r="V359" s="285"/>
      <c r="W359" s="285"/>
      <c r="X359" s="285"/>
      <c r="Y359" s="285"/>
      <c r="Z359" s="285"/>
      <c r="AA359" s="284"/>
      <c r="AB359" s="284"/>
      <c r="AC359" s="284"/>
      <c r="AD359" s="284"/>
      <c r="AE359" s="284"/>
      <c r="AF359" s="284"/>
    </row>
    <row r="360" spans="1:32" x14ac:dyDescent="0.35">
      <c r="A360" s="1008"/>
      <c r="D360" s="269" t="str">
        <f t="shared" si="5"/>
        <v/>
      </c>
      <c r="F360" s="271" t="str">
        <f>IF(Table4[[#This Row],[START DATE]]="","",IF(Table4[[#This Row],[TASK DURATION]]="","",Table4[[#This Row],[START DATE]]+Table4[[#This Row],[TASK DURATION]]))</f>
        <v/>
      </c>
      <c r="G360" s="285"/>
      <c r="H360" s="285"/>
      <c r="I360" s="285"/>
      <c r="J360" s="285"/>
      <c r="K360" s="285"/>
      <c r="L360" s="285"/>
      <c r="M360" s="285"/>
      <c r="N360" s="285"/>
      <c r="O360" s="285"/>
      <c r="P360" s="285"/>
      <c r="Q360" s="285"/>
      <c r="R360" s="285"/>
      <c r="S360" s="285"/>
      <c r="T360" s="285"/>
      <c r="U360" s="285"/>
      <c r="V360" s="285"/>
      <c r="W360" s="285"/>
      <c r="X360" s="285"/>
      <c r="Y360" s="285"/>
      <c r="Z360" s="285"/>
      <c r="AA360" s="284"/>
      <c r="AB360" s="284"/>
      <c r="AC360" s="284"/>
      <c r="AD360" s="284"/>
      <c r="AE360" s="284"/>
      <c r="AF360" s="284"/>
    </row>
    <row r="361" spans="1:32" x14ac:dyDescent="0.35">
      <c r="A361" s="1008"/>
      <c r="D361" s="269" t="str">
        <f t="shared" si="5"/>
        <v/>
      </c>
      <c r="F361" s="271" t="str">
        <f>IF(Table4[[#This Row],[START DATE]]="","",IF(Table4[[#This Row],[TASK DURATION]]="","",Table4[[#This Row],[START DATE]]+Table4[[#This Row],[TASK DURATION]]))</f>
        <v/>
      </c>
      <c r="G361" s="285"/>
      <c r="H361" s="285"/>
      <c r="I361" s="285"/>
      <c r="J361" s="285"/>
      <c r="K361" s="285"/>
      <c r="L361" s="285"/>
      <c r="M361" s="285"/>
      <c r="N361" s="285"/>
      <c r="O361" s="285"/>
      <c r="P361" s="285"/>
      <c r="Q361" s="285"/>
      <c r="R361" s="285"/>
      <c r="S361" s="285"/>
      <c r="T361" s="285"/>
      <c r="U361" s="285"/>
      <c r="V361" s="285"/>
      <c r="W361" s="285"/>
      <c r="X361" s="285"/>
      <c r="Y361" s="285"/>
      <c r="Z361" s="285"/>
      <c r="AA361" s="284"/>
      <c r="AB361" s="284"/>
      <c r="AC361" s="284"/>
      <c r="AD361" s="284"/>
      <c r="AE361" s="284"/>
      <c r="AF361" s="284"/>
    </row>
    <row r="362" spans="1:32" x14ac:dyDescent="0.35">
      <c r="A362" s="1008"/>
      <c r="D362" s="269" t="str">
        <f t="shared" si="5"/>
        <v/>
      </c>
      <c r="F362" s="271" t="str">
        <f>IF(Table4[[#This Row],[START DATE]]="","",IF(Table4[[#This Row],[TASK DURATION]]="","",Table4[[#This Row],[START DATE]]+Table4[[#This Row],[TASK DURATION]]))</f>
        <v/>
      </c>
      <c r="G362" s="285"/>
      <c r="H362" s="285"/>
      <c r="I362" s="285"/>
      <c r="J362" s="285"/>
      <c r="K362" s="285"/>
      <c r="L362" s="285"/>
      <c r="M362" s="285"/>
      <c r="N362" s="285"/>
      <c r="O362" s="285"/>
      <c r="P362" s="285"/>
      <c r="Q362" s="285"/>
      <c r="R362" s="285"/>
      <c r="S362" s="285"/>
      <c r="T362" s="285"/>
      <c r="U362" s="285"/>
      <c r="V362" s="285"/>
      <c r="W362" s="285"/>
      <c r="X362" s="285"/>
      <c r="Y362" s="285"/>
      <c r="Z362" s="285"/>
      <c r="AA362" s="284"/>
      <c r="AB362" s="284"/>
      <c r="AC362" s="284"/>
      <c r="AD362" s="284"/>
      <c r="AE362" s="284"/>
      <c r="AF362" s="284"/>
    </row>
    <row r="363" spans="1:32" x14ac:dyDescent="0.35">
      <c r="A363" s="1008"/>
      <c r="D363" s="269" t="str">
        <f t="shared" si="5"/>
        <v/>
      </c>
      <c r="F363" s="271" t="str">
        <f>IF(Table4[[#This Row],[START DATE]]="","",IF(Table4[[#This Row],[TASK DURATION]]="","",Table4[[#This Row],[START DATE]]+Table4[[#This Row],[TASK DURATION]]))</f>
        <v/>
      </c>
      <c r="G363" s="285"/>
      <c r="H363" s="285"/>
      <c r="I363" s="285"/>
      <c r="J363" s="285"/>
      <c r="K363" s="285"/>
      <c r="L363" s="285"/>
      <c r="M363" s="285"/>
      <c r="N363" s="285"/>
      <c r="O363" s="285"/>
      <c r="P363" s="285"/>
      <c r="Q363" s="285"/>
      <c r="R363" s="285"/>
      <c r="S363" s="285"/>
      <c r="T363" s="285"/>
      <c r="U363" s="285"/>
      <c r="V363" s="285"/>
      <c r="W363" s="285"/>
      <c r="X363" s="285"/>
      <c r="Y363" s="285"/>
      <c r="Z363" s="285"/>
      <c r="AA363" s="284"/>
      <c r="AB363" s="284"/>
      <c r="AC363" s="284"/>
      <c r="AD363" s="284"/>
      <c r="AE363" s="284"/>
      <c r="AF363" s="284"/>
    </row>
    <row r="364" spans="1:32" x14ac:dyDescent="0.35">
      <c r="A364" s="1008"/>
      <c r="D364" s="269" t="str">
        <f t="shared" si="5"/>
        <v/>
      </c>
      <c r="F364" s="271" t="str">
        <f>IF(Table4[[#This Row],[START DATE]]="","",IF(Table4[[#This Row],[TASK DURATION]]="","",Table4[[#This Row],[START DATE]]+Table4[[#This Row],[TASK DURATION]]))</f>
        <v/>
      </c>
      <c r="G364" s="285"/>
      <c r="H364" s="285"/>
      <c r="I364" s="285"/>
      <c r="J364" s="285"/>
      <c r="K364" s="285"/>
      <c r="L364" s="285"/>
      <c r="M364" s="285"/>
      <c r="N364" s="285"/>
      <c r="O364" s="285"/>
      <c r="P364" s="285"/>
      <c r="Q364" s="285"/>
      <c r="R364" s="285"/>
      <c r="S364" s="285"/>
      <c r="T364" s="285"/>
      <c r="U364" s="285"/>
      <c r="V364" s="285"/>
      <c r="W364" s="285"/>
      <c r="X364" s="285"/>
      <c r="Y364" s="285"/>
      <c r="Z364" s="285"/>
      <c r="AA364" s="284"/>
      <c r="AB364" s="284"/>
      <c r="AC364" s="284"/>
      <c r="AD364" s="284"/>
      <c r="AE364" s="284"/>
      <c r="AF364" s="284"/>
    </row>
    <row r="365" spans="1:32" x14ac:dyDescent="0.35">
      <c r="A365" s="1008"/>
      <c r="D365" s="269" t="str">
        <f t="shared" si="5"/>
        <v/>
      </c>
      <c r="F365" s="271" t="str">
        <f>IF(Table4[[#This Row],[START DATE]]="","",IF(Table4[[#This Row],[TASK DURATION]]="","",Table4[[#This Row],[START DATE]]+Table4[[#This Row],[TASK DURATION]]))</f>
        <v/>
      </c>
      <c r="G365" s="285"/>
      <c r="H365" s="285"/>
      <c r="I365" s="285"/>
      <c r="J365" s="285"/>
      <c r="K365" s="285"/>
      <c r="L365" s="285"/>
      <c r="M365" s="285"/>
      <c r="N365" s="285"/>
      <c r="O365" s="285"/>
      <c r="P365" s="285"/>
      <c r="Q365" s="285"/>
      <c r="R365" s="285"/>
      <c r="S365" s="285"/>
      <c r="T365" s="285"/>
      <c r="U365" s="285"/>
      <c r="V365" s="285"/>
      <c r="W365" s="285"/>
      <c r="X365" s="285"/>
      <c r="Y365" s="285"/>
      <c r="Z365" s="285"/>
      <c r="AA365" s="284"/>
      <c r="AB365" s="284"/>
      <c r="AC365" s="284"/>
      <c r="AD365" s="284"/>
      <c r="AE365" s="284"/>
      <c r="AF365" s="284"/>
    </row>
    <row r="366" spans="1:32" x14ac:dyDescent="0.35">
      <c r="A366" s="1008"/>
      <c r="D366" s="269" t="str">
        <f t="shared" si="5"/>
        <v/>
      </c>
      <c r="F366" s="271" t="str">
        <f>IF(Table4[[#This Row],[START DATE]]="","",IF(Table4[[#This Row],[TASK DURATION]]="","",Table4[[#This Row],[START DATE]]+Table4[[#This Row],[TASK DURATION]]))</f>
        <v/>
      </c>
      <c r="G366" s="285"/>
      <c r="H366" s="285"/>
      <c r="I366" s="285"/>
      <c r="J366" s="285"/>
      <c r="K366" s="285"/>
      <c r="L366" s="285"/>
      <c r="M366" s="285"/>
      <c r="N366" s="285"/>
      <c r="O366" s="285"/>
      <c r="P366" s="285"/>
      <c r="Q366" s="285"/>
      <c r="R366" s="285"/>
      <c r="S366" s="285"/>
      <c r="T366" s="285"/>
      <c r="U366" s="285"/>
      <c r="V366" s="285"/>
      <c r="W366" s="285"/>
      <c r="X366" s="285"/>
      <c r="Y366" s="285"/>
      <c r="Z366" s="285"/>
      <c r="AA366" s="284"/>
      <c r="AB366" s="284"/>
      <c r="AC366" s="284"/>
      <c r="AD366" s="284"/>
      <c r="AE366" s="284"/>
      <c r="AF366" s="284"/>
    </row>
    <row r="367" spans="1:32" x14ac:dyDescent="0.35">
      <c r="A367" s="1008"/>
      <c r="D367" s="269" t="str">
        <f t="shared" si="5"/>
        <v/>
      </c>
      <c r="F367" s="271" t="str">
        <f>IF(Table4[[#This Row],[START DATE]]="","",IF(Table4[[#This Row],[TASK DURATION]]="","",Table4[[#This Row],[START DATE]]+Table4[[#This Row],[TASK DURATION]]))</f>
        <v/>
      </c>
      <c r="G367" s="285"/>
      <c r="H367" s="285"/>
      <c r="I367" s="285"/>
      <c r="J367" s="285"/>
      <c r="K367" s="285"/>
      <c r="L367" s="285"/>
      <c r="M367" s="285"/>
      <c r="N367" s="285"/>
      <c r="O367" s="285"/>
      <c r="P367" s="285"/>
      <c r="Q367" s="285"/>
      <c r="R367" s="285"/>
      <c r="S367" s="285"/>
      <c r="T367" s="285"/>
      <c r="U367" s="285"/>
      <c r="V367" s="285"/>
      <c r="W367" s="285"/>
      <c r="X367" s="285"/>
      <c r="Y367" s="285"/>
      <c r="Z367" s="285"/>
      <c r="AA367" s="284"/>
      <c r="AB367" s="284"/>
      <c r="AC367" s="284"/>
      <c r="AD367" s="284"/>
      <c r="AE367" s="284"/>
      <c r="AF367" s="284"/>
    </row>
    <row r="368" spans="1:32" x14ac:dyDescent="0.35">
      <c r="A368" s="1008"/>
      <c r="D368" s="269" t="str">
        <f t="shared" si="5"/>
        <v/>
      </c>
      <c r="F368" s="271" t="str">
        <f>IF(Table4[[#This Row],[START DATE]]="","",IF(Table4[[#This Row],[TASK DURATION]]="","",Table4[[#This Row],[START DATE]]+Table4[[#This Row],[TASK DURATION]]))</f>
        <v/>
      </c>
      <c r="G368" s="285"/>
      <c r="H368" s="285"/>
      <c r="I368" s="285"/>
      <c r="J368" s="285"/>
      <c r="K368" s="285"/>
      <c r="L368" s="285"/>
      <c r="M368" s="285"/>
      <c r="N368" s="285"/>
      <c r="O368" s="285"/>
      <c r="P368" s="285"/>
      <c r="Q368" s="285"/>
      <c r="R368" s="285"/>
      <c r="S368" s="285"/>
      <c r="T368" s="285"/>
      <c r="U368" s="285"/>
      <c r="V368" s="285"/>
      <c r="W368" s="285"/>
      <c r="X368" s="285"/>
      <c r="Y368" s="285"/>
      <c r="Z368" s="285"/>
      <c r="AA368" s="284"/>
      <c r="AB368" s="284"/>
      <c r="AC368" s="284"/>
      <c r="AD368" s="284"/>
      <c r="AE368" s="284"/>
      <c r="AF368" s="284"/>
    </row>
    <row r="369" spans="1:32" x14ac:dyDescent="0.35">
      <c r="A369" s="1008"/>
      <c r="D369" s="269" t="str">
        <f t="shared" si="5"/>
        <v/>
      </c>
      <c r="F369" s="271" t="str">
        <f>IF(Table4[[#This Row],[START DATE]]="","",IF(Table4[[#This Row],[TASK DURATION]]="","",Table4[[#This Row],[START DATE]]+Table4[[#This Row],[TASK DURATION]]))</f>
        <v/>
      </c>
      <c r="G369" s="285"/>
      <c r="H369" s="285"/>
      <c r="I369" s="285"/>
      <c r="J369" s="285"/>
      <c r="K369" s="285"/>
      <c r="L369" s="285"/>
      <c r="M369" s="285"/>
      <c r="N369" s="285"/>
      <c r="O369" s="285"/>
      <c r="P369" s="285"/>
      <c r="Q369" s="285"/>
      <c r="R369" s="285"/>
      <c r="S369" s="285"/>
      <c r="T369" s="285"/>
      <c r="U369" s="285"/>
      <c r="V369" s="285"/>
      <c r="W369" s="285"/>
      <c r="X369" s="285"/>
      <c r="Y369" s="285"/>
      <c r="Z369" s="285"/>
      <c r="AA369" s="284"/>
      <c r="AB369" s="284"/>
      <c r="AC369" s="284"/>
      <c r="AD369" s="284"/>
      <c r="AE369" s="284"/>
      <c r="AF369" s="284"/>
    </row>
    <row r="370" spans="1:32" x14ac:dyDescent="0.35">
      <c r="A370" s="1008"/>
      <c r="D370" s="269" t="str">
        <f t="shared" si="5"/>
        <v/>
      </c>
      <c r="F370" s="271" t="str">
        <f>IF(Table4[[#This Row],[START DATE]]="","",IF(Table4[[#This Row],[TASK DURATION]]="","",Table4[[#This Row],[START DATE]]+Table4[[#This Row],[TASK DURATION]]))</f>
        <v/>
      </c>
      <c r="G370" s="285"/>
      <c r="H370" s="285"/>
      <c r="I370" s="285"/>
      <c r="J370" s="285"/>
      <c r="K370" s="285"/>
      <c r="L370" s="285"/>
      <c r="M370" s="285"/>
      <c r="N370" s="285"/>
      <c r="O370" s="285"/>
      <c r="P370" s="285"/>
      <c r="Q370" s="285"/>
      <c r="R370" s="285"/>
      <c r="S370" s="285"/>
      <c r="T370" s="285"/>
      <c r="U370" s="285"/>
      <c r="V370" s="285"/>
      <c r="W370" s="285"/>
      <c r="X370" s="285"/>
      <c r="Y370" s="285"/>
      <c r="Z370" s="285"/>
      <c r="AA370" s="284"/>
      <c r="AB370" s="284"/>
      <c r="AC370" s="284"/>
      <c r="AD370" s="284"/>
      <c r="AE370" s="284"/>
      <c r="AF370" s="284"/>
    </row>
    <row r="371" spans="1:32" x14ac:dyDescent="0.35">
      <c r="A371" s="1008"/>
      <c r="D371" s="269" t="str">
        <f t="shared" si="5"/>
        <v/>
      </c>
      <c r="F371" s="271" t="str">
        <f>IF(Table4[[#This Row],[START DATE]]="","",IF(Table4[[#This Row],[TASK DURATION]]="","",Table4[[#This Row],[START DATE]]+Table4[[#This Row],[TASK DURATION]]))</f>
        <v/>
      </c>
      <c r="G371" s="285"/>
      <c r="H371" s="285"/>
      <c r="I371" s="285"/>
      <c r="J371" s="285"/>
      <c r="K371" s="285"/>
      <c r="L371" s="285"/>
      <c r="M371" s="285"/>
      <c r="N371" s="285"/>
      <c r="O371" s="285"/>
      <c r="P371" s="285"/>
      <c r="Q371" s="285"/>
      <c r="R371" s="285"/>
      <c r="S371" s="285"/>
      <c r="T371" s="285"/>
      <c r="U371" s="285"/>
      <c r="V371" s="285"/>
      <c r="W371" s="285"/>
      <c r="X371" s="285"/>
      <c r="Y371" s="285"/>
      <c r="Z371" s="285"/>
      <c r="AA371" s="284"/>
      <c r="AB371" s="284"/>
      <c r="AC371" s="284"/>
      <c r="AD371" s="284"/>
      <c r="AE371" s="284"/>
      <c r="AF371" s="284"/>
    </row>
    <row r="372" spans="1:32" x14ac:dyDescent="0.35">
      <c r="A372" s="1008"/>
      <c r="D372" s="269" t="str">
        <f t="shared" si="5"/>
        <v/>
      </c>
      <c r="F372" s="271" t="str">
        <f>IF(Table4[[#This Row],[START DATE]]="","",IF(Table4[[#This Row],[TASK DURATION]]="","",Table4[[#This Row],[START DATE]]+Table4[[#This Row],[TASK DURATION]]))</f>
        <v/>
      </c>
      <c r="G372" s="272"/>
      <c r="H372" s="272"/>
      <c r="I372" s="272"/>
      <c r="J372" s="272"/>
      <c r="K372" s="272"/>
      <c r="L372" s="272"/>
      <c r="M372" s="272"/>
      <c r="N372" s="272"/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</row>
    <row r="373" spans="1:32" x14ac:dyDescent="0.35">
      <c r="A373" s="1008"/>
      <c r="D373" s="269" t="str">
        <f t="shared" si="5"/>
        <v/>
      </c>
      <c r="F373" s="271" t="str">
        <f>IF(Table4[[#This Row],[START DATE]]="","",IF(Table4[[#This Row],[TASK DURATION]]="","",Table4[[#This Row],[START DATE]]+Table4[[#This Row],[TASK DURATION]]))</f>
        <v/>
      </c>
      <c r="G373" s="272"/>
      <c r="H373" s="272"/>
      <c r="I373" s="272"/>
      <c r="J373" s="272"/>
      <c r="K373" s="272"/>
      <c r="L373" s="272"/>
      <c r="M373" s="272"/>
      <c r="N373" s="272"/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</row>
    <row r="374" spans="1:32" x14ac:dyDescent="0.35">
      <c r="A374" s="1008"/>
      <c r="D374" s="269" t="str">
        <f t="shared" si="5"/>
        <v/>
      </c>
      <c r="F374" s="271" t="str">
        <f>IF(Table4[[#This Row],[START DATE]]="","",IF(Table4[[#This Row],[TASK DURATION]]="","",Table4[[#This Row],[START DATE]]+Table4[[#This Row],[TASK DURATION]]))</f>
        <v/>
      </c>
      <c r="G374" s="272"/>
      <c r="H374" s="272"/>
      <c r="I374" s="272"/>
      <c r="J374" s="272"/>
      <c r="K374" s="272"/>
      <c r="L374" s="272"/>
      <c r="M374" s="272"/>
      <c r="N374" s="272"/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</row>
    <row r="375" spans="1:32" x14ac:dyDescent="0.35">
      <c r="A375" s="1008"/>
      <c r="D375" s="269" t="str">
        <f t="shared" si="5"/>
        <v/>
      </c>
      <c r="F375" s="271" t="str">
        <f>IF(Table4[[#This Row],[START DATE]]="","",IF(Table4[[#This Row],[TASK DURATION]]="","",Table4[[#This Row],[START DATE]]+Table4[[#This Row],[TASK DURATION]]))</f>
        <v/>
      </c>
      <c r="G375" s="272"/>
      <c r="H375" s="272"/>
      <c r="I375" s="272"/>
      <c r="J375" s="272"/>
      <c r="K375" s="272"/>
      <c r="L375" s="272"/>
      <c r="M375" s="272"/>
      <c r="N375" s="272"/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</row>
    <row r="376" spans="1:32" x14ac:dyDescent="0.35">
      <c r="A376" s="1008"/>
      <c r="D376" s="269" t="str">
        <f t="shared" si="5"/>
        <v/>
      </c>
      <c r="F376" s="271" t="str">
        <f>IF(Table4[[#This Row],[START DATE]]="","",IF(Table4[[#This Row],[TASK DURATION]]="","",Table4[[#This Row],[START DATE]]+Table4[[#This Row],[TASK DURATION]]))</f>
        <v/>
      </c>
      <c r="G376" s="272"/>
      <c r="H376" s="272"/>
      <c r="I376" s="272"/>
      <c r="J376" s="272"/>
      <c r="K376" s="272"/>
      <c r="L376" s="272"/>
      <c r="M376" s="272"/>
      <c r="N376" s="272"/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</row>
    <row r="377" spans="1:32" x14ac:dyDescent="0.35">
      <c r="A377" s="1008"/>
      <c r="D377" s="269" t="str">
        <f t="shared" si="5"/>
        <v/>
      </c>
      <c r="F377" s="271" t="str">
        <f>IF(Table4[[#This Row],[START DATE]]="","",IF(Table4[[#This Row],[TASK DURATION]]="","",Table4[[#This Row],[START DATE]]+Table4[[#This Row],[TASK DURATION]]))</f>
        <v/>
      </c>
      <c r="G377" s="272"/>
      <c r="H377" s="272"/>
      <c r="I377" s="272"/>
      <c r="J377" s="272"/>
      <c r="K377" s="272"/>
      <c r="L377" s="272"/>
      <c r="M377" s="272"/>
      <c r="N377" s="272"/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</row>
    <row r="378" spans="1:32" x14ac:dyDescent="0.35">
      <c r="A378" s="1008"/>
      <c r="D378" s="269" t="str">
        <f t="shared" si="5"/>
        <v/>
      </c>
      <c r="F378" s="271" t="str">
        <f>IF(Table4[[#This Row],[START DATE]]="","",IF(Table4[[#This Row],[TASK DURATION]]="","",Table4[[#This Row],[START DATE]]+Table4[[#This Row],[TASK DURATION]]))</f>
        <v/>
      </c>
      <c r="G378" s="272"/>
      <c r="H378" s="272"/>
      <c r="I378" s="272"/>
      <c r="J378" s="272"/>
      <c r="K378" s="272"/>
      <c r="L378" s="272"/>
      <c r="M378" s="272"/>
      <c r="N378" s="272"/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</row>
    <row r="379" spans="1:32" x14ac:dyDescent="0.35">
      <c r="A379" s="1008"/>
      <c r="D379" s="269" t="str">
        <f t="shared" si="5"/>
        <v/>
      </c>
      <c r="F379" s="271" t="str">
        <f>IF(Table4[[#This Row],[START DATE]]="","",IF(Table4[[#This Row],[TASK DURATION]]="","",Table4[[#This Row],[START DATE]]+Table4[[#This Row],[TASK DURATION]]))</f>
        <v/>
      </c>
      <c r="G379" s="272"/>
      <c r="H379" s="272"/>
      <c r="I379" s="272"/>
      <c r="J379" s="272"/>
      <c r="K379" s="272"/>
      <c r="L379" s="272"/>
      <c r="M379" s="272"/>
      <c r="N379" s="272"/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</row>
    <row r="380" spans="1:32" x14ac:dyDescent="0.35">
      <c r="A380" s="1008"/>
      <c r="D380" s="269" t="str">
        <f t="shared" si="5"/>
        <v/>
      </c>
      <c r="F380" s="271" t="str">
        <f>IF(Table4[[#This Row],[START DATE]]="","",IF(Table4[[#This Row],[TASK DURATION]]="","",Table4[[#This Row],[START DATE]]+Table4[[#This Row],[TASK DURATION]]))</f>
        <v/>
      </c>
      <c r="G380" s="272"/>
      <c r="H380" s="272"/>
      <c r="I380" s="272"/>
      <c r="J380" s="272"/>
      <c r="K380" s="272"/>
      <c r="L380" s="272"/>
      <c r="M380" s="272"/>
      <c r="N380" s="272"/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</row>
    <row r="381" spans="1:32" x14ac:dyDescent="0.35">
      <c r="A381" s="1008"/>
      <c r="D381" s="269" t="str">
        <f t="shared" si="5"/>
        <v/>
      </c>
      <c r="F381" s="271" t="str">
        <f>IF(Table4[[#This Row],[START DATE]]="","",IF(Table4[[#This Row],[TASK DURATION]]="","",Table4[[#This Row],[START DATE]]+Table4[[#This Row],[TASK DURATION]]))</f>
        <v/>
      </c>
      <c r="G381" s="272"/>
      <c r="H381" s="272"/>
      <c r="I381" s="272"/>
      <c r="J381" s="272"/>
      <c r="K381" s="272"/>
      <c r="L381" s="272"/>
      <c r="M381" s="272"/>
      <c r="N381" s="272"/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</row>
    <row r="382" spans="1:32" x14ac:dyDescent="0.35">
      <c r="A382" s="1008"/>
      <c r="D382" s="269" t="str">
        <f t="shared" si="5"/>
        <v/>
      </c>
      <c r="F382" s="271" t="str">
        <f>IF(Table4[[#This Row],[START DATE]]="","",IF(Table4[[#This Row],[TASK DURATION]]="","",Table4[[#This Row],[START DATE]]+Table4[[#This Row],[TASK DURATION]]))</f>
        <v/>
      </c>
      <c r="G382" s="272"/>
      <c r="H382" s="272"/>
      <c r="I382" s="272"/>
      <c r="J382" s="272"/>
      <c r="K382" s="272"/>
      <c r="L382" s="272"/>
      <c r="M382" s="272"/>
      <c r="N382" s="272"/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</row>
    <row r="383" spans="1:32" x14ac:dyDescent="0.35">
      <c r="A383" s="1008"/>
      <c r="D383" s="269" t="str">
        <f t="shared" si="5"/>
        <v/>
      </c>
      <c r="F383" s="271" t="str">
        <f>IF(Table4[[#This Row],[START DATE]]="","",IF(Table4[[#This Row],[TASK DURATION]]="","",Table4[[#This Row],[START DATE]]+Table4[[#This Row],[TASK DURATION]]))</f>
        <v/>
      </c>
      <c r="G383" s="272"/>
      <c r="H383" s="272"/>
      <c r="I383" s="272"/>
      <c r="J383" s="272"/>
      <c r="K383" s="272"/>
      <c r="L383" s="272"/>
      <c r="M383" s="272"/>
      <c r="N383" s="272"/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</row>
    <row r="384" spans="1:32" x14ac:dyDescent="0.35">
      <c r="A384" s="1008"/>
      <c r="D384" s="269" t="str">
        <f t="shared" si="5"/>
        <v/>
      </c>
      <c r="F384" s="271" t="str">
        <f>IF(Table4[[#This Row],[START DATE]]="","",IF(Table4[[#This Row],[TASK DURATION]]="","",Table4[[#This Row],[START DATE]]+Table4[[#This Row],[TASK DURATION]]))</f>
        <v/>
      </c>
      <c r="G384" s="272"/>
      <c r="H384" s="272"/>
      <c r="I384" s="272"/>
      <c r="J384" s="272"/>
      <c r="K384" s="272"/>
      <c r="L384" s="272"/>
      <c r="M384" s="272"/>
      <c r="N384" s="272"/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</row>
    <row r="385" spans="1:26" x14ac:dyDescent="0.35">
      <c r="A385" s="1008"/>
      <c r="D385" s="269" t="str">
        <f t="shared" si="5"/>
        <v/>
      </c>
      <c r="F385" s="271" t="str">
        <f>IF(Table4[[#This Row],[START DATE]]="","",IF(Table4[[#This Row],[TASK DURATION]]="","",Table4[[#This Row],[START DATE]]+Table4[[#This Row],[TASK DURATION]]))</f>
        <v/>
      </c>
      <c r="G385" s="272"/>
      <c r="H385" s="272"/>
      <c r="I385" s="272"/>
      <c r="J385" s="272"/>
      <c r="K385" s="272"/>
      <c r="L385" s="272"/>
      <c r="M385" s="272"/>
      <c r="N385" s="272"/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</row>
    <row r="386" spans="1:26" x14ac:dyDescent="0.35">
      <c r="A386" s="1008"/>
      <c r="D386" s="269" t="str">
        <f t="shared" si="5"/>
        <v/>
      </c>
      <c r="F386" s="271" t="str">
        <f>IF(Table4[[#This Row],[START DATE]]="","",IF(Table4[[#This Row],[TASK DURATION]]="","",Table4[[#This Row],[START DATE]]+Table4[[#This Row],[TASK DURATION]]))</f>
        <v/>
      </c>
      <c r="G386" s="272"/>
      <c r="H386" s="272"/>
      <c r="I386" s="272"/>
      <c r="J386" s="272"/>
      <c r="K386" s="272"/>
      <c r="L386" s="272"/>
      <c r="M386" s="272"/>
      <c r="N386" s="272"/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</row>
    <row r="387" spans="1:26" x14ac:dyDescent="0.35">
      <c r="A387" s="1008"/>
      <c r="D387" s="269" t="str">
        <f t="shared" ref="D387:D450" si="6">IF(E387="","",IF(C387="","",E387-C387))</f>
        <v/>
      </c>
      <c r="F387" s="271" t="str">
        <f>IF(Table4[[#This Row],[START DATE]]="","",IF(Table4[[#This Row],[TASK DURATION]]="","",Table4[[#This Row],[START DATE]]+Table4[[#This Row],[TASK DURATION]]))</f>
        <v/>
      </c>
      <c r="G387" s="272"/>
      <c r="H387" s="272"/>
      <c r="I387" s="272"/>
      <c r="J387" s="272"/>
      <c r="K387" s="272"/>
      <c r="L387" s="272"/>
      <c r="M387" s="272"/>
      <c r="N387" s="272"/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</row>
    <row r="388" spans="1:26" x14ac:dyDescent="0.35">
      <c r="A388" s="1008"/>
      <c r="D388" s="269" t="str">
        <f t="shared" si="6"/>
        <v/>
      </c>
      <c r="F388" s="271" t="str">
        <f>IF(Table4[[#This Row],[START DATE]]="","",IF(Table4[[#This Row],[TASK DURATION]]="","",Table4[[#This Row],[START DATE]]+Table4[[#This Row],[TASK DURATION]]))</f>
        <v/>
      </c>
      <c r="G388" s="272"/>
      <c r="H388" s="272"/>
      <c r="I388" s="272"/>
      <c r="J388" s="272"/>
      <c r="K388" s="272"/>
      <c r="L388" s="272"/>
      <c r="M388" s="272"/>
      <c r="N388" s="272"/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</row>
    <row r="389" spans="1:26" x14ac:dyDescent="0.35">
      <c r="A389" s="1008"/>
      <c r="D389" s="269" t="str">
        <f t="shared" si="6"/>
        <v/>
      </c>
      <c r="F389" s="271" t="str">
        <f>IF(Table4[[#This Row],[START DATE]]="","",IF(Table4[[#This Row],[TASK DURATION]]="","",Table4[[#This Row],[START DATE]]+Table4[[#This Row],[TASK DURATION]]))</f>
        <v/>
      </c>
      <c r="G389" s="272"/>
      <c r="H389" s="272"/>
      <c r="I389" s="272"/>
      <c r="J389" s="272"/>
      <c r="K389" s="272"/>
      <c r="L389" s="272"/>
      <c r="M389" s="272"/>
      <c r="N389" s="272"/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</row>
    <row r="390" spans="1:26" x14ac:dyDescent="0.35">
      <c r="A390" s="1008"/>
      <c r="D390" s="269" t="str">
        <f t="shared" si="6"/>
        <v/>
      </c>
      <c r="F390" s="271" t="str">
        <f>IF(Table4[[#This Row],[START DATE]]="","",IF(Table4[[#This Row],[TASK DURATION]]="","",Table4[[#This Row],[START DATE]]+Table4[[#This Row],[TASK DURATION]]))</f>
        <v/>
      </c>
      <c r="G390" s="272"/>
      <c r="H390" s="272"/>
      <c r="I390" s="272"/>
      <c r="J390" s="272"/>
      <c r="K390" s="272"/>
      <c r="L390" s="272"/>
      <c r="M390" s="272"/>
      <c r="N390" s="272"/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</row>
    <row r="391" spans="1:26" x14ac:dyDescent="0.35">
      <c r="A391" s="1008"/>
      <c r="D391" s="269" t="str">
        <f t="shared" si="6"/>
        <v/>
      </c>
      <c r="F391" s="271" t="str">
        <f>IF(Table4[[#This Row],[START DATE]]="","",IF(Table4[[#This Row],[TASK DURATION]]="","",Table4[[#This Row],[START DATE]]+Table4[[#This Row],[TASK DURATION]]))</f>
        <v/>
      </c>
      <c r="G391" s="272"/>
      <c r="H391" s="272"/>
      <c r="I391" s="272"/>
      <c r="J391" s="272"/>
      <c r="K391" s="272"/>
      <c r="L391" s="272"/>
      <c r="M391" s="272"/>
      <c r="N391" s="272"/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</row>
    <row r="392" spans="1:26" x14ac:dyDescent="0.35">
      <c r="A392" s="1008"/>
      <c r="D392" s="269" t="str">
        <f t="shared" si="6"/>
        <v/>
      </c>
      <c r="F392" s="271" t="str">
        <f>IF(Table4[[#This Row],[START DATE]]="","",IF(Table4[[#This Row],[TASK DURATION]]="","",Table4[[#This Row],[START DATE]]+Table4[[#This Row],[TASK DURATION]]))</f>
        <v/>
      </c>
      <c r="G392" s="272"/>
      <c r="H392" s="272"/>
      <c r="I392" s="272"/>
      <c r="J392" s="272"/>
      <c r="K392" s="272"/>
      <c r="L392" s="272"/>
      <c r="M392" s="272"/>
      <c r="N392" s="272"/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</row>
    <row r="393" spans="1:26" x14ac:dyDescent="0.35">
      <c r="A393" s="1008"/>
      <c r="D393" s="269" t="str">
        <f t="shared" si="6"/>
        <v/>
      </c>
      <c r="F393" s="271" t="str">
        <f>IF(Table4[[#This Row],[START DATE]]="","",IF(Table4[[#This Row],[TASK DURATION]]="","",Table4[[#This Row],[START DATE]]+Table4[[#This Row],[TASK DURATION]]))</f>
        <v/>
      </c>
      <c r="G393" s="272"/>
      <c r="H393" s="272"/>
      <c r="I393" s="272"/>
      <c r="J393" s="272"/>
      <c r="K393" s="272"/>
      <c r="L393" s="272"/>
      <c r="M393" s="272"/>
      <c r="N393" s="272"/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</row>
    <row r="394" spans="1:26" x14ac:dyDescent="0.35">
      <c r="A394" s="1008"/>
      <c r="D394" s="269" t="str">
        <f t="shared" si="6"/>
        <v/>
      </c>
      <c r="F394" s="271" t="str">
        <f>IF(Table4[[#This Row],[START DATE]]="","",IF(Table4[[#This Row],[TASK DURATION]]="","",Table4[[#This Row],[START DATE]]+Table4[[#This Row],[TASK DURATION]]))</f>
        <v/>
      </c>
      <c r="G394" s="272"/>
      <c r="H394" s="272"/>
      <c r="I394" s="272"/>
      <c r="J394" s="272"/>
      <c r="K394" s="272"/>
      <c r="L394" s="272"/>
      <c r="M394" s="272"/>
      <c r="N394" s="272"/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</row>
    <row r="395" spans="1:26" x14ac:dyDescent="0.35">
      <c r="A395" s="1008"/>
      <c r="D395" s="269" t="str">
        <f t="shared" si="6"/>
        <v/>
      </c>
      <c r="F395" s="271" t="str">
        <f>IF(Table4[[#This Row],[START DATE]]="","",IF(Table4[[#This Row],[TASK DURATION]]="","",Table4[[#This Row],[START DATE]]+Table4[[#This Row],[TASK DURATION]]))</f>
        <v/>
      </c>
      <c r="G395" s="272"/>
      <c r="H395" s="272"/>
      <c r="I395" s="272"/>
      <c r="J395" s="272"/>
      <c r="K395" s="272"/>
      <c r="L395" s="272"/>
      <c r="M395" s="272"/>
      <c r="N395" s="272"/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</row>
    <row r="396" spans="1:26" x14ac:dyDescent="0.35">
      <c r="A396" s="1008"/>
      <c r="D396" s="269" t="str">
        <f t="shared" si="6"/>
        <v/>
      </c>
      <c r="F396" s="271" t="str">
        <f>IF(Table4[[#This Row],[START DATE]]="","",IF(Table4[[#This Row],[TASK DURATION]]="","",Table4[[#This Row],[START DATE]]+Table4[[#This Row],[TASK DURATION]]))</f>
        <v/>
      </c>
      <c r="G396" s="272"/>
      <c r="H396" s="272"/>
      <c r="I396" s="272"/>
      <c r="J396" s="272"/>
      <c r="K396" s="272"/>
      <c r="L396" s="272"/>
      <c r="M396" s="272"/>
      <c r="N396" s="272"/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</row>
    <row r="397" spans="1:26" x14ac:dyDescent="0.35">
      <c r="A397" s="1008"/>
      <c r="D397" s="269" t="str">
        <f t="shared" si="6"/>
        <v/>
      </c>
      <c r="F397" s="271" t="str">
        <f>IF(Table4[[#This Row],[START DATE]]="","",IF(Table4[[#This Row],[TASK DURATION]]="","",Table4[[#This Row],[START DATE]]+Table4[[#This Row],[TASK DURATION]]))</f>
        <v/>
      </c>
      <c r="G397" s="272"/>
      <c r="H397" s="272"/>
      <c r="I397" s="272"/>
      <c r="J397" s="272"/>
      <c r="K397" s="272"/>
      <c r="L397" s="272"/>
      <c r="M397" s="272"/>
      <c r="N397" s="272"/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</row>
    <row r="398" spans="1:26" x14ac:dyDescent="0.35">
      <c r="A398" s="1008"/>
      <c r="D398" s="269" t="str">
        <f t="shared" si="6"/>
        <v/>
      </c>
      <c r="F398" s="271" t="str">
        <f>IF(Table4[[#This Row],[START DATE]]="","",IF(Table4[[#This Row],[TASK DURATION]]="","",Table4[[#This Row],[START DATE]]+Table4[[#This Row],[TASK DURATION]]))</f>
        <v/>
      </c>
      <c r="G398" s="272"/>
      <c r="H398" s="272"/>
      <c r="I398" s="272"/>
      <c r="J398" s="272"/>
      <c r="K398" s="272"/>
      <c r="L398" s="272"/>
      <c r="M398" s="272"/>
      <c r="N398" s="272"/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</row>
    <row r="399" spans="1:26" x14ac:dyDescent="0.35">
      <c r="A399" s="1008"/>
      <c r="D399" s="269" t="str">
        <f t="shared" si="6"/>
        <v/>
      </c>
      <c r="F399" s="271" t="str">
        <f>IF(Table4[[#This Row],[START DATE]]="","",IF(Table4[[#This Row],[TASK DURATION]]="","",Table4[[#This Row],[START DATE]]+Table4[[#This Row],[TASK DURATION]]))</f>
        <v/>
      </c>
      <c r="G399" s="272"/>
      <c r="H399" s="272"/>
      <c r="I399" s="272"/>
      <c r="J399" s="272"/>
      <c r="K399" s="272"/>
      <c r="L399" s="272"/>
      <c r="M399" s="272"/>
      <c r="N399" s="272"/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</row>
    <row r="400" spans="1:26" x14ac:dyDescent="0.35">
      <c r="A400" s="1008"/>
      <c r="D400" s="269" t="str">
        <f t="shared" si="6"/>
        <v/>
      </c>
      <c r="F400" s="271" t="str">
        <f>IF(Table4[[#This Row],[START DATE]]="","",IF(Table4[[#This Row],[TASK DURATION]]="","",Table4[[#This Row],[START DATE]]+Table4[[#This Row],[TASK DURATION]]))</f>
        <v/>
      </c>
      <c r="G400" s="272"/>
      <c r="H400" s="272"/>
      <c r="I400" s="272"/>
      <c r="J400" s="272"/>
      <c r="K400" s="272"/>
      <c r="L400" s="272"/>
      <c r="M400" s="272"/>
      <c r="N400" s="272"/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</row>
    <row r="401" spans="1:26" x14ac:dyDescent="0.35">
      <c r="A401" s="1008"/>
      <c r="D401" s="269" t="str">
        <f t="shared" si="6"/>
        <v/>
      </c>
      <c r="F401" s="271" t="str">
        <f>IF(Table4[[#This Row],[START DATE]]="","",IF(Table4[[#This Row],[TASK DURATION]]="","",Table4[[#This Row],[START DATE]]+Table4[[#This Row],[TASK DURATION]]))</f>
        <v/>
      </c>
      <c r="G401" s="272"/>
      <c r="H401" s="272"/>
      <c r="I401" s="272"/>
      <c r="J401" s="272"/>
      <c r="K401" s="272"/>
      <c r="L401" s="272"/>
      <c r="M401" s="272"/>
      <c r="N401" s="272"/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</row>
    <row r="402" spans="1:26" x14ac:dyDescent="0.35">
      <c r="A402" s="1008"/>
      <c r="D402" s="269" t="str">
        <f t="shared" si="6"/>
        <v/>
      </c>
      <c r="F402" s="271" t="str">
        <f>IF(Table4[[#This Row],[START DATE]]="","",IF(Table4[[#This Row],[TASK DURATION]]="","",Table4[[#This Row],[START DATE]]+Table4[[#This Row],[TASK DURATION]]))</f>
        <v/>
      </c>
      <c r="G402" s="272"/>
      <c r="H402" s="272"/>
      <c r="I402" s="272"/>
      <c r="J402" s="272"/>
      <c r="K402" s="272"/>
      <c r="L402" s="272"/>
      <c r="M402" s="272"/>
      <c r="N402" s="272"/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</row>
    <row r="403" spans="1:26" x14ac:dyDescent="0.35">
      <c r="A403" s="1008"/>
      <c r="D403" s="269" t="str">
        <f t="shared" si="6"/>
        <v/>
      </c>
      <c r="F403" s="271" t="str">
        <f>IF(Table4[[#This Row],[START DATE]]="","",IF(Table4[[#This Row],[TASK DURATION]]="","",Table4[[#This Row],[START DATE]]+Table4[[#This Row],[TASK DURATION]]))</f>
        <v/>
      </c>
      <c r="G403" s="272"/>
      <c r="H403" s="272"/>
      <c r="I403" s="272"/>
      <c r="J403" s="272"/>
      <c r="K403" s="272"/>
      <c r="L403" s="272"/>
      <c r="M403" s="272"/>
      <c r="N403" s="272"/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</row>
    <row r="404" spans="1:26" x14ac:dyDescent="0.35">
      <c r="A404" s="1008"/>
      <c r="D404" s="269" t="str">
        <f t="shared" si="6"/>
        <v/>
      </c>
      <c r="F404" s="271" t="str">
        <f>IF(Table4[[#This Row],[START DATE]]="","",IF(Table4[[#This Row],[TASK DURATION]]="","",Table4[[#This Row],[START DATE]]+Table4[[#This Row],[TASK DURATION]]))</f>
        <v/>
      </c>
      <c r="G404" s="272"/>
      <c r="H404" s="272"/>
      <c r="I404" s="272"/>
      <c r="J404" s="272"/>
      <c r="K404" s="272"/>
      <c r="L404" s="272"/>
      <c r="M404" s="272"/>
      <c r="N404" s="272"/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</row>
    <row r="405" spans="1:26" x14ac:dyDescent="0.35">
      <c r="A405" s="1008"/>
      <c r="D405" s="269" t="str">
        <f t="shared" si="6"/>
        <v/>
      </c>
      <c r="F405" s="271" t="str">
        <f>IF(Table4[[#This Row],[START DATE]]="","",IF(Table4[[#This Row],[TASK DURATION]]="","",Table4[[#This Row],[START DATE]]+Table4[[#This Row],[TASK DURATION]]))</f>
        <v/>
      </c>
      <c r="G405" s="272"/>
      <c r="H405" s="272"/>
      <c r="I405" s="272"/>
      <c r="J405" s="272"/>
      <c r="K405" s="272"/>
      <c r="L405" s="272"/>
      <c r="M405" s="272"/>
      <c r="N405" s="272"/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</row>
    <row r="406" spans="1:26" x14ac:dyDescent="0.35">
      <c r="A406" s="1008"/>
      <c r="D406" s="269" t="str">
        <f t="shared" si="6"/>
        <v/>
      </c>
      <c r="F406" s="271" t="str">
        <f>IF(Table4[[#This Row],[START DATE]]="","",IF(Table4[[#This Row],[TASK DURATION]]="","",Table4[[#This Row],[START DATE]]+Table4[[#This Row],[TASK DURATION]]))</f>
        <v/>
      </c>
      <c r="G406" s="272"/>
      <c r="H406" s="272"/>
      <c r="I406" s="272"/>
      <c r="J406" s="272"/>
      <c r="K406" s="272"/>
      <c r="L406" s="272"/>
      <c r="M406" s="272"/>
      <c r="N406" s="272"/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</row>
    <row r="407" spans="1:26" x14ac:dyDescent="0.35">
      <c r="A407" s="1008"/>
      <c r="D407" s="269" t="str">
        <f t="shared" si="6"/>
        <v/>
      </c>
      <c r="F407" s="271" t="str">
        <f>IF(Table4[[#This Row],[START DATE]]="","",IF(Table4[[#This Row],[TASK DURATION]]="","",Table4[[#This Row],[START DATE]]+Table4[[#This Row],[TASK DURATION]]))</f>
        <v/>
      </c>
      <c r="G407" s="272"/>
      <c r="H407" s="272"/>
      <c r="I407" s="272"/>
      <c r="J407" s="272"/>
      <c r="K407" s="272"/>
      <c r="L407" s="272"/>
      <c r="M407" s="272"/>
      <c r="N407" s="272"/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</row>
    <row r="408" spans="1:26" x14ac:dyDescent="0.35">
      <c r="A408" s="1008"/>
      <c r="D408" s="269" t="str">
        <f t="shared" si="6"/>
        <v/>
      </c>
      <c r="F408" s="271" t="str">
        <f>IF(Table4[[#This Row],[START DATE]]="","",IF(Table4[[#This Row],[TASK DURATION]]="","",Table4[[#This Row],[START DATE]]+Table4[[#This Row],[TASK DURATION]]))</f>
        <v/>
      </c>
      <c r="G408" s="272"/>
      <c r="H408" s="272"/>
      <c r="I408" s="272"/>
      <c r="J408" s="272"/>
      <c r="K408" s="272"/>
      <c r="L408" s="272"/>
      <c r="M408" s="272"/>
      <c r="N408" s="272"/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</row>
    <row r="409" spans="1:26" x14ac:dyDescent="0.35">
      <c r="A409" s="1008"/>
      <c r="D409" s="269" t="str">
        <f t="shared" si="6"/>
        <v/>
      </c>
      <c r="F409" s="271" t="str">
        <f>IF(Table4[[#This Row],[START DATE]]="","",IF(Table4[[#This Row],[TASK DURATION]]="","",Table4[[#This Row],[START DATE]]+Table4[[#This Row],[TASK DURATION]]))</f>
        <v/>
      </c>
      <c r="G409" s="272"/>
      <c r="H409" s="272"/>
      <c r="I409" s="272"/>
      <c r="J409" s="272"/>
      <c r="K409" s="272"/>
      <c r="L409" s="272"/>
      <c r="M409" s="272"/>
      <c r="N409" s="272"/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</row>
    <row r="410" spans="1:26" x14ac:dyDescent="0.35">
      <c r="A410" s="1008"/>
      <c r="D410" s="269" t="str">
        <f t="shared" si="6"/>
        <v/>
      </c>
      <c r="F410" s="271" t="str">
        <f>IF(Table4[[#This Row],[START DATE]]="","",IF(Table4[[#This Row],[TASK DURATION]]="","",Table4[[#This Row],[START DATE]]+Table4[[#This Row],[TASK DURATION]]))</f>
        <v/>
      </c>
      <c r="G410" s="272"/>
      <c r="H410" s="272"/>
      <c r="I410" s="272"/>
      <c r="J410" s="272"/>
      <c r="K410" s="272"/>
      <c r="L410" s="272"/>
      <c r="M410" s="272"/>
      <c r="N410" s="272"/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</row>
    <row r="411" spans="1:26" x14ac:dyDescent="0.35">
      <c r="A411" s="1008"/>
      <c r="D411" s="269" t="str">
        <f t="shared" si="6"/>
        <v/>
      </c>
      <c r="F411" s="271" t="str">
        <f>IF(Table4[[#This Row],[START DATE]]="","",IF(Table4[[#This Row],[TASK DURATION]]="","",Table4[[#This Row],[START DATE]]+Table4[[#This Row],[TASK DURATION]]))</f>
        <v/>
      </c>
      <c r="G411" s="272"/>
      <c r="H411" s="272"/>
      <c r="I411" s="272"/>
      <c r="J411" s="272"/>
      <c r="K411" s="272"/>
      <c r="L411" s="272"/>
      <c r="M411" s="272"/>
      <c r="N411" s="272"/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</row>
    <row r="412" spans="1:26" x14ac:dyDescent="0.35">
      <c r="A412" s="1008"/>
      <c r="D412" s="269" t="str">
        <f t="shared" si="6"/>
        <v/>
      </c>
      <c r="F412" s="271" t="str">
        <f>IF(Table4[[#This Row],[START DATE]]="","",IF(Table4[[#This Row],[TASK DURATION]]="","",Table4[[#This Row],[START DATE]]+Table4[[#This Row],[TASK DURATION]]))</f>
        <v/>
      </c>
      <c r="G412" s="272"/>
      <c r="H412" s="272"/>
      <c r="I412" s="272"/>
      <c r="J412" s="272"/>
      <c r="K412" s="272"/>
      <c r="L412" s="272"/>
      <c r="M412" s="272"/>
      <c r="N412" s="272"/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</row>
    <row r="413" spans="1:26" x14ac:dyDescent="0.35">
      <c r="A413" s="1008"/>
      <c r="D413" s="269" t="str">
        <f t="shared" si="6"/>
        <v/>
      </c>
      <c r="F413" s="271" t="str">
        <f>IF(Table4[[#This Row],[START DATE]]="","",IF(Table4[[#This Row],[TASK DURATION]]="","",Table4[[#This Row],[START DATE]]+Table4[[#This Row],[TASK DURATION]]))</f>
        <v/>
      </c>
      <c r="G413" s="272"/>
      <c r="H413" s="272"/>
      <c r="I413" s="272"/>
      <c r="J413" s="272"/>
      <c r="K413" s="272"/>
      <c r="L413" s="272"/>
      <c r="M413" s="272"/>
      <c r="N413" s="272"/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</row>
    <row r="414" spans="1:26" x14ac:dyDescent="0.35">
      <c r="A414" s="1008"/>
      <c r="D414" s="269" t="str">
        <f t="shared" si="6"/>
        <v/>
      </c>
      <c r="F414" s="271" t="str">
        <f>IF(Table4[[#This Row],[START DATE]]="","",IF(Table4[[#This Row],[TASK DURATION]]="","",Table4[[#This Row],[START DATE]]+Table4[[#This Row],[TASK DURATION]]))</f>
        <v/>
      </c>
      <c r="G414" s="272"/>
      <c r="H414" s="272"/>
      <c r="I414" s="272"/>
      <c r="J414" s="272"/>
      <c r="K414" s="272"/>
      <c r="L414" s="272"/>
      <c r="M414" s="272"/>
      <c r="N414" s="272"/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</row>
    <row r="415" spans="1:26" x14ac:dyDescent="0.35">
      <c r="A415" s="1008"/>
      <c r="D415" s="269" t="str">
        <f t="shared" si="6"/>
        <v/>
      </c>
      <c r="F415" s="271" t="str">
        <f>IF(Table4[[#This Row],[START DATE]]="","",IF(Table4[[#This Row],[TASK DURATION]]="","",Table4[[#This Row],[START DATE]]+Table4[[#This Row],[TASK DURATION]]))</f>
        <v/>
      </c>
      <c r="G415" s="272"/>
      <c r="H415" s="272"/>
      <c r="I415" s="272"/>
      <c r="J415" s="272"/>
      <c r="K415" s="272"/>
      <c r="L415" s="272"/>
      <c r="M415" s="272"/>
      <c r="N415" s="272"/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</row>
    <row r="416" spans="1:26" x14ac:dyDescent="0.35">
      <c r="A416" s="1008"/>
      <c r="D416" s="269" t="str">
        <f t="shared" si="6"/>
        <v/>
      </c>
      <c r="F416" s="271" t="str">
        <f>IF(Table4[[#This Row],[START DATE]]="","",IF(Table4[[#This Row],[TASK DURATION]]="","",Table4[[#This Row],[START DATE]]+Table4[[#This Row],[TASK DURATION]]))</f>
        <v/>
      </c>
      <c r="G416" s="272"/>
      <c r="H416" s="272"/>
      <c r="I416" s="272"/>
      <c r="J416" s="272"/>
      <c r="K416" s="272"/>
      <c r="L416" s="272"/>
      <c r="M416" s="272"/>
      <c r="N416" s="272"/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</row>
    <row r="417" spans="1:26" x14ac:dyDescent="0.35">
      <c r="A417" s="1008"/>
      <c r="D417" s="269" t="str">
        <f t="shared" si="6"/>
        <v/>
      </c>
      <c r="F417" s="271" t="str">
        <f>IF(Table4[[#This Row],[START DATE]]="","",IF(Table4[[#This Row],[TASK DURATION]]="","",Table4[[#This Row],[START DATE]]+Table4[[#This Row],[TASK DURATION]]))</f>
        <v/>
      </c>
      <c r="G417" s="272"/>
      <c r="H417" s="272"/>
      <c r="I417" s="272"/>
      <c r="J417" s="272"/>
      <c r="K417" s="272"/>
      <c r="L417" s="272"/>
      <c r="M417" s="272"/>
      <c r="N417" s="272"/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</row>
    <row r="418" spans="1:26" x14ac:dyDescent="0.35">
      <c r="A418" s="1008"/>
      <c r="D418" s="269" t="str">
        <f t="shared" si="6"/>
        <v/>
      </c>
      <c r="F418" s="271" t="str">
        <f>IF(Table4[[#This Row],[START DATE]]="","",IF(Table4[[#This Row],[TASK DURATION]]="","",Table4[[#This Row],[START DATE]]+Table4[[#This Row],[TASK DURATION]]))</f>
        <v/>
      </c>
      <c r="G418" s="272"/>
      <c r="H418" s="272"/>
      <c r="I418" s="272"/>
      <c r="J418" s="272"/>
      <c r="K418" s="272"/>
      <c r="L418" s="272"/>
      <c r="M418" s="272"/>
      <c r="N418" s="272"/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</row>
    <row r="419" spans="1:26" x14ac:dyDescent="0.35">
      <c r="A419" s="1008"/>
      <c r="D419" s="269" t="str">
        <f t="shared" si="6"/>
        <v/>
      </c>
      <c r="F419" s="271" t="str">
        <f>IF(Table4[[#This Row],[START DATE]]="","",IF(Table4[[#This Row],[TASK DURATION]]="","",Table4[[#This Row],[START DATE]]+Table4[[#This Row],[TASK DURATION]]))</f>
        <v/>
      </c>
      <c r="G419" s="272"/>
      <c r="H419" s="272"/>
      <c r="I419" s="272"/>
      <c r="J419" s="272"/>
      <c r="K419" s="272"/>
      <c r="L419" s="272"/>
      <c r="M419" s="272"/>
      <c r="N419" s="272"/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</row>
    <row r="420" spans="1:26" x14ac:dyDescent="0.35">
      <c r="A420" s="1008"/>
      <c r="D420" s="269" t="str">
        <f t="shared" si="6"/>
        <v/>
      </c>
      <c r="F420" s="271" t="str">
        <f>IF(Table4[[#This Row],[START DATE]]="","",IF(Table4[[#This Row],[TASK DURATION]]="","",Table4[[#This Row],[START DATE]]+Table4[[#This Row],[TASK DURATION]]))</f>
        <v/>
      </c>
      <c r="G420" s="272"/>
      <c r="H420" s="272"/>
      <c r="I420" s="272"/>
      <c r="J420" s="272"/>
      <c r="K420" s="272"/>
      <c r="L420" s="272"/>
      <c r="M420" s="272"/>
      <c r="N420" s="272"/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</row>
    <row r="421" spans="1:26" x14ac:dyDescent="0.35">
      <c r="A421" s="1008"/>
      <c r="D421" s="269" t="str">
        <f t="shared" si="6"/>
        <v/>
      </c>
      <c r="F421" s="271" t="str">
        <f>IF(Table4[[#This Row],[START DATE]]="","",IF(Table4[[#This Row],[TASK DURATION]]="","",Table4[[#This Row],[START DATE]]+Table4[[#This Row],[TASK DURATION]]))</f>
        <v/>
      </c>
      <c r="G421" s="272"/>
      <c r="H421" s="272"/>
      <c r="I421" s="272"/>
      <c r="J421" s="272"/>
      <c r="K421" s="272"/>
      <c r="L421" s="272"/>
      <c r="M421" s="272"/>
      <c r="N421" s="272"/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</row>
    <row r="422" spans="1:26" x14ac:dyDescent="0.35">
      <c r="A422" s="1008"/>
      <c r="D422" s="269" t="str">
        <f t="shared" si="6"/>
        <v/>
      </c>
      <c r="F422" s="271" t="str">
        <f>IF(Table4[[#This Row],[START DATE]]="","",IF(Table4[[#This Row],[TASK DURATION]]="","",Table4[[#This Row],[START DATE]]+Table4[[#This Row],[TASK DURATION]]))</f>
        <v/>
      </c>
      <c r="G422" s="272"/>
      <c r="H422" s="272"/>
      <c r="I422" s="272"/>
      <c r="J422" s="272"/>
      <c r="K422" s="272"/>
      <c r="L422" s="272"/>
      <c r="M422" s="272"/>
      <c r="N422" s="272"/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</row>
    <row r="423" spans="1:26" x14ac:dyDescent="0.35">
      <c r="A423" s="1008"/>
      <c r="D423" s="269" t="str">
        <f t="shared" si="6"/>
        <v/>
      </c>
      <c r="F423" s="271" t="str">
        <f>IF(Table4[[#This Row],[START DATE]]="","",IF(Table4[[#This Row],[TASK DURATION]]="","",Table4[[#This Row],[START DATE]]+Table4[[#This Row],[TASK DURATION]]))</f>
        <v/>
      </c>
      <c r="G423" s="272"/>
      <c r="H423" s="272"/>
      <c r="I423" s="272"/>
      <c r="J423" s="272"/>
      <c r="K423" s="272"/>
      <c r="L423" s="272"/>
      <c r="M423" s="272"/>
      <c r="N423" s="272"/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</row>
    <row r="424" spans="1:26" x14ac:dyDescent="0.35">
      <c r="A424" s="1008"/>
      <c r="D424" s="269" t="str">
        <f t="shared" si="6"/>
        <v/>
      </c>
      <c r="F424" s="271" t="str">
        <f>IF(Table4[[#This Row],[START DATE]]="","",IF(Table4[[#This Row],[TASK DURATION]]="","",Table4[[#This Row],[START DATE]]+Table4[[#This Row],[TASK DURATION]]))</f>
        <v/>
      </c>
      <c r="G424" s="272"/>
      <c r="H424" s="272"/>
      <c r="I424" s="272"/>
      <c r="J424" s="272"/>
      <c r="K424" s="272"/>
      <c r="L424" s="272"/>
      <c r="M424" s="272"/>
      <c r="N424" s="272"/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</row>
    <row r="425" spans="1:26" x14ac:dyDescent="0.35">
      <c r="A425" s="1008"/>
      <c r="D425" s="269" t="str">
        <f t="shared" si="6"/>
        <v/>
      </c>
      <c r="F425" s="271" t="str">
        <f>IF(Table4[[#This Row],[START DATE]]="","",IF(Table4[[#This Row],[TASK DURATION]]="","",Table4[[#This Row],[START DATE]]+Table4[[#This Row],[TASK DURATION]]))</f>
        <v/>
      </c>
      <c r="G425" s="272"/>
      <c r="H425" s="272"/>
      <c r="I425" s="272"/>
      <c r="J425" s="272"/>
      <c r="K425" s="272"/>
      <c r="L425" s="272"/>
      <c r="M425" s="272"/>
      <c r="N425" s="272"/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</row>
    <row r="426" spans="1:26" x14ac:dyDescent="0.35">
      <c r="A426" s="1008"/>
      <c r="D426" s="269" t="str">
        <f t="shared" si="6"/>
        <v/>
      </c>
      <c r="F426" s="271" t="str">
        <f>IF(Table4[[#This Row],[START DATE]]="","",IF(Table4[[#This Row],[TASK DURATION]]="","",Table4[[#This Row],[START DATE]]+Table4[[#This Row],[TASK DURATION]]))</f>
        <v/>
      </c>
      <c r="G426" s="272"/>
      <c r="H426" s="272"/>
      <c r="I426" s="272"/>
      <c r="J426" s="272"/>
      <c r="K426" s="272"/>
      <c r="L426" s="272"/>
      <c r="M426" s="272"/>
      <c r="N426" s="272"/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</row>
    <row r="427" spans="1:26" x14ac:dyDescent="0.35">
      <c r="A427" s="1008"/>
      <c r="D427" s="269" t="str">
        <f t="shared" si="6"/>
        <v/>
      </c>
      <c r="F427" s="271" t="str">
        <f>IF(Table4[[#This Row],[START DATE]]="","",IF(Table4[[#This Row],[TASK DURATION]]="","",Table4[[#This Row],[START DATE]]+Table4[[#This Row],[TASK DURATION]]))</f>
        <v/>
      </c>
      <c r="G427" s="272"/>
      <c r="H427" s="272"/>
      <c r="I427" s="272"/>
      <c r="J427" s="272"/>
      <c r="K427" s="272"/>
      <c r="L427" s="272"/>
      <c r="M427" s="272"/>
      <c r="N427" s="272"/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</row>
    <row r="428" spans="1:26" x14ac:dyDescent="0.35">
      <c r="A428" s="1008"/>
      <c r="D428" s="269" t="str">
        <f t="shared" si="6"/>
        <v/>
      </c>
      <c r="F428" s="271" t="str">
        <f>IF(Table4[[#This Row],[START DATE]]="","",IF(Table4[[#This Row],[TASK DURATION]]="","",Table4[[#This Row],[START DATE]]+Table4[[#This Row],[TASK DURATION]]))</f>
        <v/>
      </c>
      <c r="G428" s="272"/>
      <c r="H428" s="272"/>
      <c r="I428" s="272"/>
      <c r="J428" s="272"/>
      <c r="K428" s="272"/>
      <c r="L428" s="272"/>
      <c r="M428" s="272"/>
      <c r="N428" s="272"/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</row>
    <row r="429" spans="1:26" x14ac:dyDescent="0.35">
      <c r="A429" s="1008"/>
      <c r="D429" s="269" t="str">
        <f t="shared" si="6"/>
        <v/>
      </c>
      <c r="F429" s="271" t="str">
        <f>IF(Table4[[#This Row],[START DATE]]="","",IF(Table4[[#This Row],[TASK DURATION]]="","",Table4[[#This Row],[START DATE]]+Table4[[#This Row],[TASK DURATION]]))</f>
        <v/>
      </c>
      <c r="G429" s="272"/>
      <c r="H429" s="272"/>
      <c r="I429" s="272"/>
      <c r="J429" s="272"/>
      <c r="K429" s="272"/>
      <c r="L429" s="272"/>
      <c r="M429" s="272"/>
      <c r="N429" s="272"/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</row>
    <row r="430" spans="1:26" x14ac:dyDescent="0.35">
      <c r="A430" s="1008"/>
      <c r="D430" s="269" t="str">
        <f t="shared" si="6"/>
        <v/>
      </c>
      <c r="F430" s="271" t="str">
        <f>IF(Table4[[#This Row],[START DATE]]="","",IF(Table4[[#This Row],[TASK DURATION]]="","",Table4[[#This Row],[START DATE]]+Table4[[#This Row],[TASK DURATION]]))</f>
        <v/>
      </c>
      <c r="G430" s="272"/>
      <c r="H430" s="272"/>
      <c r="I430" s="272"/>
      <c r="J430" s="272"/>
      <c r="K430" s="272"/>
      <c r="L430" s="272"/>
      <c r="M430" s="272"/>
      <c r="N430" s="272"/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</row>
    <row r="431" spans="1:26" x14ac:dyDescent="0.35">
      <c r="A431" s="1008"/>
      <c r="D431" s="269" t="str">
        <f t="shared" si="6"/>
        <v/>
      </c>
      <c r="F431" s="271" t="str">
        <f>IF(Table4[[#This Row],[START DATE]]="","",IF(Table4[[#This Row],[TASK DURATION]]="","",Table4[[#This Row],[START DATE]]+Table4[[#This Row],[TASK DURATION]]))</f>
        <v/>
      </c>
      <c r="G431" s="272"/>
      <c r="H431" s="272"/>
      <c r="I431" s="272"/>
      <c r="J431" s="272"/>
      <c r="K431" s="272"/>
      <c r="L431" s="272"/>
      <c r="M431" s="272"/>
      <c r="N431" s="272"/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</row>
    <row r="432" spans="1:26" x14ac:dyDescent="0.35">
      <c r="A432" s="1008"/>
      <c r="D432" s="269" t="str">
        <f t="shared" si="6"/>
        <v/>
      </c>
      <c r="F432" s="271" t="str">
        <f>IF(Table4[[#This Row],[START DATE]]="","",IF(Table4[[#This Row],[TASK DURATION]]="","",Table4[[#This Row],[START DATE]]+Table4[[#This Row],[TASK DURATION]]))</f>
        <v/>
      </c>
      <c r="G432" s="272"/>
      <c r="H432" s="272"/>
      <c r="I432" s="272"/>
      <c r="J432" s="272"/>
      <c r="K432" s="272"/>
      <c r="L432" s="272"/>
      <c r="M432" s="272"/>
      <c r="N432" s="272"/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</row>
    <row r="433" spans="1:26" x14ac:dyDescent="0.35">
      <c r="A433" s="1008"/>
      <c r="D433" s="269" t="str">
        <f t="shared" si="6"/>
        <v/>
      </c>
      <c r="F433" s="271" t="str">
        <f>IF(Table4[[#This Row],[START DATE]]="","",IF(Table4[[#This Row],[TASK DURATION]]="","",Table4[[#This Row],[START DATE]]+Table4[[#This Row],[TASK DURATION]]))</f>
        <v/>
      </c>
      <c r="G433" s="272"/>
      <c r="H433" s="272"/>
      <c r="I433" s="272"/>
      <c r="J433" s="272"/>
      <c r="K433" s="272"/>
      <c r="L433" s="272"/>
      <c r="M433" s="272"/>
      <c r="N433" s="272"/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</row>
    <row r="434" spans="1:26" x14ac:dyDescent="0.35">
      <c r="A434" s="1008"/>
      <c r="D434" s="269" t="str">
        <f t="shared" si="6"/>
        <v/>
      </c>
      <c r="F434" s="271" t="str">
        <f>IF(Table4[[#This Row],[START DATE]]="","",IF(Table4[[#This Row],[TASK DURATION]]="","",Table4[[#This Row],[START DATE]]+Table4[[#This Row],[TASK DURATION]]))</f>
        <v/>
      </c>
      <c r="G434" s="272"/>
      <c r="H434" s="272"/>
      <c r="I434" s="272"/>
      <c r="J434" s="272"/>
      <c r="K434" s="272"/>
      <c r="L434" s="272"/>
      <c r="M434" s="272"/>
      <c r="N434" s="272"/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</row>
    <row r="435" spans="1:26" x14ac:dyDescent="0.35">
      <c r="A435" s="1008"/>
      <c r="D435" s="269" t="str">
        <f t="shared" si="6"/>
        <v/>
      </c>
      <c r="F435" s="271" t="str">
        <f>IF(Table4[[#This Row],[START DATE]]="","",IF(Table4[[#This Row],[TASK DURATION]]="","",Table4[[#This Row],[START DATE]]+Table4[[#This Row],[TASK DURATION]]))</f>
        <v/>
      </c>
      <c r="G435" s="272"/>
      <c r="H435" s="272"/>
      <c r="I435" s="272"/>
      <c r="J435" s="272"/>
      <c r="K435" s="272"/>
      <c r="L435" s="272"/>
      <c r="M435" s="272"/>
      <c r="N435" s="272"/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</row>
    <row r="436" spans="1:26" x14ac:dyDescent="0.35">
      <c r="A436" s="1008"/>
      <c r="D436" s="269" t="str">
        <f t="shared" si="6"/>
        <v/>
      </c>
      <c r="F436" s="271" t="str">
        <f>IF(Table4[[#This Row],[START DATE]]="","",IF(Table4[[#This Row],[TASK DURATION]]="","",Table4[[#This Row],[START DATE]]+Table4[[#This Row],[TASK DURATION]]))</f>
        <v/>
      </c>
      <c r="G436" s="272"/>
      <c r="H436" s="272"/>
      <c r="I436" s="272"/>
      <c r="J436" s="272"/>
      <c r="K436" s="272"/>
      <c r="L436" s="272"/>
      <c r="M436" s="272"/>
      <c r="N436" s="272"/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</row>
    <row r="437" spans="1:26" x14ac:dyDescent="0.35">
      <c r="A437" s="1008"/>
      <c r="D437" s="269" t="str">
        <f t="shared" si="6"/>
        <v/>
      </c>
      <c r="F437" s="271" t="str">
        <f>IF(Table4[[#This Row],[START DATE]]="","",IF(Table4[[#This Row],[TASK DURATION]]="","",Table4[[#This Row],[START DATE]]+Table4[[#This Row],[TASK DURATION]]))</f>
        <v/>
      </c>
      <c r="G437" s="272"/>
      <c r="H437" s="272"/>
      <c r="I437" s="272"/>
      <c r="J437" s="272"/>
      <c r="K437" s="272"/>
      <c r="L437" s="272"/>
      <c r="M437" s="272"/>
      <c r="N437" s="272"/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</row>
    <row r="438" spans="1:26" x14ac:dyDescent="0.35">
      <c r="A438" s="1008"/>
      <c r="D438" s="269" t="str">
        <f t="shared" si="6"/>
        <v/>
      </c>
      <c r="F438" s="271" t="str">
        <f>IF(Table4[[#This Row],[START DATE]]="","",IF(Table4[[#This Row],[TASK DURATION]]="","",Table4[[#This Row],[START DATE]]+Table4[[#This Row],[TASK DURATION]]))</f>
        <v/>
      </c>
      <c r="G438" s="272"/>
      <c r="H438" s="272"/>
      <c r="I438" s="272"/>
      <c r="J438" s="272"/>
      <c r="K438" s="272"/>
      <c r="L438" s="272"/>
      <c r="M438" s="272"/>
      <c r="N438" s="272"/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</row>
    <row r="439" spans="1:26" x14ac:dyDescent="0.35">
      <c r="A439" s="1008"/>
      <c r="D439" s="269" t="str">
        <f t="shared" si="6"/>
        <v/>
      </c>
      <c r="F439" s="271" t="str">
        <f>IF(Table4[[#This Row],[START DATE]]="","",IF(Table4[[#This Row],[TASK DURATION]]="","",Table4[[#This Row],[START DATE]]+Table4[[#This Row],[TASK DURATION]]))</f>
        <v/>
      </c>
      <c r="G439" s="272"/>
      <c r="H439" s="272"/>
      <c r="I439" s="272"/>
      <c r="J439" s="272"/>
      <c r="K439" s="272"/>
      <c r="L439" s="272"/>
      <c r="M439" s="272"/>
      <c r="N439" s="272"/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</row>
    <row r="440" spans="1:26" x14ac:dyDescent="0.35">
      <c r="A440" s="1008"/>
      <c r="D440" s="269" t="str">
        <f t="shared" si="6"/>
        <v/>
      </c>
      <c r="F440" s="271" t="str">
        <f>IF(Table4[[#This Row],[START DATE]]="","",IF(Table4[[#This Row],[TASK DURATION]]="","",Table4[[#This Row],[START DATE]]+Table4[[#This Row],[TASK DURATION]]))</f>
        <v/>
      </c>
      <c r="G440" s="272"/>
      <c r="H440" s="272"/>
      <c r="I440" s="272"/>
      <c r="J440" s="272"/>
      <c r="K440" s="272"/>
      <c r="L440" s="272"/>
      <c r="M440" s="272"/>
      <c r="N440" s="272"/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</row>
    <row r="441" spans="1:26" x14ac:dyDescent="0.35">
      <c r="A441" s="1008"/>
      <c r="D441" s="269" t="str">
        <f t="shared" si="6"/>
        <v/>
      </c>
      <c r="F441" s="271" t="str">
        <f>IF(Table4[[#This Row],[START DATE]]="","",IF(Table4[[#This Row],[TASK DURATION]]="","",Table4[[#This Row],[START DATE]]+Table4[[#This Row],[TASK DURATION]]))</f>
        <v/>
      </c>
      <c r="G441" s="272"/>
      <c r="H441" s="272"/>
      <c r="I441" s="272"/>
      <c r="J441" s="272"/>
      <c r="K441" s="272"/>
      <c r="L441" s="272"/>
      <c r="M441" s="272"/>
      <c r="N441" s="272"/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</row>
    <row r="442" spans="1:26" x14ac:dyDescent="0.35">
      <c r="A442" s="1008"/>
      <c r="D442" s="269" t="str">
        <f t="shared" si="6"/>
        <v/>
      </c>
      <c r="F442" s="271" t="str">
        <f>IF(Table4[[#This Row],[START DATE]]="","",IF(Table4[[#This Row],[TASK DURATION]]="","",Table4[[#This Row],[START DATE]]+Table4[[#This Row],[TASK DURATION]]))</f>
        <v/>
      </c>
      <c r="G442" s="272"/>
      <c r="H442" s="272"/>
      <c r="I442" s="272"/>
      <c r="J442" s="272"/>
      <c r="K442" s="272"/>
      <c r="L442" s="272"/>
      <c r="M442" s="272"/>
      <c r="N442" s="272"/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</row>
    <row r="443" spans="1:26" x14ac:dyDescent="0.35">
      <c r="A443" s="1008"/>
      <c r="D443" s="269" t="str">
        <f t="shared" si="6"/>
        <v/>
      </c>
      <c r="F443" s="271" t="str">
        <f>IF(Table4[[#This Row],[START DATE]]="","",IF(Table4[[#This Row],[TASK DURATION]]="","",Table4[[#This Row],[START DATE]]+Table4[[#This Row],[TASK DURATION]]))</f>
        <v/>
      </c>
      <c r="G443" s="272"/>
      <c r="H443" s="272"/>
      <c r="I443" s="272"/>
      <c r="J443" s="272"/>
      <c r="K443" s="272"/>
      <c r="L443" s="272"/>
      <c r="M443" s="272"/>
      <c r="N443" s="272"/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</row>
    <row r="444" spans="1:26" x14ac:dyDescent="0.35">
      <c r="A444" s="1008"/>
      <c r="D444" s="269" t="str">
        <f t="shared" si="6"/>
        <v/>
      </c>
      <c r="F444" s="271" t="str">
        <f>IF(Table4[[#This Row],[START DATE]]="","",IF(Table4[[#This Row],[TASK DURATION]]="","",Table4[[#This Row],[START DATE]]+Table4[[#This Row],[TASK DURATION]]))</f>
        <v/>
      </c>
      <c r="G444" s="272"/>
      <c r="H444" s="272"/>
      <c r="I444" s="272"/>
      <c r="J444" s="272"/>
      <c r="K444" s="272"/>
      <c r="L444" s="272"/>
      <c r="M444" s="272"/>
      <c r="N444" s="272"/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</row>
    <row r="445" spans="1:26" x14ac:dyDescent="0.35">
      <c r="A445" s="1008"/>
      <c r="D445" s="269" t="str">
        <f t="shared" si="6"/>
        <v/>
      </c>
      <c r="F445" s="271" t="str">
        <f>IF(Table4[[#This Row],[START DATE]]="","",IF(Table4[[#This Row],[TASK DURATION]]="","",Table4[[#This Row],[START DATE]]+Table4[[#This Row],[TASK DURATION]]))</f>
        <v/>
      </c>
      <c r="G445" s="272"/>
      <c r="H445" s="272"/>
      <c r="I445" s="272"/>
      <c r="J445" s="272"/>
      <c r="K445" s="272"/>
      <c r="L445" s="272"/>
      <c r="M445" s="272"/>
      <c r="N445" s="272"/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</row>
    <row r="446" spans="1:26" x14ac:dyDescent="0.35">
      <c r="A446" s="1008"/>
      <c r="D446" s="269" t="str">
        <f t="shared" si="6"/>
        <v/>
      </c>
      <c r="F446" s="271" t="str">
        <f>IF(Table4[[#This Row],[START DATE]]="","",IF(Table4[[#This Row],[TASK DURATION]]="","",Table4[[#This Row],[START DATE]]+Table4[[#This Row],[TASK DURATION]]))</f>
        <v/>
      </c>
      <c r="G446" s="272"/>
      <c r="H446" s="272"/>
      <c r="I446" s="272"/>
      <c r="J446" s="272"/>
      <c r="K446" s="272"/>
      <c r="L446" s="272"/>
      <c r="M446" s="272"/>
      <c r="N446" s="272"/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</row>
    <row r="447" spans="1:26" x14ac:dyDescent="0.35">
      <c r="A447" s="1008"/>
      <c r="D447" s="269" t="str">
        <f t="shared" si="6"/>
        <v/>
      </c>
      <c r="F447" s="271" t="str">
        <f>IF(Table4[[#This Row],[START DATE]]="","",IF(Table4[[#This Row],[TASK DURATION]]="","",Table4[[#This Row],[START DATE]]+Table4[[#This Row],[TASK DURATION]]))</f>
        <v/>
      </c>
      <c r="G447" s="272"/>
      <c r="H447" s="272"/>
      <c r="I447" s="272"/>
      <c r="J447" s="272"/>
      <c r="K447" s="272"/>
      <c r="L447" s="272"/>
      <c r="M447" s="272"/>
      <c r="N447" s="272"/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</row>
    <row r="448" spans="1:26" x14ac:dyDescent="0.35">
      <c r="A448" s="1008"/>
      <c r="D448" s="269" t="str">
        <f t="shared" si="6"/>
        <v/>
      </c>
      <c r="F448" s="271" t="str">
        <f>IF(Table4[[#This Row],[START DATE]]="","",IF(Table4[[#This Row],[TASK DURATION]]="","",Table4[[#This Row],[START DATE]]+Table4[[#This Row],[TASK DURATION]]))</f>
        <v/>
      </c>
      <c r="G448" s="272"/>
      <c r="H448" s="272"/>
      <c r="I448" s="272"/>
      <c r="J448" s="272"/>
      <c r="K448" s="272"/>
      <c r="L448" s="272"/>
      <c r="M448" s="272"/>
      <c r="N448" s="272"/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</row>
    <row r="449" spans="1:26" x14ac:dyDescent="0.35">
      <c r="A449" s="1008"/>
      <c r="D449" s="269" t="str">
        <f t="shared" si="6"/>
        <v/>
      </c>
      <c r="F449" s="271" t="str">
        <f>IF(Table4[[#This Row],[START DATE]]="","",IF(Table4[[#This Row],[TASK DURATION]]="","",Table4[[#This Row],[START DATE]]+Table4[[#This Row],[TASK DURATION]]))</f>
        <v/>
      </c>
      <c r="G449" s="272"/>
      <c r="H449" s="272"/>
      <c r="I449" s="272"/>
      <c r="J449" s="272"/>
      <c r="K449" s="272"/>
      <c r="L449" s="272"/>
      <c r="M449" s="272"/>
      <c r="N449" s="272"/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</row>
    <row r="450" spans="1:26" x14ac:dyDescent="0.35">
      <c r="A450" s="1008"/>
      <c r="D450" s="269" t="str">
        <f t="shared" si="6"/>
        <v/>
      </c>
      <c r="F450" s="271" t="str">
        <f>IF(Table4[[#This Row],[START DATE]]="","",IF(Table4[[#This Row],[TASK DURATION]]="","",Table4[[#This Row],[START DATE]]+Table4[[#This Row],[TASK DURATION]]))</f>
        <v/>
      </c>
      <c r="G450" s="272"/>
      <c r="H450" s="272"/>
      <c r="I450" s="272"/>
      <c r="J450" s="272"/>
      <c r="K450" s="272"/>
      <c r="L450" s="272"/>
      <c r="M450" s="272"/>
      <c r="N450" s="272"/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</row>
    <row r="451" spans="1:26" x14ac:dyDescent="0.35">
      <c r="A451" s="1008"/>
      <c r="D451" s="269" t="str">
        <f t="shared" ref="D451:D514" si="7">IF(E451="","",IF(C451="","",E451-C451))</f>
        <v/>
      </c>
      <c r="F451" s="271" t="str">
        <f>IF(Table4[[#This Row],[START DATE]]="","",IF(Table4[[#This Row],[TASK DURATION]]="","",Table4[[#This Row],[START DATE]]+Table4[[#This Row],[TASK DURATION]]))</f>
        <v/>
      </c>
      <c r="G451" s="272"/>
      <c r="H451" s="272"/>
      <c r="I451" s="272"/>
      <c r="J451" s="272"/>
      <c r="K451" s="272"/>
      <c r="L451" s="272"/>
      <c r="M451" s="272"/>
      <c r="N451" s="272"/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</row>
    <row r="452" spans="1:26" x14ac:dyDescent="0.35">
      <c r="A452" s="1008"/>
      <c r="D452" s="269" t="str">
        <f t="shared" si="7"/>
        <v/>
      </c>
      <c r="F452" s="271" t="str">
        <f>IF(Table4[[#This Row],[START DATE]]="","",IF(Table4[[#This Row],[TASK DURATION]]="","",Table4[[#This Row],[START DATE]]+Table4[[#This Row],[TASK DURATION]]))</f>
        <v/>
      </c>
      <c r="G452" s="272"/>
      <c r="H452" s="272"/>
      <c r="I452" s="272"/>
      <c r="J452" s="272"/>
      <c r="K452" s="272"/>
      <c r="L452" s="272"/>
      <c r="M452" s="272"/>
      <c r="N452" s="272"/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</row>
    <row r="453" spans="1:26" x14ac:dyDescent="0.35">
      <c r="A453" s="1008"/>
      <c r="D453" s="269" t="str">
        <f t="shared" si="7"/>
        <v/>
      </c>
      <c r="F453" s="271" t="str">
        <f>IF(Table4[[#This Row],[START DATE]]="","",IF(Table4[[#This Row],[TASK DURATION]]="","",Table4[[#This Row],[START DATE]]+Table4[[#This Row],[TASK DURATION]]))</f>
        <v/>
      </c>
      <c r="G453" s="272"/>
      <c r="H453" s="272"/>
      <c r="I453" s="272"/>
      <c r="J453" s="272"/>
      <c r="K453" s="272"/>
      <c r="L453" s="272"/>
      <c r="M453" s="272"/>
      <c r="N453" s="272"/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</row>
    <row r="454" spans="1:26" x14ac:dyDescent="0.35">
      <c r="A454" s="1008"/>
      <c r="D454" s="269" t="str">
        <f t="shared" si="7"/>
        <v/>
      </c>
      <c r="F454" s="271" t="str">
        <f>IF(Table4[[#This Row],[START DATE]]="","",IF(Table4[[#This Row],[TASK DURATION]]="","",Table4[[#This Row],[START DATE]]+Table4[[#This Row],[TASK DURATION]]))</f>
        <v/>
      </c>
      <c r="G454" s="272"/>
      <c r="H454" s="272"/>
      <c r="I454" s="272"/>
      <c r="J454" s="272"/>
      <c r="K454" s="272"/>
      <c r="L454" s="272"/>
      <c r="M454" s="272"/>
      <c r="N454" s="272"/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</row>
    <row r="455" spans="1:26" x14ac:dyDescent="0.35">
      <c r="A455" s="1008"/>
      <c r="D455" s="269" t="str">
        <f t="shared" si="7"/>
        <v/>
      </c>
      <c r="F455" s="271" t="str">
        <f>IF(Table4[[#This Row],[START DATE]]="","",IF(Table4[[#This Row],[TASK DURATION]]="","",Table4[[#This Row],[START DATE]]+Table4[[#This Row],[TASK DURATION]]))</f>
        <v/>
      </c>
      <c r="G455" s="272"/>
      <c r="H455" s="272"/>
      <c r="I455" s="272"/>
      <c r="J455" s="272"/>
      <c r="K455" s="272"/>
      <c r="L455" s="272"/>
      <c r="M455" s="272"/>
      <c r="N455" s="272"/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</row>
    <row r="456" spans="1:26" x14ac:dyDescent="0.35">
      <c r="A456" s="1008"/>
      <c r="D456" s="269" t="str">
        <f t="shared" si="7"/>
        <v/>
      </c>
      <c r="F456" s="271" t="str">
        <f>IF(Table4[[#This Row],[START DATE]]="","",IF(Table4[[#This Row],[TASK DURATION]]="","",Table4[[#This Row],[START DATE]]+Table4[[#This Row],[TASK DURATION]]))</f>
        <v/>
      </c>
      <c r="G456" s="272"/>
      <c r="H456" s="272"/>
      <c r="I456" s="272"/>
      <c r="J456" s="272"/>
      <c r="K456" s="272"/>
      <c r="L456" s="272"/>
      <c r="M456" s="272"/>
      <c r="N456" s="272"/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</row>
    <row r="457" spans="1:26" x14ac:dyDescent="0.35">
      <c r="A457" s="1008"/>
      <c r="D457" s="269" t="str">
        <f t="shared" si="7"/>
        <v/>
      </c>
      <c r="F457" s="271" t="str">
        <f>IF(Table4[[#This Row],[START DATE]]="","",IF(Table4[[#This Row],[TASK DURATION]]="","",Table4[[#This Row],[START DATE]]+Table4[[#This Row],[TASK DURATION]]))</f>
        <v/>
      </c>
      <c r="G457" s="272"/>
      <c r="H457" s="272"/>
      <c r="I457" s="272"/>
      <c r="J457" s="272"/>
      <c r="K457" s="272"/>
      <c r="L457" s="272"/>
      <c r="M457" s="272"/>
      <c r="N457" s="272"/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</row>
    <row r="458" spans="1:26" x14ac:dyDescent="0.35">
      <c r="A458" s="1008"/>
      <c r="D458" s="269" t="str">
        <f t="shared" si="7"/>
        <v/>
      </c>
      <c r="F458" s="271" t="str">
        <f>IF(Table4[[#This Row],[START DATE]]="","",IF(Table4[[#This Row],[TASK DURATION]]="","",Table4[[#This Row],[START DATE]]+Table4[[#This Row],[TASK DURATION]]))</f>
        <v/>
      </c>
      <c r="G458" s="272"/>
      <c r="H458" s="272"/>
      <c r="I458" s="272"/>
      <c r="J458" s="272"/>
      <c r="K458" s="272"/>
      <c r="L458" s="272"/>
      <c r="M458" s="272"/>
      <c r="N458" s="272"/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</row>
    <row r="459" spans="1:26" x14ac:dyDescent="0.35">
      <c r="A459" s="1008"/>
      <c r="D459" s="269" t="str">
        <f t="shared" si="7"/>
        <v/>
      </c>
      <c r="F459" s="271" t="str">
        <f>IF(Table4[[#This Row],[START DATE]]="","",IF(Table4[[#This Row],[TASK DURATION]]="","",Table4[[#This Row],[START DATE]]+Table4[[#This Row],[TASK DURATION]]))</f>
        <v/>
      </c>
      <c r="G459" s="272"/>
      <c r="H459" s="272"/>
      <c r="I459" s="272"/>
      <c r="J459" s="272"/>
      <c r="K459" s="272"/>
      <c r="L459" s="272"/>
      <c r="M459" s="272"/>
      <c r="N459" s="272"/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</row>
    <row r="460" spans="1:26" x14ac:dyDescent="0.35">
      <c r="A460" s="1008"/>
      <c r="D460" s="269" t="str">
        <f t="shared" si="7"/>
        <v/>
      </c>
      <c r="F460" s="271" t="str">
        <f>IF(Table4[[#This Row],[START DATE]]="","",IF(Table4[[#This Row],[TASK DURATION]]="","",Table4[[#This Row],[START DATE]]+Table4[[#This Row],[TASK DURATION]]))</f>
        <v/>
      </c>
      <c r="G460" s="272"/>
      <c r="H460" s="272"/>
      <c r="I460" s="272"/>
      <c r="J460" s="272"/>
      <c r="K460" s="272"/>
      <c r="L460" s="272"/>
      <c r="M460" s="272"/>
      <c r="N460" s="272"/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</row>
    <row r="461" spans="1:26" x14ac:dyDescent="0.35">
      <c r="A461" s="1008"/>
      <c r="D461" s="269" t="str">
        <f t="shared" si="7"/>
        <v/>
      </c>
      <c r="F461" s="271" t="str">
        <f>IF(Table4[[#This Row],[START DATE]]="","",IF(Table4[[#This Row],[TASK DURATION]]="","",Table4[[#This Row],[START DATE]]+Table4[[#This Row],[TASK DURATION]]))</f>
        <v/>
      </c>
      <c r="G461" s="272"/>
      <c r="H461" s="272"/>
      <c r="I461" s="272"/>
      <c r="J461" s="272"/>
      <c r="K461" s="272"/>
      <c r="L461" s="272"/>
      <c r="M461" s="272"/>
      <c r="N461" s="272"/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</row>
    <row r="462" spans="1:26" x14ac:dyDescent="0.35">
      <c r="A462" s="1008"/>
      <c r="D462" s="269" t="str">
        <f t="shared" si="7"/>
        <v/>
      </c>
      <c r="F462" s="271" t="str">
        <f>IF(Table4[[#This Row],[START DATE]]="","",IF(Table4[[#This Row],[TASK DURATION]]="","",Table4[[#This Row],[START DATE]]+Table4[[#This Row],[TASK DURATION]]))</f>
        <v/>
      </c>
      <c r="G462" s="272"/>
      <c r="H462" s="272"/>
      <c r="I462" s="272"/>
      <c r="J462" s="272"/>
      <c r="K462" s="272"/>
      <c r="L462" s="272"/>
      <c r="M462" s="272"/>
      <c r="N462" s="272"/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</row>
    <row r="463" spans="1:26" x14ac:dyDescent="0.35">
      <c r="A463" s="1008"/>
      <c r="D463" s="269" t="str">
        <f t="shared" si="7"/>
        <v/>
      </c>
      <c r="F463" s="271" t="str">
        <f>IF(Table4[[#This Row],[START DATE]]="","",IF(Table4[[#This Row],[TASK DURATION]]="","",Table4[[#This Row],[START DATE]]+Table4[[#This Row],[TASK DURATION]]))</f>
        <v/>
      </c>
      <c r="G463" s="272"/>
      <c r="H463" s="272"/>
      <c r="I463" s="272"/>
      <c r="J463" s="272"/>
      <c r="K463" s="272"/>
      <c r="L463" s="272"/>
      <c r="M463" s="272"/>
      <c r="N463" s="272"/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</row>
    <row r="464" spans="1:26" x14ac:dyDescent="0.35">
      <c r="A464" s="1008"/>
      <c r="D464" s="269" t="str">
        <f t="shared" si="7"/>
        <v/>
      </c>
      <c r="F464" s="271" t="str">
        <f>IF(Table4[[#This Row],[START DATE]]="","",IF(Table4[[#This Row],[TASK DURATION]]="","",Table4[[#This Row],[START DATE]]+Table4[[#This Row],[TASK DURATION]]))</f>
        <v/>
      </c>
      <c r="G464" s="272"/>
      <c r="H464" s="272"/>
      <c r="I464" s="272"/>
      <c r="J464" s="272"/>
      <c r="K464" s="272"/>
      <c r="L464" s="272"/>
      <c r="M464" s="272"/>
      <c r="N464" s="272"/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</row>
    <row r="465" spans="1:26" x14ac:dyDescent="0.35">
      <c r="A465" s="1008"/>
      <c r="D465" s="269" t="str">
        <f t="shared" si="7"/>
        <v/>
      </c>
      <c r="F465" s="271" t="str">
        <f>IF(Table4[[#This Row],[START DATE]]="","",IF(Table4[[#This Row],[TASK DURATION]]="","",Table4[[#This Row],[START DATE]]+Table4[[#This Row],[TASK DURATION]]))</f>
        <v/>
      </c>
      <c r="G465" s="272"/>
      <c r="H465" s="272"/>
      <c r="I465" s="272"/>
      <c r="J465" s="272"/>
      <c r="K465" s="272"/>
      <c r="L465" s="272"/>
      <c r="M465" s="272"/>
      <c r="N465" s="272"/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</row>
    <row r="466" spans="1:26" x14ac:dyDescent="0.35">
      <c r="A466" s="1008"/>
      <c r="D466" s="269" t="str">
        <f t="shared" si="7"/>
        <v/>
      </c>
      <c r="F466" s="271" t="str">
        <f>IF(Table4[[#This Row],[START DATE]]="","",IF(Table4[[#This Row],[TASK DURATION]]="","",Table4[[#This Row],[START DATE]]+Table4[[#This Row],[TASK DURATION]]))</f>
        <v/>
      </c>
      <c r="G466" s="272"/>
      <c r="H466" s="272"/>
      <c r="I466" s="272"/>
      <c r="J466" s="272"/>
      <c r="K466" s="272"/>
      <c r="L466" s="272"/>
      <c r="M466" s="272"/>
      <c r="N466" s="272"/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</row>
    <row r="467" spans="1:26" x14ac:dyDescent="0.35">
      <c r="A467" s="1008"/>
      <c r="D467" s="269" t="str">
        <f t="shared" si="7"/>
        <v/>
      </c>
      <c r="F467" s="271" t="str">
        <f>IF(Table4[[#This Row],[START DATE]]="","",IF(Table4[[#This Row],[TASK DURATION]]="","",Table4[[#This Row],[START DATE]]+Table4[[#This Row],[TASK DURATION]]))</f>
        <v/>
      </c>
      <c r="G467" s="272"/>
      <c r="H467" s="272"/>
      <c r="I467" s="272"/>
      <c r="J467" s="272"/>
      <c r="K467" s="272"/>
      <c r="L467" s="272"/>
      <c r="M467" s="272"/>
      <c r="N467" s="272"/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</row>
    <row r="468" spans="1:26" x14ac:dyDescent="0.35">
      <c r="A468" s="1008"/>
      <c r="D468" s="269" t="str">
        <f t="shared" si="7"/>
        <v/>
      </c>
      <c r="F468" s="271" t="str">
        <f>IF(Table4[[#This Row],[START DATE]]="","",IF(Table4[[#This Row],[TASK DURATION]]="","",Table4[[#This Row],[START DATE]]+Table4[[#This Row],[TASK DURATION]]))</f>
        <v/>
      </c>
      <c r="G468" s="272"/>
      <c r="H468" s="272"/>
      <c r="I468" s="272"/>
      <c r="J468" s="272"/>
      <c r="K468" s="272"/>
      <c r="L468" s="272"/>
      <c r="M468" s="272"/>
      <c r="N468" s="272"/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</row>
    <row r="469" spans="1:26" x14ac:dyDescent="0.35">
      <c r="A469" s="1008"/>
      <c r="D469" s="269" t="str">
        <f t="shared" si="7"/>
        <v/>
      </c>
      <c r="F469" s="271" t="str">
        <f>IF(Table4[[#This Row],[START DATE]]="","",IF(Table4[[#This Row],[TASK DURATION]]="","",Table4[[#This Row],[START DATE]]+Table4[[#This Row],[TASK DURATION]]))</f>
        <v/>
      </c>
      <c r="G469" s="272"/>
      <c r="H469" s="272"/>
      <c r="I469" s="272"/>
      <c r="J469" s="272"/>
      <c r="K469" s="272"/>
      <c r="L469" s="272"/>
      <c r="M469" s="272"/>
      <c r="N469" s="272"/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</row>
    <row r="470" spans="1:26" x14ac:dyDescent="0.35">
      <c r="A470" s="1008"/>
      <c r="D470" s="269" t="str">
        <f t="shared" si="7"/>
        <v/>
      </c>
      <c r="F470" s="271" t="str">
        <f>IF(Table4[[#This Row],[START DATE]]="","",IF(Table4[[#This Row],[TASK DURATION]]="","",Table4[[#This Row],[START DATE]]+Table4[[#This Row],[TASK DURATION]]))</f>
        <v/>
      </c>
      <c r="G470" s="272"/>
      <c r="H470" s="272"/>
      <c r="I470" s="272"/>
      <c r="J470" s="272"/>
      <c r="K470" s="272"/>
      <c r="L470" s="272"/>
      <c r="M470" s="272"/>
      <c r="N470" s="272"/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</row>
    <row r="471" spans="1:26" x14ac:dyDescent="0.35">
      <c r="A471" s="1008"/>
      <c r="D471" s="269" t="str">
        <f t="shared" si="7"/>
        <v/>
      </c>
      <c r="F471" s="271" t="str">
        <f>IF(Table4[[#This Row],[START DATE]]="","",IF(Table4[[#This Row],[TASK DURATION]]="","",Table4[[#This Row],[START DATE]]+Table4[[#This Row],[TASK DURATION]]))</f>
        <v/>
      </c>
      <c r="G471" s="272"/>
      <c r="H471" s="272"/>
      <c r="I471" s="272"/>
      <c r="J471" s="272"/>
      <c r="K471" s="272"/>
      <c r="L471" s="272"/>
      <c r="M471" s="272"/>
      <c r="N471" s="272"/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</row>
    <row r="472" spans="1:26" x14ac:dyDescent="0.35">
      <c r="A472" s="1008"/>
      <c r="D472" s="269" t="str">
        <f t="shared" si="7"/>
        <v/>
      </c>
      <c r="F472" s="271" t="str">
        <f>IF(Table4[[#This Row],[START DATE]]="","",IF(Table4[[#This Row],[TASK DURATION]]="","",Table4[[#This Row],[START DATE]]+Table4[[#This Row],[TASK DURATION]]))</f>
        <v/>
      </c>
      <c r="G472" s="272"/>
      <c r="H472" s="272"/>
      <c r="I472" s="272"/>
      <c r="J472" s="272"/>
      <c r="K472" s="272"/>
      <c r="L472" s="272"/>
      <c r="M472" s="272"/>
      <c r="N472" s="272"/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</row>
    <row r="473" spans="1:26" x14ac:dyDescent="0.35">
      <c r="A473" s="1008"/>
      <c r="D473" s="269" t="str">
        <f t="shared" si="7"/>
        <v/>
      </c>
      <c r="F473" s="271" t="str">
        <f>IF(Table4[[#This Row],[START DATE]]="","",IF(Table4[[#This Row],[TASK DURATION]]="","",Table4[[#This Row],[START DATE]]+Table4[[#This Row],[TASK DURATION]]))</f>
        <v/>
      </c>
      <c r="G473" s="272"/>
      <c r="H473" s="272"/>
      <c r="I473" s="272"/>
      <c r="J473" s="272"/>
      <c r="K473" s="272"/>
      <c r="L473" s="272"/>
      <c r="M473" s="272"/>
      <c r="N473" s="272"/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</row>
    <row r="474" spans="1:26" x14ac:dyDescent="0.35">
      <c r="A474" s="1008"/>
      <c r="D474" s="269" t="str">
        <f t="shared" si="7"/>
        <v/>
      </c>
      <c r="F474" s="271" t="str">
        <f>IF(Table4[[#This Row],[START DATE]]="","",IF(Table4[[#This Row],[TASK DURATION]]="","",Table4[[#This Row],[START DATE]]+Table4[[#This Row],[TASK DURATION]]))</f>
        <v/>
      </c>
      <c r="G474" s="272"/>
      <c r="H474" s="272"/>
      <c r="I474" s="272"/>
      <c r="J474" s="272"/>
      <c r="K474" s="272"/>
      <c r="L474" s="272"/>
      <c r="M474" s="272"/>
      <c r="N474" s="272"/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</row>
    <row r="475" spans="1:26" x14ac:dyDescent="0.35">
      <c r="A475" s="1008"/>
      <c r="D475" s="269" t="str">
        <f t="shared" si="7"/>
        <v/>
      </c>
      <c r="F475" s="271" t="str">
        <f>IF(Table4[[#This Row],[START DATE]]="","",IF(Table4[[#This Row],[TASK DURATION]]="","",Table4[[#This Row],[START DATE]]+Table4[[#This Row],[TASK DURATION]]))</f>
        <v/>
      </c>
      <c r="G475" s="272"/>
      <c r="H475" s="272"/>
      <c r="I475" s="272"/>
      <c r="J475" s="272"/>
      <c r="K475" s="272"/>
      <c r="L475" s="272"/>
      <c r="M475" s="272"/>
      <c r="N475" s="272"/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</row>
    <row r="476" spans="1:26" x14ac:dyDescent="0.35">
      <c r="A476" s="1008"/>
      <c r="D476" s="269" t="str">
        <f t="shared" si="7"/>
        <v/>
      </c>
      <c r="F476" s="271" t="str">
        <f>IF(Table4[[#This Row],[START DATE]]="","",IF(Table4[[#This Row],[TASK DURATION]]="","",Table4[[#This Row],[START DATE]]+Table4[[#This Row],[TASK DURATION]]))</f>
        <v/>
      </c>
      <c r="G476" s="272"/>
      <c r="H476" s="272"/>
      <c r="I476" s="272"/>
      <c r="J476" s="272"/>
      <c r="K476" s="272"/>
      <c r="L476" s="272"/>
      <c r="M476" s="272"/>
      <c r="N476" s="272"/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</row>
    <row r="477" spans="1:26" x14ac:dyDescent="0.35">
      <c r="A477" s="1008"/>
      <c r="D477" s="269" t="str">
        <f t="shared" si="7"/>
        <v/>
      </c>
      <c r="F477" s="271" t="str">
        <f>IF(Table4[[#This Row],[START DATE]]="","",IF(Table4[[#This Row],[TASK DURATION]]="","",Table4[[#This Row],[START DATE]]+Table4[[#This Row],[TASK DURATION]]))</f>
        <v/>
      </c>
      <c r="G477" s="272"/>
      <c r="H477" s="272"/>
      <c r="I477" s="272"/>
      <c r="J477" s="272"/>
      <c r="K477" s="272"/>
      <c r="L477" s="272"/>
      <c r="M477" s="272"/>
      <c r="N477" s="272"/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</row>
    <row r="478" spans="1:26" x14ac:dyDescent="0.35">
      <c r="A478" s="1008"/>
      <c r="D478" s="269" t="str">
        <f t="shared" si="7"/>
        <v/>
      </c>
      <c r="F478" s="271" t="str">
        <f>IF(Table4[[#This Row],[START DATE]]="","",IF(Table4[[#This Row],[TASK DURATION]]="","",Table4[[#This Row],[START DATE]]+Table4[[#This Row],[TASK DURATION]]))</f>
        <v/>
      </c>
      <c r="G478" s="272"/>
      <c r="H478" s="272"/>
      <c r="I478" s="272"/>
      <c r="J478" s="272"/>
      <c r="K478" s="272"/>
      <c r="L478" s="272"/>
      <c r="M478" s="272"/>
      <c r="N478" s="272"/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</row>
    <row r="479" spans="1:26" x14ac:dyDescent="0.35">
      <c r="A479" s="1008"/>
      <c r="D479" s="269" t="str">
        <f t="shared" si="7"/>
        <v/>
      </c>
      <c r="F479" s="271" t="str">
        <f>IF(Table4[[#This Row],[START DATE]]="","",IF(Table4[[#This Row],[TASK DURATION]]="","",Table4[[#This Row],[START DATE]]+Table4[[#This Row],[TASK DURATION]]))</f>
        <v/>
      </c>
      <c r="G479" s="272"/>
      <c r="H479" s="272"/>
      <c r="I479" s="272"/>
      <c r="J479" s="272"/>
      <c r="K479" s="272"/>
      <c r="L479" s="272"/>
      <c r="M479" s="272"/>
      <c r="N479" s="272"/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</row>
    <row r="480" spans="1:26" x14ac:dyDescent="0.35">
      <c r="A480" s="1008"/>
      <c r="D480" s="269" t="str">
        <f t="shared" si="7"/>
        <v/>
      </c>
      <c r="F480" s="271" t="str">
        <f>IF(Table4[[#This Row],[START DATE]]="","",IF(Table4[[#This Row],[TASK DURATION]]="","",Table4[[#This Row],[START DATE]]+Table4[[#This Row],[TASK DURATION]]))</f>
        <v/>
      </c>
      <c r="G480" s="272"/>
      <c r="H480" s="272"/>
      <c r="I480" s="272"/>
      <c r="J480" s="272"/>
      <c r="K480" s="272"/>
      <c r="L480" s="272"/>
      <c r="M480" s="272"/>
      <c r="N480" s="272"/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</row>
    <row r="481" spans="1:26" x14ac:dyDescent="0.35">
      <c r="A481" s="1008"/>
      <c r="D481" s="269" t="str">
        <f t="shared" si="7"/>
        <v/>
      </c>
      <c r="F481" s="271" t="str">
        <f>IF(Table4[[#This Row],[START DATE]]="","",IF(Table4[[#This Row],[TASK DURATION]]="","",Table4[[#This Row],[START DATE]]+Table4[[#This Row],[TASK DURATION]]))</f>
        <v/>
      </c>
      <c r="G481" s="272"/>
      <c r="H481" s="272"/>
      <c r="I481" s="272"/>
      <c r="J481" s="272"/>
      <c r="K481" s="272"/>
      <c r="L481" s="272"/>
      <c r="M481" s="272"/>
      <c r="N481" s="272"/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</row>
    <row r="482" spans="1:26" x14ac:dyDescent="0.35">
      <c r="A482" s="1008"/>
      <c r="D482" s="269" t="str">
        <f t="shared" si="7"/>
        <v/>
      </c>
      <c r="F482" s="271" t="str">
        <f>IF(Table4[[#This Row],[START DATE]]="","",IF(Table4[[#This Row],[TASK DURATION]]="","",Table4[[#This Row],[START DATE]]+Table4[[#This Row],[TASK DURATION]]))</f>
        <v/>
      </c>
      <c r="G482" s="272"/>
      <c r="H482" s="272"/>
      <c r="I482" s="272"/>
      <c r="J482" s="272"/>
      <c r="K482" s="272"/>
      <c r="L482" s="272"/>
      <c r="M482" s="272"/>
      <c r="N482" s="272"/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</row>
    <row r="483" spans="1:26" x14ac:dyDescent="0.35">
      <c r="A483" s="1008"/>
      <c r="D483" s="269" t="str">
        <f t="shared" si="7"/>
        <v/>
      </c>
      <c r="F483" s="271" t="str">
        <f>IF(Table4[[#This Row],[START DATE]]="","",IF(Table4[[#This Row],[TASK DURATION]]="","",Table4[[#This Row],[START DATE]]+Table4[[#This Row],[TASK DURATION]]))</f>
        <v/>
      </c>
      <c r="G483" s="272"/>
      <c r="H483" s="272"/>
      <c r="I483" s="272"/>
      <c r="J483" s="272"/>
      <c r="K483" s="272"/>
      <c r="L483" s="272"/>
      <c r="M483" s="272"/>
      <c r="N483" s="272"/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</row>
    <row r="484" spans="1:26" x14ac:dyDescent="0.35">
      <c r="A484" s="1008"/>
      <c r="D484" s="269" t="str">
        <f t="shared" si="7"/>
        <v/>
      </c>
      <c r="F484" s="271" t="str">
        <f>IF(Table4[[#This Row],[START DATE]]="","",IF(Table4[[#This Row],[TASK DURATION]]="","",Table4[[#This Row],[START DATE]]+Table4[[#This Row],[TASK DURATION]]))</f>
        <v/>
      </c>
      <c r="G484" s="272"/>
      <c r="H484" s="272"/>
      <c r="I484" s="272"/>
      <c r="J484" s="272"/>
      <c r="K484" s="272"/>
      <c r="L484" s="272"/>
      <c r="M484" s="272"/>
      <c r="N484" s="272"/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</row>
    <row r="485" spans="1:26" x14ac:dyDescent="0.35">
      <c r="A485" s="1008"/>
      <c r="D485" s="269" t="str">
        <f t="shared" si="7"/>
        <v/>
      </c>
      <c r="F485" s="271" t="str">
        <f>IF(Table4[[#This Row],[START DATE]]="","",IF(Table4[[#This Row],[TASK DURATION]]="","",Table4[[#This Row],[START DATE]]+Table4[[#This Row],[TASK DURATION]]))</f>
        <v/>
      </c>
      <c r="G485" s="272"/>
      <c r="H485" s="272"/>
      <c r="I485" s="272"/>
      <c r="J485" s="272"/>
      <c r="K485" s="272"/>
      <c r="L485" s="272"/>
      <c r="M485" s="272"/>
      <c r="N485" s="272"/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</row>
    <row r="486" spans="1:26" x14ac:dyDescent="0.35">
      <c r="A486" s="1008"/>
      <c r="D486" s="269" t="str">
        <f t="shared" si="7"/>
        <v/>
      </c>
      <c r="F486" s="271" t="str">
        <f>IF(Table4[[#This Row],[START DATE]]="","",IF(Table4[[#This Row],[TASK DURATION]]="","",Table4[[#This Row],[START DATE]]+Table4[[#This Row],[TASK DURATION]]))</f>
        <v/>
      </c>
      <c r="G486" s="272"/>
      <c r="H486" s="272"/>
      <c r="I486" s="272"/>
      <c r="J486" s="272"/>
      <c r="K486" s="272"/>
      <c r="L486" s="272"/>
      <c r="M486" s="272"/>
      <c r="N486" s="272"/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</row>
    <row r="487" spans="1:26" x14ac:dyDescent="0.35">
      <c r="A487" s="1008"/>
      <c r="D487" s="269" t="str">
        <f t="shared" si="7"/>
        <v/>
      </c>
      <c r="F487" s="271" t="str">
        <f>IF(Table4[[#This Row],[START DATE]]="","",IF(Table4[[#This Row],[TASK DURATION]]="","",Table4[[#This Row],[START DATE]]+Table4[[#This Row],[TASK DURATION]]))</f>
        <v/>
      </c>
      <c r="G487" s="272"/>
      <c r="H487" s="272"/>
      <c r="I487" s="272"/>
      <c r="J487" s="272"/>
      <c r="K487" s="272"/>
      <c r="L487" s="272"/>
      <c r="M487" s="272"/>
      <c r="N487" s="272"/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</row>
    <row r="488" spans="1:26" x14ac:dyDescent="0.35">
      <c r="A488" s="1008"/>
      <c r="D488" s="269" t="str">
        <f t="shared" si="7"/>
        <v/>
      </c>
      <c r="F488" s="271" t="str">
        <f>IF(Table4[[#This Row],[START DATE]]="","",IF(Table4[[#This Row],[TASK DURATION]]="","",Table4[[#This Row],[START DATE]]+Table4[[#This Row],[TASK DURATION]]))</f>
        <v/>
      </c>
      <c r="G488" s="272"/>
      <c r="H488" s="272"/>
      <c r="I488" s="272"/>
      <c r="J488" s="272"/>
      <c r="K488" s="272"/>
      <c r="L488" s="272"/>
      <c r="M488" s="272"/>
      <c r="N488" s="272"/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</row>
    <row r="489" spans="1:26" x14ac:dyDescent="0.35">
      <c r="A489" s="1008"/>
      <c r="D489" s="269" t="str">
        <f t="shared" si="7"/>
        <v/>
      </c>
      <c r="F489" s="271" t="str">
        <f>IF(Table4[[#This Row],[START DATE]]="","",IF(Table4[[#This Row],[TASK DURATION]]="","",Table4[[#This Row],[START DATE]]+Table4[[#This Row],[TASK DURATION]]))</f>
        <v/>
      </c>
      <c r="G489" s="272"/>
      <c r="H489" s="272"/>
      <c r="I489" s="272"/>
      <c r="J489" s="272"/>
      <c r="K489" s="272"/>
      <c r="L489" s="272"/>
      <c r="M489" s="272"/>
      <c r="N489" s="272"/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</row>
    <row r="490" spans="1:26" x14ac:dyDescent="0.35">
      <c r="A490" s="1008"/>
      <c r="D490" s="269" t="str">
        <f t="shared" si="7"/>
        <v/>
      </c>
      <c r="F490" s="271" t="str">
        <f>IF(Table4[[#This Row],[START DATE]]="","",IF(Table4[[#This Row],[TASK DURATION]]="","",Table4[[#This Row],[START DATE]]+Table4[[#This Row],[TASK DURATION]]))</f>
        <v/>
      </c>
      <c r="G490" s="272"/>
      <c r="H490" s="272"/>
      <c r="I490" s="272"/>
      <c r="J490" s="272"/>
      <c r="K490" s="272"/>
      <c r="L490" s="272"/>
      <c r="M490" s="272"/>
      <c r="N490" s="272"/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</row>
    <row r="491" spans="1:26" x14ac:dyDescent="0.35">
      <c r="A491" s="1008"/>
      <c r="D491" s="269" t="str">
        <f t="shared" si="7"/>
        <v/>
      </c>
      <c r="F491" s="271" t="str">
        <f>IF(Table4[[#This Row],[START DATE]]="","",IF(Table4[[#This Row],[TASK DURATION]]="","",Table4[[#This Row],[START DATE]]+Table4[[#This Row],[TASK DURATION]]))</f>
        <v/>
      </c>
      <c r="G491" s="272"/>
      <c r="H491" s="272"/>
      <c r="I491" s="272"/>
      <c r="J491" s="272"/>
      <c r="K491" s="272"/>
      <c r="L491" s="272"/>
      <c r="M491" s="272"/>
      <c r="N491" s="272"/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</row>
    <row r="492" spans="1:26" x14ac:dyDescent="0.35">
      <c r="A492" s="1008"/>
      <c r="D492" s="269" t="str">
        <f t="shared" si="7"/>
        <v/>
      </c>
      <c r="F492" s="271" t="str">
        <f>IF(Table4[[#This Row],[START DATE]]="","",IF(Table4[[#This Row],[TASK DURATION]]="","",Table4[[#This Row],[START DATE]]+Table4[[#This Row],[TASK DURATION]]))</f>
        <v/>
      </c>
      <c r="G492" s="272"/>
      <c r="H492" s="272"/>
      <c r="I492" s="272"/>
      <c r="J492" s="272"/>
      <c r="K492" s="272"/>
      <c r="L492" s="272"/>
      <c r="M492" s="272"/>
      <c r="N492" s="272"/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</row>
    <row r="493" spans="1:26" x14ac:dyDescent="0.35">
      <c r="A493" s="1008"/>
      <c r="D493" s="269" t="str">
        <f t="shared" si="7"/>
        <v/>
      </c>
      <c r="F493" s="271" t="str">
        <f>IF(Table4[[#This Row],[START DATE]]="","",IF(Table4[[#This Row],[TASK DURATION]]="","",Table4[[#This Row],[START DATE]]+Table4[[#This Row],[TASK DURATION]]))</f>
        <v/>
      </c>
      <c r="G493" s="272"/>
      <c r="H493" s="272"/>
      <c r="I493" s="272"/>
      <c r="J493" s="272"/>
      <c r="K493" s="272"/>
      <c r="L493" s="272"/>
      <c r="M493" s="272"/>
      <c r="N493" s="272"/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</row>
    <row r="494" spans="1:26" x14ac:dyDescent="0.35">
      <c r="A494" s="1008"/>
      <c r="D494" s="269" t="str">
        <f t="shared" si="7"/>
        <v/>
      </c>
      <c r="F494" s="271" t="str">
        <f>IF(Table4[[#This Row],[START DATE]]="","",IF(Table4[[#This Row],[TASK DURATION]]="","",Table4[[#This Row],[START DATE]]+Table4[[#This Row],[TASK DURATION]]))</f>
        <v/>
      </c>
      <c r="G494" s="272"/>
      <c r="H494" s="272"/>
      <c r="I494" s="272"/>
      <c r="J494" s="272"/>
      <c r="K494" s="272"/>
      <c r="L494" s="272"/>
      <c r="M494" s="272"/>
      <c r="N494" s="272"/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</row>
    <row r="495" spans="1:26" x14ac:dyDescent="0.35">
      <c r="A495" s="1008"/>
      <c r="D495" s="269" t="str">
        <f t="shared" si="7"/>
        <v/>
      </c>
      <c r="F495" s="271" t="str">
        <f>IF(Table4[[#This Row],[START DATE]]="","",IF(Table4[[#This Row],[TASK DURATION]]="","",Table4[[#This Row],[START DATE]]+Table4[[#This Row],[TASK DURATION]]))</f>
        <v/>
      </c>
      <c r="G495" s="272"/>
      <c r="H495" s="272"/>
      <c r="I495" s="272"/>
      <c r="J495" s="272"/>
      <c r="K495" s="272"/>
      <c r="L495" s="272"/>
      <c r="M495" s="272"/>
      <c r="N495" s="272"/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</row>
    <row r="496" spans="1:26" x14ac:dyDescent="0.35">
      <c r="A496" s="1008"/>
      <c r="D496" s="269" t="str">
        <f t="shared" si="7"/>
        <v/>
      </c>
      <c r="F496" s="271" t="str">
        <f>IF(Table4[[#This Row],[START DATE]]="","",IF(Table4[[#This Row],[TASK DURATION]]="","",Table4[[#This Row],[START DATE]]+Table4[[#This Row],[TASK DURATION]]))</f>
        <v/>
      </c>
      <c r="G496" s="272"/>
      <c r="H496" s="272"/>
      <c r="I496" s="272"/>
      <c r="J496" s="272"/>
      <c r="K496" s="272"/>
      <c r="L496" s="272"/>
      <c r="M496" s="272"/>
      <c r="N496" s="272"/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</row>
    <row r="497" spans="1:26" x14ac:dyDescent="0.35">
      <c r="A497" s="1008"/>
      <c r="D497" s="269" t="str">
        <f t="shared" si="7"/>
        <v/>
      </c>
      <c r="F497" s="271" t="str">
        <f>IF(Table4[[#This Row],[START DATE]]="","",IF(Table4[[#This Row],[TASK DURATION]]="","",Table4[[#This Row],[START DATE]]+Table4[[#This Row],[TASK DURATION]]))</f>
        <v/>
      </c>
      <c r="G497" s="272"/>
      <c r="H497" s="272"/>
      <c r="I497" s="272"/>
      <c r="J497" s="272"/>
      <c r="K497" s="272"/>
      <c r="L497" s="272"/>
      <c r="M497" s="272"/>
      <c r="N497" s="272"/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</row>
    <row r="498" spans="1:26" x14ac:dyDescent="0.35">
      <c r="A498" s="1008"/>
      <c r="D498" s="269" t="str">
        <f t="shared" si="7"/>
        <v/>
      </c>
      <c r="F498" s="271" t="str">
        <f>IF(Table4[[#This Row],[START DATE]]="","",IF(Table4[[#This Row],[TASK DURATION]]="","",Table4[[#This Row],[START DATE]]+Table4[[#This Row],[TASK DURATION]]))</f>
        <v/>
      </c>
      <c r="G498" s="272"/>
      <c r="H498" s="272"/>
      <c r="I498" s="272"/>
      <c r="J498" s="272"/>
      <c r="K498" s="272"/>
      <c r="L498" s="272"/>
      <c r="M498" s="272"/>
      <c r="N498" s="272"/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</row>
    <row r="499" spans="1:26" x14ac:dyDescent="0.35">
      <c r="A499" s="1008"/>
      <c r="D499" s="269" t="str">
        <f t="shared" si="7"/>
        <v/>
      </c>
      <c r="F499" s="271" t="str">
        <f>IF(Table4[[#This Row],[START DATE]]="","",IF(Table4[[#This Row],[TASK DURATION]]="","",Table4[[#This Row],[START DATE]]+Table4[[#This Row],[TASK DURATION]]))</f>
        <v/>
      </c>
      <c r="G499" s="272"/>
      <c r="H499" s="272"/>
      <c r="I499" s="272"/>
      <c r="J499" s="272"/>
      <c r="K499" s="272"/>
      <c r="L499" s="272"/>
      <c r="M499" s="272"/>
      <c r="N499" s="272"/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</row>
    <row r="500" spans="1:26" x14ac:dyDescent="0.35">
      <c r="A500" s="1008"/>
      <c r="D500" s="269" t="str">
        <f t="shared" si="7"/>
        <v/>
      </c>
      <c r="F500" s="271" t="str">
        <f>IF(Table4[[#This Row],[START DATE]]="","",IF(Table4[[#This Row],[TASK DURATION]]="","",Table4[[#This Row],[START DATE]]+Table4[[#This Row],[TASK DURATION]]))</f>
        <v/>
      </c>
      <c r="G500" s="272"/>
      <c r="H500" s="272"/>
      <c r="I500" s="272"/>
      <c r="J500" s="272"/>
      <c r="K500" s="272"/>
      <c r="L500" s="272"/>
      <c r="M500" s="272"/>
      <c r="N500" s="272"/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</row>
    <row r="501" spans="1:26" x14ac:dyDescent="0.35">
      <c r="A501" s="1008"/>
      <c r="D501" s="269" t="str">
        <f t="shared" si="7"/>
        <v/>
      </c>
      <c r="F501" s="271" t="str">
        <f>IF(Table4[[#This Row],[START DATE]]="","",IF(Table4[[#This Row],[TASK DURATION]]="","",Table4[[#This Row],[START DATE]]+Table4[[#This Row],[TASK DURATION]]))</f>
        <v/>
      </c>
      <c r="G501" s="272"/>
      <c r="H501" s="272"/>
      <c r="I501" s="272"/>
      <c r="J501" s="272"/>
      <c r="K501" s="272"/>
      <c r="L501" s="272"/>
      <c r="M501" s="272"/>
      <c r="N501" s="272"/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</row>
    <row r="502" spans="1:26" x14ac:dyDescent="0.35">
      <c r="A502" s="1008"/>
      <c r="D502" s="269" t="str">
        <f t="shared" si="7"/>
        <v/>
      </c>
      <c r="F502" s="271" t="str">
        <f>IF(Table4[[#This Row],[START DATE]]="","",IF(Table4[[#This Row],[TASK DURATION]]="","",Table4[[#This Row],[START DATE]]+Table4[[#This Row],[TASK DURATION]]))</f>
        <v/>
      </c>
      <c r="G502" s="272"/>
      <c r="H502" s="272"/>
      <c r="I502" s="272"/>
      <c r="J502" s="272"/>
      <c r="K502" s="272"/>
      <c r="L502" s="272"/>
      <c r="M502" s="272"/>
      <c r="N502" s="272"/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</row>
    <row r="503" spans="1:26" x14ac:dyDescent="0.35">
      <c r="A503" s="1008"/>
      <c r="D503" s="269" t="str">
        <f t="shared" si="7"/>
        <v/>
      </c>
      <c r="F503" s="271" t="str">
        <f>IF(Table4[[#This Row],[START DATE]]="","",IF(Table4[[#This Row],[TASK DURATION]]="","",Table4[[#This Row],[START DATE]]+Table4[[#This Row],[TASK DURATION]]))</f>
        <v/>
      </c>
      <c r="G503" s="272"/>
      <c r="H503" s="272"/>
      <c r="I503" s="272"/>
      <c r="J503" s="272"/>
      <c r="K503" s="272"/>
      <c r="L503" s="272"/>
      <c r="M503" s="272"/>
      <c r="N503" s="272"/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</row>
    <row r="504" spans="1:26" x14ac:dyDescent="0.35">
      <c r="A504" s="1008"/>
      <c r="D504" s="269" t="str">
        <f t="shared" si="7"/>
        <v/>
      </c>
      <c r="F504" s="271" t="str">
        <f>IF(Table4[[#This Row],[START DATE]]="","",IF(Table4[[#This Row],[TASK DURATION]]="","",Table4[[#This Row],[START DATE]]+Table4[[#This Row],[TASK DURATION]]))</f>
        <v/>
      </c>
      <c r="G504" s="272"/>
      <c r="H504" s="272"/>
      <c r="I504" s="272"/>
      <c r="J504" s="272"/>
      <c r="K504" s="272"/>
      <c r="L504" s="272"/>
      <c r="M504" s="272"/>
      <c r="N504" s="272"/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</row>
    <row r="505" spans="1:26" x14ac:dyDescent="0.35">
      <c r="A505" s="1008"/>
      <c r="D505" s="269" t="str">
        <f t="shared" si="7"/>
        <v/>
      </c>
      <c r="F505" s="271" t="str">
        <f>IF(Table4[[#This Row],[START DATE]]="","",IF(Table4[[#This Row],[TASK DURATION]]="","",Table4[[#This Row],[START DATE]]+Table4[[#This Row],[TASK DURATION]]))</f>
        <v/>
      </c>
      <c r="G505" s="272"/>
      <c r="H505" s="272"/>
      <c r="I505" s="272"/>
      <c r="J505" s="272"/>
      <c r="K505" s="272"/>
      <c r="L505" s="272"/>
      <c r="M505" s="272"/>
      <c r="N505" s="272"/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</row>
    <row r="506" spans="1:26" x14ac:dyDescent="0.35">
      <c r="A506" s="1008"/>
      <c r="D506" s="269" t="str">
        <f t="shared" si="7"/>
        <v/>
      </c>
      <c r="F506" s="271" t="str">
        <f>IF(Table4[[#This Row],[START DATE]]="","",IF(Table4[[#This Row],[TASK DURATION]]="","",Table4[[#This Row],[START DATE]]+Table4[[#This Row],[TASK DURATION]]))</f>
        <v/>
      </c>
      <c r="G506" s="272"/>
      <c r="H506" s="272"/>
      <c r="I506" s="272"/>
      <c r="J506" s="272"/>
      <c r="K506" s="272"/>
      <c r="L506" s="272"/>
      <c r="M506" s="272"/>
      <c r="N506" s="272"/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</row>
    <row r="507" spans="1:26" x14ac:dyDescent="0.35">
      <c r="A507" s="1008"/>
      <c r="D507" s="269" t="str">
        <f t="shared" si="7"/>
        <v/>
      </c>
      <c r="F507" s="271" t="str">
        <f>IF(Table4[[#This Row],[START DATE]]="","",IF(Table4[[#This Row],[TASK DURATION]]="","",Table4[[#This Row],[START DATE]]+Table4[[#This Row],[TASK DURATION]]))</f>
        <v/>
      </c>
      <c r="G507" s="272"/>
      <c r="H507" s="272"/>
      <c r="I507" s="272"/>
      <c r="J507" s="272"/>
      <c r="K507" s="272"/>
      <c r="L507" s="272"/>
      <c r="M507" s="272"/>
      <c r="N507" s="272"/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</row>
    <row r="508" spans="1:26" x14ac:dyDescent="0.35">
      <c r="A508" s="1008"/>
      <c r="D508" s="269" t="str">
        <f t="shared" si="7"/>
        <v/>
      </c>
      <c r="F508" s="271" t="str">
        <f>IF(Table4[[#This Row],[START DATE]]="","",IF(Table4[[#This Row],[TASK DURATION]]="","",Table4[[#This Row],[START DATE]]+Table4[[#This Row],[TASK DURATION]]))</f>
        <v/>
      </c>
      <c r="G508" s="272"/>
      <c r="H508" s="272"/>
      <c r="I508" s="272"/>
      <c r="J508" s="272"/>
      <c r="K508" s="272"/>
      <c r="L508" s="272"/>
      <c r="M508" s="272"/>
      <c r="N508" s="272"/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</row>
    <row r="509" spans="1:26" x14ac:dyDescent="0.35">
      <c r="A509" s="1008"/>
      <c r="D509" s="269" t="str">
        <f t="shared" si="7"/>
        <v/>
      </c>
      <c r="F509" s="271" t="str">
        <f>IF(Table4[[#This Row],[START DATE]]="","",IF(Table4[[#This Row],[TASK DURATION]]="","",Table4[[#This Row],[START DATE]]+Table4[[#This Row],[TASK DURATION]]))</f>
        <v/>
      </c>
      <c r="G509" s="272"/>
      <c r="H509" s="272"/>
      <c r="I509" s="272"/>
      <c r="J509" s="272"/>
      <c r="K509" s="272"/>
      <c r="L509" s="272"/>
      <c r="M509" s="272"/>
      <c r="N509" s="272"/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</row>
    <row r="510" spans="1:26" x14ac:dyDescent="0.35">
      <c r="A510" s="1008"/>
      <c r="D510" s="269" t="str">
        <f t="shared" si="7"/>
        <v/>
      </c>
      <c r="F510" s="271" t="str">
        <f>IF(Table4[[#This Row],[START DATE]]="","",IF(Table4[[#This Row],[TASK DURATION]]="","",Table4[[#This Row],[START DATE]]+Table4[[#This Row],[TASK DURATION]]))</f>
        <v/>
      </c>
      <c r="G510" s="272"/>
      <c r="H510" s="272"/>
      <c r="I510" s="272"/>
      <c r="J510" s="272"/>
      <c r="K510" s="272"/>
      <c r="L510" s="272"/>
      <c r="M510" s="272"/>
      <c r="N510" s="272"/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</row>
    <row r="511" spans="1:26" x14ac:dyDescent="0.35">
      <c r="A511" s="1008"/>
      <c r="D511" s="269" t="str">
        <f t="shared" si="7"/>
        <v/>
      </c>
      <c r="F511" s="271" t="str">
        <f>IF(Table4[[#This Row],[START DATE]]="","",IF(Table4[[#This Row],[TASK DURATION]]="","",Table4[[#This Row],[START DATE]]+Table4[[#This Row],[TASK DURATION]]))</f>
        <v/>
      </c>
      <c r="G511" s="272"/>
      <c r="H511" s="272"/>
      <c r="I511" s="272"/>
      <c r="J511" s="272"/>
      <c r="K511" s="272"/>
      <c r="L511" s="272"/>
      <c r="M511" s="272"/>
      <c r="N511" s="272"/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</row>
    <row r="512" spans="1:26" x14ac:dyDescent="0.35">
      <c r="A512" s="1008"/>
      <c r="D512" s="269" t="str">
        <f t="shared" si="7"/>
        <v/>
      </c>
      <c r="F512" s="271" t="str">
        <f>IF(Table4[[#This Row],[START DATE]]="","",IF(Table4[[#This Row],[TASK DURATION]]="","",Table4[[#This Row],[START DATE]]+Table4[[#This Row],[TASK DURATION]]))</f>
        <v/>
      </c>
      <c r="G512" s="272"/>
      <c r="H512" s="272"/>
      <c r="I512" s="272"/>
      <c r="J512" s="272"/>
      <c r="K512" s="272"/>
      <c r="L512" s="272"/>
      <c r="M512" s="272"/>
      <c r="N512" s="272"/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</row>
    <row r="513" spans="1:26" x14ac:dyDescent="0.35">
      <c r="A513" s="1008"/>
      <c r="D513" s="269" t="str">
        <f t="shared" si="7"/>
        <v/>
      </c>
      <c r="F513" s="271" t="str">
        <f>IF(Table4[[#This Row],[START DATE]]="","",IF(Table4[[#This Row],[TASK DURATION]]="","",Table4[[#This Row],[START DATE]]+Table4[[#This Row],[TASK DURATION]]))</f>
        <v/>
      </c>
      <c r="G513" s="272"/>
      <c r="H513" s="272"/>
      <c r="I513" s="272"/>
      <c r="J513" s="272"/>
      <c r="K513" s="272"/>
      <c r="L513" s="272"/>
      <c r="M513" s="272"/>
      <c r="N513" s="272"/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</row>
    <row r="514" spans="1:26" x14ac:dyDescent="0.35">
      <c r="A514" s="1008"/>
      <c r="D514" s="269" t="str">
        <f t="shared" si="7"/>
        <v/>
      </c>
      <c r="F514" s="271" t="str">
        <f>IF(Table4[[#This Row],[START DATE]]="","",IF(Table4[[#This Row],[TASK DURATION]]="","",Table4[[#This Row],[START DATE]]+Table4[[#This Row],[TASK DURATION]]))</f>
        <v/>
      </c>
      <c r="G514" s="272"/>
      <c r="H514" s="272"/>
      <c r="I514" s="272"/>
      <c r="J514" s="272"/>
      <c r="K514" s="272"/>
      <c r="L514" s="272"/>
      <c r="M514" s="272"/>
      <c r="N514" s="272"/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</row>
    <row r="515" spans="1:26" x14ac:dyDescent="0.35">
      <c r="A515" s="1008"/>
      <c r="D515" s="269" t="str">
        <f t="shared" ref="D515:D578" si="8">IF(E515="","",IF(C515="","",E515-C515))</f>
        <v/>
      </c>
      <c r="F515" s="271" t="str">
        <f>IF(Table4[[#This Row],[START DATE]]="","",IF(Table4[[#This Row],[TASK DURATION]]="","",Table4[[#This Row],[START DATE]]+Table4[[#This Row],[TASK DURATION]]))</f>
        <v/>
      </c>
      <c r="G515" s="272"/>
      <c r="H515" s="272"/>
      <c r="I515" s="272"/>
      <c r="J515" s="272"/>
      <c r="K515" s="272"/>
      <c r="L515" s="272"/>
      <c r="M515" s="272"/>
      <c r="N515" s="272"/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</row>
    <row r="516" spans="1:26" x14ac:dyDescent="0.35">
      <c r="A516" s="1008"/>
      <c r="D516" s="269" t="str">
        <f t="shared" si="8"/>
        <v/>
      </c>
      <c r="F516" s="271" t="str">
        <f>IF(Table4[[#This Row],[START DATE]]="","",IF(Table4[[#This Row],[TASK DURATION]]="","",Table4[[#This Row],[START DATE]]+Table4[[#This Row],[TASK DURATION]]))</f>
        <v/>
      </c>
      <c r="G516" s="272"/>
      <c r="H516" s="272"/>
      <c r="I516" s="272"/>
      <c r="J516" s="272"/>
      <c r="K516" s="272"/>
      <c r="L516" s="272"/>
      <c r="M516" s="272"/>
      <c r="N516" s="272"/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</row>
    <row r="517" spans="1:26" x14ac:dyDescent="0.35">
      <c r="A517" s="1008"/>
      <c r="D517" s="269" t="str">
        <f t="shared" si="8"/>
        <v/>
      </c>
      <c r="F517" s="271" t="str">
        <f>IF(Table4[[#This Row],[START DATE]]="","",IF(Table4[[#This Row],[TASK DURATION]]="","",Table4[[#This Row],[START DATE]]+Table4[[#This Row],[TASK DURATION]]))</f>
        <v/>
      </c>
      <c r="G517" s="272"/>
      <c r="H517" s="272"/>
      <c r="I517" s="272"/>
      <c r="J517" s="272"/>
      <c r="K517" s="272"/>
      <c r="L517" s="272"/>
      <c r="M517" s="272"/>
      <c r="N517" s="272"/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</row>
    <row r="518" spans="1:26" x14ac:dyDescent="0.35">
      <c r="A518" s="1008"/>
      <c r="D518" s="269" t="str">
        <f t="shared" si="8"/>
        <v/>
      </c>
      <c r="F518" s="271" t="str">
        <f>IF(Table4[[#This Row],[START DATE]]="","",IF(Table4[[#This Row],[TASK DURATION]]="","",Table4[[#This Row],[START DATE]]+Table4[[#This Row],[TASK DURATION]]))</f>
        <v/>
      </c>
      <c r="G518" s="272"/>
      <c r="H518" s="272"/>
      <c r="I518" s="272"/>
      <c r="J518" s="272"/>
      <c r="K518" s="272"/>
      <c r="L518" s="272"/>
      <c r="M518" s="272"/>
      <c r="N518" s="272"/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</row>
    <row r="519" spans="1:26" x14ac:dyDescent="0.35">
      <c r="A519" s="1008"/>
      <c r="D519" s="269" t="str">
        <f t="shared" si="8"/>
        <v/>
      </c>
      <c r="F519" s="271" t="str">
        <f>IF(Table4[[#This Row],[START DATE]]="","",IF(Table4[[#This Row],[TASK DURATION]]="","",Table4[[#This Row],[START DATE]]+Table4[[#This Row],[TASK DURATION]]))</f>
        <v/>
      </c>
      <c r="G519" s="272"/>
      <c r="H519" s="272"/>
      <c r="I519" s="272"/>
      <c r="J519" s="272"/>
      <c r="K519" s="272"/>
      <c r="L519" s="272"/>
      <c r="M519" s="272"/>
      <c r="N519" s="272"/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</row>
    <row r="520" spans="1:26" x14ac:dyDescent="0.35">
      <c r="A520" s="1008"/>
      <c r="D520" s="269" t="str">
        <f t="shared" si="8"/>
        <v/>
      </c>
      <c r="F520" s="271" t="str">
        <f>IF(Table4[[#This Row],[START DATE]]="","",IF(Table4[[#This Row],[TASK DURATION]]="","",Table4[[#This Row],[START DATE]]+Table4[[#This Row],[TASK DURATION]]))</f>
        <v/>
      </c>
      <c r="G520" s="272"/>
      <c r="H520" s="272"/>
      <c r="I520" s="272"/>
      <c r="J520" s="272"/>
      <c r="K520" s="272"/>
      <c r="L520" s="272"/>
      <c r="M520" s="272"/>
      <c r="N520" s="272"/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</row>
    <row r="521" spans="1:26" x14ac:dyDescent="0.35">
      <c r="A521" s="1008"/>
      <c r="D521" s="269" t="str">
        <f t="shared" si="8"/>
        <v/>
      </c>
      <c r="F521" s="271" t="str">
        <f>IF(Table4[[#This Row],[START DATE]]="","",IF(Table4[[#This Row],[TASK DURATION]]="","",Table4[[#This Row],[START DATE]]+Table4[[#This Row],[TASK DURATION]]))</f>
        <v/>
      </c>
      <c r="G521" s="272"/>
      <c r="H521" s="272"/>
      <c r="I521" s="272"/>
      <c r="J521" s="272"/>
      <c r="K521" s="272"/>
      <c r="L521" s="272"/>
      <c r="M521" s="272"/>
      <c r="N521" s="272"/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</row>
    <row r="522" spans="1:26" x14ac:dyDescent="0.35">
      <c r="A522" s="1008"/>
      <c r="D522" s="269" t="str">
        <f t="shared" si="8"/>
        <v/>
      </c>
      <c r="F522" s="271" t="str">
        <f>IF(Table4[[#This Row],[START DATE]]="","",IF(Table4[[#This Row],[TASK DURATION]]="","",Table4[[#This Row],[START DATE]]+Table4[[#This Row],[TASK DURATION]]))</f>
        <v/>
      </c>
      <c r="G522" s="272"/>
      <c r="H522" s="272"/>
      <c r="I522" s="272"/>
      <c r="J522" s="272"/>
      <c r="K522" s="272"/>
      <c r="L522" s="272"/>
      <c r="M522" s="272"/>
      <c r="N522" s="272"/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</row>
    <row r="523" spans="1:26" x14ac:dyDescent="0.35">
      <c r="A523" s="1008"/>
      <c r="D523" s="269" t="str">
        <f t="shared" si="8"/>
        <v/>
      </c>
      <c r="F523" s="271" t="str">
        <f>IF(Table4[[#This Row],[START DATE]]="","",IF(Table4[[#This Row],[TASK DURATION]]="","",Table4[[#This Row],[START DATE]]+Table4[[#This Row],[TASK DURATION]]))</f>
        <v/>
      </c>
      <c r="G523" s="272"/>
      <c r="H523" s="272"/>
      <c r="I523" s="272"/>
      <c r="J523" s="272"/>
      <c r="K523" s="272"/>
      <c r="L523" s="272"/>
      <c r="M523" s="272"/>
      <c r="N523" s="272"/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</row>
    <row r="524" spans="1:26" x14ac:dyDescent="0.35">
      <c r="A524" s="1008"/>
      <c r="D524" s="269" t="str">
        <f t="shared" si="8"/>
        <v/>
      </c>
      <c r="F524" s="271" t="str">
        <f>IF(Table4[[#This Row],[START DATE]]="","",IF(Table4[[#This Row],[TASK DURATION]]="","",Table4[[#This Row],[START DATE]]+Table4[[#This Row],[TASK DURATION]]))</f>
        <v/>
      </c>
      <c r="G524" s="272"/>
      <c r="H524" s="272"/>
      <c r="I524" s="272"/>
      <c r="J524" s="272"/>
      <c r="K524" s="272"/>
      <c r="L524" s="272"/>
      <c r="M524" s="272"/>
      <c r="N524" s="272"/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</row>
    <row r="525" spans="1:26" x14ac:dyDescent="0.35">
      <c r="A525" s="1008"/>
      <c r="D525" s="269" t="str">
        <f t="shared" si="8"/>
        <v/>
      </c>
      <c r="F525" s="271" t="str">
        <f>IF(Table4[[#This Row],[START DATE]]="","",IF(Table4[[#This Row],[TASK DURATION]]="","",Table4[[#This Row],[START DATE]]+Table4[[#This Row],[TASK DURATION]]))</f>
        <v/>
      </c>
      <c r="G525" s="272"/>
      <c r="H525" s="272"/>
      <c r="I525" s="272"/>
      <c r="J525" s="272"/>
      <c r="K525" s="272"/>
      <c r="L525" s="272"/>
      <c r="M525" s="272"/>
      <c r="N525" s="272"/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</row>
    <row r="526" spans="1:26" x14ac:dyDescent="0.35">
      <c r="A526" s="1008"/>
      <c r="D526" s="269" t="str">
        <f t="shared" si="8"/>
        <v/>
      </c>
      <c r="F526" s="271" t="str">
        <f>IF(Table4[[#This Row],[START DATE]]="","",IF(Table4[[#This Row],[TASK DURATION]]="","",Table4[[#This Row],[START DATE]]+Table4[[#This Row],[TASK DURATION]]))</f>
        <v/>
      </c>
      <c r="G526" s="272"/>
      <c r="H526" s="272"/>
      <c r="I526" s="272"/>
      <c r="J526" s="272"/>
      <c r="K526" s="272"/>
      <c r="L526" s="272"/>
      <c r="M526" s="272"/>
      <c r="N526" s="272"/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</row>
    <row r="527" spans="1:26" x14ac:dyDescent="0.35">
      <c r="A527" s="1008"/>
      <c r="D527" s="269" t="str">
        <f t="shared" si="8"/>
        <v/>
      </c>
      <c r="F527" s="271" t="str">
        <f>IF(Table4[[#This Row],[START DATE]]="","",IF(Table4[[#This Row],[TASK DURATION]]="","",Table4[[#This Row],[START DATE]]+Table4[[#This Row],[TASK DURATION]]))</f>
        <v/>
      </c>
      <c r="G527" s="272"/>
      <c r="H527" s="272"/>
      <c r="I527" s="272"/>
      <c r="J527" s="272"/>
      <c r="K527" s="272"/>
      <c r="L527" s="272"/>
      <c r="M527" s="272"/>
      <c r="N527" s="272"/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</row>
    <row r="528" spans="1:26" x14ac:dyDescent="0.35">
      <c r="A528" s="1008"/>
      <c r="D528" s="269" t="str">
        <f t="shared" si="8"/>
        <v/>
      </c>
      <c r="F528" s="271" t="str">
        <f>IF(Table4[[#This Row],[START DATE]]="","",IF(Table4[[#This Row],[TASK DURATION]]="","",Table4[[#This Row],[START DATE]]+Table4[[#This Row],[TASK DURATION]]))</f>
        <v/>
      </c>
      <c r="G528" s="272"/>
      <c r="H528" s="272"/>
      <c r="I528" s="272"/>
      <c r="J528" s="272"/>
      <c r="K528" s="272"/>
      <c r="L528" s="272"/>
      <c r="M528" s="272"/>
      <c r="N528" s="272"/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</row>
    <row r="529" spans="1:26" x14ac:dyDescent="0.35">
      <c r="A529" s="1008"/>
      <c r="D529" s="269" t="str">
        <f t="shared" si="8"/>
        <v/>
      </c>
      <c r="F529" s="271" t="str">
        <f>IF(Table4[[#This Row],[START DATE]]="","",IF(Table4[[#This Row],[TASK DURATION]]="","",Table4[[#This Row],[START DATE]]+Table4[[#This Row],[TASK DURATION]]))</f>
        <v/>
      </c>
      <c r="G529" s="272"/>
      <c r="H529" s="272"/>
      <c r="I529" s="272"/>
      <c r="J529" s="272"/>
      <c r="K529" s="272"/>
      <c r="L529" s="272"/>
      <c r="M529" s="272"/>
      <c r="N529" s="272"/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</row>
    <row r="530" spans="1:26" x14ac:dyDescent="0.35">
      <c r="A530" s="1008"/>
      <c r="D530" s="269" t="str">
        <f t="shared" si="8"/>
        <v/>
      </c>
      <c r="F530" s="271" t="str">
        <f>IF(Table4[[#This Row],[START DATE]]="","",IF(Table4[[#This Row],[TASK DURATION]]="","",Table4[[#This Row],[START DATE]]+Table4[[#This Row],[TASK DURATION]]))</f>
        <v/>
      </c>
      <c r="G530" s="272"/>
      <c r="H530" s="272"/>
      <c r="I530" s="272"/>
      <c r="J530" s="272"/>
      <c r="K530" s="272"/>
      <c r="L530" s="272"/>
      <c r="M530" s="272"/>
      <c r="N530" s="272"/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</row>
    <row r="531" spans="1:26" x14ac:dyDescent="0.35">
      <c r="A531" s="1008"/>
      <c r="D531" s="269" t="str">
        <f t="shared" si="8"/>
        <v/>
      </c>
      <c r="F531" s="271" t="str">
        <f>IF(Table4[[#This Row],[START DATE]]="","",IF(Table4[[#This Row],[TASK DURATION]]="","",Table4[[#This Row],[START DATE]]+Table4[[#This Row],[TASK DURATION]]))</f>
        <v/>
      </c>
      <c r="G531" s="272"/>
      <c r="H531" s="272"/>
      <c r="I531" s="272"/>
      <c r="J531" s="272"/>
      <c r="K531" s="272"/>
      <c r="L531" s="272"/>
      <c r="M531" s="272"/>
      <c r="N531" s="272"/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</row>
    <row r="532" spans="1:26" x14ac:dyDescent="0.35">
      <c r="A532" s="1008"/>
      <c r="D532" s="269" t="str">
        <f t="shared" si="8"/>
        <v/>
      </c>
      <c r="F532" s="271" t="str">
        <f>IF(Table4[[#This Row],[START DATE]]="","",IF(Table4[[#This Row],[TASK DURATION]]="","",Table4[[#This Row],[START DATE]]+Table4[[#This Row],[TASK DURATION]]))</f>
        <v/>
      </c>
      <c r="G532" s="272"/>
      <c r="H532" s="272"/>
      <c r="I532" s="272"/>
      <c r="J532" s="272"/>
      <c r="K532" s="272"/>
      <c r="L532" s="272"/>
      <c r="M532" s="272"/>
      <c r="N532" s="272"/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</row>
    <row r="533" spans="1:26" x14ac:dyDescent="0.35">
      <c r="A533" s="1008"/>
      <c r="D533" s="269" t="str">
        <f t="shared" si="8"/>
        <v/>
      </c>
      <c r="F533" s="271" t="str">
        <f>IF(Table4[[#This Row],[START DATE]]="","",IF(Table4[[#This Row],[TASK DURATION]]="","",Table4[[#This Row],[START DATE]]+Table4[[#This Row],[TASK DURATION]]))</f>
        <v/>
      </c>
      <c r="G533" s="272"/>
      <c r="H533" s="272"/>
      <c r="I533" s="272"/>
      <c r="J533" s="272"/>
      <c r="K533" s="272"/>
      <c r="L533" s="272"/>
      <c r="M533" s="272"/>
      <c r="N533" s="272"/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</row>
    <row r="534" spans="1:26" x14ac:dyDescent="0.35">
      <c r="A534" s="1008"/>
      <c r="D534" s="269" t="str">
        <f t="shared" si="8"/>
        <v/>
      </c>
      <c r="F534" s="271" t="str">
        <f>IF(Table4[[#This Row],[START DATE]]="","",IF(Table4[[#This Row],[TASK DURATION]]="","",Table4[[#This Row],[START DATE]]+Table4[[#This Row],[TASK DURATION]]))</f>
        <v/>
      </c>
      <c r="G534" s="272"/>
      <c r="H534" s="272"/>
      <c r="I534" s="272"/>
      <c r="J534" s="272"/>
      <c r="K534" s="272"/>
      <c r="L534" s="272"/>
      <c r="M534" s="272"/>
      <c r="N534" s="272"/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</row>
    <row r="535" spans="1:26" x14ac:dyDescent="0.35">
      <c r="A535" s="1008"/>
      <c r="D535" s="269" t="str">
        <f t="shared" si="8"/>
        <v/>
      </c>
      <c r="F535" s="271" t="str">
        <f>IF(Table4[[#This Row],[START DATE]]="","",IF(Table4[[#This Row],[TASK DURATION]]="","",Table4[[#This Row],[START DATE]]+Table4[[#This Row],[TASK DURATION]]))</f>
        <v/>
      </c>
      <c r="G535" s="272"/>
      <c r="H535" s="272"/>
      <c r="I535" s="272"/>
      <c r="J535" s="272"/>
      <c r="K535" s="272"/>
      <c r="L535" s="272"/>
      <c r="M535" s="272"/>
      <c r="N535" s="272"/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</row>
    <row r="536" spans="1:26" x14ac:dyDescent="0.35">
      <c r="A536" s="1008"/>
      <c r="D536" s="269" t="str">
        <f t="shared" si="8"/>
        <v/>
      </c>
      <c r="F536" s="271" t="str">
        <f>IF(Table4[[#This Row],[START DATE]]="","",IF(Table4[[#This Row],[TASK DURATION]]="","",Table4[[#This Row],[START DATE]]+Table4[[#This Row],[TASK DURATION]]))</f>
        <v/>
      </c>
      <c r="G536" s="272"/>
      <c r="H536" s="272"/>
      <c r="I536" s="272"/>
      <c r="J536" s="272"/>
      <c r="K536" s="272"/>
      <c r="L536" s="272"/>
      <c r="M536" s="272"/>
      <c r="N536" s="272"/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</row>
    <row r="537" spans="1:26" x14ac:dyDescent="0.35">
      <c r="A537" s="1008"/>
      <c r="D537" s="269" t="str">
        <f t="shared" si="8"/>
        <v/>
      </c>
      <c r="F537" s="271" t="str">
        <f>IF(Table4[[#This Row],[START DATE]]="","",IF(Table4[[#This Row],[TASK DURATION]]="","",Table4[[#This Row],[START DATE]]+Table4[[#This Row],[TASK DURATION]]))</f>
        <v/>
      </c>
      <c r="G537" s="272"/>
      <c r="H537" s="272"/>
      <c r="I537" s="272"/>
      <c r="J537" s="272"/>
      <c r="K537" s="272"/>
      <c r="L537" s="272"/>
      <c r="M537" s="272"/>
      <c r="N537" s="272"/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</row>
    <row r="538" spans="1:26" x14ac:dyDescent="0.35">
      <c r="A538" s="1008"/>
      <c r="D538" s="269" t="str">
        <f t="shared" si="8"/>
        <v/>
      </c>
      <c r="F538" s="271" t="str">
        <f>IF(Table4[[#This Row],[START DATE]]="","",IF(Table4[[#This Row],[TASK DURATION]]="","",Table4[[#This Row],[START DATE]]+Table4[[#This Row],[TASK DURATION]]))</f>
        <v/>
      </c>
      <c r="G538" s="272"/>
      <c r="H538" s="272"/>
      <c r="I538" s="272"/>
      <c r="J538" s="272"/>
      <c r="K538" s="272"/>
      <c r="L538" s="272"/>
      <c r="M538" s="272"/>
      <c r="N538" s="272"/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</row>
    <row r="539" spans="1:26" x14ac:dyDescent="0.35">
      <c r="A539" s="1008"/>
      <c r="D539" s="269" t="str">
        <f t="shared" si="8"/>
        <v/>
      </c>
      <c r="F539" s="271" t="str">
        <f>IF(Table4[[#This Row],[START DATE]]="","",IF(Table4[[#This Row],[TASK DURATION]]="","",Table4[[#This Row],[START DATE]]+Table4[[#This Row],[TASK DURATION]]))</f>
        <v/>
      </c>
      <c r="G539" s="272"/>
      <c r="H539" s="272"/>
      <c r="I539" s="272"/>
      <c r="J539" s="272"/>
      <c r="K539" s="272"/>
      <c r="L539" s="272"/>
      <c r="M539" s="272"/>
      <c r="N539" s="272"/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</row>
    <row r="540" spans="1:26" x14ac:dyDescent="0.35">
      <c r="A540" s="1008"/>
      <c r="D540" s="269" t="str">
        <f t="shared" si="8"/>
        <v/>
      </c>
      <c r="F540" s="271" t="str">
        <f>IF(Table4[[#This Row],[START DATE]]="","",IF(Table4[[#This Row],[TASK DURATION]]="","",Table4[[#This Row],[START DATE]]+Table4[[#This Row],[TASK DURATION]]))</f>
        <v/>
      </c>
      <c r="G540" s="272"/>
      <c r="H540" s="272"/>
      <c r="I540" s="272"/>
      <c r="J540" s="272"/>
      <c r="K540" s="272"/>
      <c r="L540" s="272"/>
      <c r="M540" s="272"/>
      <c r="N540" s="272"/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</row>
    <row r="541" spans="1:26" x14ac:dyDescent="0.35">
      <c r="A541" s="1008"/>
      <c r="D541" s="269" t="str">
        <f t="shared" si="8"/>
        <v/>
      </c>
      <c r="F541" s="271" t="str">
        <f>IF(Table4[[#This Row],[START DATE]]="","",IF(Table4[[#This Row],[TASK DURATION]]="","",Table4[[#This Row],[START DATE]]+Table4[[#This Row],[TASK DURATION]]))</f>
        <v/>
      </c>
      <c r="G541" s="272"/>
      <c r="H541" s="272"/>
      <c r="I541" s="272"/>
      <c r="J541" s="272"/>
      <c r="K541" s="272"/>
      <c r="L541" s="272"/>
      <c r="M541" s="272"/>
      <c r="N541" s="272"/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</row>
    <row r="542" spans="1:26" x14ac:dyDescent="0.35">
      <c r="A542" s="1008"/>
      <c r="D542" s="269" t="str">
        <f t="shared" si="8"/>
        <v/>
      </c>
      <c r="F542" s="271" t="str">
        <f>IF(Table4[[#This Row],[START DATE]]="","",IF(Table4[[#This Row],[TASK DURATION]]="","",Table4[[#This Row],[START DATE]]+Table4[[#This Row],[TASK DURATION]]))</f>
        <v/>
      </c>
      <c r="G542" s="272"/>
      <c r="H542" s="272"/>
      <c r="I542" s="272"/>
      <c r="J542" s="272"/>
      <c r="K542" s="272"/>
      <c r="L542" s="272"/>
      <c r="M542" s="272"/>
      <c r="N542" s="272"/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</row>
    <row r="543" spans="1:26" x14ac:dyDescent="0.35">
      <c r="A543" s="1008"/>
      <c r="D543" s="269" t="str">
        <f t="shared" si="8"/>
        <v/>
      </c>
      <c r="F543" s="271" t="str">
        <f>IF(Table4[[#This Row],[START DATE]]="","",IF(Table4[[#This Row],[TASK DURATION]]="","",Table4[[#This Row],[START DATE]]+Table4[[#This Row],[TASK DURATION]]))</f>
        <v/>
      </c>
      <c r="G543" s="272"/>
      <c r="H543" s="272"/>
      <c r="I543" s="272"/>
      <c r="J543" s="272"/>
      <c r="K543" s="272"/>
      <c r="L543" s="272"/>
      <c r="M543" s="272"/>
      <c r="N543" s="272"/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</row>
    <row r="544" spans="1:26" x14ac:dyDescent="0.35">
      <c r="A544" s="1008"/>
      <c r="D544" s="269" t="str">
        <f t="shared" si="8"/>
        <v/>
      </c>
      <c r="F544" s="271" t="str">
        <f>IF(Table4[[#This Row],[START DATE]]="","",IF(Table4[[#This Row],[TASK DURATION]]="","",Table4[[#This Row],[START DATE]]+Table4[[#This Row],[TASK DURATION]]))</f>
        <v/>
      </c>
      <c r="G544" s="272"/>
      <c r="H544" s="272"/>
      <c r="I544" s="272"/>
      <c r="J544" s="272"/>
      <c r="K544" s="272"/>
      <c r="L544" s="272"/>
      <c r="M544" s="272"/>
      <c r="N544" s="272"/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</row>
    <row r="545" spans="1:26" x14ac:dyDescent="0.35">
      <c r="A545" s="1008"/>
      <c r="D545" s="269" t="str">
        <f t="shared" si="8"/>
        <v/>
      </c>
      <c r="F545" s="271" t="str">
        <f>IF(Table4[[#This Row],[START DATE]]="","",IF(Table4[[#This Row],[TASK DURATION]]="","",Table4[[#This Row],[START DATE]]+Table4[[#This Row],[TASK DURATION]]))</f>
        <v/>
      </c>
      <c r="G545" s="272"/>
      <c r="H545" s="272"/>
      <c r="I545" s="272"/>
      <c r="J545" s="272"/>
      <c r="K545" s="272"/>
      <c r="L545" s="272"/>
      <c r="M545" s="272"/>
      <c r="N545" s="272"/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</row>
    <row r="546" spans="1:26" x14ac:dyDescent="0.35">
      <c r="A546" s="1008"/>
      <c r="D546" s="269" t="str">
        <f t="shared" si="8"/>
        <v/>
      </c>
      <c r="F546" s="271" t="str">
        <f>IF(Table4[[#This Row],[START DATE]]="","",IF(Table4[[#This Row],[TASK DURATION]]="","",Table4[[#This Row],[START DATE]]+Table4[[#This Row],[TASK DURATION]]))</f>
        <v/>
      </c>
      <c r="G546" s="272"/>
      <c r="H546" s="272"/>
      <c r="I546" s="272"/>
      <c r="J546" s="272"/>
      <c r="K546" s="272"/>
      <c r="L546" s="272"/>
      <c r="M546" s="272"/>
      <c r="N546" s="272"/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</row>
    <row r="547" spans="1:26" x14ac:dyDescent="0.35">
      <c r="A547" s="1008"/>
      <c r="D547" s="269" t="str">
        <f t="shared" si="8"/>
        <v/>
      </c>
      <c r="F547" s="271" t="str">
        <f>IF(Table4[[#This Row],[START DATE]]="","",IF(Table4[[#This Row],[TASK DURATION]]="","",Table4[[#This Row],[START DATE]]+Table4[[#This Row],[TASK DURATION]]))</f>
        <v/>
      </c>
      <c r="G547" s="272"/>
      <c r="H547" s="272"/>
      <c r="I547" s="272"/>
      <c r="J547" s="272"/>
      <c r="K547" s="272"/>
      <c r="L547" s="272"/>
      <c r="M547" s="272"/>
      <c r="N547" s="272"/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</row>
    <row r="548" spans="1:26" x14ac:dyDescent="0.35">
      <c r="A548" s="1008"/>
      <c r="D548" s="269" t="str">
        <f t="shared" si="8"/>
        <v/>
      </c>
      <c r="F548" s="271" t="str">
        <f>IF(Table4[[#This Row],[START DATE]]="","",IF(Table4[[#This Row],[TASK DURATION]]="","",Table4[[#This Row],[START DATE]]+Table4[[#This Row],[TASK DURATION]]))</f>
        <v/>
      </c>
      <c r="G548" s="272"/>
      <c r="H548" s="272"/>
      <c r="I548" s="272"/>
      <c r="J548" s="272"/>
      <c r="K548" s="272"/>
      <c r="L548" s="272"/>
      <c r="M548" s="272"/>
      <c r="N548" s="272"/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</row>
    <row r="549" spans="1:26" x14ac:dyDescent="0.35">
      <c r="A549" s="1008"/>
      <c r="D549" s="269" t="str">
        <f t="shared" si="8"/>
        <v/>
      </c>
      <c r="F549" s="271" t="str">
        <f>IF(Table4[[#This Row],[START DATE]]="","",IF(Table4[[#This Row],[TASK DURATION]]="","",Table4[[#This Row],[START DATE]]+Table4[[#This Row],[TASK DURATION]]))</f>
        <v/>
      </c>
      <c r="G549" s="272"/>
      <c r="H549" s="272"/>
      <c r="I549" s="272"/>
      <c r="J549" s="272"/>
      <c r="K549" s="272"/>
      <c r="L549" s="272"/>
      <c r="M549" s="272"/>
      <c r="N549" s="272"/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</row>
    <row r="550" spans="1:26" x14ac:dyDescent="0.35">
      <c r="A550" s="1008"/>
      <c r="D550" s="269" t="str">
        <f t="shared" si="8"/>
        <v/>
      </c>
      <c r="F550" s="271" t="str">
        <f>IF(Table4[[#This Row],[START DATE]]="","",IF(Table4[[#This Row],[TASK DURATION]]="","",Table4[[#This Row],[START DATE]]+Table4[[#This Row],[TASK DURATION]]))</f>
        <v/>
      </c>
      <c r="G550" s="272"/>
      <c r="H550" s="272"/>
      <c r="I550" s="272"/>
      <c r="J550" s="272"/>
      <c r="K550" s="272"/>
      <c r="L550" s="272"/>
      <c r="M550" s="272"/>
      <c r="N550" s="272"/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</row>
    <row r="551" spans="1:26" x14ac:dyDescent="0.35">
      <c r="A551" s="1008"/>
      <c r="D551" s="269" t="str">
        <f t="shared" si="8"/>
        <v/>
      </c>
      <c r="F551" s="271" t="str">
        <f>IF(Table4[[#This Row],[START DATE]]="","",IF(Table4[[#This Row],[TASK DURATION]]="","",Table4[[#This Row],[START DATE]]+Table4[[#This Row],[TASK DURATION]]))</f>
        <v/>
      </c>
      <c r="G551" s="272"/>
      <c r="H551" s="272"/>
      <c r="I551" s="272"/>
      <c r="J551" s="272"/>
      <c r="K551" s="272"/>
      <c r="L551" s="272"/>
      <c r="M551" s="272"/>
      <c r="N551" s="272"/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</row>
    <row r="552" spans="1:26" x14ac:dyDescent="0.35">
      <c r="A552" s="1008"/>
      <c r="D552" s="269" t="str">
        <f t="shared" si="8"/>
        <v/>
      </c>
      <c r="F552" s="271" t="str">
        <f>IF(Table4[[#This Row],[START DATE]]="","",IF(Table4[[#This Row],[TASK DURATION]]="","",Table4[[#This Row],[START DATE]]+Table4[[#This Row],[TASK DURATION]]))</f>
        <v/>
      </c>
      <c r="G552" s="272"/>
      <c r="H552" s="272"/>
      <c r="I552" s="272"/>
      <c r="J552" s="272"/>
      <c r="K552" s="272"/>
      <c r="L552" s="272"/>
      <c r="M552" s="272"/>
      <c r="N552" s="272"/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</row>
    <row r="553" spans="1:26" x14ac:dyDescent="0.35">
      <c r="A553" s="1008"/>
      <c r="D553" s="269" t="str">
        <f t="shared" si="8"/>
        <v/>
      </c>
      <c r="F553" s="271" t="str">
        <f>IF(Table4[[#This Row],[START DATE]]="","",IF(Table4[[#This Row],[TASK DURATION]]="","",Table4[[#This Row],[START DATE]]+Table4[[#This Row],[TASK DURATION]]))</f>
        <v/>
      </c>
      <c r="G553" s="272"/>
      <c r="H553" s="272"/>
      <c r="I553" s="272"/>
      <c r="J553" s="272"/>
      <c r="K553" s="272"/>
      <c r="L553" s="272"/>
      <c r="M553" s="272"/>
      <c r="N553" s="272"/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</row>
    <row r="554" spans="1:26" x14ac:dyDescent="0.35">
      <c r="A554" s="1008"/>
      <c r="D554" s="269" t="str">
        <f t="shared" si="8"/>
        <v/>
      </c>
      <c r="F554" s="271" t="str">
        <f>IF(Table4[[#This Row],[START DATE]]="","",IF(Table4[[#This Row],[TASK DURATION]]="","",Table4[[#This Row],[START DATE]]+Table4[[#This Row],[TASK DURATION]]))</f>
        <v/>
      </c>
      <c r="G554" s="272"/>
      <c r="H554" s="272"/>
      <c r="I554" s="272"/>
      <c r="J554" s="272"/>
      <c r="K554" s="272"/>
      <c r="L554" s="272"/>
      <c r="M554" s="272"/>
      <c r="N554" s="272"/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</row>
    <row r="555" spans="1:26" x14ac:dyDescent="0.35">
      <c r="A555" s="1008"/>
      <c r="D555" s="269" t="str">
        <f t="shared" si="8"/>
        <v/>
      </c>
      <c r="F555" s="271" t="str">
        <f>IF(Table4[[#This Row],[START DATE]]="","",IF(Table4[[#This Row],[TASK DURATION]]="","",Table4[[#This Row],[START DATE]]+Table4[[#This Row],[TASK DURATION]]))</f>
        <v/>
      </c>
      <c r="G555" s="272"/>
      <c r="H555" s="272"/>
      <c r="I555" s="272"/>
      <c r="J555" s="272"/>
      <c r="K555" s="272"/>
      <c r="L555" s="272"/>
      <c r="M555" s="272"/>
      <c r="N555" s="272"/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</row>
    <row r="556" spans="1:26" x14ac:dyDescent="0.35">
      <c r="A556" s="1008"/>
      <c r="D556" s="269" t="str">
        <f t="shared" si="8"/>
        <v/>
      </c>
      <c r="F556" s="271" t="str">
        <f>IF(Table4[[#This Row],[START DATE]]="","",IF(Table4[[#This Row],[TASK DURATION]]="","",Table4[[#This Row],[START DATE]]+Table4[[#This Row],[TASK DURATION]]))</f>
        <v/>
      </c>
      <c r="G556" s="272"/>
      <c r="H556" s="272"/>
      <c r="I556" s="272"/>
      <c r="J556" s="272"/>
      <c r="K556" s="272"/>
      <c r="L556" s="272"/>
      <c r="M556" s="272"/>
      <c r="N556" s="272"/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</row>
    <row r="557" spans="1:26" x14ac:dyDescent="0.35">
      <c r="A557" s="1008"/>
      <c r="D557" s="269" t="str">
        <f t="shared" si="8"/>
        <v/>
      </c>
      <c r="F557" s="271" t="str">
        <f>IF(Table4[[#This Row],[START DATE]]="","",IF(Table4[[#This Row],[TASK DURATION]]="","",Table4[[#This Row],[START DATE]]+Table4[[#This Row],[TASK DURATION]]))</f>
        <v/>
      </c>
      <c r="G557" s="272"/>
      <c r="H557" s="272"/>
      <c r="I557" s="272"/>
      <c r="J557" s="272"/>
      <c r="K557" s="272"/>
      <c r="L557" s="272"/>
      <c r="M557" s="272"/>
      <c r="N557" s="272"/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</row>
    <row r="558" spans="1:26" x14ac:dyDescent="0.35">
      <c r="A558" s="1008"/>
      <c r="D558" s="269" t="str">
        <f t="shared" si="8"/>
        <v/>
      </c>
      <c r="F558" s="271" t="str">
        <f>IF(Table4[[#This Row],[START DATE]]="","",IF(Table4[[#This Row],[TASK DURATION]]="","",Table4[[#This Row],[START DATE]]+Table4[[#This Row],[TASK DURATION]]))</f>
        <v/>
      </c>
      <c r="G558" s="272"/>
      <c r="H558" s="272"/>
      <c r="I558" s="272"/>
      <c r="J558" s="272"/>
      <c r="K558" s="272"/>
      <c r="L558" s="272"/>
      <c r="M558" s="272"/>
      <c r="N558" s="272"/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</row>
    <row r="559" spans="1:26" x14ac:dyDescent="0.35">
      <c r="A559" s="1008"/>
      <c r="D559" s="269" t="str">
        <f t="shared" si="8"/>
        <v/>
      </c>
      <c r="F559" s="271" t="str">
        <f>IF(Table4[[#This Row],[START DATE]]="","",IF(Table4[[#This Row],[TASK DURATION]]="","",Table4[[#This Row],[START DATE]]+Table4[[#This Row],[TASK DURATION]]))</f>
        <v/>
      </c>
      <c r="G559" s="272"/>
      <c r="H559" s="272"/>
      <c r="I559" s="272"/>
      <c r="J559" s="272"/>
      <c r="K559" s="272"/>
      <c r="L559" s="272"/>
      <c r="M559" s="272"/>
      <c r="N559" s="272"/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</row>
    <row r="560" spans="1:26" x14ac:dyDescent="0.35">
      <c r="A560" s="1008"/>
      <c r="D560" s="269" t="str">
        <f t="shared" si="8"/>
        <v/>
      </c>
      <c r="F560" s="271" t="str">
        <f>IF(Table4[[#This Row],[START DATE]]="","",IF(Table4[[#This Row],[TASK DURATION]]="","",Table4[[#This Row],[START DATE]]+Table4[[#This Row],[TASK DURATION]]))</f>
        <v/>
      </c>
      <c r="G560" s="272"/>
      <c r="H560" s="272"/>
      <c r="I560" s="272"/>
      <c r="J560" s="272"/>
      <c r="K560" s="272"/>
      <c r="L560" s="272"/>
      <c r="M560" s="272"/>
      <c r="N560" s="272"/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</row>
    <row r="561" spans="1:26" x14ac:dyDescent="0.35">
      <c r="A561" s="1008"/>
      <c r="D561" s="269" t="str">
        <f t="shared" si="8"/>
        <v/>
      </c>
      <c r="F561" s="271" t="str">
        <f>IF(Table4[[#This Row],[START DATE]]="","",IF(Table4[[#This Row],[TASK DURATION]]="","",Table4[[#This Row],[START DATE]]+Table4[[#This Row],[TASK DURATION]]))</f>
        <v/>
      </c>
      <c r="G561" s="272"/>
      <c r="H561" s="272"/>
      <c r="I561" s="272"/>
      <c r="J561" s="272"/>
      <c r="K561" s="272"/>
      <c r="L561" s="272"/>
      <c r="M561" s="272"/>
      <c r="N561" s="272"/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</row>
    <row r="562" spans="1:26" x14ac:dyDescent="0.35">
      <c r="A562" s="1008"/>
      <c r="D562" s="269" t="str">
        <f t="shared" si="8"/>
        <v/>
      </c>
      <c r="F562" s="271" t="str">
        <f>IF(Table4[[#This Row],[START DATE]]="","",IF(Table4[[#This Row],[TASK DURATION]]="","",Table4[[#This Row],[START DATE]]+Table4[[#This Row],[TASK DURATION]]))</f>
        <v/>
      </c>
      <c r="G562" s="272"/>
      <c r="H562" s="272"/>
      <c r="I562" s="272"/>
      <c r="J562" s="272"/>
      <c r="K562" s="272"/>
      <c r="L562" s="272"/>
      <c r="M562" s="272"/>
      <c r="N562" s="272"/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</row>
    <row r="563" spans="1:26" x14ac:dyDescent="0.35">
      <c r="A563" s="1008"/>
      <c r="D563" s="269" t="str">
        <f t="shared" si="8"/>
        <v/>
      </c>
      <c r="F563" s="271" t="str">
        <f>IF(Table4[[#This Row],[START DATE]]="","",IF(Table4[[#This Row],[TASK DURATION]]="","",Table4[[#This Row],[START DATE]]+Table4[[#This Row],[TASK DURATION]]))</f>
        <v/>
      </c>
      <c r="G563" s="272"/>
      <c r="H563" s="272"/>
      <c r="I563" s="272"/>
      <c r="J563" s="272"/>
      <c r="K563" s="272"/>
      <c r="L563" s="272"/>
      <c r="M563" s="272"/>
      <c r="N563" s="272"/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</row>
    <row r="564" spans="1:26" x14ac:dyDescent="0.35">
      <c r="A564" s="1008"/>
      <c r="D564" s="269" t="str">
        <f t="shared" si="8"/>
        <v/>
      </c>
      <c r="F564" s="271" t="str">
        <f>IF(Table4[[#This Row],[START DATE]]="","",IF(Table4[[#This Row],[TASK DURATION]]="","",Table4[[#This Row],[START DATE]]+Table4[[#This Row],[TASK DURATION]]))</f>
        <v/>
      </c>
      <c r="G564" s="272"/>
      <c r="H564" s="272"/>
      <c r="I564" s="272"/>
      <c r="J564" s="272"/>
      <c r="K564" s="272"/>
      <c r="L564" s="272"/>
      <c r="M564" s="272"/>
      <c r="N564" s="272"/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</row>
    <row r="565" spans="1:26" x14ac:dyDescent="0.35">
      <c r="A565" s="1008"/>
      <c r="D565" s="269" t="str">
        <f t="shared" si="8"/>
        <v/>
      </c>
      <c r="F565" s="271" t="str">
        <f>IF(Table4[[#This Row],[START DATE]]="","",IF(Table4[[#This Row],[TASK DURATION]]="","",Table4[[#This Row],[START DATE]]+Table4[[#This Row],[TASK DURATION]]))</f>
        <v/>
      </c>
      <c r="G565" s="272"/>
      <c r="H565" s="272"/>
      <c r="I565" s="272"/>
      <c r="J565" s="272"/>
      <c r="K565" s="272"/>
      <c r="L565" s="272"/>
      <c r="M565" s="272"/>
      <c r="N565" s="272"/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</row>
    <row r="566" spans="1:26" x14ac:dyDescent="0.35">
      <c r="A566" s="1008"/>
      <c r="D566" s="269" t="str">
        <f t="shared" si="8"/>
        <v/>
      </c>
      <c r="F566" s="271" t="str">
        <f>IF(Table4[[#This Row],[START DATE]]="","",IF(Table4[[#This Row],[TASK DURATION]]="","",Table4[[#This Row],[START DATE]]+Table4[[#This Row],[TASK DURATION]]))</f>
        <v/>
      </c>
      <c r="G566" s="272"/>
      <c r="H566" s="272"/>
      <c r="I566" s="272"/>
      <c r="J566" s="272"/>
      <c r="K566" s="272"/>
      <c r="L566" s="272"/>
      <c r="M566" s="272"/>
      <c r="N566" s="272"/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</row>
    <row r="567" spans="1:26" x14ac:dyDescent="0.35">
      <c r="A567" s="1008"/>
      <c r="D567" s="269" t="str">
        <f t="shared" si="8"/>
        <v/>
      </c>
      <c r="F567" s="271" t="str">
        <f>IF(Table4[[#This Row],[START DATE]]="","",IF(Table4[[#This Row],[TASK DURATION]]="","",Table4[[#This Row],[START DATE]]+Table4[[#This Row],[TASK DURATION]]))</f>
        <v/>
      </c>
      <c r="G567" s="272"/>
      <c r="H567" s="272"/>
      <c r="I567" s="272"/>
      <c r="J567" s="272"/>
      <c r="K567" s="272"/>
      <c r="L567" s="272"/>
      <c r="M567" s="272"/>
      <c r="N567" s="272"/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</row>
    <row r="568" spans="1:26" x14ac:dyDescent="0.35">
      <c r="A568" s="1008"/>
      <c r="D568" s="269" t="str">
        <f t="shared" si="8"/>
        <v/>
      </c>
      <c r="F568" s="271" t="str">
        <f>IF(Table4[[#This Row],[START DATE]]="","",IF(Table4[[#This Row],[TASK DURATION]]="","",Table4[[#This Row],[START DATE]]+Table4[[#This Row],[TASK DURATION]]))</f>
        <v/>
      </c>
      <c r="G568" s="272"/>
      <c r="H568" s="272"/>
      <c r="I568" s="272"/>
      <c r="J568" s="272"/>
      <c r="K568" s="272"/>
      <c r="L568" s="272"/>
      <c r="M568" s="272"/>
      <c r="N568" s="272"/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</row>
    <row r="569" spans="1:26" x14ac:dyDescent="0.35">
      <c r="A569" s="1008"/>
      <c r="D569" s="269" t="str">
        <f t="shared" si="8"/>
        <v/>
      </c>
      <c r="F569" s="271" t="str">
        <f>IF(Table4[[#This Row],[START DATE]]="","",IF(Table4[[#This Row],[TASK DURATION]]="","",Table4[[#This Row],[START DATE]]+Table4[[#This Row],[TASK DURATION]]))</f>
        <v/>
      </c>
      <c r="G569" s="272"/>
      <c r="H569" s="272"/>
      <c r="I569" s="272"/>
      <c r="J569" s="272"/>
      <c r="K569" s="272"/>
      <c r="L569" s="272"/>
      <c r="M569" s="272"/>
      <c r="N569" s="272"/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</row>
    <row r="570" spans="1:26" x14ac:dyDescent="0.35">
      <c r="A570" s="1008"/>
      <c r="D570" s="269" t="str">
        <f t="shared" si="8"/>
        <v/>
      </c>
      <c r="F570" s="271" t="str">
        <f>IF(Table4[[#This Row],[START DATE]]="","",IF(Table4[[#This Row],[TASK DURATION]]="","",Table4[[#This Row],[START DATE]]+Table4[[#This Row],[TASK DURATION]]))</f>
        <v/>
      </c>
      <c r="G570" s="272"/>
      <c r="H570" s="272"/>
      <c r="I570" s="272"/>
      <c r="J570" s="272"/>
      <c r="K570" s="272"/>
      <c r="L570" s="272"/>
      <c r="M570" s="272"/>
      <c r="N570" s="272"/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</row>
    <row r="571" spans="1:26" x14ac:dyDescent="0.35">
      <c r="A571" s="1008"/>
      <c r="D571" s="269" t="str">
        <f t="shared" si="8"/>
        <v/>
      </c>
      <c r="F571" s="271" t="str">
        <f>IF(Table4[[#This Row],[START DATE]]="","",IF(Table4[[#This Row],[TASK DURATION]]="","",Table4[[#This Row],[START DATE]]+Table4[[#This Row],[TASK DURATION]]))</f>
        <v/>
      </c>
      <c r="G571" s="272"/>
      <c r="H571" s="272"/>
      <c r="I571" s="272"/>
      <c r="J571" s="272"/>
      <c r="K571" s="272"/>
      <c r="L571" s="272"/>
      <c r="M571" s="272"/>
      <c r="N571" s="272"/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</row>
    <row r="572" spans="1:26" x14ac:dyDescent="0.35">
      <c r="A572" s="1008"/>
      <c r="D572" s="269" t="str">
        <f t="shared" si="8"/>
        <v/>
      </c>
      <c r="F572" s="271" t="str">
        <f>IF(Table4[[#This Row],[START DATE]]="","",IF(Table4[[#This Row],[TASK DURATION]]="","",Table4[[#This Row],[START DATE]]+Table4[[#This Row],[TASK DURATION]]))</f>
        <v/>
      </c>
      <c r="G572" s="272"/>
      <c r="H572" s="272"/>
      <c r="I572" s="272"/>
      <c r="J572" s="272"/>
      <c r="K572" s="272"/>
      <c r="L572" s="272"/>
      <c r="M572" s="272"/>
      <c r="N572" s="272"/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</row>
    <row r="573" spans="1:26" x14ac:dyDescent="0.35">
      <c r="A573" s="1008"/>
      <c r="D573" s="269" t="str">
        <f t="shared" si="8"/>
        <v/>
      </c>
      <c r="F573" s="271" t="str">
        <f>IF(Table4[[#This Row],[START DATE]]="","",IF(Table4[[#This Row],[TASK DURATION]]="","",Table4[[#This Row],[START DATE]]+Table4[[#This Row],[TASK DURATION]]))</f>
        <v/>
      </c>
      <c r="G573" s="272"/>
      <c r="H573" s="272"/>
      <c r="I573" s="272"/>
      <c r="J573" s="272"/>
      <c r="K573" s="272"/>
      <c r="L573" s="272"/>
      <c r="M573" s="272"/>
      <c r="N573" s="272"/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</row>
    <row r="574" spans="1:26" x14ac:dyDescent="0.35">
      <c r="A574" s="1008"/>
      <c r="D574" s="269" t="str">
        <f t="shared" si="8"/>
        <v/>
      </c>
      <c r="F574" s="271" t="str">
        <f>IF(Table4[[#This Row],[START DATE]]="","",IF(Table4[[#This Row],[TASK DURATION]]="","",Table4[[#This Row],[START DATE]]+Table4[[#This Row],[TASK DURATION]]))</f>
        <v/>
      </c>
      <c r="G574" s="272"/>
      <c r="H574" s="272"/>
      <c r="I574" s="272"/>
      <c r="J574" s="272"/>
      <c r="K574" s="272"/>
      <c r="L574" s="272"/>
      <c r="M574" s="272"/>
      <c r="N574" s="272"/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</row>
    <row r="575" spans="1:26" x14ac:dyDescent="0.35">
      <c r="A575" s="1008"/>
      <c r="D575" s="269" t="str">
        <f t="shared" si="8"/>
        <v/>
      </c>
      <c r="F575" s="271" t="str">
        <f>IF(Table4[[#This Row],[START DATE]]="","",IF(Table4[[#This Row],[TASK DURATION]]="","",Table4[[#This Row],[START DATE]]+Table4[[#This Row],[TASK DURATION]]))</f>
        <v/>
      </c>
      <c r="G575" s="272"/>
      <c r="H575" s="272"/>
      <c r="I575" s="272"/>
      <c r="J575" s="272"/>
      <c r="K575" s="272"/>
      <c r="L575" s="272"/>
      <c r="M575" s="272"/>
      <c r="N575" s="272"/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</row>
    <row r="576" spans="1:26" x14ac:dyDescent="0.35">
      <c r="A576" s="1008"/>
      <c r="D576" s="269" t="str">
        <f t="shared" si="8"/>
        <v/>
      </c>
      <c r="F576" s="271" t="str">
        <f>IF(Table4[[#This Row],[START DATE]]="","",IF(Table4[[#This Row],[TASK DURATION]]="","",Table4[[#This Row],[START DATE]]+Table4[[#This Row],[TASK DURATION]]))</f>
        <v/>
      </c>
      <c r="G576" s="272"/>
      <c r="H576" s="272"/>
      <c r="I576" s="272"/>
      <c r="J576" s="272"/>
      <c r="K576" s="272"/>
      <c r="L576" s="272"/>
      <c r="M576" s="272"/>
      <c r="N576" s="272"/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</row>
    <row r="577" spans="1:26" x14ac:dyDescent="0.35">
      <c r="A577" s="1008"/>
      <c r="D577" s="269" t="str">
        <f t="shared" si="8"/>
        <v/>
      </c>
      <c r="F577" s="271" t="str">
        <f>IF(Table4[[#This Row],[START DATE]]="","",IF(Table4[[#This Row],[TASK DURATION]]="","",Table4[[#This Row],[START DATE]]+Table4[[#This Row],[TASK DURATION]]))</f>
        <v/>
      </c>
      <c r="G577" s="272"/>
      <c r="H577" s="272"/>
      <c r="I577" s="272"/>
      <c r="J577" s="272"/>
      <c r="K577" s="272"/>
      <c r="L577" s="272"/>
      <c r="M577" s="272"/>
      <c r="N577" s="272"/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</row>
    <row r="578" spans="1:26" x14ac:dyDescent="0.35">
      <c r="A578" s="1008"/>
      <c r="D578" s="269" t="str">
        <f t="shared" si="8"/>
        <v/>
      </c>
      <c r="F578" s="271" t="str">
        <f>IF(Table4[[#This Row],[START DATE]]="","",IF(Table4[[#This Row],[TASK DURATION]]="","",Table4[[#This Row],[START DATE]]+Table4[[#This Row],[TASK DURATION]]))</f>
        <v/>
      </c>
      <c r="G578" s="272"/>
      <c r="H578" s="272"/>
      <c r="I578" s="272"/>
      <c r="J578" s="272"/>
      <c r="K578" s="272"/>
      <c r="L578" s="272"/>
      <c r="M578" s="272"/>
      <c r="N578" s="272"/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</row>
    <row r="579" spans="1:26" x14ac:dyDescent="0.35">
      <c r="A579" s="1008"/>
      <c r="D579" s="269" t="str">
        <f t="shared" ref="D579:D642" si="9">IF(E579="","",IF(C579="","",E579-C579))</f>
        <v/>
      </c>
      <c r="F579" s="271" t="str">
        <f>IF(Table4[[#This Row],[START DATE]]="","",IF(Table4[[#This Row],[TASK DURATION]]="","",Table4[[#This Row],[START DATE]]+Table4[[#This Row],[TASK DURATION]]))</f>
        <v/>
      </c>
      <c r="G579" s="272"/>
      <c r="H579" s="272"/>
      <c r="I579" s="272"/>
      <c r="J579" s="272"/>
      <c r="K579" s="272"/>
      <c r="L579" s="272"/>
      <c r="M579" s="272"/>
      <c r="N579" s="272"/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</row>
    <row r="580" spans="1:26" x14ac:dyDescent="0.35">
      <c r="A580" s="1008"/>
      <c r="D580" s="269" t="str">
        <f t="shared" si="9"/>
        <v/>
      </c>
      <c r="F580" s="271" t="str">
        <f>IF(Table4[[#This Row],[START DATE]]="","",IF(Table4[[#This Row],[TASK DURATION]]="","",Table4[[#This Row],[START DATE]]+Table4[[#This Row],[TASK DURATION]]))</f>
        <v/>
      </c>
      <c r="G580" s="272"/>
      <c r="H580" s="272"/>
      <c r="I580" s="272"/>
      <c r="J580" s="272"/>
      <c r="K580" s="272"/>
      <c r="L580" s="272"/>
      <c r="M580" s="272"/>
      <c r="N580" s="272"/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</row>
    <row r="581" spans="1:26" x14ac:dyDescent="0.35">
      <c r="A581" s="1008"/>
      <c r="D581" s="269" t="str">
        <f t="shared" si="9"/>
        <v/>
      </c>
      <c r="F581" s="271" t="str">
        <f>IF(Table4[[#This Row],[START DATE]]="","",IF(Table4[[#This Row],[TASK DURATION]]="","",Table4[[#This Row],[START DATE]]+Table4[[#This Row],[TASK DURATION]]))</f>
        <v/>
      </c>
      <c r="G581" s="272"/>
      <c r="H581" s="272"/>
      <c r="I581" s="272"/>
      <c r="J581" s="272"/>
      <c r="K581" s="272"/>
      <c r="L581" s="272"/>
      <c r="M581" s="272"/>
      <c r="N581" s="272"/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</row>
    <row r="582" spans="1:26" x14ac:dyDescent="0.35">
      <c r="A582" s="1008"/>
      <c r="D582" s="269" t="str">
        <f t="shared" si="9"/>
        <v/>
      </c>
      <c r="F582" s="271" t="str">
        <f>IF(Table4[[#This Row],[START DATE]]="","",IF(Table4[[#This Row],[TASK DURATION]]="","",Table4[[#This Row],[START DATE]]+Table4[[#This Row],[TASK DURATION]]))</f>
        <v/>
      </c>
      <c r="G582" s="272"/>
      <c r="H582" s="272"/>
      <c r="I582" s="272"/>
      <c r="J582" s="272"/>
      <c r="K582" s="272"/>
      <c r="L582" s="272"/>
      <c r="M582" s="272"/>
      <c r="N582" s="272"/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</row>
    <row r="583" spans="1:26" x14ac:dyDescent="0.35">
      <c r="A583" s="1008"/>
      <c r="D583" s="269" t="str">
        <f t="shared" si="9"/>
        <v/>
      </c>
      <c r="F583" s="271" t="str">
        <f>IF(Table4[[#This Row],[START DATE]]="","",IF(Table4[[#This Row],[TASK DURATION]]="","",Table4[[#This Row],[START DATE]]+Table4[[#This Row],[TASK DURATION]]))</f>
        <v/>
      </c>
      <c r="G583" s="272"/>
      <c r="H583" s="272"/>
      <c r="I583" s="272"/>
      <c r="J583" s="272"/>
      <c r="K583" s="272"/>
      <c r="L583" s="272"/>
      <c r="M583" s="272"/>
      <c r="N583" s="272"/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</row>
    <row r="584" spans="1:26" x14ac:dyDescent="0.35">
      <c r="A584" s="1008"/>
      <c r="D584" s="269" t="str">
        <f t="shared" si="9"/>
        <v/>
      </c>
      <c r="F584" s="271" t="str">
        <f>IF(Table4[[#This Row],[START DATE]]="","",IF(Table4[[#This Row],[TASK DURATION]]="","",Table4[[#This Row],[START DATE]]+Table4[[#This Row],[TASK DURATION]]))</f>
        <v/>
      </c>
      <c r="G584" s="272"/>
      <c r="H584" s="272"/>
      <c r="I584" s="272"/>
      <c r="J584" s="272"/>
      <c r="K584" s="272"/>
      <c r="L584" s="272"/>
      <c r="M584" s="272"/>
      <c r="N584" s="272"/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</row>
    <row r="585" spans="1:26" x14ac:dyDescent="0.35">
      <c r="A585" s="1008"/>
      <c r="D585" s="269" t="str">
        <f t="shared" si="9"/>
        <v/>
      </c>
      <c r="F585" s="271" t="str">
        <f>IF(Table4[[#This Row],[START DATE]]="","",IF(Table4[[#This Row],[TASK DURATION]]="","",Table4[[#This Row],[START DATE]]+Table4[[#This Row],[TASK DURATION]]))</f>
        <v/>
      </c>
      <c r="G585" s="272"/>
      <c r="H585" s="272"/>
      <c r="I585" s="272"/>
      <c r="J585" s="272"/>
      <c r="K585" s="272"/>
      <c r="L585" s="272"/>
      <c r="M585" s="272"/>
      <c r="N585" s="272"/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</row>
    <row r="586" spans="1:26" x14ac:dyDescent="0.35">
      <c r="A586" s="1008"/>
      <c r="D586" s="269" t="str">
        <f t="shared" si="9"/>
        <v/>
      </c>
      <c r="F586" s="271" t="str">
        <f>IF(Table4[[#This Row],[START DATE]]="","",IF(Table4[[#This Row],[TASK DURATION]]="","",Table4[[#This Row],[START DATE]]+Table4[[#This Row],[TASK DURATION]]))</f>
        <v/>
      </c>
      <c r="G586" s="272"/>
      <c r="H586" s="272"/>
      <c r="I586" s="272"/>
      <c r="J586" s="272"/>
      <c r="K586" s="272"/>
      <c r="L586" s="272"/>
      <c r="M586" s="272"/>
      <c r="N586" s="272"/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</row>
    <row r="587" spans="1:26" x14ac:dyDescent="0.35">
      <c r="A587" s="1008"/>
      <c r="D587" s="269" t="str">
        <f t="shared" si="9"/>
        <v/>
      </c>
      <c r="F587" s="271" t="str">
        <f>IF(Table4[[#This Row],[START DATE]]="","",IF(Table4[[#This Row],[TASK DURATION]]="","",Table4[[#This Row],[START DATE]]+Table4[[#This Row],[TASK DURATION]]))</f>
        <v/>
      </c>
      <c r="G587" s="272"/>
      <c r="H587" s="272"/>
      <c r="I587" s="272"/>
      <c r="J587" s="272"/>
      <c r="K587" s="272"/>
      <c r="L587" s="272"/>
      <c r="M587" s="272"/>
      <c r="N587" s="272"/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</row>
    <row r="588" spans="1:26" x14ac:dyDescent="0.35">
      <c r="A588" s="1008"/>
      <c r="D588" s="269" t="str">
        <f t="shared" si="9"/>
        <v/>
      </c>
      <c r="F588" s="271" t="str">
        <f>IF(Table4[[#This Row],[START DATE]]="","",IF(Table4[[#This Row],[TASK DURATION]]="","",Table4[[#This Row],[START DATE]]+Table4[[#This Row],[TASK DURATION]]))</f>
        <v/>
      </c>
      <c r="G588" s="272"/>
      <c r="H588" s="272"/>
      <c r="I588" s="272"/>
      <c r="J588" s="272"/>
      <c r="K588" s="272"/>
      <c r="L588" s="272"/>
      <c r="M588" s="272"/>
      <c r="N588" s="272"/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</row>
    <row r="589" spans="1:26" x14ac:dyDescent="0.35">
      <c r="A589" s="1008"/>
      <c r="D589" s="269" t="str">
        <f t="shared" si="9"/>
        <v/>
      </c>
      <c r="F589" s="271" t="str">
        <f>IF(Table4[[#This Row],[START DATE]]="","",IF(Table4[[#This Row],[TASK DURATION]]="","",Table4[[#This Row],[START DATE]]+Table4[[#This Row],[TASK DURATION]]))</f>
        <v/>
      </c>
      <c r="G589" s="272"/>
      <c r="H589" s="272"/>
      <c r="I589" s="272"/>
      <c r="J589" s="272"/>
      <c r="K589" s="272"/>
      <c r="L589" s="272"/>
      <c r="M589" s="272"/>
      <c r="N589" s="272"/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</row>
    <row r="590" spans="1:26" x14ac:dyDescent="0.35">
      <c r="A590" s="1008"/>
      <c r="D590" s="269" t="str">
        <f t="shared" si="9"/>
        <v/>
      </c>
      <c r="F590" s="271" t="str">
        <f>IF(Table4[[#This Row],[START DATE]]="","",IF(Table4[[#This Row],[TASK DURATION]]="","",Table4[[#This Row],[START DATE]]+Table4[[#This Row],[TASK DURATION]]))</f>
        <v/>
      </c>
      <c r="G590" s="272"/>
      <c r="H590" s="272"/>
      <c r="I590" s="272"/>
      <c r="J590" s="272"/>
      <c r="K590" s="272"/>
      <c r="L590" s="272"/>
      <c r="M590" s="272"/>
      <c r="N590" s="272"/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</row>
    <row r="591" spans="1:26" x14ac:dyDescent="0.35">
      <c r="A591" s="1008"/>
      <c r="D591" s="269" t="str">
        <f t="shared" si="9"/>
        <v/>
      </c>
      <c r="F591" s="271" t="str">
        <f>IF(Table4[[#This Row],[START DATE]]="","",IF(Table4[[#This Row],[TASK DURATION]]="","",Table4[[#This Row],[START DATE]]+Table4[[#This Row],[TASK DURATION]]))</f>
        <v/>
      </c>
      <c r="G591" s="272"/>
      <c r="H591" s="272"/>
      <c r="I591" s="272"/>
      <c r="J591" s="272"/>
      <c r="K591" s="272"/>
      <c r="L591" s="272"/>
      <c r="M591" s="272"/>
      <c r="N591" s="272"/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</row>
    <row r="592" spans="1:26" x14ac:dyDescent="0.35">
      <c r="A592" s="1008"/>
      <c r="D592" s="269" t="str">
        <f t="shared" si="9"/>
        <v/>
      </c>
      <c r="F592" s="271" t="str">
        <f>IF(Table4[[#This Row],[START DATE]]="","",IF(Table4[[#This Row],[TASK DURATION]]="","",Table4[[#This Row],[START DATE]]+Table4[[#This Row],[TASK DURATION]]))</f>
        <v/>
      </c>
      <c r="G592" s="272"/>
      <c r="H592" s="272"/>
      <c r="I592" s="272"/>
      <c r="J592" s="272"/>
      <c r="K592" s="272"/>
      <c r="L592" s="272"/>
      <c r="M592" s="272"/>
      <c r="N592" s="272"/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</row>
    <row r="593" spans="1:26" x14ac:dyDescent="0.35">
      <c r="A593" s="1008"/>
      <c r="D593" s="269" t="str">
        <f t="shared" si="9"/>
        <v/>
      </c>
      <c r="F593" s="271" t="str">
        <f>IF(Table4[[#This Row],[START DATE]]="","",IF(Table4[[#This Row],[TASK DURATION]]="","",Table4[[#This Row],[START DATE]]+Table4[[#This Row],[TASK DURATION]]))</f>
        <v/>
      </c>
      <c r="G593" s="272"/>
      <c r="H593" s="272"/>
      <c r="I593" s="272"/>
      <c r="J593" s="272"/>
      <c r="K593" s="272"/>
      <c r="L593" s="272"/>
      <c r="M593" s="272"/>
      <c r="N593" s="272"/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</row>
    <row r="594" spans="1:26" x14ac:dyDescent="0.35">
      <c r="A594" s="1008"/>
      <c r="D594" s="269" t="str">
        <f t="shared" si="9"/>
        <v/>
      </c>
      <c r="F594" s="271" t="str">
        <f>IF(Table4[[#This Row],[START DATE]]="","",IF(Table4[[#This Row],[TASK DURATION]]="","",Table4[[#This Row],[START DATE]]+Table4[[#This Row],[TASK DURATION]]))</f>
        <v/>
      </c>
      <c r="G594" s="272"/>
      <c r="H594" s="272"/>
      <c r="I594" s="272"/>
      <c r="J594" s="272"/>
      <c r="K594" s="272"/>
      <c r="L594" s="272"/>
      <c r="M594" s="272"/>
      <c r="N594" s="272"/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</row>
    <row r="595" spans="1:26" x14ac:dyDescent="0.35">
      <c r="A595" s="1008"/>
      <c r="D595" s="269" t="str">
        <f t="shared" si="9"/>
        <v/>
      </c>
      <c r="F595" s="271" t="str">
        <f>IF(Table4[[#This Row],[START DATE]]="","",IF(Table4[[#This Row],[TASK DURATION]]="","",Table4[[#This Row],[START DATE]]+Table4[[#This Row],[TASK DURATION]]))</f>
        <v/>
      </c>
      <c r="G595" s="272"/>
      <c r="H595" s="272"/>
      <c r="I595" s="272"/>
      <c r="J595" s="272"/>
      <c r="K595" s="272"/>
      <c r="L595" s="272"/>
      <c r="M595" s="272"/>
      <c r="N595" s="272"/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</row>
    <row r="596" spans="1:26" x14ac:dyDescent="0.35">
      <c r="A596" s="1008"/>
      <c r="D596" s="269" t="str">
        <f t="shared" si="9"/>
        <v/>
      </c>
      <c r="F596" s="271" t="str">
        <f>IF(Table4[[#This Row],[START DATE]]="","",IF(Table4[[#This Row],[TASK DURATION]]="","",Table4[[#This Row],[START DATE]]+Table4[[#This Row],[TASK DURATION]]))</f>
        <v/>
      </c>
      <c r="G596" s="272"/>
      <c r="H596" s="272"/>
      <c r="I596" s="272"/>
      <c r="J596" s="272"/>
      <c r="K596" s="272"/>
      <c r="L596" s="272"/>
      <c r="M596" s="272"/>
      <c r="N596" s="272"/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</row>
    <row r="597" spans="1:26" x14ac:dyDescent="0.35">
      <c r="A597" s="1008"/>
      <c r="D597" s="269" t="str">
        <f t="shared" si="9"/>
        <v/>
      </c>
      <c r="F597" s="271" t="str">
        <f>IF(Table4[[#This Row],[START DATE]]="","",IF(Table4[[#This Row],[TASK DURATION]]="","",Table4[[#This Row],[START DATE]]+Table4[[#This Row],[TASK DURATION]]))</f>
        <v/>
      </c>
      <c r="G597" s="272"/>
      <c r="H597" s="272"/>
      <c r="I597" s="272"/>
      <c r="J597" s="272"/>
      <c r="K597" s="272"/>
      <c r="L597" s="272"/>
      <c r="M597" s="272"/>
      <c r="N597" s="272"/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</row>
    <row r="598" spans="1:26" x14ac:dyDescent="0.35">
      <c r="A598" s="1008"/>
      <c r="D598" s="269" t="str">
        <f t="shared" si="9"/>
        <v/>
      </c>
      <c r="F598" s="271" t="str">
        <f>IF(Table4[[#This Row],[START DATE]]="","",IF(Table4[[#This Row],[TASK DURATION]]="","",Table4[[#This Row],[START DATE]]+Table4[[#This Row],[TASK DURATION]]))</f>
        <v/>
      </c>
      <c r="G598" s="272"/>
      <c r="H598" s="272"/>
      <c r="I598" s="272"/>
      <c r="J598" s="272"/>
      <c r="K598" s="272"/>
      <c r="L598" s="272"/>
      <c r="M598" s="272"/>
      <c r="N598" s="272"/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</row>
    <row r="599" spans="1:26" x14ac:dyDescent="0.35">
      <c r="A599" s="1008"/>
      <c r="D599" s="269" t="str">
        <f t="shared" si="9"/>
        <v/>
      </c>
      <c r="F599" s="271" t="str">
        <f>IF(Table4[[#This Row],[START DATE]]="","",IF(Table4[[#This Row],[TASK DURATION]]="","",Table4[[#This Row],[START DATE]]+Table4[[#This Row],[TASK DURATION]]))</f>
        <v/>
      </c>
      <c r="G599" s="272"/>
      <c r="H599" s="272"/>
      <c r="I599" s="272"/>
      <c r="J599" s="272"/>
      <c r="K599" s="272"/>
      <c r="L599" s="272"/>
      <c r="M599" s="272"/>
      <c r="N599" s="272"/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</row>
    <row r="600" spans="1:26" x14ac:dyDescent="0.35">
      <c r="A600" s="1008"/>
      <c r="D600" s="269" t="str">
        <f t="shared" si="9"/>
        <v/>
      </c>
      <c r="F600" s="271" t="str">
        <f>IF(Table4[[#This Row],[START DATE]]="","",IF(Table4[[#This Row],[TASK DURATION]]="","",Table4[[#This Row],[START DATE]]+Table4[[#This Row],[TASK DURATION]]))</f>
        <v/>
      </c>
      <c r="G600" s="272"/>
      <c r="H600" s="272"/>
      <c r="I600" s="272"/>
      <c r="J600" s="272"/>
      <c r="K600" s="272"/>
      <c r="L600" s="272"/>
      <c r="M600" s="272"/>
      <c r="N600" s="272"/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</row>
    <row r="601" spans="1:26" x14ac:dyDescent="0.35">
      <c r="A601" s="1008"/>
      <c r="D601" s="269" t="str">
        <f t="shared" si="9"/>
        <v/>
      </c>
      <c r="F601" s="271" t="str">
        <f>IF(Table4[[#This Row],[START DATE]]="","",IF(Table4[[#This Row],[TASK DURATION]]="","",Table4[[#This Row],[START DATE]]+Table4[[#This Row],[TASK DURATION]]))</f>
        <v/>
      </c>
      <c r="G601" s="272"/>
      <c r="H601" s="272"/>
      <c r="I601" s="272"/>
      <c r="J601" s="272"/>
      <c r="K601" s="272"/>
      <c r="L601" s="272"/>
      <c r="M601" s="272"/>
      <c r="N601" s="272"/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</row>
    <row r="602" spans="1:26" x14ac:dyDescent="0.35">
      <c r="A602" s="1008"/>
      <c r="D602" s="269" t="str">
        <f t="shared" si="9"/>
        <v/>
      </c>
      <c r="F602" s="271" t="str">
        <f>IF(Table4[[#This Row],[START DATE]]="","",IF(Table4[[#This Row],[TASK DURATION]]="","",Table4[[#This Row],[START DATE]]+Table4[[#This Row],[TASK DURATION]]))</f>
        <v/>
      </c>
      <c r="G602" s="272"/>
      <c r="H602" s="272"/>
      <c r="I602" s="272"/>
      <c r="J602" s="272"/>
      <c r="K602" s="272"/>
      <c r="L602" s="272"/>
      <c r="M602" s="272"/>
      <c r="N602" s="272"/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</row>
    <row r="603" spans="1:26" x14ac:dyDescent="0.35">
      <c r="A603" s="1008"/>
      <c r="D603" s="269" t="str">
        <f t="shared" si="9"/>
        <v/>
      </c>
      <c r="F603" s="271" t="str">
        <f>IF(Table4[[#This Row],[START DATE]]="","",IF(Table4[[#This Row],[TASK DURATION]]="","",Table4[[#This Row],[START DATE]]+Table4[[#This Row],[TASK DURATION]]))</f>
        <v/>
      </c>
      <c r="G603" s="272"/>
      <c r="H603" s="272"/>
      <c r="I603" s="272"/>
      <c r="J603" s="272"/>
      <c r="K603" s="272"/>
      <c r="L603" s="272"/>
      <c r="M603" s="272"/>
      <c r="N603" s="272"/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</row>
    <row r="604" spans="1:26" x14ac:dyDescent="0.35">
      <c r="A604" s="1008"/>
      <c r="D604" s="269" t="str">
        <f t="shared" si="9"/>
        <v/>
      </c>
      <c r="F604" s="271" t="str">
        <f>IF(Table4[[#This Row],[START DATE]]="","",IF(Table4[[#This Row],[TASK DURATION]]="","",Table4[[#This Row],[START DATE]]+Table4[[#This Row],[TASK DURATION]]))</f>
        <v/>
      </c>
      <c r="G604" s="272"/>
      <c r="H604" s="272"/>
      <c r="I604" s="272"/>
      <c r="J604" s="272"/>
      <c r="K604" s="272"/>
      <c r="L604" s="272"/>
      <c r="M604" s="272"/>
      <c r="N604" s="272"/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</row>
    <row r="605" spans="1:26" x14ac:dyDescent="0.35">
      <c r="A605" s="1008"/>
      <c r="D605" s="269" t="str">
        <f t="shared" si="9"/>
        <v/>
      </c>
      <c r="F605" s="271" t="str">
        <f>IF(Table4[[#This Row],[START DATE]]="","",IF(Table4[[#This Row],[TASK DURATION]]="","",Table4[[#This Row],[START DATE]]+Table4[[#This Row],[TASK DURATION]]))</f>
        <v/>
      </c>
      <c r="G605" s="272"/>
      <c r="H605" s="272"/>
      <c r="I605" s="272"/>
      <c r="J605" s="272"/>
      <c r="K605" s="272"/>
      <c r="L605" s="272"/>
      <c r="M605" s="272"/>
      <c r="N605" s="272"/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</row>
    <row r="606" spans="1:26" x14ac:dyDescent="0.35">
      <c r="A606" s="1008"/>
      <c r="D606" s="269" t="str">
        <f t="shared" si="9"/>
        <v/>
      </c>
      <c r="F606" s="271" t="str">
        <f>IF(Table4[[#This Row],[START DATE]]="","",IF(Table4[[#This Row],[TASK DURATION]]="","",Table4[[#This Row],[START DATE]]+Table4[[#This Row],[TASK DURATION]]))</f>
        <v/>
      </c>
      <c r="G606" s="272"/>
      <c r="H606" s="272"/>
      <c r="I606" s="272"/>
      <c r="J606" s="272"/>
      <c r="K606" s="272"/>
      <c r="L606" s="272"/>
      <c r="M606" s="272"/>
      <c r="N606" s="272"/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</row>
    <row r="607" spans="1:26" x14ac:dyDescent="0.35">
      <c r="A607" s="1008"/>
      <c r="D607" s="269" t="str">
        <f t="shared" si="9"/>
        <v/>
      </c>
      <c r="F607" s="271" t="str">
        <f>IF(Table4[[#This Row],[START DATE]]="","",IF(Table4[[#This Row],[TASK DURATION]]="","",Table4[[#This Row],[START DATE]]+Table4[[#This Row],[TASK DURATION]]))</f>
        <v/>
      </c>
      <c r="G607" s="272"/>
      <c r="H607" s="272"/>
      <c r="I607" s="272"/>
      <c r="J607" s="272"/>
      <c r="K607" s="272"/>
      <c r="L607" s="272"/>
      <c r="M607" s="272"/>
      <c r="N607" s="272"/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</row>
    <row r="608" spans="1:26" x14ac:dyDescent="0.35">
      <c r="A608" s="1008"/>
      <c r="D608" s="269" t="str">
        <f t="shared" si="9"/>
        <v/>
      </c>
      <c r="F608" s="271" t="str">
        <f>IF(Table4[[#This Row],[START DATE]]="","",IF(Table4[[#This Row],[TASK DURATION]]="","",Table4[[#This Row],[START DATE]]+Table4[[#This Row],[TASK DURATION]]))</f>
        <v/>
      </c>
      <c r="G608" s="272"/>
      <c r="H608" s="272"/>
      <c r="I608" s="272"/>
      <c r="J608" s="272"/>
      <c r="K608" s="272"/>
      <c r="L608" s="272"/>
      <c r="M608" s="272"/>
      <c r="N608" s="272"/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</row>
    <row r="609" spans="1:26" x14ac:dyDescent="0.35">
      <c r="A609" s="1008"/>
      <c r="D609" s="269" t="str">
        <f t="shared" si="9"/>
        <v/>
      </c>
      <c r="F609" s="271" t="str">
        <f>IF(Table4[[#This Row],[START DATE]]="","",IF(Table4[[#This Row],[TASK DURATION]]="","",Table4[[#This Row],[START DATE]]+Table4[[#This Row],[TASK DURATION]]))</f>
        <v/>
      </c>
      <c r="G609" s="272"/>
      <c r="H609" s="272"/>
      <c r="I609" s="272"/>
      <c r="J609" s="272"/>
      <c r="K609" s="272"/>
      <c r="L609" s="272"/>
      <c r="M609" s="272"/>
      <c r="N609" s="272"/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</row>
    <row r="610" spans="1:26" x14ac:dyDescent="0.35">
      <c r="A610" s="1008"/>
      <c r="D610" s="269" t="str">
        <f t="shared" si="9"/>
        <v/>
      </c>
      <c r="F610" s="271" t="str">
        <f>IF(Table4[[#This Row],[START DATE]]="","",IF(Table4[[#This Row],[TASK DURATION]]="","",Table4[[#This Row],[START DATE]]+Table4[[#This Row],[TASK DURATION]]))</f>
        <v/>
      </c>
      <c r="G610" s="272"/>
      <c r="H610" s="272"/>
      <c r="I610" s="272"/>
      <c r="J610" s="272"/>
      <c r="K610" s="272"/>
      <c r="L610" s="272"/>
      <c r="M610" s="272"/>
      <c r="N610" s="272"/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</row>
    <row r="611" spans="1:26" x14ac:dyDescent="0.35">
      <c r="A611" s="1008"/>
      <c r="D611" s="269" t="str">
        <f t="shared" si="9"/>
        <v/>
      </c>
      <c r="F611" s="271" t="str">
        <f>IF(Table4[[#This Row],[START DATE]]="","",IF(Table4[[#This Row],[TASK DURATION]]="","",Table4[[#This Row],[START DATE]]+Table4[[#This Row],[TASK DURATION]]))</f>
        <v/>
      </c>
      <c r="G611" s="272"/>
      <c r="H611" s="272"/>
      <c r="I611" s="272"/>
      <c r="J611" s="272"/>
      <c r="K611" s="272"/>
      <c r="L611" s="272"/>
      <c r="M611" s="272"/>
      <c r="N611" s="272"/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</row>
    <row r="612" spans="1:26" x14ac:dyDescent="0.35">
      <c r="A612" s="1008"/>
      <c r="D612" s="269" t="str">
        <f t="shared" si="9"/>
        <v/>
      </c>
      <c r="F612" s="271" t="str">
        <f>IF(Table4[[#This Row],[START DATE]]="","",IF(Table4[[#This Row],[TASK DURATION]]="","",Table4[[#This Row],[START DATE]]+Table4[[#This Row],[TASK DURATION]]))</f>
        <v/>
      </c>
      <c r="G612" s="272"/>
      <c r="H612" s="272"/>
      <c r="I612" s="272"/>
      <c r="J612" s="272"/>
      <c r="K612" s="272"/>
      <c r="L612" s="272"/>
      <c r="M612" s="272"/>
      <c r="N612" s="272"/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</row>
    <row r="613" spans="1:26" x14ac:dyDescent="0.35">
      <c r="A613" s="1008"/>
      <c r="D613" s="269" t="str">
        <f t="shared" si="9"/>
        <v/>
      </c>
      <c r="F613" s="271" t="str">
        <f>IF(Table4[[#This Row],[START DATE]]="","",IF(Table4[[#This Row],[TASK DURATION]]="","",Table4[[#This Row],[START DATE]]+Table4[[#This Row],[TASK DURATION]]))</f>
        <v/>
      </c>
      <c r="G613" s="272"/>
      <c r="H613" s="272"/>
      <c r="I613" s="272"/>
      <c r="J613" s="272"/>
      <c r="K613" s="272"/>
      <c r="L613" s="272"/>
      <c r="M613" s="272"/>
      <c r="N613" s="272"/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</row>
    <row r="614" spans="1:26" x14ac:dyDescent="0.35">
      <c r="A614" s="1008"/>
      <c r="D614" s="269" t="str">
        <f t="shared" si="9"/>
        <v/>
      </c>
      <c r="F614" s="271" t="str">
        <f>IF(Table4[[#This Row],[START DATE]]="","",IF(Table4[[#This Row],[TASK DURATION]]="","",Table4[[#This Row],[START DATE]]+Table4[[#This Row],[TASK DURATION]]))</f>
        <v/>
      </c>
      <c r="G614" s="272"/>
      <c r="H614" s="272"/>
      <c r="I614" s="272"/>
      <c r="J614" s="272"/>
      <c r="K614" s="272"/>
      <c r="L614" s="272"/>
      <c r="M614" s="272"/>
      <c r="N614" s="272"/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</row>
    <row r="615" spans="1:26" x14ac:dyDescent="0.35">
      <c r="A615" s="1008"/>
      <c r="D615" s="269" t="str">
        <f t="shared" si="9"/>
        <v/>
      </c>
      <c r="F615" s="271" t="str">
        <f>IF(Table4[[#This Row],[START DATE]]="","",IF(Table4[[#This Row],[TASK DURATION]]="","",Table4[[#This Row],[START DATE]]+Table4[[#This Row],[TASK DURATION]]))</f>
        <v/>
      </c>
      <c r="G615" s="272"/>
      <c r="H615" s="272"/>
      <c r="I615" s="272"/>
      <c r="J615" s="272"/>
      <c r="K615" s="272"/>
      <c r="L615" s="272"/>
      <c r="M615" s="272"/>
      <c r="N615" s="272"/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</row>
    <row r="616" spans="1:26" x14ac:dyDescent="0.35">
      <c r="A616" s="1008"/>
      <c r="D616" s="269" t="str">
        <f t="shared" si="9"/>
        <v/>
      </c>
      <c r="F616" s="271" t="str">
        <f>IF(Table4[[#This Row],[START DATE]]="","",IF(Table4[[#This Row],[TASK DURATION]]="","",Table4[[#This Row],[START DATE]]+Table4[[#This Row],[TASK DURATION]]))</f>
        <v/>
      </c>
      <c r="G616" s="272"/>
      <c r="H616" s="272"/>
      <c r="I616" s="272"/>
      <c r="J616" s="272"/>
      <c r="K616" s="272"/>
      <c r="L616" s="272"/>
      <c r="M616" s="272"/>
      <c r="N616" s="272"/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</row>
    <row r="617" spans="1:26" x14ac:dyDescent="0.35">
      <c r="A617" s="1008"/>
      <c r="D617" s="269" t="str">
        <f t="shared" si="9"/>
        <v/>
      </c>
      <c r="F617" s="271" t="str">
        <f>IF(Table4[[#This Row],[START DATE]]="","",IF(Table4[[#This Row],[TASK DURATION]]="","",Table4[[#This Row],[START DATE]]+Table4[[#This Row],[TASK DURATION]]))</f>
        <v/>
      </c>
      <c r="G617" s="272"/>
      <c r="H617" s="272"/>
      <c r="I617" s="272"/>
      <c r="J617" s="272"/>
      <c r="K617" s="272"/>
      <c r="L617" s="272"/>
      <c r="M617" s="272"/>
      <c r="N617" s="272"/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</row>
    <row r="618" spans="1:26" x14ac:dyDescent="0.35">
      <c r="A618" s="1008"/>
      <c r="D618" s="269" t="str">
        <f t="shared" si="9"/>
        <v/>
      </c>
      <c r="F618" s="271" t="str">
        <f>IF(Table4[[#This Row],[START DATE]]="","",IF(Table4[[#This Row],[TASK DURATION]]="","",Table4[[#This Row],[START DATE]]+Table4[[#This Row],[TASK DURATION]]))</f>
        <v/>
      </c>
      <c r="G618" s="272"/>
      <c r="H618" s="272"/>
      <c r="I618" s="272"/>
      <c r="J618" s="272"/>
      <c r="K618" s="272"/>
      <c r="L618" s="272"/>
      <c r="M618" s="272"/>
      <c r="N618" s="272"/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</row>
    <row r="619" spans="1:26" x14ac:dyDescent="0.35">
      <c r="A619" s="1008"/>
      <c r="D619" s="269" t="str">
        <f t="shared" si="9"/>
        <v/>
      </c>
      <c r="F619" s="271" t="str">
        <f>IF(Table4[[#This Row],[START DATE]]="","",IF(Table4[[#This Row],[TASK DURATION]]="","",Table4[[#This Row],[START DATE]]+Table4[[#This Row],[TASK DURATION]]))</f>
        <v/>
      </c>
      <c r="G619" s="272"/>
      <c r="H619" s="272"/>
      <c r="I619" s="272"/>
      <c r="J619" s="272"/>
      <c r="K619" s="272"/>
      <c r="L619" s="272"/>
      <c r="M619" s="272"/>
      <c r="N619" s="272"/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</row>
    <row r="620" spans="1:26" x14ac:dyDescent="0.35">
      <c r="A620" s="1008"/>
      <c r="D620" s="269" t="str">
        <f t="shared" si="9"/>
        <v/>
      </c>
      <c r="F620" s="271" t="str">
        <f>IF(Table4[[#This Row],[START DATE]]="","",IF(Table4[[#This Row],[TASK DURATION]]="","",Table4[[#This Row],[START DATE]]+Table4[[#This Row],[TASK DURATION]]))</f>
        <v/>
      </c>
      <c r="G620" s="272"/>
      <c r="H620" s="272"/>
      <c r="I620" s="272"/>
      <c r="J620" s="272"/>
      <c r="K620" s="272"/>
      <c r="L620" s="272"/>
      <c r="M620" s="272"/>
      <c r="N620" s="272"/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</row>
    <row r="621" spans="1:26" x14ac:dyDescent="0.35">
      <c r="A621" s="1008"/>
      <c r="D621" s="269" t="str">
        <f t="shared" si="9"/>
        <v/>
      </c>
      <c r="F621" s="271" t="str">
        <f>IF(Table4[[#This Row],[START DATE]]="","",IF(Table4[[#This Row],[TASK DURATION]]="","",Table4[[#This Row],[START DATE]]+Table4[[#This Row],[TASK DURATION]]))</f>
        <v/>
      </c>
      <c r="G621" s="272"/>
      <c r="H621" s="272"/>
      <c r="I621" s="272"/>
      <c r="J621" s="272"/>
      <c r="K621" s="272"/>
      <c r="L621" s="272"/>
      <c r="M621" s="272"/>
      <c r="N621" s="272"/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</row>
    <row r="622" spans="1:26" x14ac:dyDescent="0.35">
      <c r="A622" s="1008"/>
      <c r="D622" s="269" t="str">
        <f t="shared" si="9"/>
        <v/>
      </c>
      <c r="F622" s="271" t="str">
        <f>IF(Table4[[#This Row],[START DATE]]="","",IF(Table4[[#This Row],[TASK DURATION]]="","",Table4[[#This Row],[START DATE]]+Table4[[#This Row],[TASK DURATION]]))</f>
        <v/>
      </c>
      <c r="G622" s="272"/>
      <c r="H622" s="272"/>
      <c r="I622" s="272"/>
      <c r="J622" s="272"/>
      <c r="K622" s="272"/>
      <c r="L622" s="272"/>
      <c r="M622" s="272"/>
      <c r="N622" s="272"/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</row>
    <row r="623" spans="1:26" x14ac:dyDescent="0.35">
      <c r="A623" s="1008"/>
      <c r="D623" s="269" t="str">
        <f t="shared" si="9"/>
        <v/>
      </c>
      <c r="F623" s="271" t="str">
        <f>IF(Table4[[#This Row],[START DATE]]="","",IF(Table4[[#This Row],[TASK DURATION]]="","",Table4[[#This Row],[START DATE]]+Table4[[#This Row],[TASK DURATION]]))</f>
        <v/>
      </c>
      <c r="G623" s="272"/>
      <c r="H623" s="272"/>
      <c r="I623" s="272"/>
      <c r="J623" s="272"/>
      <c r="K623" s="272"/>
      <c r="L623" s="272"/>
      <c r="M623" s="272"/>
      <c r="N623" s="272"/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</row>
    <row r="624" spans="1:26" x14ac:dyDescent="0.35">
      <c r="A624" s="1008"/>
      <c r="D624" s="269" t="str">
        <f t="shared" si="9"/>
        <v/>
      </c>
      <c r="F624" s="271" t="str">
        <f>IF(Table4[[#This Row],[START DATE]]="","",IF(Table4[[#This Row],[TASK DURATION]]="","",Table4[[#This Row],[START DATE]]+Table4[[#This Row],[TASK DURATION]]))</f>
        <v/>
      </c>
      <c r="G624" s="272"/>
      <c r="H624" s="272"/>
      <c r="I624" s="272"/>
      <c r="J624" s="272"/>
      <c r="K624" s="272"/>
      <c r="L624" s="272"/>
      <c r="M624" s="272"/>
      <c r="N624" s="272"/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</row>
    <row r="625" spans="1:26" x14ac:dyDescent="0.35">
      <c r="A625" s="1008"/>
      <c r="D625" s="269" t="str">
        <f t="shared" si="9"/>
        <v/>
      </c>
      <c r="F625" s="271" t="str">
        <f>IF(Table4[[#This Row],[START DATE]]="","",IF(Table4[[#This Row],[TASK DURATION]]="","",Table4[[#This Row],[START DATE]]+Table4[[#This Row],[TASK DURATION]]))</f>
        <v/>
      </c>
      <c r="G625" s="272"/>
      <c r="H625" s="272"/>
      <c r="I625" s="272"/>
      <c r="J625" s="272"/>
      <c r="K625" s="272"/>
      <c r="L625" s="272"/>
      <c r="M625" s="272"/>
      <c r="N625" s="272"/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</row>
    <row r="626" spans="1:26" x14ac:dyDescent="0.35">
      <c r="A626" s="1008"/>
      <c r="D626" s="269" t="str">
        <f t="shared" si="9"/>
        <v/>
      </c>
      <c r="F626" s="271" t="str">
        <f>IF(Table4[[#This Row],[START DATE]]="","",IF(Table4[[#This Row],[TASK DURATION]]="","",Table4[[#This Row],[START DATE]]+Table4[[#This Row],[TASK DURATION]]))</f>
        <v/>
      </c>
      <c r="G626" s="272"/>
      <c r="H626" s="272"/>
      <c r="I626" s="272"/>
      <c r="J626" s="272"/>
      <c r="K626" s="272"/>
      <c r="L626" s="272"/>
      <c r="M626" s="272"/>
      <c r="N626" s="272"/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</row>
    <row r="627" spans="1:26" x14ac:dyDescent="0.35">
      <c r="A627" s="1008"/>
      <c r="D627" s="269" t="str">
        <f t="shared" si="9"/>
        <v/>
      </c>
      <c r="F627" s="271" t="str">
        <f>IF(Table4[[#This Row],[START DATE]]="","",IF(Table4[[#This Row],[TASK DURATION]]="","",Table4[[#This Row],[START DATE]]+Table4[[#This Row],[TASK DURATION]]))</f>
        <v/>
      </c>
      <c r="G627" s="272"/>
      <c r="H627" s="272"/>
      <c r="I627" s="272"/>
      <c r="J627" s="272"/>
      <c r="K627" s="272"/>
      <c r="L627" s="272"/>
      <c r="M627" s="272"/>
      <c r="N627" s="272"/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</row>
    <row r="628" spans="1:26" x14ac:dyDescent="0.35">
      <c r="A628" s="1008"/>
      <c r="D628" s="269" t="str">
        <f t="shared" si="9"/>
        <v/>
      </c>
      <c r="F628" s="271" t="str">
        <f>IF(Table4[[#This Row],[START DATE]]="","",IF(Table4[[#This Row],[TASK DURATION]]="","",Table4[[#This Row],[START DATE]]+Table4[[#This Row],[TASK DURATION]]))</f>
        <v/>
      </c>
      <c r="G628" s="272"/>
      <c r="H628" s="272"/>
      <c r="I628" s="272"/>
      <c r="J628" s="272"/>
      <c r="K628" s="272"/>
      <c r="L628" s="272"/>
      <c r="M628" s="272"/>
      <c r="N628" s="272"/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</row>
    <row r="629" spans="1:26" x14ac:dyDescent="0.35">
      <c r="A629" s="1008"/>
      <c r="D629" s="269" t="str">
        <f t="shared" si="9"/>
        <v/>
      </c>
      <c r="F629" s="271" t="str">
        <f>IF(Table4[[#This Row],[START DATE]]="","",IF(Table4[[#This Row],[TASK DURATION]]="","",Table4[[#This Row],[START DATE]]+Table4[[#This Row],[TASK DURATION]]))</f>
        <v/>
      </c>
      <c r="G629" s="272"/>
      <c r="H629" s="272"/>
      <c r="I629" s="272"/>
      <c r="J629" s="272"/>
      <c r="K629" s="272"/>
      <c r="L629" s="272"/>
      <c r="M629" s="272"/>
      <c r="N629" s="272"/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</row>
    <row r="630" spans="1:26" x14ac:dyDescent="0.35">
      <c r="A630" s="1008"/>
      <c r="D630" s="269" t="str">
        <f t="shared" si="9"/>
        <v/>
      </c>
      <c r="F630" s="271" t="str">
        <f>IF(Table4[[#This Row],[START DATE]]="","",IF(Table4[[#This Row],[TASK DURATION]]="","",Table4[[#This Row],[START DATE]]+Table4[[#This Row],[TASK DURATION]]))</f>
        <v/>
      </c>
      <c r="G630" s="272"/>
      <c r="H630" s="272"/>
      <c r="I630" s="272"/>
      <c r="J630" s="272"/>
      <c r="K630" s="272"/>
      <c r="L630" s="272"/>
      <c r="M630" s="272"/>
      <c r="N630" s="272"/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</row>
    <row r="631" spans="1:26" x14ac:dyDescent="0.35">
      <c r="A631" s="1008"/>
      <c r="D631" s="269" t="str">
        <f t="shared" si="9"/>
        <v/>
      </c>
      <c r="F631" s="271" t="str">
        <f>IF(Table4[[#This Row],[START DATE]]="","",IF(Table4[[#This Row],[TASK DURATION]]="","",Table4[[#This Row],[START DATE]]+Table4[[#This Row],[TASK DURATION]]))</f>
        <v/>
      </c>
      <c r="G631" s="272"/>
      <c r="H631" s="272"/>
      <c r="I631" s="272"/>
      <c r="J631" s="272"/>
      <c r="K631" s="272"/>
      <c r="L631" s="272"/>
      <c r="M631" s="272"/>
      <c r="N631" s="272"/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</row>
    <row r="632" spans="1:26" x14ac:dyDescent="0.35">
      <c r="A632" s="1008"/>
      <c r="D632" s="269" t="str">
        <f t="shared" si="9"/>
        <v/>
      </c>
      <c r="F632" s="271" t="str">
        <f>IF(Table4[[#This Row],[START DATE]]="","",IF(Table4[[#This Row],[TASK DURATION]]="","",Table4[[#This Row],[START DATE]]+Table4[[#This Row],[TASK DURATION]]))</f>
        <v/>
      </c>
      <c r="G632" s="272"/>
      <c r="H632" s="272"/>
      <c r="I632" s="272"/>
      <c r="J632" s="272"/>
      <c r="K632" s="272"/>
      <c r="L632" s="272"/>
      <c r="M632" s="272"/>
      <c r="N632" s="272"/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</row>
    <row r="633" spans="1:26" x14ac:dyDescent="0.35">
      <c r="A633" s="1008"/>
      <c r="D633" s="269" t="str">
        <f t="shared" si="9"/>
        <v/>
      </c>
      <c r="F633" s="271" t="str">
        <f>IF(Table4[[#This Row],[START DATE]]="","",IF(Table4[[#This Row],[TASK DURATION]]="","",Table4[[#This Row],[START DATE]]+Table4[[#This Row],[TASK DURATION]]))</f>
        <v/>
      </c>
      <c r="G633" s="272"/>
      <c r="H633" s="272"/>
      <c r="I633" s="272"/>
      <c r="J633" s="272"/>
      <c r="K633" s="272"/>
      <c r="L633" s="272"/>
      <c r="M633" s="272"/>
      <c r="N633" s="272"/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</row>
    <row r="634" spans="1:26" x14ac:dyDescent="0.35">
      <c r="A634" s="1008"/>
      <c r="D634" s="269" t="str">
        <f t="shared" si="9"/>
        <v/>
      </c>
      <c r="F634" s="271" t="str">
        <f>IF(Table4[[#This Row],[START DATE]]="","",IF(Table4[[#This Row],[TASK DURATION]]="","",Table4[[#This Row],[START DATE]]+Table4[[#This Row],[TASK DURATION]]))</f>
        <v/>
      </c>
      <c r="G634" s="272"/>
      <c r="H634" s="272"/>
      <c r="I634" s="272"/>
      <c r="J634" s="272"/>
      <c r="K634" s="272"/>
      <c r="L634" s="272"/>
      <c r="M634" s="272"/>
      <c r="N634" s="272"/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</row>
    <row r="635" spans="1:26" x14ac:dyDescent="0.35">
      <c r="A635" s="1008"/>
      <c r="D635" s="269" t="str">
        <f t="shared" si="9"/>
        <v/>
      </c>
      <c r="F635" s="271" t="str">
        <f>IF(Table4[[#This Row],[START DATE]]="","",IF(Table4[[#This Row],[TASK DURATION]]="","",Table4[[#This Row],[START DATE]]+Table4[[#This Row],[TASK DURATION]]))</f>
        <v/>
      </c>
      <c r="G635" s="272"/>
      <c r="H635" s="272"/>
      <c r="I635" s="272"/>
      <c r="J635" s="272"/>
      <c r="K635" s="272"/>
      <c r="L635" s="272"/>
      <c r="M635" s="272"/>
      <c r="N635" s="272"/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</row>
    <row r="636" spans="1:26" x14ac:dyDescent="0.35">
      <c r="A636" s="1008"/>
      <c r="D636" s="269" t="str">
        <f t="shared" si="9"/>
        <v/>
      </c>
      <c r="F636" s="271" t="str">
        <f>IF(Table4[[#This Row],[START DATE]]="","",IF(Table4[[#This Row],[TASK DURATION]]="","",Table4[[#This Row],[START DATE]]+Table4[[#This Row],[TASK DURATION]]))</f>
        <v/>
      </c>
      <c r="G636" s="272"/>
      <c r="H636" s="272"/>
      <c r="I636" s="272"/>
      <c r="J636" s="272"/>
      <c r="K636" s="272"/>
      <c r="L636" s="272"/>
      <c r="M636" s="272"/>
      <c r="N636" s="272"/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</row>
    <row r="637" spans="1:26" x14ac:dyDescent="0.35">
      <c r="A637" s="1008"/>
      <c r="D637" s="269" t="str">
        <f t="shared" si="9"/>
        <v/>
      </c>
      <c r="F637" s="271" t="str">
        <f>IF(Table4[[#This Row],[START DATE]]="","",IF(Table4[[#This Row],[TASK DURATION]]="","",Table4[[#This Row],[START DATE]]+Table4[[#This Row],[TASK DURATION]]))</f>
        <v/>
      </c>
      <c r="G637" s="272"/>
      <c r="H637" s="272"/>
      <c r="I637" s="272"/>
      <c r="J637" s="272"/>
      <c r="K637" s="272"/>
      <c r="L637" s="272"/>
      <c r="M637" s="272"/>
      <c r="N637" s="272"/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</row>
    <row r="638" spans="1:26" x14ac:dyDescent="0.35">
      <c r="A638" s="1008"/>
      <c r="D638" s="269" t="str">
        <f t="shared" si="9"/>
        <v/>
      </c>
      <c r="F638" s="271" t="str">
        <f>IF(Table4[[#This Row],[START DATE]]="","",IF(Table4[[#This Row],[TASK DURATION]]="","",Table4[[#This Row],[START DATE]]+Table4[[#This Row],[TASK DURATION]]))</f>
        <v/>
      </c>
      <c r="G638" s="272"/>
      <c r="H638" s="272"/>
      <c r="I638" s="272"/>
      <c r="J638" s="272"/>
      <c r="K638" s="272"/>
      <c r="L638" s="272"/>
      <c r="M638" s="272"/>
      <c r="N638" s="272"/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</row>
    <row r="639" spans="1:26" x14ac:dyDescent="0.35">
      <c r="A639" s="1008"/>
      <c r="D639" s="269" t="str">
        <f t="shared" si="9"/>
        <v/>
      </c>
      <c r="F639" s="271" t="str">
        <f>IF(Table4[[#This Row],[START DATE]]="","",IF(Table4[[#This Row],[TASK DURATION]]="","",Table4[[#This Row],[START DATE]]+Table4[[#This Row],[TASK DURATION]]))</f>
        <v/>
      </c>
      <c r="G639" s="272"/>
      <c r="H639" s="272"/>
      <c r="I639" s="272"/>
      <c r="J639" s="272"/>
      <c r="K639" s="272"/>
      <c r="L639" s="272"/>
      <c r="M639" s="272"/>
      <c r="N639" s="272"/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</row>
    <row r="640" spans="1:26" x14ac:dyDescent="0.35">
      <c r="A640" s="1008"/>
      <c r="D640" s="269" t="str">
        <f t="shared" si="9"/>
        <v/>
      </c>
      <c r="F640" s="271" t="str">
        <f>IF(Table4[[#This Row],[START DATE]]="","",IF(Table4[[#This Row],[TASK DURATION]]="","",Table4[[#This Row],[START DATE]]+Table4[[#This Row],[TASK DURATION]]))</f>
        <v/>
      </c>
      <c r="G640" s="272"/>
      <c r="H640" s="272"/>
      <c r="I640" s="272"/>
      <c r="J640" s="272"/>
      <c r="K640" s="272"/>
      <c r="L640" s="272"/>
      <c r="M640" s="272"/>
      <c r="N640" s="272"/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</row>
    <row r="641" spans="1:26" x14ac:dyDescent="0.35">
      <c r="A641" s="1008"/>
      <c r="D641" s="269" t="str">
        <f t="shared" si="9"/>
        <v/>
      </c>
      <c r="F641" s="271" t="str">
        <f>IF(Table4[[#This Row],[START DATE]]="","",IF(Table4[[#This Row],[TASK DURATION]]="","",Table4[[#This Row],[START DATE]]+Table4[[#This Row],[TASK DURATION]]))</f>
        <v/>
      </c>
      <c r="G641" s="272"/>
      <c r="H641" s="272"/>
      <c r="I641" s="272"/>
      <c r="J641" s="272"/>
      <c r="K641" s="272"/>
      <c r="L641" s="272"/>
      <c r="M641" s="272"/>
      <c r="N641" s="272"/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</row>
    <row r="642" spans="1:26" x14ac:dyDescent="0.35">
      <c r="A642" s="1008"/>
      <c r="D642" s="269" t="str">
        <f t="shared" si="9"/>
        <v/>
      </c>
      <c r="F642" s="271" t="str">
        <f>IF(Table4[[#This Row],[START DATE]]="","",IF(Table4[[#This Row],[TASK DURATION]]="","",Table4[[#This Row],[START DATE]]+Table4[[#This Row],[TASK DURATION]]))</f>
        <v/>
      </c>
      <c r="G642" s="272"/>
      <c r="H642" s="272"/>
      <c r="I642" s="272"/>
      <c r="J642" s="272"/>
      <c r="K642" s="272"/>
      <c r="L642" s="272"/>
      <c r="M642" s="272"/>
      <c r="N642" s="272"/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</row>
    <row r="643" spans="1:26" x14ac:dyDescent="0.35">
      <c r="A643" s="1008"/>
      <c r="D643" s="269" t="str">
        <f t="shared" ref="D643:D706" si="10">IF(E643="","",IF(C643="","",E643-C643))</f>
        <v/>
      </c>
      <c r="F643" s="271" t="str">
        <f>IF(Table4[[#This Row],[START DATE]]="","",IF(Table4[[#This Row],[TASK DURATION]]="","",Table4[[#This Row],[START DATE]]+Table4[[#This Row],[TASK DURATION]]))</f>
        <v/>
      </c>
      <c r="G643" s="272"/>
      <c r="H643" s="272"/>
      <c r="I643" s="272"/>
      <c r="J643" s="272"/>
      <c r="K643" s="272"/>
      <c r="L643" s="272"/>
      <c r="M643" s="272"/>
      <c r="N643" s="272"/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</row>
    <row r="644" spans="1:26" x14ac:dyDescent="0.35">
      <c r="A644" s="1008"/>
      <c r="D644" s="269" t="str">
        <f t="shared" si="10"/>
        <v/>
      </c>
      <c r="F644" s="271" t="str">
        <f>IF(Table4[[#This Row],[START DATE]]="","",IF(Table4[[#This Row],[TASK DURATION]]="","",Table4[[#This Row],[START DATE]]+Table4[[#This Row],[TASK DURATION]]))</f>
        <v/>
      </c>
      <c r="G644" s="272"/>
      <c r="H644" s="272"/>
      <c r="I644" s="272"/>
      <c r="J644" s="272"/>
      <c r="K644" s="272"/>
      <c r="L644" s="272"/>
      <c r="M644" s="272"/>
      <c r="N644" s="272"/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</row>
    <row r="645" spans="1:26" x14ac:dyDescent="0.35">
      <c r="A645" s="1008"/>
      <c r="D645" s="269" t="str">
        <f t="shared" si="10"/>
        <v/>
      </c>
      <c r="F645" s="271" t="str">
        <f>IF(Table4[[#This Row],[START DATE]]="","",IF(Table4[[#This Row],[TASK DURATION]]="","",Table4[[#This Row],[START DATE]]+Table4[[#This Row],[TASK DURATION]]))</f>
        <v/>
      </c>
      <c r="G645" s="272"/>
      <c r="H645" s="272"/>
      <c r="I645" s="272"/>
      <c r="J645" s="272"/>
      <c r="K645" s="272"/>
      <c r="L645" s="272"/>
      <c r="M645" s="272"/>
      <c r="N645" s="272"/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</row>
    <row r="646" spans="1:26" x14ac:dyDescent="0.35">
      <c r="A646" s="1008"/>
      <c r="D646" s="269" t="str">
        <f t="shared" si="10"/>
        <v/>
      </c>
      <c r="F646" s="271" t="str">
        <f>IF(Table4[[#This Row],[START DATE]]="","",IF(Table4[[#This Row],[TASK DURATION]]="","",Table4[[#This Row],[START DATE]]+Table4[[#This Row],[TASK DURATION]]))</f>
        <v/>
      </c>
      <c r="G646" s="272"/>
      <c r="H646" s="272"/>
      <c r="I646" s="272"/>
      <c r="J646" s="272"/>
      <c r="K646" s="272"/>
      <c r="L646" s="272"/>
      <c r="M646" s="272"/>
      <c r="N646" s="272"/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</row>
    <row r="647" spans="1:26" x14ac:dyDescent="0.35">
      <c r="A647" s="1008"/>
      <c r="D647" s="269" t="str">
        <f t="shared" si="10"/>
        <v/>
      </c>
      <c r="F647" s="271" t="str">
        <f>IF(Table4[[#This Row],[START DATE]]="","",IF(Table4[[#This Row],[TASK DURATION]]="","",Table4[[#This Row],[START DATE]]+Table4[[#This Row],[TASK DURATION]]))</f>
        <v/>
      </c>
      <c r="G647" s="272"/>
      <c r="H647" s="272"/>
      <c r="I647" s="272"/>
      <c r="J647" s="272"/>
      <c r="K647" s="272"/>
      <c r="L647" s="272"/>
      <c r="M647" s="272"/>
      <c r="N647" s="272"/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</row>
    <row r="648" spans="1:26" x14ac:dyDescent="0.35">
      <c r="A648" s="1008"/>
      <c r="D648" s="269" t="str">
        <f t="shared" si="10"/>
        <v/>
      </c>
      <c r="F648" s="271" t="str">
        <f>IF(Table4[[#This Row],[START DATE]]="","",IF(Table4[[#This Row],[TASK DURATION]]="","",Table4[[#This Row],[START DATE]]+Table4[[#This Row],[TASK DURATION]]))</f>
        <v/>
      </c>
      <c r="G648" s="272"/>
      <c r="H648" s="272"/>
      <c r="I648" s="272"/>
      <c r="J648" s="272"/>
      <c r="K648" s="272"/>
      <c r="L648" s="272"/>
      <c r="M648" s="272"/>
      <c r="N648" s="272"/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</row>
    <row r="649" spans="1:26" x14ac:dyDescent="0.35">
      <c r="A649" s="1008"/>
      <c r="D649" s="269" t="str">
        <f t="shared" si="10"/>
        <v/>
      </c>
      <c r="F649" s="271" t="str">
        <f>IF(Table4[[#This Row],[START DATE]]="","",IF(Table4[[#This Row],[TASK DURATION]]="","",Table4[[#This Row],[START DATE]]+Table4[[#This Row],[TASK DURATION]]))</f>
        <v/>
      </c>
      <c r="G649" s="272"/>
      <c r="H649" s="272"/>
      <c r="I649" s="272"/>
      <c r="J649" s="272"/>
      <c r="K649" s="272"/>
      <c r="L649" s="272"/>
      <c r="M649" s="272"/>
      <c r="N649" s="272"/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</row>
    <row r="650" spans="1:26" x14ac:dyDescent="0.35">
      <c r="A650" s="1008"/>
      <c r="D650" s="269" t="str">
        <f t="shared" si="10"/>
        <v/>
      </c>
      <c r="F650" s="271" t="str">
        <f>IF(Table4[[#This Row],[START DATE]]="","",IF(Table4[[#This Row],[TASK DURATION]]="","",Table4[[#This Row],[START DATE]]+Table4[[#This Row],[TASK DURATION]]))</f>
        <v/>
      </c>
      <c r="G650" s="272"/>
      <c r="H650" s="272"/>
      <c r="I650" s="272"/>
      <c r="J650" s="272"/>
      <c r="K650" s="272"/>
      <c r="L650" s="272"/>
      <c r="M650" s="272"/>
      <c r="N650" s="272"/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</row>
    <row r="651" spans="1:26" x14ac:dyDescent="0.35">
      <c r="A651" s="1008"/>
      <c r="D651" s="269" t="str">
        <f t="shared" si="10"/>
        <v/>
      </c>
      <c r="F651" s="271" t="str">
        <f>IF(Table4[[#This Row],[START DATE]]="","",IF(Table4[[#This Row],[TASK DURATION]]="","",Table4[[#This Row],[START DATE]]+Table4[[#This Row],[TASK DURATION]]))</f>
        <v/>
      </c>
      <c r="G651" s="272"/>
      <c r="H651" s="272"/>
      <c r="I651" s="272"/>
      <c r="J651" s="272"/>
      <c r="K651" s="272"/>
      <c r="L651" s="272"/>
      <c r="M651" s="272"/>
      <c r="N651" s="272"/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</row>
    <row r="652" spans="1:26" x14ac:dyDescent="0.35">
      <c r="A652" s="1008"/>
      <c r="D652" s="269" t="str">
        <f t="shared" si="10"/>
        <v/>
      </c>
      <c r="F652" s="271" t="str">
        <f>IF(Table4[[#This Row],[START DATE]]="","",IF(Table4[[#This Row],[TASK DURATION]]="","",Table4[[#This Row],[START DATE]]+Table4[[#This Row],[TASK DURATION]]))</f>
        <v/>
      </c>
      <c r="G652" s="272"/>
      <c r="H652" s="272"/>
      <c r="I652" s="272"/>
      <c r="J652" s="272"/>
      <c r="K652" s="272"/>
      <c r="L652" s="272"/>
      <c r="M652" s="272"/>
      <c r="N652" s="272"/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</row>
    <row r="653" spans="1:26" x14ac:dyDescent="0.35">
      <c r="A653" s="1008"/>
      <c r="D653" s="269" t="str">
        <f t="shared" si="10"/>
        <v/>
      </c>
      <c r="F653" s="271" t="str">
        <f>IF(Table4[[#This Row],[START DATE]]="","",IF(Table4[[#This Row],[TASK DURATION]]="","",Table4[[#This Row],[START DATE]]+Table4[[#This Row],[TASK DURATION]]))</f>
        <v/>
      </c>
      <c r="G653" s="272"/>
      <c r="H653" s="272"/>
      <c r="I653" s="272"/>
      <c r="J653" s="272"/>
      <c r="K653" s="272"/>
      <c r="L653" s="272"/>
      <c r="M653" s="272"/>
      <c r="N653" s="272"/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</row>
    <row r="654" spans="1:26" x14ac:dyDescent="0.35">
      <c r="A654" s="1008"/>
      <c r="D654" s="269" t="str">
        <f t="shared" si="10"/>
        <v/>
      </c>
      <c r="F654" s="271" t="str">
        <f>IF(Table4[[#This Row],[START DATE]]="","",IF(Table4[[#This Row],[TASK DURATION]]="","",Table4[[#This Row],[START DATE]]+Table4[[#This Row],[TASK DURATION]]))</f>
        <v/>
      </c>
      <c r="G654" s="272"/>
      <c r="H654" s="272"/>
      <c r="I654" s="272"/>
      <c r="J654" s="272"/>
      <c r="K654" s="272"/>
      <c r="L654" s="272"/>
      <c r="M654" s="272"/>
      <c r="N654" s="272"/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</row>
    <row r="655" spans="1:26" x14ac:dyDescent="0.35">
      <c r="A655" s="1008"/>
      <c r="D655" s="269" t="str">
        <f t="shared" si="10"/>
        <v/>
      </c>
      <c r="F655" s="271" t="str">
        <f>IF(Table4[[#This Row],[START DATE]]="","",IF(Table4[[#This Row],[TASK DURATION]]="","",Table4[[#This Row],[START DATE]]+Table4[[#This Row],[TASK DURATION]]))</f>
        <v/>
      </c>
      <c r="G655" s="272"/>
      <c r="H655" s="272"/>
      <c r="I655" s="272"/>
      <c r="J655" s="272"/>
      <c r="K655" s="272"/>
      <c r="L655" s="272"/>
      <c r="M655" s="272"/>
      <c r="N655" s="272"/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</row>
    <row r="656" spans="1:26" x14ac:dyDescent="0.35">
      <c r="A656" s="1008"/>
      <c r="D656" s="269" t="str">
        <f t="shared" si="10"/>
        <v/>
      </c>
      <c r="F656" s="271" t="str">
        <f>IF(Table4[[#This Row],[START DATE]]="","",IF(Table4[[#This Row],[TASK DURATION]]="","",Table4[[#This Row],[START DATE]]+Table4[[#This Row],[TASK DURATION]]))</f>
        <v/>
      </c>
      <c r="G656" s="272"/>
      <c r="H656" s="272"/>
      <c r="I656" s="272"/>
      <c r="J656" s="272"/>
      <c r="K656" s="272"/>
      <c r="L656" s="272"/>
      <c r="M656" s="272"/>
      <c r="N656" s="272"/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</row>
    <row r="657" spans="1:26" x14ac:dyDescent="0.35">
      <c r="A657" s="1008"/>
      <c r="D657" s="269" t="str">
        <f t="shared" si="10"/>
        <v/>
      </c>
      <c r="F657" s="271" t="str">
        <f>IF(Table4[[#This Row],[START DATE]]="","",IF(Table4[[#This Row],[TASK DURATION]]="","",Table4[[#This Row],[START DATE]]+Table4[[#This Row],[TASK DURATION]]))</f>
        <v/>
      </c>
      <c r="G657" s="272"/>
      <c r="H657" s="272"/>
      <c r="I657" s="272"/>
      <c r="J657" s="272"/>
      <c r="K657" s="272"/>
      <c r="L657" s="272"/>
      <c r="M657" s="272"/>
      <c r="N657" s="272"/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</row>
    <row r="658" spans="1:26" x14ac:dyDescent="0.35">
      <c r="A658" s="1008"/>
      <c r="D658" s="269" t="str">
        <f t="shared" si="10"/>
        <v/>
      </c>
      <c r="F658" s="271" t="str">
        <f>IF(Table4[[#This Row],[START DATE]]="","",IF(Table4[[#This Row],[TASK DURATION]]="","",Table4[[#This Row],[START DATE]]+Table4[[#This Row],[TASK DURATION]]))</f>
        <v/>
      </c>
      <c r="G658" s="272"/>
      <c r="H658" s="272"/>
      <c r="I658" s="272"/>
      <c r="J658" s="272"/>
      <c r="K658" s="272"/>
      <c r="L658" s="272"/>
      <c r="M658" s="272"/>
      <c r="N658" s="272"/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</row>
    <row r="659" spans="1:26" x14ac:dyDescent="0.35">
      <c r="A659" s="1008"/>
      <c r="D659" s="269" t="str">
        <f t="shared" si="10"/>
        <v/>
      </c>
      <c r="F659" s="271" t="str">
        <f>IF(Table4[[#This Row],[START DATE]]="","",IF(Table4[[#This Row],[TASK DURATION]]="","",Table4[[#This Row],[START DATE]]+Table4[[#This Row],[TASK DURATION]]))</f>
        <v/>
      </c>
      <c r="G659" s="272"/>
      <c r="H659" s="272"/>
      <c r="I659" s="272"/>
      <c r="J659" s="272"/>
      <c r="K659" s="272"/>
      <c r="L659" s="272"/>
      <c r="M659" s="272"/>
      <c r="N659" s="272"/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</row>
    <row r="660" spans="1:26" x14ac:dyDescent="0.35">
      <c r="A660" s="1008"/>
      <c r="D660" s="269" t="str">
        <f t="shared" si="10"/>
        <v/>
      </c>
      <c r="F660" s="271" t="str">
        <f>IF(Table4[[#This Row],[START DATE]]="","",IF(Table4[[#This Row],[TASK DURATION]]="","",Table4[[#This Row],[START DATE]]+Table4[[#This Row],[TASK DURATION]]))</f>
        <v/>
      </c>
      <c r="G660" s="272"/>
      <c r="H660" s="272"/>
      <c r="I660" s="272"/>
      <c r="J660" s="272"/>
      <c r="K660" s="272"/>
      <c r="L660" s="272"/>
      <c r="M660" s="272"/>
      <c r="N660" s="272"/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</row>
    <row r="661" spans="1:26" x14ac:dyDescent="0.35">
      <c r="A661" s="1008"/>
      <c r="D661" s="269" t="str">
        <f t="shared" si="10"/>
        <v/>
      </c>
      <c r="F661" s="271" t="str">
        <f>IF(Table4[[#This Row],[START DATE]]="","",IF(Table4[[#This Row],[TASK DURATION]]="","",Table4[[#This Row],[START DATE]]+Table4[[#This Row],[TASK DURATION]]))</f>
        <v/>
      </c>
      <c r="G661" s="272"/>
      <c r="H661" s="272"/>
      <c r="I661" s="272"/>
      <c r="J661" s="272"/>
      <c r="K661" s="272"/>
      <c r="L661" s="272"/>
      <c r="M661" s="272"/>
      <c r="N661" s="272"/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</row>
    <row r="662" spans="1:26" x14ac:dyDescent="0.35">
      <c r="A662" s="1008"/>
      <c r="D662" s="269" t="str">
        <f t="shared" si="10"/>
        <v/>
      </c>
      <c r="F662" s="271" t="str">
        <f>IF(Table4[[#This Row],[START DATE]]="","",IF(Table4[[#This Row],[TASK DURATION]]="","",Table4[[#This Row],[START DATE]]+Table4[[#This Row],[TASK DURATION]]))</f>
        <v/>
      </c>
      <c r="G662" s="272"/>
      <c r="H662" s="272"/>
      <c r="I662" s="272"/>
      <c r="J662" s="272"/>
      <c r="K662" s="272"/>
      <c r="L662" s="272"/>
      <c r="M662" s="272"/>
      <c r="N662" s="272"/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</row>
    <row r="663" spans="1:26" x14ac:dyDescent="0.35">
      <c r="A663" s="1008"/>
      <c r="D663" s="269" t="str">
        <f t="shared" si="10"/>
        <v/>
      </c>
      <c r="F663" s="271" t="str">
        <f>IF(Table4[[#This Row],[START DATE]]="","",IF(Table4[[#This Row],[TASK DURATION]]="","",Table4[[#This Row],[START DATE]]+Table4[[#This Row],[TASK DURATION]]))</f>
        <v/>
      </c>
      <c r="G663" s="272"/>
      <c r="H663" s="272"/>
      <c r="I663" s="272"/>
      <c r="J663" s="272"/>
      <c r="K663" s="272"/>
      <c r="L663" s="272"/>
      <c r="M663" s="272"/>
      <c r="N663" s="272"/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</row>
    <row r="664" spans="1:26" x14ac:dyDescent="0.35">
      <c r="A664" s="1008"/>
      <c r="D664" s="269" t="str">
        <f t="shared" si="10"/>
        <v/>
      </c>
      <c r="F664" s="271" t="str">
        <f>IF(Table4[[#This Row],[START DATE]]="","",IF(Table4[[#This Row],[TASK DURATION]]="","",Table4[[#This Row],[START DATE]]+Table4[[#This Row],[TASK DURATION]]))</f>
        <v/>
      </c>
      <c r="G664" s="272"/>
      <c r="H664" s="272"/>
      <c r="I664" s="272"/>
      <c r="J664" s="272"/>
      <c r="K664" s="272"/>
      <c r="L664" s="272"/>
      <c r="M664" s="272"/>
      <c r="N664" s="272"/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</row>
    <row r="665" spans="1:26" x14ac:dyDescent="0.35">
      <c r="A665" s="1008"/>
      <c r="D665" s="269" t="str">
        <f t="shared" si="10"/>
        <v/>
      </c>
      <c r="F665" s="271" t="str">
        <f>IF(Table4[[#This Row],[START DATE]]="","",IF(Table4[[#This Row],[TASK DURATION]]="","",Table4[[#This Row],[START DATE]]+Table4[[#This Row],[TASK DURATION]]))</f>
        <v/>
      </c>
      <c r="G665" s="272"/>
      <c r="H665" s="272"/>
      <c r="I665" s="272"/>
      <c r="J665" s="272"/>
      <c r="K665" s="272"/>
      <c r="L665" s="272"/>
      <c r="M665" s="272"/>
      <c r="N665" s="272"/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</row>
    <row r="666" spans="1:26" x14ac:dyDescent="0.35">
      <c r="A666" s="1008"/>
      <c r="D666" s="269" t="str">
        <f t="shared" si="10"/>
        <v/>
      </c>
      <c r="F666" s="271" t="str">
        <f>IF(Table4[[#This Row],[START DATE]]="","",IF(Table4[[#This Row],[TASK DURATION]]="","",Table4[[#This Row],[START DATE]]+Table4[[#This Row],[TASK DURATION]]))</f>
        <v/>
      </c>
      <c r="G666" s="272"/>
      <c r="H666" s="272"/>
      <c r="I666" s="272"/>
      <c r="J666" s="272"/>
      <c r="K666" s="272"/>
      <c r="L666" s="272"/>
      <c r="M666" s="272"/>
      <c r="N666" s="272"/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</row>
    <row r="667" spans="1:26" x14ac:dyDescent="0.35">
      <c r="A667" s="1008"/>
      <c r="D667" s="269" t="str">
        <f t="shared" si="10"/>
        <v/>
      </c>
      <c r="F667" s="271" t="str">
        <f>IF(Table4[[#This Row],[START DATE]]="","",IF(Table4[[#This Row],[TASK DURATION]]="","",Table4[[#This Row],[START DATE]]+Table4[[#This Row],[TASK DURATION]]))</f>
        <v/>
      </c>
      <c r="G667" s="272"/>
      <c r="H667" s="272"/>
      <c r="I667" s="272"/>
      <c r="J667" s="272"/>
      <c r="K667" s="272"/>
      <c r="L667" s="272"/>
      <c r="M667" s="272"/>
      <c r="N667" s="272"/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</row>
    <row r="668" spans="1:26" x14ac:dyDescent="0.35">
      <c r="A668" s="1008"/>
      <c r="D668" s="269" t="str">
        <f t="shared" si="10"/>
        <v/>
      </c>
      <c r="F668" s="271" t="str">
        <f>IF(Table4[[#This Row],[START DATE]]="","",IF(Table4[[#This Row],[TASK DURATION]]="","",Table4[[#This Row],[START DATE]]+Table4[[#This Row],[TASK DURATION]]))</f>
        <v/>
      </c>
      <c r="G668" s="272"/>
      <c r="H668" s="272"/>
      <c r="I668" s="272"/>
      <c r="J668" s="272"/>
      <c r="K668" s="272"/>
      <c r="L668" s="272"/>
      <c r="M668" s="272"/>
      <c r="N668" s="272"/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</row>
    <row r="669" spans="1:26" x14ac:dyDescent="0.35">
      <c r="A669" s="1008"/>
      <c r="D669" s="269" t="str">
        <f t="shared" si="10"/>
        <v/>
      </c>
      <c r="F669" s="271" t="str">
        <f>IF(Table4[[#This Row],[START DATE]]="","",IF(Table4[[#This Row],[TASK DURATION]]="","",Table4[[#This Row],[START DATE]]+Table4[[#This Row],[TASK DURATION]]))</f>
        <v/>
      </c>
      <c r="G669" s="272"/>
      <c r="H669" s="272"/>
      <c r="I669" s="272"/>
      <c r="J669" s="272"/>
      <c r="K669" s="272"/>
      <c r="L669" s="272"/>
      <c r="M669" s="272"/>
      <c r="N669" s="272"/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</row>
    <row r="670" spans="1:26" x14ac:dyDescent="0.35">
      <c r="A670" s="1008"/>
      <c r="D670" s="269" t="str">
        <f t="shared" si="10"/>
        <v/>
      </c>
      <c r="F670" s="271" t="str">
        <f>IF(Table4[[#This Row],[START DATE]]="","",IF(Table4[[#This Row],[TASK DURATION]]="","",Table4[[#This Row],[START DATE]]+Table4[[#This Row],[TASK DURATION]]))</f>
        <v/>
      </c>
      <c r="G670" s="272"/>
      <c r="H670" s="272"/>
      <c r="I670" s="272"/>
      <c r="J670" s="272"/>
      <c r="K670" s="272"/>
      <c r="L670" s="272"/>
      <c r="M670" s="272"/>
      <c r="N670" s="272"/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</row>
    <row r="671" spans="1:26" x14ac:dyDescent="0.35">
      <c r="A671" s="1008"/>
      <c r="D671" s="269" t="str">
        <f t="shared" si="10"/>
        <v/>
      </c>
      <c r="F671" s="271" t="str">
        <f>IF(Table4[[#This Row],[START DATE]]="","",IF(Table4[[#This Row],[TASK DURATION]]="","",Table4[[#This Row],[START DATE]]+Table4[[#This Row],[TASK DURATION]]))</f>
        <v/>
      </c>
      <c r="G671" s="272"/>
      <c r="H671" s="272"/>
      <c r="I671" s="272"/>
      <c r="J671" s="272"/>
      <c r="K671" s="272"/>
      <c r="L671" s="272"/>
      <c r="M671" s="272"/>
      <c r="N671" s="272"/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</row>
    <row r="672" spans="1:26" x14ac:dyDescent="0.35">
      <c r="A672" s="1008"/>
      <c r="D672" s="269" t="str">
        <f t="shared" si="10"/>
        <v/>
      </c>
      <c r="F672" s="271" t="str">
        <f>IF(Table4[[#This Row],[START DATE]]="","",IF(Table4[[#This Row],[TASK DURATION]]="","",Table4[[#This Row],[START DATE]]+Table4[[#This Row],[TASK DURATION]]))</f>
        <v/>
      </c>
      <c r="G672" s="272"/>
      <c r="H672" s="272"/>
      <c r="I672" s="272"/>
      <c r="J672" s="272"/>
      <c r="K672" s="272"/>
      <c r="L672" s="272"/>
      <c r="M672" s="272"/>
      <c r="N672" s="272"/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</row>
    <row r="673" spans="1:26" x14ac:dyDescent="0.35">
      <c r="A673" s="1008"/>
      <c r="D673" s="269" t="str">
        <f t="shared" si="10"/>
        <v/>
      </c>
      <c r="F673" s="271" t="str">
        <f>IF(Table4[[#This Row],[START DATE]]="","",IF(Table4[[#This Row],[TASK DURATION]]="","",Table4[[#This Row],[START DATE]]+Table4[[#This Row],[TASK DURATION]]))</f>
        <v/>
      </c>
      <c r="G673" s="272"/>
      <c r="H673" s="272"/>
      <c r="I673" s="272"/>
      <c r="J673" s="272"/>
      <c r="K673" s="272"/>
      <c r="L673" s="272"/>
      <c r="M673" s="272"/>
      <c r="N673" s="272"/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</row>
    <row r="674" spans="1:26" x14ac:dyDescent="0.35">
      <c r="A674" s="1008"/>
      <c r="D674" s="269" t="str">
        <f t="shared" si="10"/>
        <v/>
      </c>
      <c r="F674" s="271" t="str">
        <f>IF(Table4[[#This Row],[START DATE]]="","",IF(Table4[[#This Row],[TASK DURATION]]="","",Table4[[#This Row],[START DATE]]+Table4[[#This Row],[TASK DURATION]]))</f>
        <v/>
      </c>
      <c r="G674" s="272"/>
      <c r="H674" s="272"/>
      <c r="I674" s="272"/>
      <c r="J674" s="272"/>
      <c r="K674" s="272"/>
      <c r="L674" s="272"/>
      <c r="M674" s="272"/>
      <c r="N674" s="272"/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</row>
    <row r="675" spans="1:26" x14ac:dyDescent="0.35">
      <c r="A675" s="1008"/>
      <c r="D675" s="269" t="str">
        <f t="shared" si="10"/>
        <v/>
      </c>
      <c r="F675" s="271" t="str">
        <f>IF(Table4[[#This Row],[START DATE]]="","",IF(Table4[[#This Row],[TASK DURATION]]="","",Table4[[#This Row],[START DATE]]+Table4[[#This Row],[TASK DURATION]]))</f>
        <v/>
      </c>
      <c r="G675" s="272"/>
      <c r="H675" s="272"/>
      <c r="I675" s="272"/>
      <c r="J675" s="272"/>
      <c r="K675" s="272"/>
      <c r="L675" s="272"/>
      <c r="M675" s="272"/>
      <c r="N675" s="272"/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</row>
    <row r="676" spans="1:26" x14ac:dyDescent="0.35">
      <c r="A676" s="1008"/>
      <c r="D676" s="269" t="str">
        <f t="shared" si="10"/>
        <v/>
      </c>
      <c r="F676" s="271" t="str">
        <f>IF(Table4[[#This Row],[START DATE]]="","",IF(Table4[[#This Row],[TASK DURATION]]="","",Table4[[#This Row],[START DATE]]+Table4[[#This Row],[TASK DURATION]]))</f>
        <v/>
      </c>
      <c r="G676" s="272"/>
      <c r="H676" s="272"/>
      <c r="I676" s="272"/>
      <c r="J676" s="272"/>
      <c r="K676" s="272"/>
      <c r="L676" s="272"/>
      <c r="M676" s="272"/>
      <c r="N676" s="272"/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</row>
    <row r="677" spans="1:26" x14ac:dyDescent="0.35">
      <c r="A677" s="1008"/>
      <c r="D677" s="269" t="str">
        <f t="shared" si="10"/>
        <v/>
      </c>
      <c r="F677" s="271" t="str">
        <f>IF(Table4[[#This Row],[START DATE]]="","",IF(Table4[[#This Row],[TASK DURATION]]="","",Table4[[#This Row],[START DATE]]+Table4[[#This Row],[TASK DURATION]]))</f>
        <v/>
      </c>
      <c r="G677" s="272"/>
      <c r="H677" s="272"/>
      <c r="I677" s="272"/>
      <c r="J677" s="272"/>
      <c r="K677" s="272"/>
      <c r="L677" s="272"/>
      <c r="M677" s="272"/>
      <c r="N677" s="272"/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</row>
    <row r="678" spans="1:26" x14ac:dyDescent="0.35">
      <c r="A678" s="1008"/>
      <c r="D678" s="269" t="str">
        <f t="shared" si="10"/>
        <v/>
      </c>
      <c r="F678" s="271" t="str">
        <f>IF(Table4[[#This Row],[START DATE]]="","",IF(Table4[[#This Row],[TASK DURATION]]="","",Table4[[#This Row],[START DATE]]+Table4[[#This Row],[TASK DURATION]]))</f>
        <v/>
      </c>
      <c r="G678" s="272"/>
      <c r="H678" s="272"/>
      <c r="I678" s="272"/>
      <c r="J678" s="272"/>
      <c r="K678" s="272"/>
      <c r="L678" s="272"/>
      <c r="M678" s="272"/>
      <c r="N678" s="272"/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</row>
    <row r="679" spans="1:26" x14ac:dyDescent="0.35">
      <c r="A679" s="1008"/>
      <c r="D679" s="269" t="str">
        <f t="shared" si="10"/>
        <v/>
      </c>
      <c r="F679" s="271" t="str">
        <f>IF(Table4[[#This Row],[START DATE]]="","",IF(Table4[[#This Row],[TASK DURATION]]="","",Table4[[#This Row],[START DATE]]+Table4[[#This Row],[TASK DURATION]]))</f>
        <v/>
      </c>
      <c r="G679" s="272"/>
      <c r="H679" s="272"/>
      <c r="I679" s="272"/>
      <c r="J679" s="272"/>
      <c r="K679" s="272"/>
      <c r="L679" s="272"/>
      <c r="M679" s="272"/>
      <c r="N679" s="272"/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</row>
    <row r="680" spans="1:26" x14ac:dyDescent="0.35">
      <c r="A680" s="1008"/>
      <c r="D680" s="269" t="str">
        <f t="shared" si="10"/>
        <v/>
      </c>
      <c r="F680" s="271" t="str">
        <f>IF(Table4[[#This Row],[START DATE]]="","",IF(Table4[[#This Row],[TASK DURATION]]="","",Table4[[#This Row],[START DATE]]+Table4[[#This Row],[TASK DURATION]]))</f>
        <v/>
      </c>
      <c r="G680" s="272"/>
      <c r="H680" s="272"/>
      <c r="I680" s="272"/>
      <c r="J680" s="272"/>
      <c r="K680" s="272"/>
      <c r="L680" s="272"/>
      <c r="M680" s="272"/>
      <c r="N680" s="272"/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</row>
    <row r="681" spans="1:26" x14ac:dyDescent="0.35">
      <c r="A681" s="1008"/>
      <c r="D681" s="269" t="str">
        <f t="shared" si="10"/>
        <v/>
      </c>
      <c r="F681" s="271" t="str">
        <f>IF(Table4[[#This Row],[START DATE]]="","",IF(Table4[[#This Row],[TASK DURATION]]="","",Table4[[#This Row],[START DATE]]+Table4[[#This Row],[TASK DURATION]]))</f>
        <v/>
      </c>
      <c r="G681" s="272"/>
      <c r="H681" s="272"/>
      <c r="I681" s="272"/>
      <c r="J681" s="272"/>
      <c r="K681" s="272"/>
      <c r="L681" s="272"/>
      <c r="M681" s="272"/>
      <c r="N681" s="272"/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</row>
    <row r="682" spans="1:26" x14ac:dyDescent="0.35">
      <c r="A682" s="1008"/>
      <c r="D682" s="269" t="str">
        <f t="shared" si="10"/>
        <v/>
      </c>
      <c r="F682" s="271" t="str">
        <f>IF(Table4[[#This Row],[START DATE]]="","",IF(Table4[[#This Row],[TASK DURATION]]="","",Table4[[#This Row],[START DATE]]+Table4[[#This Row],[TASK DURATION]]))</f>
        <v/>
      </c>
      <c r="G682" s="272"/>
      <c r="H682" s="272"/>
      <c r="I682" s="272"/>
      <c r="J682" s="272"/>
      <c r="K682" s="272"/>
      <c r="L682" s="272"/>
      <c r="M682" s="272"/>
      <c r="N682" s="272"/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</row>
    <row r="683" spans="1:26" x14ac:dyDescent="0.35">
      <c r="A683" s="1008"/>
      <c r="D683" s="269" t="str">
        <f t="shared" si="10"/>
        <v/>
      </c>
      <c r="F683" s="271" t="str">
        <f>IF(Table4[[#This Row],[START DATE]]="","",IF(Table4[[#This Row],[TASK DURATION]]="","",Table4[[#This Row],[START DATE]]+Table4[[#This Row],[TASK DURATION]]))</f>
        <v/>
      </c>
      <c r="G683" s="272"/>
      <c r="H683" s="272"/>
      <c r="I683" s="272"/>
      <c r="J683" s="272"/>
      <c r="K683" s="272"/>
      <c r="L683" s="272"/>
      <c r="M683" s="272"/>
      <c r="N683" s="272"/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</row>
    <row r="684" spans="1:26" x14ac:dyDescent="0.35">
      <c r="A684" s="1008"/>
      <c r="D684" s="269" t="str">
        <f t="shared" si="10"/>
        <v/>
      </c>
      <c r="F684" s="271" t="str">
        <f>IF(Table4[[#This Row],[START DATE]]="","",IF(Table4[[#This Row],[TASK DURATION]]="","",Table4[[#This Row],[START DATE]]+Table4[[#This Row],[TASK DURATION]]))</f>
        <v/>
      </c>
      <c r="G684" s="272"/>
      <c r="H684" s="272"/>
      <c r="I684" s="272"/>
      <c r="J684" s="272"/>
      <c r="K684" s="272"/>
      <c r="L684" s="272"/>
      <c r="M684" s="272"/>
      <c r="N684" s="272"/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</row>
    <row r="685" spans="1:26" x14ac:dyDescent="0.35">
      <c r="A685" s="1008"/>
      <c r="D685" s="269" t="str">
        <f t="shared" si="10"/>
        <v/>
      </c>
      <c r="F685" s="271" t="str">
        <f>IF(Table4[[#This Row],[START DATE]]="","",IF(Table4[[#This Row],[TASK DURATION]]="","",Table4[[#This Row],[START DATE]]+Table4[[#This Row],[TASK DURATION]]))</f>
        <v/>
      </c>
      <c r="G685" s="272"/>
      <c r="H685" s="272"/>
      <c r="I685" s="272"/>
      <c r="J685" s="272"/>
      <c r="K685" s="272"/>
      <c r="L685" s="272"/>
      <c r="M685" s="272"/>
      <c r="N685" s="272"/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</row>
    <row r="686" spans="1:26" x14ac:dyDescent="0.35">
      <c r="A686" s="1008"/>
      <c r="D686" s="269" t="str">
        <f t="shared" si="10"/>
        <v/>
      </c>
      <c r="F686" s="271" t="str">
        <f>IF(Table4[[#This Row],[START DATE]]="","",IF(Table4[[#This Row],[TASK DURATION]]="","",Table4[[#This Row],[START DATE]]+Table4[[#This Row],[TASK DURATION]]))</f>
        <v/>
      </c>
      <c r="G686" s="272"/>
      <c r="H686" s="272"/>
      <c r="I686" s="272"/>
      <c r="J686" s="272"/>
      <c r="K686" s="272"/>
      <c r="L686" s="272"/>
      <c r="M686" s="272"/>
      <c r="N686" s="272"/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</row>
    <row r="687" spans="1:26" x14ac:dyDescent="0.35">
      <c r="A687" s="1008"/>
      <c r="D687" s="269" t="str">
        <f t="shared" si="10"/>
        <v/>
      </c>
      <c r="F687" s="271" t="str">
        <f>IF(Table4[[#This Row],[START DATE]]="","",IF(Table4[[#This Row],[TASK DURATION]]="","",Table4[[#This Row],[START DATE]]+Table4[[#This Row],[TASK DURATION]]))</f>
        <v/>
      </c>
      <c r="G687" s="272"/>
      <c r="H687" s="272"/>
      <c r="I687" s="272"/>
      <c r="J687" s="272"/>
      <c r="K687" s="272"/>
      <c r="L687" s="272"/>
      <c r="M687" s="272"/>
      <c r="N687" s="272"/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</row>
    <row r="688" spans="1:26" x14ac:dyDescent="0.35">
      <c r="A688" s="1008"/>
      <c r="D688" s="269" t="str">
        <f t="shared" si="10"/>
        <v/>
      </c>
      <c r="F688" s="271" t="str">
        <f>IF(Table4[[#This Row],[START DATE]]="","",IF(Table4[[#This Row],[TASK DURATION]]="","",Table4[[#This Row],[START DATE]]+Table4[[#This Row],[TASK DURATION]]))</f>
        <v/>
      </c>
      <c r="G688" s="272"/>
      <c r="H688" s="272"/>
      <c r="I688" s="272"/>
      <c r="J688" s="272"/>
      <c r="K688" s="272"/>
      <c r="L688" s="272"/>
      <c r="M688" s="272"/>
      <c r="N688" s="272"/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</row>
    <row r="689" spans="1:26" x14ac:dyDescent="0.35">
      <c r="A689" s="1008"/>
      <c r="D689" s="269" t="str">
        <f t="shared" si="10"/>
        <v/>
      </c>
      <c r="F689" s="271" t="str">
        <f>IF(Table4[[#This Row],[START DATE]]="","",IF(Table4[[#This Row],[TASK DURATION]]="","",Table4[[#This Row],[START DATE]]+Table4[[#This Row],[TASK DURATION]]))</f>
        <v/>
      </c>
      <c r="G689" s="272"/>
      <c r="H689" s="272"/>
      <c r="I689" s="272"/>
      <c r="J689" s="272"/>
      <c r="K689" s="272"/>
      <c r="L689" s="272"/>
      <c r="M689" s="272"/>
      <c r="N689" s="272"/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</row>
    <row r="690" spans="1:26" x14ac:dyDescent="0.35">
      <c r="A690" s="1008"/>
      <c r="D690" s="269" t="str">
        <f t="shared" si="10"/>
        <v/>
      </c>
      <c r="F690" s="271" t="str">
        <f>IF(Table4[[#This Row],[START DATE]]="","",IF(Table4[[#This Row],[TASK DURATION]]="","",Table4[[#This Row],[START DATE]]+Table4[[#This Row],[TASK DURATION]]))</f>
        <v/>
      </c>
      <c r="G690" s="272"/>
      <c r="H690" s="272"/>
      <c r="I690" s="272"/>
      <c r="J690" s="272"/>
      <c r="K690" s="272"/>
      <c r="L690" s="272"/>
      <c r="M690" s="272"/>
      <c r="N690" s="272"/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</row>
    <row r="691" spans="1:26" x14ac:dyDescent="0.35">
      <c r="A691" s="1008"/>
      <c r="D691" s="269" t="str">
        <f t="shared" si="10"/>
        <v/>
      </c>
      <c r="F691" s="271" t="str">
        <f>IF(Table4[[#This Row],[START DATE]]="","",IF(Table4[[#This Row],[TASK DURATION]]="","",Table4[[#This Row],[START DATE]]+Table4[[#This Row],[TASK DURATION]]))</f>
        <v/>
      </c>
      <c r="G691" s="272"/>
      <c r="H691" s="272"/>
      <c r="I691" s="272"/>
      <c r="J691" s="272"/>
      <c r="K691" s="272"/>
      <c r="L691" s="272"/>
      <c r="M691" s="272"/>
      <c r="N691" s="272"/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</row>
    <row r="692" spans="1:26" x14ac:dyDescent="0.35">
      <c r="A692" s="1008"/>
      <c r="D692" s="269" t="str">
        <f t="shared" si="10"/>
        <v/>
      </c>
      <c r="F692" s="271" t="str">
        <f>IF(Table4[[#This Row],[START DATE]]="","",IF(Table4[[#This Row],[TASK DURATION]]="","",Table4[[#This Row],[START DATE]]+Table4[[#This Row],[TASK DURATION]]))</f>
        <v/>
      </c>
      <c r="G692" s="272"/>
      <c r="H692" s="272"/>
      <c r="I692" s="272"/>
      <c r="J692" s="272"/>
      <c r="K692" s="272"/>
      <c r="L692" s="272"/>
      <c r="M692" s="272"/>
      <c r="N692" s="272"/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</row>
    <row r="693" spans="1:26" x14ac:dyDescent="0.35">
      <c r="A693" s="1008"/>
      <c r="D693" s="269" t="str">
        <f t="shared" si="10"/>
        <v/>
      </c>
      <c r="F693" s="271" t="str">
        <f>IF(Table4[[#This Row],[START DATE]]="","",IF(Table4[[#This Row],[TASK DURATION]]="","",Table4[[#This Row],[START DATE]]+Table4[[#This Row],[TASK DURATION]]))</f>
        <v/>
      </c>
      <c r="G693" s="272"/>
      <c r="H693" s="272"/>
      <c r="I693" s="272"/>
      <c r="J693" s="272"/>
      <c r="K693" s="272"/>
      <c r="L693" s="272"/>
      <c r="M693" s="272"/>
      <c r="N693" s="272"/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</row>
    <row r="694" spans="1:26" x14ac:dyDescent="0.35">
      <c r="A694" s="1008"/>
      <c r="D694" s="269" t="str">
        <f t="shared" si="10"/>
        <v/>
      </c>
      <c r="F694" s="271" t="str">
        <f>IF(Table4[[#This Row],[START DATE]]="","",IF(Table4[[#This Row],[TASK DURATION]]="","",Table4[[#This Row],[START DATE]]+Table4[[#This Row],[TASK DURATION]]))</f>
        <v/>
      </c>
      <c r="G694" s="272"/>
      <c r="H694" s="272"/>
      <c r="I694" s="272"/>
      <c r="J694" s="272"/>
      <c r="K694" s="272"/>
      <c r="L694" s="272"/>
      <c r="M694" s="272"/>
      <c r="N694" s="272"/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</row>
    <row r="695" spans="1:26" x14ac:dyDescent="0.35">
      <c r="A695" s="1008"/>
      <c r="D695" s="269" t="str">
        <f t="shared" si="10"/>
        <v/>
      </c>
      <c r="F695" s="271" t="str">
        <f>IF(Table4[[#This Row],[START DATE]]="","",IF(Table4[[#This Row],[TASK DURATION]]="","",Table4[[#This Row],[START DATE]]+Table4[[#This Row],[TASK DURATION]]))</f>
        <v/>
      </c>
      <c r="G695" s="272"/>
      <c r="H695" s="272"/>
      <c r="I695" s="272"/>
      <c r="J695" s="272"/>
      <c r="K695" s="272"/>
      <c r="L695" s="272"/>
      <c r="M695" s="272"/>
      <c r="N695" s="272"/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</row>
    <row r="696" spans="1:26" x14ac:dyDescent="0.35">
      <c r="A696" s="1008"/>
      <c r="D696" s="269" t="str">
        <f t="shared" si="10"/>
        <v/>
      </c>
      <c r="F696" s="271" t="str">
        <f>IF(Table4[[#This Row],[START DATE]]="","",IF(Table4[[#This Row],[TASK DURATION]]="","",Table4[[#This Row],[START DATE]]+Table4[[#This Row],[TASK DURATION]]))</f>
        <v/>
      </c>
      <c r="G696" s="272"/>
      <c r="H696" s="272"/>
      <c r="I696" s="272"/>
      <c r="J696" s="272"/>
      <c r="K696" s="272"/>
      <c r="L696" s="272"/>
      <c r="M696" s="272"/>
      <c r="N696" s="272"/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</row>
    <row r="697" spans="1:26" x14ac:dyDescent="0.35">
      <c r="A697" s="1008"/>
      <c r="D697" s="269" t="str">
        <f t="shared" si="10"/>
        <v/>
      </c>
      <c r="F697" s="271" t="str">
        <f>IF(Table4[[#This Row],[START DATE]]="","",IF(Table4[[#This Row],[TASK DURATION]]="","",Table4[[#This Row],[START DATE]]+Table4[[#This Row],[TASK DURATION]]))</f>
        <v/>
      </c>
      <c r="G697" s="272"/>
      <c r="H697" s="272"/>
      <c r="I697" s="272"/>
      <c r="J697" s="272"/>
      <c r="K697" s="272"/>
      <c r="L697" s="272"/>
      <c r="M697" s="272"/>
      <c r="N697" s="272"/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</row>
    <row r="698" spans="1:26" x14ac:dyDescent="0.35">
      <c r="A698" s="1008"/>
      <c r="D698" s="269" t="str">
        <f t="shared" si="10"/>
        <v/>
      </c>
      <c r="F698" s="271" t="str">
        <f>IF(Table4[[#This Row],[START DATE]]="","",IF(Table4[[#This Row],[TASK DURATION]]="","",Table4[[#This Row],[START DATE]]+Table4[[#This Row],[TASK DURATION]]))</f>
        <v/>
      </c>
      <c r="G698" s="272"/>
      <c r="H698" s="272"/>
      <c r="I698" s="272"/>
      <c r="J698" s="272"/>
      <c r="K698" s="272"/>
      <c r="L698" s="272"/>
      <c r="M698" s="272"/>
      <c r="N698" s="272"/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</row>
    <row r="699" spans="1:26" x14ac:dyDescent="0.35">
      <c r="A699" s="1008"/>
      <c r="D699" s="269" t="str">
        <f t="shared" si="10"/>
        <v/>
      </c>
      <c r="F699" s="271" t="str">
        <f>IF(Table4[[#This Row],[START DATE]]="","",IF(Table4[[#This Row],[TASK DURATION]]="","",Table4[[#This Row],[START DATE]]+Table4[[#This Row],[TASK DURATION]]))</f>
        <v/>
      </c>
      <c r="G699" s="272"/>
      <c r="H699" s="272"/>
      <c r="I699" s="272"/>
      <c r="J699" s="272"/>
      <c r="K699" s="272"/>
      <c r="L699" s="272"/>
      <c r="M699" s="272"/>
      <c r="N699" s="272"/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</row>
    <row r="700" spans="1:26" x14ac:dyDescent="0.35">
      <c r="A700" s="1008"/>
      <c r="D700" s="269" t="str">
        <f t="shared" si="10"/>
        <v/>
      </c>
      <c r="F700" s="271" t="str">
        <f>IF(Table4[[#This Row],[START DATE]]="","",IF(Table4[[#This Row],[TASK DURATION]]="","",Table4[[#This Row],[START DATE]]+Table4[[#This Row],[TASK DURATION]]))</f>
        <v/>
      </c>
      <c r="G700" s="272"/>
      <c r="H700" s="272"/>
      <c r="I700" s="272"/>
      <c r="J700" s="272"/>
      <c r="K700" s="272"/>
      <c r="L700" s="272"/>
      <c r="M700" s="272"/>
      <c r="N700" s="272"/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</row>
    <row r="701" spans="1:26" x14ac:dyDescent="0.35">
      <c r="A701" s="1008"/>
      <c r="D701" s="269" t="str">
        <f t="shared" si="10"/>
        <v/>
      </c>
      <c r="F701" s="271" t="str">
        <f>IF(Table4[[#This Row],[START DATE]]="","",IF(Table4[[#This Row],[TASK DURATION]]="","",Table4[[#This Row],[START DATE]]+Table4[[#This Row],[TASK DURATION]]))</f>
        <v/>
      </c>
      <c r="G701" s="272"/>
      <c r="H701" s="272"/>
      <c r="I701" s="272"/>
      <c r="J701" s="272"/>
      <c r="K701" s="272"/>
      <c r="L701" s="272"/>
      <c r="M701" s="272"/>
      <c r="N701" s="272"/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</row>
    <row r="702" spans="1:26" x14ac:dyDescent="0.35">
      <c r="A702" s="1008"/>
      <c r="D702" s="269" t="str">
        <f t="shared" si="10"/>
        <v/>
      </c>
      <c r="F702" s="271" t="str">
        <f>IF(Table4[[#This Row],[START DATE]]="","",IF(Table4[[#This Row],[TASK DURATION]]="","",Table4[[#This Row],[START DATE]]+Table4[[#This Row],[TASK DURATION]]))</f>
        <v/>
      </c>
      <c r="G702" s="272"/>
      <c r="H702" s="272"/>
      <c r="I702" s="272"/>
      <c r="J702" s="272"/>
      <c r="K702" s="272"/>
      <c r="L702" s="272"/>
      <c r="M702" s="272"/>
      <c r="N702" s="272"/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</row>
    <row r="703" spans="1:26" x14ac:dyDescent="0.35">
      <c r="A703" s="1008"/>
      <c r="D703" s="269" t="str">
        <f t="shared" si="10"/>
        <v/>
      </c>
      <c r="F703" s="271" t="str">
        <f>IF(Table4[[#This Row],[START DATE]]="","",IF(Table4[[#This Row],[TASK DURATION]]="","",Table4[[#This Row],[START DATE]]+Table4[[#This Row],[TASK DURATION]]))</f>
        <v/>
      </c>
      <c r="G703" s="272"/>
      <c r="H703" s="272"/>
      <c r="I703" s="272"/>
      <c r="J703" s="272"/>
      <c r="K703" s="272"/>
      <c r="L703" s="272"/>
      <c r="M703" s="272"/>
      <c r="N703" s="272"/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</row>
    <row r="704" spans="1:26" x14ac:dyDescent="0.35">
      <c r="A704" s="1008"/>
      <c r="D704" s="269" t="str">
        <f t="shared" si="10"/>
        <v/>
      </c>
      <c r="F704" s="271" t="str">
        <f>IF(Table4[[#This Row],[START DATE]]="","",IF(Table4[[#This Row],[TASK DURATION]]="","",Table4[[#This Row],[START DATE]]+Table4[[#This Row],[TASK DURATION]]))</f>
        <v/>
      </c>
      <c r="G704" s="272"/>
      <c r="H704" s="272"/>
      <c r="I704" s="272"/>
      <c r="J704" s="272"/>
      <c r="K704" s="272"/>
      <c r="L704" s="272"/>
      <c r="M704" s="272"/>
      <c r="N704" s="272"/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</row>
    <row r="705" spans="1:26" x14ac:dyDescent="0.35">
      <c r="A705" s="1008"/>
      <c r="D705" s="269" t="str">
        <f t="shared" si="10"/>
        <v/>
      </c>
      <c r="F705" s="271" t="str">
        <f>IF(Table4[[#This Row],[START DATE]]="","",IF(Table4[[#This Row],[TASK DURATION]]="","",Table4[[#This Row],[START DATE]]+Table4[[#This Row],[TASK DURATION]]))</f>
        <v/>
      </c>
      <c r="G705" s="272"/>
      <c r="H705" s="272"/>
      <c r="I705" s="272"/>
      <c r="J705" s="272"/>
      <c r="K705" s="272"/>
      <c r="L705" s="272"/>
      <c r="M705" s="272"/>
      <c r="N705" s="272"/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</row>
    <row r="706" spans="1:26" x14ac:dyDescent="0.35">
      <c r="A706" s="1008"/>
      <c r="D706" s="269" t="str">
        <f t="shared" si="10"/>
        <v/>
      </c>
      <c r="F706" s="271" t="str">
        <f>IF(Table4[[#This Row],[START DATE]]="","",IF(Table4[[#This Row],[TASK DURATION]]="","",Table4[[#This Row],[START DATE]]+Table4[[#This Row],[TASK DURATION]]))</f>
        <v/>
      </c>
      <c r="G706" s="272"/>
      <c r="H706" s="272"/>
      <c r="I706" s="272"/>
      <c r="J706" s="272"/>
      <c r="K706" s="272"/>
      <c r="L706" s="272"/>
      <c r="M706" s="272"/>
      <c r="N706" s="272"/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</row>
    <row r="707" spans="1:26" x14ac:dyDescent="0.35">
      <c r="A707" s="1008"/>
      <c r="D707" s="269" t="str">
        <f t="shared" ref="D707:D736" si="11">IF(E707="","",IF(C707="","",E707-C707))</f>
        <v/>
      </c>
      <c r="F707" s="271" t="str">
        <f>IF(Table4[[#This Row],[START DATE]]="","",IF(Table4[[#This Row],[TASK DURATION]]="","",Table4[[#This Row],[START DATE]]+Table4[[#This Row],[TASK DURATION]]))</f>
        <v/>
      </c>
      <c r="G707" s="272"/>
      <c r="H707" s="272"/>
      <c r="I707" s="272"/>
      <c r="J707" s="272"/>
      <c r="K707" s="272"/>
      <c r="L707" s="272"/>
      <c r="M707" s="272"/>
      <c r="N707" s="272"/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</row>
    <row r="708" spans="1:26" x14ac:dyDescent="0.35">
      <c r="A708" s="1008"/>
      <c r="D708" s="269" t="str">
        <f t="shared" si="11"/>
        <v/>
      </c>
      <c r="F708" s="271" t="str">
        <f>IF(Table4[[#This Row],[START DATE]]="","",IF(Table4[[#This Row],[TASK DURATION]]="","",Table4[[#This Row],[START DATE]]+Table4[[#This Row],[TASK DURATION]]))</f>
        <v/>
      </c>
      <c r="G708" s="272"/>
      <c r="H708" s="272"/>
      <c r="I708" s="272"/>
      <c r="J708" s="272"/>
      <c r="K708" s="272"/>
      <c r="L708" s="272"/>
      <c r="M708" s="272"/>
      <c r="N708" s="272"/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</row>
    <row r="709" spans="1:26" x14ac:dyDescent="0.35">
      <c r="A709" s="1008"/>
      <c r="D709" s="269" t="str">
        <f t="shared" si="11"/>
        <v/>
      </c>
      <c r="F709" s="271" t="str">
        <f>IF(Table4[[#This Row],[START DATE]]="","",IF(Table4[[#This Row],[TASK DURATION]]="","",Table4[[#This Row],[START DATE]]+Table4[[#This Row],[TASK DURATION]]))</f>
        <v/>
      </c>
      <c r="G709" s="272"/>
      <c r="H709" s="272"/>
      <c r="I709" s="272"/>
      <c r="J709" s="272"/>
      <c r="K709" s="272"/>
      <c r="L709" s="272"/>
      <c r="M709" s="272"/>
      <c r="N709" s="272"/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</row>
    <row r="710" spans="1:26" x14ac:dyDescent="0.35">
      <c r="A710" s="1008"/>
      <c r="D710" s="269" t="str">
        <f t="shared" si="11"/>
        <v/>
      </c>
      <c r="F710" s="271" t="str">
        <f>IF(Table4[[#This Row],[START DATE]]="","",IF(Table4[[#This Row],[TASK DURATION]]="","",Table4[[#This Row],[START DATE]]+Table4[[#This Row],[TASK DURATION]]))</f>
        <v/>
      </c>
      <c r="G710" s="272"/>
      <c r="H710" s="272"/>
      <c r="I710" s="272"/>
      <c r="J710" s="272"/>
      <c r="K710" s="272"/>
      <c r="L710" s="272"/>
      <c r="M710" s="272"/>
      <c r="N710" s="272"/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</row>
    <row r="711" spans="1:26" x14ac:dyDescent="0.35">
      <c r="A711" s="1008"/>
      <c r="D711" s="269" t="str">
        <f t="shared" si="11"/>
        <v/>
      </c>
      <c r="F711" s="271" t="str">
        <f>IF(Table4[[#This Row],[START DATE]]="","",IF(Table4[[#This Row],[TASK DURATION]]="","",Table4[[#This Row],[START DATE]]+Table4[[#This Row],[TASK DURATION]]))</f>
        <v/>
      </c>
      <c r="G711" s="272"/>
      <c r="H711" s="272"/>
      <c r="I711" s="272"/>
      <c r="J711" s="272"/>
      <c r="K711" s="272"/>
      <c r="L711" s="272"/>
      <c r="M711" s="272"/>
      <c r="N711" s="272"/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</row>
    <row r="712" spans="1:26" x14ac:dyDescent="0.35">
      <c r="A712" s="1008"/>
      <c r="D712" s="269" t="str">
        <f t="shared" si="11"/>
        <v/>
      </c>
      <c r="F712" s="271" t="str">
        <f>IF(Table4[[#This Row],[START DATE]]="","",IF(Table4[[#This Row],[TASK DURATION]]="","",Table4[[#This Row],[START DATE]]+Table4[[#This Row],[TASK DURATION]]))</f>
        <v/>
      </c>
      <c r="G712" s="272"/>
      <c r="H712" s="272"/>
      <c r="I712" s="272"/>
      <c r="J712" s="272"/>
      <c r="K712" s="272"/>
      <c r="L712" s="272"/>
      <c r="M712" s="272"/>
      <c r="N712" s="272"/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</row>
    <row r="713" spans="1:26" x14ac:dyDescent="0.35">
      <c r="A713" s="1008"/>
      <c r="D713" s="269" t="str">
        <f t="shared" si="11"/>
        <v/>
      </c>
      <c r="F713" s="271" t="str">
        <f>IF(Table4[[#This Row],[START DATE]]="","",IF(Table4[[#This Row],[TASK DURATION]]="","",Table4[[#This Row],[START DATE]]+Table4[[#This Row],[TASK DURATION]]))</f>
        <v/>
      </c>
      <c r="G713" s="272"/>
      <c r="H713" s="272"/>
      <c r="I713" s="272"/>
      <c r="J713" s="272"/>
      <c r="K713" s="272"/>
      <c r="L713" s="272"/>
      <c r="M713" s="272"/>
      <c r="N713" s="272"/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</row>
    <row r="714" spans="1:26" x14ac:dyDescent="0.35">
      <c r="A714" s="1008"/>
      <c r="D714" s="269" t="str">
        <f t="shared" si="11"/>
        <v/>
      </c>
      <c r="F714" s="271" t="str">
        <f>IF(Table4[[#This Row],[START DATE]]="","",IF(Table4[[#This Row],[TASK DURATION]]="","",Table4[[#This Row],[START DATE]]+Table4[[#This Row],[TASK DURATION]]))</f>
        <v/>
      </c>
      <c r="G714" s="272"/>
      <c r="H714" s="272"/>
      <c r="I714" s="272"/>
      <c r="J714" s="272"/>
      <c r="K714" s="272"/>
      <c r="L714" s="272"/>
      <c r="M714" s="272"/>
      <c r="N714" s="272"/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</row>
    <row r="715" spans="1:26" x14ac:dyDescent="0.35">
      <c r="A715" s="1008"/>
      <c r="D715" s="269" t="str">
        <f t="shared" si="11"/>
        <v/>
      </c>
      <c r="F715" s="271" t="str">
        <f>IF(Table4[[#This Row],[START DATE]]="","",IF(Table4[[#This Row],[TASK DURATION]]="","",Table4[[#This Row],[START DATE]]+Table4[[#This Row],[TASK DURATION]]))</f>
        <v/>
      </c>
      <c r="G715" s="272"/>
      <c r="H715" s="272"/>
      <c r="I715" s="272"/>
      <c r="J715" s="272"/>
      <c r="K715" s="272"/>
      <c r="L715" s="272"/>
      <c r="M715" s="272"/>
      <c r="N715" s="272"/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</row>
    <row r="716" spans="1:26" x14ac:dyDescent="0.35">
      <c r="A716" s="1008"/>
      <c r="D716" s="269" t="str">
        <f t="shared" si="11"/>
        <v/>
      </c>
      <c r="F716" s="271" t="str">
        <f>IF(Table4[[#This Row],[START DATE]]="","",IF(Table4[[#This Row],[TASK DURATION]]="","",Table4[[#This Row],[START DATE]]+Table4[[#This Row],[TASK DURATION]]))</f>
        <v/>
      </c>
      <c r="G716" s="272"/>
      <c r="H716" s="272"/>
      <c r="I716" s="272"/>
      <c r="J716" s="272"/>
      <c r="K716" s="272"/>
      <c r="L716" s="272"/>
      <c r="M716" s="272"/>
      <c r="N716" s="272"/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</row>
    <row r="717" spans="1:26" x14ac:dyDescent="0.35">
      <c r="A717" s="1008"/>
      <c r="D717" s="269" t="str">
        <f t="shared" si="11"/>
        <v/>
      </c>
      <c r="F717" s="271" t="str">
        <f>IF(Table4[[#This Row],[START DATE]]="","",IF(Table4[[#This Row],[TASK DURATION]]="","",Table4[[#This Row],[START DATE]]+Table4[[#This Row],[TASK DURATION]]))</f>
        <v/>
      </c>
      <c r="G717" s="272"/>
      <c r="H717" s="272"/>
      <c r="I717" s="272"/>
      <c r="J717" s="272"/>
      <c r="K717" s="272"/>
      <c r="L717" s="272"/>
      <c r="M717" s="272"/>
      <c r="N717" s="272"/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</row>
    <row r="718" spans="1:26" x14ac:dyDescent="0.35">
      <c r="A718" s="1008"/>
      <c r="D718" s="269" t="str">
        <f t="shared" si="11"/>
        <v/>
      </c>
      <c r="F718" s="271" t="str">
        <f>IF(Table4[[#This Row],[START DATE]]="","",IF(Table4[[#This Row],[TASK DURATION]]="","",Table4[[#This Row],[START DATE]]+Table4[[#This Row],[TASK DURATION]]))</f>
        <v/>
      </c>
      <c r="G718" s="272"/>
      <c r="H718" s="272"/>
      <c r="I718" s="272"/>
      <c r="J718" s="272"/>
      <c r="K718" s="272"/>
      <c r="L718" s="272"/>
      <c r="M718" s="272"/>
      <c r="N718" s="272"/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</row>
    <row r="719" spans="1:26" x14ac:dyDescent="0.35">
      <c r="A719" s="1008"/>
      <c r="D719" s="269" t="str">
        <f t="shared" si="11"/>
        <v/>
      </c>
      <c r="F719" s="271" t="str">
        <f>IF(Table4[[#This Row],[START DATE]]="","",IF(Table4[[#This Row],[TASK DURATION]]="","",Table4[[#This Row],[START DATE]]+Table4[[#This Row],[TASK DURATION]]))</f>
        <v/>
      </c>
      <c r="G719" s="272"/>
      <c r="H719" s="272"/>
      <c r="I719" s="272"/>
      <c r="J719" s="272"/>
      <c r="K719" s="272"/>
      <c r="L719" s="272"/>
      <c r="M719" s="272"/>
      <c r="N719" s="272"/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</row>
    <row r="720" spans="1:26" x14ac:dyDescent="0.35">
      <c r="A720" s="1008"/>
      <c r="D720" s="269" t="str">
        <f t="shared" si="11"/>
        <v/>
      </c>
      <c r="F720" s="271" t="str">
        <f>IF(Table4[[#This Row],[START DATE]]="","",IF(Table4[[#This Row],[TASK DURATION]]="","",Table4[[#This Row],[START DATE]]+Table4[[#This Row],[TASK DURATION]]))</f>
        <v/>
      </c>
      <c r="G720" s="272"/>
      <c r="H720" s="272"/>
      <c r="I720" s="272"/>
      <c r="J720" s="272"/>
      <c r="K720" s="272"/>
      <c r="L720" s="272"/>
      <c r="M720" s="272"/>
      <c r="N720" s="272"/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</row>
    <row r="721" spans="1:26" x14ac:dyDescent="0.35">
      <c r="A721" s="1008"/>
      <c r="D721" s="269" t="str">
        <f t="shared" si="11"/>
        <v/>
      </c>
      <c r="F721" s="271" t="str">
        <f>IF(Table4[[#This Row],[START DATE]]="","",IF(Table4[[#This Row],[TASK DURATION]]="","",Table4[[#This Row],[START DATE]]+Table4[[#This Row],[TASK DURATION]]))</f>
        <v/>
      </c>
      <c r="G721" s="272"/>
      <c r="H721" s="272"/>
      <c r="I721" s="272"/>
      <c r="J721" s="272"/>
      <c r="K721" s="272"/>
      <c r="L721" s="272"/>
      <c r="M721" s="272"/>
      <c r="N721" s="272"/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</row>
    <row r="722" spans="1:26" x14ac:dyDescent="0.35">
      <c r="A722" s="1008"/>
      <c r="D722" s="269" t="str">
        <f t="shared" si="11"/>
        <v/>
      </c>
      <c r="F722" s="271" t="str">
        <f>IF(Table4[[#This Row],[START DATE]]="","",IF(Table4[[#This Row],[TASK DURATION]]="","",Table4[[#This Row],[START DATE]]+Table4[[#This Row],[TASK DURATION]]))</f>
        <v/>
      </c>
      <c r="G722" s="272"/>
      <c r="H722" s="272"/>
      <c r="I722" s="272"/>
      <c r="J722" s="272"/>
      <c r="K722" s="272"/>
      <c r="L722" s="272"/>
      <c r="M722" s="272"/>
      <c r="N722" s="272"/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</row>
    <row r="723" spans="1:26" x14ac:dyDescent="0.35">
      <c r="A723" s="1008"/>
      <c r="D723" s="269" t="str">
        <f t="shared" si="11"/>
        <v/>
      </c>
      <c r="F723" s="271" t="str">
        <f>IF(Table4[[#This Row],[START DATE]]="","",IF(Table4[[#This Row],[TASK DURATION]]="","",Table4[[#This Row],[START DATE]]+Table4[[#This Row],[TASK DURATION]]))</f>
        <v/>
      </c>
      <c r="G723" s="272"/>
      <c r="H723" s="272"/>
      <c r="I723" s="272"/>
      <c r="J723" s="272"/>
      <c r="K723" s="272"/>
      <c r="L723" s="272"/>
      <c r="M723" s="272"/>
      <c r="N723" s="272"/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</row>
    <row r="724" spans="1:26" x14ac:dyDescent="0.35">
      <c r="A724" s="1008"/>
      <c r="D724" s="269" t="str">
        <f t="shared" si="11"/>
        <v/>
      </c>
      <c r="F724" s="271" t="str">
        <f>IF(Table4[[#This Row],[START DATE]]="","",IF(Table4[[#This Row],[TASK DURATION]]="","",Table4[[#This Row],[START DATE]]+Table4[[#This Row],[TASK DURATION]]))</f>
        <v/>
      </c>
      <c r="G724" s="272"/>
      <c r="H724" s="272"/>
      <c r="I724" s="272"/>
      <c r="J724" s="272"/>
      <c r="K724" s="272"/>
      <c r="L724" s="272"/>
      <c r="M724" s="272"/>
      <c r="N724" s="272"/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</row>
    <row r="725" spans="1:26" x14ac:dyDescent="0.35">
      <c r="A725" s="1008"/>
      <c r="D725" s="269" t="str">
        <f t="shared" si="11"/>
        <v/>
      </c>
      <c r="F725" s="271" t="str">
        <f>IF(Table4[[#This Row],[START DATE]]="","",IF(Table4[[#This Row],[TASK DURATION]]="","",Table4[[#This Row],[START DATE]]+Table4[[#This Row],[TASK DURATION]]))</f>
        <v/>
      </c>
      <c r="G725" s="272"/>
      <c r="H725" s="272"/>
      <c r="I725" s="272"/>
      <c r="J725" s="272"/>
      <c r="K725" s="272"/>
      <c r="L725" s="272"/>
      <c r="M725" s="272"/>
      <c r="N725" s="272"/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</row>
    <row r="726" spans="1:26" x14ac:dyDescent="0.35">
      <c r="A726" s="1008"/>
      <c r="D726" s="269" t="str">
        <f t="shared" si="11"/>
        <v/>
      </c>
      <c r="F726" s="271" t="str">
        <f>IF(Table4[[#This Row],[START DATE]]="","",IF(Table4[[#This Row],[TASK DURATION]]="","",Table4[[#This Row],[START DATE]]+Table4[[#This Row],[TASK DURATION]]))</f>
        <v/>
      </c>
      <c r="G726" s="272"/>
      <c r="H726" s="272"/>
      <c r="I726" s="272"/>
      <c r="J726" s="272"/>
      <c r="K726" s="272"/>
      <c r="L726" s="272"/>
      <c r="M726" s="272"/>
      <c r="N726" s="272"/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</row>
    <row r="727" spans="1:26" x14ac:dyDescent="0.35">
      <c r="A727" s="1008"/>
      <c r="D727" s="269" t="str">
        <f t="shared" si="11"/>
        <v/>
      </c>
      <c r="F727" s="271" t="str">
        <f>IF(Table4[[#This Row],[START DATE]]="","",IF(Table4[[#This Row],[TASK DURATION]]="","",Table4[[#This Row],[START DATE]]+Table4[[#This Row],[TASK DURATION]]))</f>
        <v/>
      </c>
      <c r="G727" s="272"/>
      <c r="H727" s="272"/>
      <c r="I727" s="272"/>
      <c r="J727" s="272"/>
      <c r="K727" s="272"/>
      <c r="L727" s="272"/>
      <c r="M727" s="272"/>
      <c r="N727" s="272"/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</row>
    <row r="728" spans="1:26" x14ac:dyDescent="0.35">
      <c r="A728" s="1008"/>
      <c r="D728" s="269" t="str">
        <f t="shared" si="11"/>
        <v/>
      </c>
      <c r="F728" s="271" t="str">
        <f>IF(Table4[[#This Row],[START DATE]]="","",IF(Table4[[#This Row],[TASK DURATION]]="","",Table4[[#This Row],[START DATE]]+Table4[[#This Row],[TASK DURATION]]))</f>
        <v/>
      </c>
      <c r="G728" s="272"/>
      <c r="H728" s="272"/>
      <c r="I728" s="272"/>
      <c r="J728" s="272"/>
      <c r="K728" s="272"/>
      <c r="L728" s="272"/>
      <c r="M728" s="272"/>
      <c r="N728" s="272"/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</row>
    <row r="729" spans="1:26" x14ac:dyDescent="0.35">
      <c r="A729" s="1008"/>
      <c r="D729" s="269" t="str">
        <f t="shared" si="11"/>
        <v/>
      </c>
      <c r="F729" s="271" t="str">
        <f>IF(Table4[[#This Row],[START DATE]]="","",IF(Table4[[#This Row],[TASK DURATION]]="","",Table4[[#This Row],[START DATE]]+Table4[[#This Row],[TASK DURATION]]))</f>
        <v/>
      </c>
      <c r="G729" s="272"/>
      <c r="H729" s="272"/>
      <c r="I729" s="272"/>
      <c r="J729" s="272"/>
      <c r="K729" s="272"/>
      <c r="L729" s="272"/>
      <c r="M729" s="272"/>
      <c r="N729" s="272"/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</row>
    <row r="730" spans="1:26" x14ac:dyDescent="0.35">
      <c r="A730" s="1008"/>
      <c r="D730" s="269" t="str">
        <f t="shared" si="11"/>
        <v/>
      </c>
      <c r="F730" s="271" t="str">
        <f>IF(Table4[[#This Row],[START DATE]]="","",IF(Table4[[#This Row],[TASK DURATION]]="","",Table4[[#This Row],[START DATE]]+Table4[[#This Row],[TASK DURATION]]))</f>
        <v/>
      </c>
      <c r="G730" s="272"/>
      <c r="H730" s="272"/>
      <c r="I730" s="272"/>
      <c r="J730" s="272"/>
      <c r="K730" s="272"/>
      <c r="L730" s="272"/>
      <c r="M730" s="272"/>
      <c r="N730" s="272"/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</row>
    <row r="731" spans="1:26" x14ac:dyDescent="0.35">
      <c r="A731" s="1008"/>
      <c r="D731" s="269" t="str">
        <f t="shared" si="11"/>
        <v/>
      </c>
      <c r="F731" s="271" t="str">
        <f>IF(Table4[[#This Row],[START DATE]]="","",IF(Table4[[#This Row],[TASK DURATION]]="","",Table4[[#This Row],[START DATE]]+Table4[[#This Row],[TASK DURATION]]))</f>
        <v/>
      </c>
      <c r="G731" s="272"/>
      <c r="H731" s="272"/>
      <c r="I731" s="272"/>
      <c r="J731" s="272"/>
      <c r="K731" s="272"/>
      <c r="L731" s="272"/>
      <c r="M731" s="272"/>
      <c r="N731" s="272"/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</row>
    <row r="732" spans="1:26" x14ac:dyDescent="0.35">
      <c r="A732" s="1008"/>
      <c r="D732" s="269" t="str">
        <f t="shared" si="11"/>
        <v/>
      </c>
      <c r="F732" s="271" t="str">
        <f>IF(Table4[[#This Row],[START DATE]]="","",IF(Table4[[#This Row],[TASK DURATION]]="","",Table4[[#This Row],[START DATE]]+Table4[[#This Row],[TASK DURATION]]))</f>
        <v/>
      </c>
      <c r="G732" s="272"/>
      <c r="H732" s="272"/>
      <c r="I732" s="272"/>
      <c r="J732" s="272"/>
      <c r="K732" s="272"/>
      <c r="L732" s="272"/>
      <c r="M732" s="272"/>
      <c r="N732" s="272"/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</row>
    <row r="733" spans="1:26" x14ac:dyDescent="0.35">
      <c r="A733" s="1008"/>
      <c r="D733" s="269" t="str">
        <f t="shared" si="11"/>
        <v/>
      </c>
      <c r="F733" s="271" t="str">
        <f>IF(Table4[[#This Row],[START DATE]]="","",IF(Table4[[#This Row],[TASK DURATION]]="","",Table4[[#This Row],[START DATE]]+Table4[[#This Row],[TASK DURATION]]))</f>
        <v/>
      </c>
      <c r="G733" s="272"/>
      <c r="H733" s="272"/>
      <c r="I733" s="272"/>
      <c r="J733" s="272"/>
      <c r="K733" s="272"/>
      <c r="L733" s="272"/>
      <c r="M733" s="272"/>
      <c r="N733" s="272"/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</row>
    <row r="734" spans="1:26" x14ac:dyDescent="0.35">
      <c r="A734" s="1008"/>
      <c r="D734" s="269" t="str">
        <f t="shared" si="11"/>
        <v/>
      </c>
      <c r="F734" s="271" t="str">
        <f>IF(Table4[[#This Row],[START DATE]]="","",IF(Table4[[#This Row],[TASK DURATION]]="","",Table4[[#This Row],[START DATE]]+Table4[[#This Row],[TASK DURATION]]))</f>
        <v/>
      </c>
      <c r="G734" s="272"/>
      <c r="H734" s="272"/>
      <c r="I734" s="272"/>
      <c r="J734" s="272"/>
      <c r="K734" s="272"/>
      <c r="L734" s="272"/>
      <c r="M734" s="272"/>
      <c r="N734" s="272"/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</row>
    <row r="735" spans="1:26" x14ac:dyDescent="0.35">
      <c r="A735" s="1008"/>
      <c r="D735" s="269" t="str">
        <f t="shared" si="11"/>
        <v/>
      </c>
      <c r="F735" s="271" t="str">
        <f>IF(Table4[[#This Row],[START DATE]]="","",IF(Table4[[#This Row],[TASK DURATION]]="","",Table4[[#This Row],[START DATE]]+Table4[[#This Row],[TASK DURATION]]))</f>
        <v/>
      </c>
      <c r="G735" s="272"/>
      <c r="H735" s="272"/>
      <c r="I735" s="272"/>
      <c r="J735" s="272"/>
      <c r="K735" s="272"/>
      <c r="L735" s="272"/>
      <c r="M735" s="272"/>
      <c r="N735" s="272"/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</row>
    <row r="736" spans="1:26" x14ac:dyDescent="0.35">
      <c r="A736" s="1008"/>
      <c r="D736" s="269" t="str">
        <f t="shared" si="11"/>
        <v/>
      </c>
      <c r="F736" s="271" t="str">
        <f>IF(Table4[[#This Row],[START DATE]]="","",IF(Table4[[#This Row],[TASK DURATION]]="","",Table4[[#This Row],[START DATE]]+Table4[[#This Row],[TASK DURATION]]))</f>
        <v/>
      </c>
      <c r="G736" s="272"/>
      <c r="H736" s="272"/>
      <c r="I736" s="272"/>
      <c r="J736" s="272"/>
      <c r="K736" s="272"/>
      <c r="L736" s="272"/>
      <c r="M736" s="272"/>
      <c r="N736" s="272"/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</row>
    <row r="737" spans="1:26" x14ac:dyDescent="0.35">
      <c r="A737" s="1008"/>
      <c r="D737" s="269" t="str">
        <f t="shared" ref="D737:D769" si="12">IF(E737="","",IF(C737="","",E737-C737))</f>
        <v/>
      </c>
      <c r="F737" s="271" t="str">
        <f>IF(Table4[[#This Row],[START DATE]]="","",IF(Table4[[#This Row],[TASK DURATION]]="","",Table4[[#This Row],[START DATE]]+Table4[[#This Row],[TASK DURATION]]))</f>
        <v/>
      </c>
      <c r="G737" s="272"/>
      <c r="H737" s="272"/>
      <c r="I737" s="272"/>
      <c r="J737" s="272"/>
      <c r="K737" s="272"/>
      <c r="L737" s="272"/>
      <c r="M737" s="272"/>
      <c r="N737" s="272"/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</row>
    <row r="738" spans="1:26" x14ac:dyDescent="0.35">
      <c r="A738" s="1008"/>
      <c r="D738" s="269" t="str">
        <f t="shared" si="12"/>
        <v/>
      </c>
      <c r="F738" s="271" t="str">
        <f>IF(Table4[[#This Row],[START DATE]]="","",IF(Table4[[#This Row],[TASK DURATION]]="","",Table4[[#This Row],[START DATE]]+Table4[[#This Row],[TASK DURATION]]))</f>
        <v/>
      </c>
      <c r="G738" s="272"/>
      <c r="H738" s="272"/>
      <c r="I738" s="272"/>
      <c r="J738" s="272"/>
      <c r="K738" s="272"/>
      <c r="L738" s="272"/>
      <c r="M738" s="272"/>
      <c r="N738" s="272"/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</row>
    <row r="739" spans="1:26" x14ac:dyDescent="0.35">
      <c r="A739" s="1008"/>
      <c r="D739" s="269" t="str">
        <f t="shared" si="12"/>
        <v/>
      </c>
      <c r="F739" s="271" t="str">
        <f>IF(Table4[[#This Row],[START DATE]]="","",IF(Table4[[#This Row],[TASK DURATION]]="","",Table4[[#This Row],[START DATE]]+Table4[[#This Row],[TASK DURATION]]))</f>
        <v/>
      </c>
      <c r="G739" s="272"/>
      <c r="H739" s="272"/>
      <c r="I739" s="272"/>
      <c r="J739" s="272"/>
      <c r="K739" s="272"/>
      <c r="L739" s="272"/>
      <c r="M739" s="272"/>
      <c r="N739" s="272"/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</row>
    <row r="740" spans="1:26" x14ac:dyDescent="0.35">
      <c r="A740" s="1008"/>
      <c r="D740" s="269" t="str">
        <f t="shared" si="12"/>
        <v/>
      </c>
      <c r="F740" s="271" t="str">
        <f>IF(Table4[[#This Row],[START DATE]]="","",IF(Table4[[#This Row],[TASK DURATION]]="","",Table4[[#This Row],[START DATE]]+Table4[[#This Row],[TASK DURATION]]))</f>
        <v/>
      </c>
      <c r="G740" s="272"/>
      <c r="H740" s="272"/>
      <c r="I740" s="272"/>
      <c r="J740" s="272"/>
      <c r="K740" s="272"/>
      <c r="L740" s="272"/>
      <c r="M740" s="272"/>
      <c r="N740" s="272"/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</row>
    <row r="741" spans="1:26" x14ac:dyDescent="0.35">
      <c r="A741" s="1008"/>
      <c r="D741" s="269" t="str">
        <f t="shared" si="12"/>
        <v/>
      </c>
      <c r="F741" s="271" t="str">
        <f>IF(Table4[[#This Row],[START DATE]]="","",IF(Table4[[#This Row],[TASK DURATION]]="","",Table4[[#This Row],[START DATE]]+Table4[[#This Row],[TASK DURATION]]))</f>
        <v/>
      </c>
      <c r="G741" s="272"/>
      <c r="H741" s="272"/>
      <c r="I741" s="272"/>
      <c r="J741" s="272"/>
      <c r="K741" s="272"/>
      <c r="L741" s="272"/>
      <c r="M741" s="272"/>
      <c r="N741" s="272"/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</row>
    <row r="742" spans="1:26" x14ac:dyDescent="0.35">
      <c r="A742" s="1008"/>
      <c r="D742" s="269" t="str">
        <f t="shared" si="12"/>
        <v/>
      </c>
      <c r="F742" s="271" t="str">
        <f>IF(Table4[[#This Row],[START DATE]]="","",IF(Table4[[#This Row],[TASK DURATION]]="","",Table4[[#This Row],[START DATE]]+Table4[[#This Row],[TASK DURATION]]))</f>
        <v/>
      </c>
      <c r="G742" s="272"/>
      <c r="H742" s="272"/>
      <c r="I742" s="272"/>
      <c r="J742" s="272"/>
      <c r="K742" s="272"/>
      <c r="L742" s="272"/>
      <c r="M742" s="272"/>
      <c r="N742" s="272"/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</row>
    <row r="743" spans="1:26" x14ac:dyDescent="0.35">
      <c r="A743" s="1008"/>
      <c r="D743" s="269" t="str">
        <f t="shared" si="12"/>
        <v/>
      </c>
      <c r="F743" s="271" t="str">
        <f>IF(Table4[[#This Row],[START DATE]]="","",IF(Table4[[#This Row],[TASK DURATION]]="","",Table4[[#This Row],[START DATE]]+Table4[[#This Row],[TASK DURATION]]))</f>
        <v/>
      </c>
      <c r="G743" s="272"/>
      <c r="H743" s="272"/>
      <c r="I743" s="272"/>
      <c r="J743" s="272"/>
      <c r="K743" s="272"/>
      <c r="L743" s="272"/>
      <c r="M743" s="272"/>
      <c r="N743" s="272"/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</row>
    <row r="744" spans="1:26" x14ac:dyDescent="0.35">
      <c r="A744" s="1008"/>
      <c r="D744" s="269" t="str">
        <f t="shared" si="12"/>
        <v/>
      </c>
      <c r="F744" s="271" t="str">
        <f>IF(Table4[[#This Row],[START DATE]]="","",IF(Table4[[#This Row],[TASK DURATION]]="","",Table4[[#This Row],[START DATE]]+Table4[[#This Row],[TASK DURATION]]))</f>
        <v/>
      </c>
      <c r="G744" s="272"/>
      <c r="H744" s="272"/>
      <c r="I744" s="272"/>
      <c r="J744" s="272"/>
      <c r="K744" s="272"/>
      <c r="L744" s="272"/>
      <c r="M744" s="272"/>
      <c r="N744" s="272"/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</row>
    <row r="745" spans="1:26" x14ac:dyDescent="0.35">
      <c r="A745" s="1008"/>
      <c r="D745" s="269" t="str">
        <f t="shared" si="12"/>
        <v/>
      </c>
      <c r="F745" s="271" t="str">
        <f>IF(Table4[[#This Row],[START DATE]]="","",IF(Table4[[#This Row],[TASK DURATION]]="","",Table4[[#This Row],[START DATE]]+Table4[[#This Row],[TASK DURATION]]))</f>
        <v/>
      </c>
      <c r="G745" s="272"/>
      <c r="H745" s="272"/>
      <c r="I745" s="272"/>
      <c r="J745" s="272"/>
      <c r="K745" s="272"/>
      <c r="L745" s="272"/>
      <c r="M745" s="272"/>
      <c r="N745" s="272"/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</row>
    <row r="746" spans="1:26" x14ac:dyDescent="0.35">
      <c r="A746" s="1008"/>
      <c r="D746" s="269" t="str">
        <f t="shared" si="12"/>
        <v/>
      </c>
      <c r="F746" s="271" t="str">
        <f>IF(Table4[[#This Row],[START DATE]]="","",IF(Table4[[#This Row],[TASK DURATION]]="","",Table4[[#This Row],[START DATE]]+Table4[[#This Row],[TASK DURATION]]))</f>
        <v/>
      </c>
      <c r="G746" s="272"/>
      <c r="H746" s="272"/>
      <c r="I746" s="272"/>
      <c r="J746" s="272"/>
      <c r="K746" s="272"/>
      <c r="L746" s="272"/>
      <c r="M746" s="272"/>
      <c r="N746" s="272"/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</row>
    <row r="747" spans="1:26" x14ac:dyDescent="0.35">
      <c r="A747" s="1008"/>
      <c r="D747" s="269" t="str">
        <f t="shared" si="12"/>
        <v/>
      </c>
      <c r="F747" s="271" t="str">
        <f>IF(Table4[[#This Row],[START DATE]]="","",IF(Table4[[#This Row],[TASK DURATION]]="","",Table4[[#This Row],[START DATE]]+Table4[[#This Row],[TASK DURATION]]))</f>
        <v/>
      </c>
      <c r="G747" s="272"/>
      <c r="H747" s="272"/>
      <c r="I747" s="272"/>
      <c r="J747" s="272"/>
      <c r="K747" s="272"/>
      <c r="L747" s="272"/>
      <c r="M747" s="272"/>
      <c r="N747" s="272"/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</row>
    <row r="748" spans="1:26" x14ac:dyDescent="0.35">
      <c r="A748" s="1008"/>
      <c r="D748" s="269" t="str">
        <f t="shared" si="12"/>
        <v/>
      </c>
      <c r="F748" s="271" t="str">
        <f>IF(Table4[[#This Row],[START DATE]]="","",IF(Table4[[#This Row],[TASK DURATION]]="","",Table4[[#This Row],[START DATE]]+Table4[[#This Row],[TASK DURATION]]))</f>
        <v/>
      </c>
      <c r="G748" s="272"/>
      <c r="H748" s="272"/>
      <c r="I748" s="272"/>
      <c r="J748" s="272"/>
      <c r="K748" s="272"/>
      <c r="L748" s="272"/>
      <c r="M748" s="272"/>
      <c r="N748" s="272"/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</row>
    <row r="749" spans="1:26" x14ac:dyDescent="0.35">
      <c r="A749" s="1008"/>
      <c r="D749" s="269" t="str">
        <f t="shared" si="12"/>
        <v/>
      </c>
      <c r="F749" s="271" t="str">
        <f>IF(Table4[[#This Row],[START DATE]]="","",IF(Table4[[#This Row],[TASK DURATION]]="","",Table4[[#This Row],[START DATE]]+Table4[[#This Row],[TASK DURATION]]))</f>
        <v/>
      </c>
      <c r="G749" s="272"/>
      <c r="H749" s="272"/>
      <c r="I749" s="272"/>
      <c r="J749" s="272"/>
      <c r="K749" s="272"/>
      <c r="L749" s="272"/>
      <c r="M749" s="272"/>
      <c r="N749" s="272"/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</row>
    <row r="750" spans="1:26" x14ac:dyDescent="0.35">
      <c r="A750" s="1008"/>
      <c r="D750" s="269" t="str">
        <f t="shared" si="12"/>
        <v/>
      </c>
      <c r="F750" s="271" t="str">
        <f>IF(Table4[[#This Row],[START DATE]]="","",IF(Table4[[#This Row],[TASK DURATION]]="","",Table4[[#This Row],[START DATE]]+Table4[[#This Row],[TASK DURATION]]))</f>
        <v/>
      </c>
      <c r="G750" s="272"/>
      <c r="H750" s="272"/>
      <c r="I750" s="272"/>
      <c r="J750" s="272"/>
      <c r="K750" s="272"/>
      <c r="L750" s="272"/>
      <c r="M750" s="272"/>
      <c r="N750" s="272"/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</row>
    <row r="751" spans="1:26" x14ac:dyDescent="0.35">
      <c r="A751" s="1008"/>
      <c r="D751" s="269" t="str">
        <f t="shared" si="12"/>
        <v/>
      </c>
      <c r="F751" s="271" t="str">
        <f>IF(Table4[[#This Row],[START DATE]]="","",IF(Table4[[#This Row],[TASK DURATION]]="","",Table4[[#This Row],[START DATE]]+Table4[[#This Row],[TASK DURATION]]))</f>
        <v/>
      </c>
      <c r="G751" s="272"/>
      <c r="H751" s="272"/>
      <c r="I751" s="272"/>
      <c r="J751" s="272"/>
      <c r="K751" s="272"/>
      <c r="L751" s="272"/>
      <c r="M751" s="272"/>
      <c r="N751" s="272"/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</row>
    <row r="752" spans="1:26" x14ac:dyDescent="0.35">
      <c r="A752" s="1008"/>
      <c r="D752" s="269" t="str">
        <f t="shared" si="12"/>
        <v/>
      </c>
      <c r="F752" s="271" t="str">
        <f>IF(Table4[[#This Row],[START DATE]]="","",IF(Table4[[#This Row],[TASK DURATION]]="","",Table4[[#This Row],[START DATE]]+Table4[[#This Row],[TASK DURATION]]))</f>
        <v/>
      </c>
      <c r="G752" s="272"/>
      <c r="H752" s="272"/>
      <c r="I752" s="272"/>
      <c r="J752" s="272"/>
      <c r="K752" s="272"/>
      <c r="L752" s="272"/>
      <c r="M752" s="272"/>
      <c r="N752" s="272"/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</row>
    <row r="753" spans="1:26" x14ac:dyDescent="0.35">
      <c r="A753" s="1008"/>
      <c r="D753" s="269" t="str">
        <f t="shared" si="12"/>
        <v/>
      </c>
      <c r="F753" s="271" t="str">
        <f>IF(Table4[[#This Row],[START DATE]]="","",IF(Table4[[#This Row],[TASK DURATION]]="","",Table4[[#This Row],[START DATE]]+Table4[[#This Row],[TASK DURATION]]))</f>
        <v/>
      </c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</row>
    <row r="754" spans="1:26" x14ac:dyDescent="0.35">
      <c r="A754" s="1008"/>
      <c r="D754" s="269" t="str">
        <f t="shared" si="12"/>
        <v/>
      </c>
      <c r="F754" s="271" t="str">
        <f>IF(Table4[[#This Row],[START DATE]]="","",IF(Table4[[#This Row],[TASK DURATION]]="","",Table4[[#This Row],[START DATE]]+Table4[[#This Row],[TASK DURATION]]))</f>
        <v/>
      </c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</row>
    <row r="755" spans="1:26" x14ac:dyDescent="0.35">
      <c r="A755" s="1008"/>
      <c r="D755" s="269" t="str">
        <f t="shared" si="12"/>
        <v/>
      </c>
      <c r="F755" s="271" t="str">
        <f>IF(Table4[[#This Row],[START DATE]]="","",IF(Table4[[#This Row],[TASK DURATION]]="","",Table4[[#This Row],[START DATE]]+Table4[[#This Row],[TASK DURATION]]))</f>
        <v/>
      </c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</row>
    <row r="756" spans="1:26" x14ac:dyDescent="0.35">
      <c r="A756" s="1008"/>
      <c r="D756" s="269" t="str">
        <f t="shared" si="12"/>
        <v/>
      </c>
      <c r="F756" s="271" t="str">
        <f>IF(Table4[[#This Row],[START DATE]]="","",IF(Table4[[#This Row],[TASK DURATION]]="","",Table4[[#This Row],[START DATE]]+Table4[[#This Row],[TASK DURATION]]))</f>
        <v/>
      </c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</row>
    <row r="757" spans="1:26" x14ac:dyDescent="0.35">
      <c r="A757" s="1008"/>
      <c r="D757" s="269" t="str">
        <f t="shared" si="12"/>
        <v/>
      </c>
      <c r="F757" s="271" t="str">
        <f>IF(Table4[[#This Row],[START DATE]]="","",IF(Table4[[#This Row],[TASK DURATION]]="","",Table4[[#This Row],[START DATE]]+Table4[[#This Row],[TASK DURATION]]))</f>
        <v/>
      </c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</row>
    <row r="758" spans="1:26" x14ac:dyDescent="0.35">
      <c r="A758" s="1008"/>
      <c r="D758" s="269" t="str">
        <f t="shared" si="12"/>
        <v/>
      </c>
      <c r="F758" s="271" t="str">
        <f>IF(Table4[[#This Row],[START DATE]]="","",IF(Table4[[#This Row],[TASK DURATION]]="","",Table4[[#This Row],[START DATE]]+Table4[[#This Row],[TASK DURATION]]))</f>
        <v/>
      </c>
      <c r="G758" s="272"/>
      <c r="H758" s="272"/>
      <c r="I758" s="272"/>
      <c r="J758" s="272"/>
      <c r="K758" s="272"/>
      <c r="L758" s="272"/>
      <c r="M758" s="272"/>
      <c r="N758" s="272"/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</row>
    <row r="759" spans="1:26" x14ac:dyDescent="0.35">
      <c r="A759" s="1008"/>
      <c r="D759" s="269" t="str">
        <f t="shared" si="12"/>
        <v/>
      </c>
      <c r="F759" s="271" t="str">
        <f>IF(Table4[[#This Row],[START DATE]]="","",IF(Table4[[#This Row],[TASK DURATION]]="","",Table4[[#This Row],[START DATE]]+Table4[[#This Row],[TASK DURATION]]))</f>
        <v/>
      </c>
      <c r="G759" s="272"/>
      <c r="H759" s="272"/>
      <c r="I759" s="272"/>
      <c r="J759" s="272"/>
      <c r="K759" s="272"/>
      <c r="L759" s="272"/>
      <c r="M759" s="272"/>
      <c r="N759" s="272"/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</row>
    <row r="760" spans="1:26" x14ac:dyDescent="0.35">
      <c r="A760" s="1008"/>
      <c r="D760" s="269" t="str">
        <f t="shared" si="12"/>
        <v/>
      </c>
      <c r="F760" s="271" t="str">
        <f>IF(Table4[[#This Row],[START DATE]]="","",IF(Table4[[#This Row],[TASK DURATION]]="","",Table4[[#This Row],[START DATE]]+Table4[[#This Row],[TASK DURATION]]))</f>
        <v/>
      </c>
      <c r="G760" s="272"/>
      <c r="H760" s="272"/>
      <c r="I760" s="272"/>
      <c r="J760" s="272"/>
      <c r="K760" s="272"/>
      <c r="L760" s="272"/>
      <c r="M760" s="272"/>
      <c r="N760" s="272"/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</row>
    <row r="761" spans="1:26" x14ac:dyDescent="0.35">
      <c r="A761" s="1008"/>
      <c r="D761" s="269" t="str">
        <f t="shared" si="12"/>
        <v/>
      </c>
      <c r="F761" s="271" t="str">
        <f>IF(Table4[[#This Row],[START DATE]]="","",IF(Table4[[#This Row],[TASK DURATION]]="","",Table4[[#This Row],[START DATE]]+Table4[[#This Row],[TASK DURATION]]))</f>
        <v/>
      </c>
      <c r="G761" s="272"/>
      <c r="H761" s="272"/>
      <c r="I761" s="272"/>
      <c r="J761" s="272"/>
      <c r="K761" s="272"/>
      <c r="L761" s="272"/>
      <c r="M761" s="272"/>
      <c r="N761" s="272"/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</row>
    <row r="762" spans="1:26" x14ac:dyDescent="0.35">
      <c r="A762" s="1008"/>
      <c r="D762" s="269" t="str">
        <f t="shared" si="12"/>
        <v/>
      </c>
      <c r="F762" s="271" t="str">
        <f>IF(Table4[[#This Row],[START DATE]]="","",IF(Table4[[#This Row],[TASK DURATION]]="","",Table4[[#This Row],[START DATE]]+Table4[[#This Row],[TASK DURATION]]))</f>
        <v/>
      </c>
      <c r="G762" s="272"/>
      <c r="H762" s="272"/>
      <c r="I762" s="272"/>
      <c r="J762" s="272"/>
      <c r="K762" s="272"/>
      <c r="L762" s="272"/>
      <c r="M762" s="272"/>
      <c r="N762" s="272"/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</row>
    <row r="763" spans="1:26" x14ac:dyDescent="0.35">
      <c r="A763" s="1008"/>
      <c r="D763" s="269" t="str">
        <f t="shared" si="12"/>
        <v/>
      </c>
      <c r="F763" s="271" t="str">
        <f>IF(Table4[[#This Row],[START DATE]]="","",IF(Table4[[#This Row],[TASK DURATION]]="","",Table4[[#This Row],[START DATE]]+Table4[[#This Row],[TASK DURATION]]))</f>
        <v/>
      </c>
      <c r="G763" s="272"/>
      <c r="H763" s="272"/>
      <c r="I763" s="272"/>
      <c r="J763" s="272"/>
      <c r="K763" s="272"/>
      <c r="L763" s="272"/>
      <c r="M763" s="272"/>
      <c r="N763" s="272"/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</row>
    <row r="764" spans="1:26" x14ac:dyDescent="0.35">
      <c r="A764" s="1008"/>
      <c r="D764" s="269" t="str">
        <f t="shared" si="12"/>
        <v/>
      </c>
      <c r="F764" s="271" t="str">
        <f>IF(Table4[[#This Row],[START DATE]]="","",IF(Table4[[#This Row],[TASK DURATION]]="","",Table4[[#This Row],[START DATE]]+Table4[[#This Row],[TASK DURATION]]))</f>
        <v/>
      </c>
      <c r="G764" s="272"/>
      <c r="H764" s="272"/>
      <c r="I764" s="272"/>
      <c r="J764" s="272"/>
      <c r="K764" s="272"/>
      <c r="L764" s="272"/>
      <c r="M764" s="272"/>
      <c r="N764" s="272"/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</row>
    <row r="765" spans="1:26" x14ac:dyDescent="0.35">
      <c r="A765" s="1008"/>
      <c r="D765" s="269" t="str">
        <f t="shared" si="12"/>
        <v/>
      </c>
      <c r="F765" s="271" t="str">
        <f>IF(Table4[[#This Row],[START DATE]]="","",IF(Table4[[#This Row],[TASK DURATION]]="","",Table4[[#This Row],[START DATE]]+Table4[[#This Row],[TASK DURATION]]))</f>
        <v/>
      </c>
      <c r="G765" s="272"/>
      <c r="H765" s="272"/>
      <c r="I765" s="272"/>
      <c r="J765" s="272"/>
      <c r="K765" s="272"/>
      <c r="L765" s="272"/>
      <c r="M765" s="272"/>
      <c r="N765" s="272"/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</row>
    <row r="766" spans="1:26" x14ac:dyDescent="0.35">
      <c r="A766" s="1008"/>
      <c r="D766" s="269" t="str">
        <f t="shared" si="12"/>
        <v/>
      </c>
      <c r="F766" s="271" t="str">
        <f>IF(Table4[[#This Row],[START DATE]]="","",IF(Table4[[#This Row],[TASK DURATION]]="","",Table4[[#This Row],[START DATE]]+Table4[[#This Row],[TASK DURATION]]))</f>
        <v/>
      </c>
      <c r="G766" s="272"/>
      <c r="H766" s="272"/>
      <c r="I766" s="272"/>
      <c r="J766" s="272"/>
      <c r="K766" s="272"/>
      <c r="L766" s="272"/>
      <c r="M766" s="272"/>
      <c r="N766" s="272"/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</row>
    <row r="767" spans="1:26" x14ac:dyDescent="0.35">
      <c r="A767" s="1008"/>
      <c r="D767" s="269" t="str">
        <f t="shared" si="12"/>
        <v/>
      </c>
      <c r="F767" s="271" t="str">
        <f>IF(Table4[[#This Row],[START DATE]]="","",IF(Table4[[#This Row],[TASK DURATION]]="","",Table4[[#This Row],[START DATE]]+Table4[[#This Row],[TASK DURATION]]))</f>
        <v/>
      </c>
      <c r="G767" s="272"/>
      <c r="H767" s="272"/>
      <c r="I767" s="272"/>
      <c r="J767" s="272"/>
      <c r="K767" s="272"/>
      <c r="L767" s="272"/>
      <c r="M767" s="272"/>
      <c r="N767" s="272"/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</row>
    <row r="768" spans="1:26" x14ac:dyDescent="0.35">
      <c r="A768" s="1008"/>
      <c r="D768" s="269" t="str">
        <f t="shared" si="12"/>
        <v/>
      </c>
      <c r="F768" s="271" t="str">
        <f>IF(Table4[[#This Row],[START DATE]]="","",IF(Table4[[#This Row],[TASK DURATION]]="","",Table4[[#This Row],[START DATE]]+Table4[[#This Row],[TASK DURATION]]))</f>
        <v/>
      </c>
      <c r="G768" s="272"/>
      <c r="H768" s="272"/>
      <c r="I768" s="272"/>
      <c r="J768" s="272"/>
      <c r="K768" s="272"/>
      <c r="L768" s="272"/>
      <c r="M768" s="272"/>
      <c r="N768" s="272"/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</row>
    <row r="769" spans="1:26" x14ac:dyDescent="0.35">
      <c r="A769" s="1008"/>
      <c r="D769" s="269" t="str">
        <f t="shared" si="12"/>
        <v/>
      </c>
      <c r="F769" s="271" t="str">
        <f>IF(Table4[[#This Row],[START DATE]]="","",IF(Table4[[#This Row],[TASK DURATION]]="","",Table4[[#This Row],[START DATE]]+Table4[[#This Row],[TASK DURATION]]))</f>
        <v/>
      </c>
      <c r="G769" s="272"/>
      <c r="H769" s="272"/>
      <c r="I769" s="272"/>
      <c r="J769" s="272"/>
      <c r="K769" s="272"/>
      <c r="L769" s="272"/>
      <c r="M769" s="272"/>
      <c r="N769" s="272"/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</row>
    <row r="770" spans="1:26" x14ac:dyDescent="0.35">
      <c r="A770" s="1008"/>
      <c r="D770" s="269" t="str">
        <f t="shared" ref="D770:D833" si="13">IF(E770="","",IF(C770="","",E770-C770))</f>
        <v/>
      </c>
      <c r="F770" s="271" t="str">
        <f>IF(Table4[[#This Row],[START DATE]]="","",IF(Table4[[#This Row],[TASK DURATION]]="","",Table4[[#This Row],[START DATE]]+Table4[[#This Row],[TASK DURATION]]))</f>
        <v/>
      </c>
      <c r="G770" s="272"/>
      <c r="H770" s="272"/>
      <c r="I770" s="272"/>
      <c r="J770" s="272"/>
      <c r="K770" s="272"/>
      <c r="L770" s="272"/>
      <c r="M770" s="272"/>
      <c r="N770" s="272"/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</row>
    <row r="771" spans="1:26" x14ac:dyDescent="0.35">
      <c r="A771" s="1008"/>
      <c r="D771" s="269" t="str">
        <f t="shared" si="13"/>
        <v/>
      </c>
      <c r="F771" s="271" t="str">
        <f>IF(Table4[[#This Row],[START DATE]]="","",IF(Table4[[#This Row],[TASK DURATION]]="","",Table4[[#This Row],[START DATE]]+Table4[[#This Row],[TASK DURATION]]))</f>
        <v/>
      </c>
      <c r="G771" s="272"/>
      <c r="H771" s="272"/>
      <c r="I771" s="272"/>
      <c r="J771" s="272"/>
      <c r="K771" s="272"/>
      <c r="L771" s="272"/>
      <c r="M771" s="272"/>
      <c r="N771" s="272"/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</row>
    <row r="772" spans="1:26" x14ac:dyDescent="0.35">
      <c r="A772" s="1008"/>
      <c r="D772" s="269" t="str">
        <f t="shared" si="13"/>
        <v/>
      </c>
      <c r="F772" s="271" t="str">
        <f>IF(Table4[[#This Row],[START DATE]]="","",IF(Table4[[#This Row],[TASK DURATION]]="","",Table4[[#This Row],[START DATE]]+Table4[[#This Row],[TASK DURATION]]))</f>
        <v/>
      </c>
      <c r="G772" s="272"/>
      <c r="H772" s="272"/>
      <c r="I772" s="272"/>
      <c r="J772" s="272"/>
      <c r="K772" s="272"/>
      <c r="L772" s="272"/>
      <c r="M772" s="272"/>
      <c r="N772" s="272"/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</row>
    <row r="773" spans="1:26" x14ac:dyDescent="0.35">
      <c r="A773" s="1008"/>
      <c r="D773" s="269" t="str">
        <f t="shared" si="13"/>
        <v/>
      </c>
      <c r="F773" s="271" t="str">
        <f>IF(Table4[[#This Row],[START DATE]]="","",IF(Table4[[#This Row],[TASK DURATION]]="","",Table4[[#This Row],[START DATE]]+Table4[[#This Row],[TASK DURATION]]))</f>
        <v/>
      </c>
      <c r="G773" s="272"/>
      <c r="H773" s="272"/>
      <c r="I773" s="272"/>
      <c r="J773" s="272"/>
      <c r="K773" s="272"/>
      <c r="L773" s="272"/>
      <c r="M773" s="272"/>
      <c r="N773" s="272"/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</row>
    <row r="774" spans="1:26" x14ac:dyDescent="0.35">
      <c r="A774" s="1008"/>
      <c r="D774" s="269" t="str">
        <f t="shared" si="13"/>
        <v/>
      </c>
      <c r="F774" s="271" t="str">
        <f>IF(Table4[[#This Row],[START DATE]]="","",IF(Table4[[#This Row],[TASK DURATION]]="","",Table4[[#This Row],[START DATE]]+Table4[[#This Row],[TASK DURATION]]))</f>
        <v/>
      </c>
      <c r="G774" s="272"/>
      <c r="H774" s="272"/>
      <c r="I774" s="272"/>
      <c r="J774" s="272"/>
      <c r="K774" s="272"/>
      <c r="L774" s="272"/>
      <c r="M774" s="272"/>
      <c r="N774" s="272"/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</row>
    <row r="775" spans="1:26" x14ac:dyDescent="0.35">
      <c r="A775" s="1008"/>
      <c r="D775" s="269" t="str">
        <f t="shared" si="13"/>
        <v/>
      </c>
      <c r="F775" s="271" t="str">
        <f>IF(Table4[[#This Row],[START DATE]]="","",IF(Table4[[#This Row],[TASK DURATION]]="","",Table4[[#This Row],[START DATE]]+Table4[[#This Row],[TASK DURATION]]))</f>
        <v/>
      </c>
      <c r="G775" s="272"/>
      <c r="H775" s="272"/>
      <c r="I775" s="272"/>
      <c r="J775" s="272"/>
      <c r="K775" s="272"/>
      <c r="L775" s="272"/>
      <c r="M775" s="272"/>
      <c r="N775" s="272"/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</row>
    <row r="776" spans="1:26" x14ac:dyDescent="0.35">
      <c r="A776" s="1008"/>
      <c r="D776" s="269" t="str">
        <f t="shared" si="13"/>
        <v/>
      </c>
      <c r="F776" s="271" t="str">
        <f>IF(Table4[[#This Row],[START DATE]]="","",IF(Table4[[#This Row],[TASK DURATION]]="","",Table4[[#This Row],[START DATE]]+Table4[[#This Row],[TASK DURATION]]))</f>
        <v/>
      </c>
      <c r="G776" s="272"/>
      <c r="H776" s="272"/>
      <c r="I776" s="272"/>
      <c r="J776" s="272"/>
      <c r="K776" s="272"/>
      <c r="L776" s="272"/>
      <c r="M776" s="272"/>
      <c r="N776" s="272"/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</row>
    <row r="777" spans="1:26" x14ac:dyDescent="0.35">
      <c r="A777" s="1008"/>
      <c r="D777" s="269" t="str">
        <f t="shared" si="13"/>
        <v/>
      </c>
      <c r="F777" s="271" t="str">
        <f>IF(Table4[[#This Row],[START DATE]]="","",IF(Table4[[#This Row],[TASK DURATION]]="","",Table4[[#This Row],[START DATE]]+Table4[[#This Row],[TASK DURATION]]))</f>
        <v/>
      </c>
      <c r="G777" s="272"/>
      <c r="H777" s="272"/>
      <c r="I777" s="272"/>
      <c r="J777" s="272"/>
      <c r="K777" s="272"/>
      <c r="L777" s="272"/>
      <c r="M777" s="272"/>
      <c r="N777" s="272"/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</row>
    <row r="778" spans="1:26" x14ac:dyDescent="0.35">
      <c r="A778" s="1008"/>
      <c r="D778" s="269" t="str">
        <f t="shared" si="13"/>
        <v/>
      </c>
      <c r="F778" s="271" t="str">
        <f>IF(Table4[[#This Row],[START DATE]]="","",IF(Table4[[#This Row],[TASK DURATION]]="","",Table4[[#This Row],[START DATE]]+Table4[[#This Row],[TASK DURATION]]))</f>
        <v/>
      </c>
      <c r="G778" s="272"/>
      <c r="H778" s="272"/>
      <c r="I778" s="272"/>
      <c r="J778" s="272"/>
      <c r="K778" s="272"/>
      <c r="L778" s="272"/>
      <c r="M778" s="272"/>
      <c r="N778" s="272"/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</row>
    <row r="779" spans="1:26" x14ac:dyDescent="0.35">
      <c r="A779" s="1008"/>
      <c r="D779" s="269" t="str">
        <f t="shared" si="13"/>
        <v/>
      </c>
      <c r="F779" s="271" t="str">
        <f>IF(Table4[[#This Row],[START DATE]]="","",IF(Table4[[#This Row],[TASK DURATION]]="","",Table4[[#This Row],[START DATE]]+Table4[[#This Row],[TASK DURATION]]))</f>
        <v/>
      </c>
      <c r="G779" s="272"/>
      <c r="H779" s="272"/>
      <c r="I779" s="272"/>
      <c r="J779" s="272"/>
      <c r="K779" s="272"/>
      <c r="L779" s="272"/>
      <c r="M779" s="272"/>
      <c r="N779" s="272"/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</row>
    <row r="780" spans="1:26" x14ac:dyDescent="0.35">
      <c r="A780" s="1008"/>
      <c r="D780" s="269" t="str">
        <f t="shared" si="13"/>
        <v/>
      </c>
      <c r="F780" s="271" t="str">
        <f>IF(Table4[[#This Row],[START DATE]]="","",IF(Table4[[#This Row],[TASK DURATION]]="","",Table4[[#This Row],[START DATE]]+Table4[[#This Row],[TASK DURATION]]))</f>
        <v/>
      </c>
      <c r="G780" s="272"/>
      <c r="H780" s="272"/>
      <c r="I780" s="272"/>
      <c r="J780" s="272"/>
      <c r="K780" s="272"/>
      <c r="L780" s="272"/>
      <c r="M780" s="272"/>
      <c r="N780" s="272"/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</row>
    <row r="781" spans="1:26" x14ac:dyDescent="0.35">
      <c r="A781" s="1008"/>
      <c r="D781" s="269" t="str">
        <f t="shared" si="13"/>
        <v/>
      </c>
      <c r="F781" s="271" t="str">
        <f>IF(Table4[[#This Row],[START DATE]]="","",IF(Table4[[#This Row],[TASK DURATION]]="","",Table4[[#This Row],[START DATE]]+Table4[[#This Row],[TASK DURATION]]))</f>
        <v/>
      </c>
      <c r="G781" s="272"/>
      <c r="H781" s="272"/>
      <c r="I781" s="272"/>
      <c r="J781" s="272"/>
      <c r="K781" s="272"/>
      <c r="L781" s="272"/>
      <c r="M781" s="272"/>
      <c r="N781" s="272"/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</row>
    <row r="782" spans="1:26" x14ac:dyDescent="0.35">
      <c r="A782" s="1008"/>
      <c r="D782" s="269" t="str">
        <f t="shared" si="13"/>
        <v/>
      </c>
      <c r="F782" s="271" t="str">
        <f>IF(Table4[[#This Row],[START DATE]]="","",IF(Table4[[#This Row],[TASK DURATION]]="","",Table4[[#This Row],[START DATE]]+Table4[[#This Row],[TASK DURATION]]))</f>
        <v/>
      </c>
      <c r="G782" s="272"/>
      <c r="H782" s="272"/>
      <c r="I782" s="272"/>
      <c r="J782" s="272"/>
      <c r="K782" s="272"/>
      <c r="L782" s="272"/>
      <c r="M782" s="272"/>
      <c r="N782" s="272"/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</row>
    <row r="783" spans="1:26" x14ac:dyDescent="0.35">
      <c r="A783" s="1008"/>
      <c r="D783" s="269" t="str">
        <f t="shared" si="13"/>
        <v/>
      </c>
      <c r="F783" s="271" t="str">
        <f>IF(Table4[[#This Row],[START DATE]]="","",IF(Table4[[#This Row],[TASK DURATION]]="","",Table4[[#This Row],[START DATE]]+Table4[[#This Row],[TASK DURATION]]))</f>
        <v/>
      </c>
      <c r="G783" s="272"/>
      <c r="H783" s="272"/>
      <c r="I783" s="272"/>
      <c r="J783" s="272"/>
      <c r="K783" s="272"/>
      <c r="L783" s="272"/>
      <c r="M783" s="272"/>
      <c r="N783" s="272"/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</row>
    <row r="784" spans="1:26" x14ac:dyDescent="0.35">
      <c r="A784" s="1008"/>
      <c r="D784" s="269" t="str">
        <f t="shared" si="13"/>
        <v/>
      </c>
      <c r="F784" s="271" t="str">
        <f>IF(Table4[[#This Row],[START DATE]]="","",IF(Table4[[#This Row],[TASK DURATION]]="","",Table4[[#This Row],[START DATE]]+Table4[[#This Row],[TASK DURATION]]))</f>
        <v/>
      </c>
      <c r="G784" s="272"/>
      <c r="H784" s="272"/>
      <c r="I784" s="272"/>
      <c r="J784" s="272"/>
      <c r="K784" s="272"/>
      <c r="L784" s="272"/>
      <c r="M784" s="272"/>
      <c r="N784" s="272"/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</row>
    <row r="785" spans="1:26" x14ac:dyDescent="0.35">
      <c r="A785" s="1008"/>
      <c r="D785" s="269" t="str">
        <f t="shared" si="13"/>
        <v/>
      </c>
      <c r="F785" s="271" t="str">
        <f>IF(Table4[[#This Row],[START DATE]]="","",IF(Table4[[#This Row],[TASK DURATION]]="","",Table4[[#This Row],[START DATE]]+Table4[[#This Row],[TASK DURATION]]))</f>
        <v/>
      </c>
      <c r="G785" s="272"/>
      <c r="H785" s="272"/>
      <c r="I785" s="272"/>
      <c r="J785" s="272"/>
      <c r="K785" s="272"/>
      <c r="L785" s="272"/>
      <c r="M785" s="272"/>
      <c r="N785" s="272"/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</row>
    <row r="786" spans="1:26" x14ac:dyDescent="0.35">
      <c r="A786" s="1008"/>
      <c r="D786" s="269" t="str">
        <f t="shared" si="13"/>
        <v/>
      </c>
      <c r="F786" s="271" t="str">
        <f>IF(Table4[[#This Row],[START DATE]]="","",IF(Table4[[#This Row],[TASK DURATION]]="","",Table4[[#This Row],[START DATE]]+Table4[[#This Row],[TASK DURATION]]))</f>
        <v/>
      </c>
      <c r="G786" s="272"/>
      <c r="H786" s="272"/>
      <c r="I786" s="272"/>
      <c r="J786" s="272"/>
      <c r="K786" s="272"/>
      <c r="L786" s="272"/>
      <c r="M786" s="272"/>
      <c r="N786" s="272"/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</row>
    <row r="787" spans="1:26" x14ac:dyDescent="0.35">
      <c r="A787" s="1008"/>
      <c r="D787" s="269" t="str">
        <f t="shared" si="13"/>
        <v/>
      </c>
      <c r="F787" s="271" t="str">
        <f>IF(Table4[[#This Row],[START DATE]]="","",IF(Table4[[#This Row],[TASK DURATION]]="","",Table4[[#This Row],[START DATE]]+Table4[[#This Row],[TASK DURATION]]))</f>
        <v/>
      </c>
      <c r="G787" s="272"/>
      <c r="H787" s="272"/>
      <c r="I787" s="272"/>
      <c r="J787" s="272"/>
      <c r="K787" s="272"/>
      <c r="L787" s="272"/>
      <c r="M787" s="272"/>
      <c r="N787" s="272"/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</row>
    <row r="788" spans="1:26" x14ac:dyDescent="0.35">
      <c r="A788" s="1008"/>
      <c r="D788" s="269" t="str">
        <f t="shared" si="13"/>
        <v/>
      </c>
      <c r="F788" s="271" t="str">
        <f>IF(Table4[[#This Row],[START DATE]]="","",IF(Table4[[#This Row],[TASK DURATION]]="","",Table4[[#This Row],[START DATE]]+Table4[[#This Row],[TASK DURATION]]))</f>
        <v/>
      </c>
      <c r="G788" s="272"/>
      <c r="H788" s="272"/>
      <c r="I788" s="272"/>
      <c r="J788" s="272"/>
      <c r="K788" s="272"/>
      <c r="L788" s="272"/>
      <c r="M788" s="272"/>
      <c r="N788" s="272"/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</row>
    <row r="789" spans="1:26" x14ac:dyDescent="0.35">
      <c r="A789" s="1008"/>
      <c r="D789" s="269" t="str">
        <f t="shared" si="13"/>
        <v/>
      </c>
      <c r="F789" s="271" t="str">
        <f>IF(Table4[[#This Row],[START DATE]]="","",IF(Table4[[#This Row],[TASK DURATION]]="","",Table4[[#This Row],[START DATE]]+Table4[[#This Row],[TASK DURATION]]))</f>
        <v/>
      </c>
      <c r="G789" s="272"/>
      <c r="H789" s="272"/>
      <c r="I789" s="272"/>
      <c r="J789" s="272"/>
      <c r="K789" s="272"/>
      <c r="L789" s="272"/>
      <c r="M789" s="272"/>
      <c r="N789" s="272"/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</row>
    <row r="790" spans="1:26" x14ac:dyDescent="0.35">
      <c r="A790" s="1008"/>
      <c r="D790" s="269" t="str">
        <f t="shared" si="13"/>
        <v/>
      </c>
      <c r="F790" s="271" t="str">
        <f>IF(Table4[[#This Row],[START DATE]]="","",IF(Table4[[#This Row],[TASK DURATION]]="","",Table4[[#This Row],[START DATE]]+Table4[[#This Row],[TASK DURATION]]))</f>
        <v/>
      </c>
      <c r="G790" s="272"/>
      <c r="H790" s="272"/>
      <c r="I790" s="272"/>
      <c r="J790" s="272"/>
      <c r="K790" s="272"/>
      <c r="L790" s="272"/>
      <c r="M790" s="272"/>
      <c r="N790" s="272"/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</row>
    <row r="791" spans="1:26" x14ac:dyDescent="0.35">
      <c r="A791" s="1008"/>
      <c r="D791" s="269" t="str">
        <f t="shared" si="13"/>
        <v/>
      </c>
      <c r="F791" s="271" t="str">
        <f>IF(Table4[[#This Row],[START DATE]]="","",IF(Table4[[#This Row],[TASK DURATION]]="","",Table4[[#This Row],[START DATE]]+Table4[[#This Row],[TASK DURATION]]))</f>
        <v/>
      </c>
      <c r="G791" s="272"/>
      <c r="H791" s="272"/>
      <c r="I791" s="272"/>
      <c r="J791" s="272"/>
      <c r="K791" s="272"/>
      <c r="L791" s="272"/>
      <c r="M791" s="272"/>
      <c r="N791" s="272"/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</row>
    <row r="792" spans="1:26" x14ac:dyDescent="0.35">
      <c r="A792" s="1008"/>
      <c r="D792" s="269" t="str">
        <f t="shared" si="13"/>
        <v/>
      </c>
      <c r="F792" s="271" t="str">
        <f>IF(Table4[[#This Row],[START DATE]]="","",IF(Table4[[#This Row],[TASK DURATION]]="","",Table4[[#This Row],[START DATE]]+Table4[[#This Row],[TASK DURATION]]))</f>
        <v/>
      </c>
      <c r="G792" s="272"/>
      <c r="H792" s="272"/>
      <c r="I792" s="272"/>
      <c r="J792" s="272"/>
      <c r="K792" s="272"/>
      <c r="L792" s="272"/>
      <c r="M792" s="272"/>
      <c r="N792" s="272"/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</row>
    <row r="793" spans="1:26" x14ac:dyDescent="0.35">
      <c r="A793" s="1008"/>
      <c r="D793" s="269" t="str">
        <f t="shared" si="13"/>
        <v/>
      </c>
      <c r="F793" s="271" t="str">
        <f>IF(Table4[[#This Row],[START DATE]]="","",IF(Table4[[#This Row],[TASK DURATION]]="","",Table4[[#This Row],[START DATE]]+Table4[[#This Row],[TASK DURATION]]))</f>
        <v/>
      </c>
      <c r="G793" s="272"/>
      <c r="H793" s="272"/>
      <c r="I793" s="272"/>
      <c r="J793" s="272"/>
      <c r="K793" s="272"/>
      <c r="L793" s="272"/>
      <c r="M793" s="272"/>
      <c r="N793" s="272"/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</row>
    <row r="794" spans="1:26" x14ac:dyDescent="0.35">
      <c r="A794" s="1008"/>
      <c r="D794" s="269" t="str">
        <f t="shared" si="13"/>
        <v/>
      </c>
      <c r="F794" s="271" t="str">
        <f>IF(Table4[[#This Row],[START DATE]]="","",IF(Table4[[#This Row],[TASK DURATION]]="","",Table4[[#This Row],[START DATE]]+Table4[[#This Row],[TASK DURATION]]))</f>
        <v/>
      </c>
      <c r="G794" s="272"/>
      <c r="H794" s="272"/>
      <c r="I794" s="272"/>
      <c r="J794" s="272"/>
      <c r="K794" s="272"/>
      <c r="L794" s="272"/>
      <c r="M794" s="272"/>
      <c r="N794" s="272"/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</row>
    <row r="795" spans="1:26" x14ac:dyDescent="0.35">
      <c r="A795" s="1008"/>
      <c r="D795" s="269" t="str">
        <f t="shared" si="13"/>
        <v/>
      </c>
      <c r="F795" s="271" t="str">
        <f>IF(Table4[[#This Row],[START DATE]]="","",IF(Table4[[#This Row],[TASK DURATION]]="","",Table4[[#This Row],[START DATE]]+Table4[[#This Row],[TASK DURATION]]))</f>
        <v/>
      </c>
      <c r="G795" s="272"/>
      <c r="H795" s="272"/>
      <c r="I795" s="272"/>
      <c r="J795" s="272"/>
      <c r="K795" s="272"/>
      <c r="L795" s="272"/>
      <c r="M795" s="272"/>
      <c r="N795" s="272"/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</row>
    <row r="796" spans="1:26" x14ac:dyDescent="0.35">
      <c r="A796" s="1008"/>
      <c r="D796" s="269" t="str">
        <f t="shared" si="13"/>
        <v/>
      </c>
      <c r="F796" s="271" t="str">
        <f>IF(Table4[[#This Row],[START DATE]]="","",IF(Table4[[#This Row],[TASK DURATION]]="","",Table4[[#This Row],[START DATE]]+Table4[[#This Row],[TASK DURATION]]))</f>
        <v/>
      </c>
      <c r="G796" s="272"/>
      <c r="H796" s="272"/>
      <c r="I796" s="272"/>
      <c r="J796" s="272"/>
      <c r="K796" s="272"/>
      <c r="L796" s="272"/>
      <c r="M796" s="272"/>
      <c r="N796" s="272"/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</row>
    <row r="797" spans="1:26" x14ac:dyDescent="0.35">
      <c r="A797" s="1008"/>
      <c r="D797" s="269" t="str">
        <f t="shared" si="13"/>
        <v/>
      </c>
      <c r="F797" s="271" t="str">
        <f>IF(Table4[[#This Row],[START DATE]]="","",IF(Table4[[#This Row],[TASK DURATION]]="","",Table4[[#This Row],[START DATE]]+Table4[[#This Row],[TASK DURATION]]))</f>
        <v/>
      </c>
      <c r="G797" s="272"/>
      <c r="H797" s="272"/>
      <c r="I797" s="272"/>
      <c r="J797" s="272"/>
      <c r="K797" s="272"/>
      <c r="L797" s="272"/>
      <c r="M797" s="272"/>
      <c r="N797" s="272"/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</row>
    <row r="798" spans="1:26" x14ac:dyDescent="0.35">
      <c r="A798" s="1008"/>
      <c r="D798" s="269" t="str">
        <f t="shared" si="13"/>
        <v/>
      </c>
      <c r="F798" s="271" t="str">
        <f>IF(Table4[[#This Row],[START DATE]]="","",IF(Table4[[#This Row],[TASK DURATION]]="","",Table4[[#This Row],[START DATE]]+Table4[[#This Row],[TASK DURATION]]))</f>
        <v/>
      </c>
      <c r="G798" s="272"/>
      <c r="H798" s="272"/>
      <c r="I798" s="272"/>
      <c r="J798" s="272"/>
      <c r="K798" s="272"/>
      <c r="L798" s="272"/>
      <c r="M798" s="272"/>
      <c r="N798" s="272"/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</row>
    <row r="799" spans="1:26" x14ac:dyDescent="0.35">
      <c r="A799" s="1008"/>
      <c r="D799" s="269" t="str">
        <f t="shared" si="13"/>
        <v/>
      </c>
      <c r="F799" s="271" t="str">
        <f>IF(Table4[[#This Row],[START DATE]]="","",IF(Table4[[#This Row],[TASK DURATION]]="","",Table4[[#This Row],[START DATE]]+Table4[[#This Row],[TASK DURATION]]))</f>
        <v/>
      </c>
      <c r="G799" s="272"/>
      <c r="H799" s="272"/>
      <c r="I799" s="272"/>
      <c r="J799" s="272"/>
      <c r="K799" s="272"/>
      <c r="L799" s="272"/>
      <c r="M799" s="272"/>
      <c r="N799" s="272"/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</row>
    <row r="800" spans="1:26" x14ac:dyDescent="0.35">
      <c r="A800" s="1008"/>
      <c r="D800" s="269" t="str">
        <f t="shared" si="13"/>
        <v/>
      </c>
      <c r="F800" s="271" t="str">
        <f>IF(Table4[[#This Row],[START DATE]]="","",IF(Table4[[#This Row],[TASK DURATION]]="","",Table4[[#This Row],[START DATE]]+Table4[[#This Row],[TASK DURATION]]))</f>
        <v/>
      </c>
      <c r="G800" s="272"/>
      <c r="H800" s="272"/>
      <c r="I800" s="272"/>
      <c r="J800" s="272"/>
      <c r="K800" s="272"/>
      <c r="L800" s="272"/>
      <c r="M800" s="272"/>
      <c r="N800" s="272"/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</row>
    <row r="801" spans="1:26" x14ac:dyDescent="0.35">
      <c r="A801" s="1008"/>
      <c r="D801" s="269" t="str">
        <f t="shared" si="13"/>
        <v/>
      </c>
      <c r="F801" s="271" t="str">
        <f>IF(Table4[[#This Row],[START DATE]]="","",IF(Table4[[#This Row],[TASK DURATION]]="","",Table4[[#This Row],[START DATE]]+Table4[[#This Row],[TASK DURATION]]))</f>
        <v/>
      </c>
      <c r="G801" s="272"/>
      <c r="H801" s="272"/>
      <c r="I801" s="272"/>
      <c r="J801" s="272"/>
      <c r="K801" s="272"/>
      <c r="L801" s="272"/>
      <c r="M801" s="272"/>
      <c r="N801" s="272"/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</row>
    <row r="802" spans="1:26" x14ac:dyDescent="0.35">
      <c r="A802" s="1008"/>
      <c r="D802" s="269" t="str">
        <f t="shared" si="13"/>
        <v/>
      </c>
      <c r="F802" s="271" t="str">
        <f>IF(Table4[[#This Row],[START DATE]]="","",IF(Table4[[#This Row],[TASK DURATION]]="","",Table4[[#This Row],[START DATE]]+Table4[[#This Row],[TASK DURATION]]))</f>
        <v/>
      </c>
      <c r="G802" s="272"/>
      <c r="H802" s="272"/>
      <c r="I802" s="272"/>
      <c r="J802" s="272"/>
      <c r="K802" s="272"/>
      <c r="L802" s="272"/>
      <c r="M802" s="272"/>
      <c r="N802" s="272"/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</row>
    <row r="803" spans="1:26" x14ac:dyDescent="0.35">
      <c r="A803" s="1008"/>
      <c r="D803" s="269" t="str">
        <f t="shared" si="13"/>
        <v/>
      </c>
      <c r="F803" s="271" t="str">
        <f>IF(Table4[[#This Row],[START DATE]]="","",IF(Table4[[#This Row],[TASK DURATION]]="","",Table4[[#This Row],[START DATE]]+Table4[[#This Row],[TASK DURATION]]))</f>
        <v/>
      </c>
      <c r="G803" s="272"/>
      <c r="H803" s="272"/>
      <c r="I803" s="272"/>
      <c r="J803" s="272"/>
      <c r="K803" s="272"/>
      <c r="L803" s="272"/>
      <c r="M803" s="272"/>
      <c r="N803" s="272"/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</row>
    <row r="804" spans="1:26" x14ac:dyDescent="0.35">
      <c r="A804" s="1008"/>
      <c r="D804" s="269" t="str">
        <f t="shared" si="13"/>
        <v/>
      </c>
      <c r="F804" s="271" t="str">
        <f>IF(Table4[[#This Row],[START DATE]]="","",IF(Table4[[#This Row],[TASK DURATION]]="","",Table4[[#This Row],[START DATE]]+Table4[[#This Row],[TASK DURATION]]))</f>
        <v/>
      </c>
      <c r="G804" s="272"/>
      <c r="H804" s="272"/>
      <c r="I804" s="272"/>
      <c r="J804" s="272"/>
      <c r="K804" s="272"/>
      <c r="L804" s="272"/>
      <c r="M804" s="272"/>
      <c r="N804" s="272"/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</row>
    <row r="805" spans="1:26" x14ac:dyDescent="0.35">
      <c r="A805" s="1008"/>
      <c r="D805" s="269" t="str">
        <f t="shared" si="13"/>
        <v/>
      </c>
      <c r="F805" s="271" t="str">
        <f>IF(Table4[[#This Row],[START DATE]]="","",IF(Table4[[#This Row],[TASK DURATION]]="","",Table4[[#This Row],[START DATE]]+Table4[[#This Row],[TASK DURATION]]))</f>
        <v/>
      </c>
      <c r="G805" s="272"/>
      <c r="H805" s="272"/>
      <c r="I805" s="272"/>
      <c r="J805" s="272"/>
      <c r="K805" s="272"/>
      <c r="L805" s="272"/>
      <c r="M805" s="272"/>
      <c r="N805" s="272"/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</row>
    <row r="806" spans="1:26" x14ac:dyDescent="0.35">
      <c r="A806" s="1008"/>
      <c r="D806" s="269" t="str">
        <f t="shared" si="13"/>
        <v/>
      </c>
      <c r="F806" s="271" t="str">
        <f>IF(Table4[[#This Row],[START DATE]]="","",IF(Table4[[#This Row],[TASK DURATION]]="","",Table4[[#This Row],[START DATE]]+Table4[[#This Row],[TASK DURATION]]))</f>
        <v/>
      </c>
      <c r="G806" s="272"/>
      <c r="H806" s="272"/>
      <c r="I806" s="272"/>
      <c r="J806" s="272"/>
      <c r="K806" s="272"/>
      <c r="L806" s="272"/>
      <c r="M806" s="272"/>
      <c r="N806" s="272"/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</row>
    <row r="807" spans="1:26" x14ac:dyDescent="0.35">
      <c r="A807" s="1008"/>
      <c r="D807" s="269" t="str">
        <f t="shared" si="13"/>
        <v/>
      </c>
      <c r="F807" s="271" t="str">
        <f>IF(Table4[[#This Row],[START DATE]]="","",IF(Table4[[#This Row],[TASK DURATION]]="","",Table4[[#This Row],[START DATE]]+Table4[[#This Row],[TASK DURATION]]))</f>
        <v/>
      </c>
      <c r="G807" s="272"/>
      <c r="H807" s="272"/>
      <c r="I807" s="272"/>
      <c r="J807" s="272"/>
      <c r="K807" s="272"/>
      <c r="L807" s="272"/>
      <c r="M807" s="272"/>
      <c r="N807" s="272"/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</row>
    <row r="808" spans="1:26" x14ac:dyDescent="0.35">
      <c r="A808" s="1008"/>
      <c r="D808" s="269" t="str">
        <f t="shared" si="13"/>
        <v/>
      </c>
      <c r="F808" s="271" t="str">
        <f>IF(Table4[[#This Row],[START DATE]]="","",IF(Table4[[#This Row],[TASK DURATION]]="","",Table4[[#This Row],[START DATE]]+Table4[[#This Row],[TASK DURATION]]))</f>
        <v/>
      </c>
      <c r="G808" s="272"/>
      <c r="H808" s="272"/>
      <c r="I808" s="272"/>
      <c r="J808" s="272"/>
      <c r="K808" s="272"/>
      <c r="L808" s="272"/>
      <c r="M808" s="272"/>
      <c r="N808" s="272"/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</row>
    <row r="809" spans="1:26" x14ac:dyDescent="0.35">
      <c r="A809" s="1008"/>
      <c r="D809" s="269" t="str">
        <f t="shared" si="13"/>
        <v/>
      </c>
      <c r="F809" s="271" t="str">
        <f>IF(Table4[[#This Row],[START DATE]]="","",IF(Table4[[#This Row],[TASK DURATION]]="","",Table4[[#This Row],[START DATE]]+Table4[[#This Row],[TASK DURATION]]))</f>
        <v/>
      </c>
      <c r="G809" s="272"/>
      <c r="H809" s="272"/>
      <c r="I809" s="272"/>
      <c r="J809" s="272"/>
      <c r="K809" s="272"/>
      <c r="L809" s="272"/>
      <c r="M809" s="272"/>
      <c r="N809" s="272"/>
      <c r="O809" s="272"/>
      <c r="P809" s="272"/>
      <c r="Q809" s="272"/>
      <c r="R809" s="272"/>
      <c r="S809" s="272"/>
      <c r="T809" s="272"/>
      <c r="U809" s="272"/>
      <c r="V809" s="272"/>
      <c r="W809" s="272"/>
      <c r="X809" s="272"/>
      <c r="Y809" s="272"/>
      <c r="Z809" s="272"/>
    </row>
    <row r="810" spans="1:26" x14ac:dyDescent="0.35">
      <c r="A810" s="1008"/>
      <c r="D810" s="269" t="str">
        <f t="shared" si="13"/>
        <v/>
      </c>
      <c r="F810" s="271" t="str">
        <f>IF(Table4[[#This Row],[START DATE]]="","",IF(Table4[[#This Row],[TASK DURATION]]="","",Table4[[#This Row],[START DATE]]+Table4[[#This Row],[TASK DURATION]]))</f>
        <v/>
      </c>
      <c r="G810" s="272"/>
      <c r="H810" s="272"/>
      <c r="I810" s="272"/>
      <c r="J810" s="272"/>
      <c r="K810" s="272"/>
      <c r="L810" s="272"/>
      <c r="M810" s="272"/>
      <c r="N810" s="272"/>
      <c r="O810" s="272"/>
      <c r="P810" s="272"/>
      <c r="Q810" s="272"/>
      <c r="R810" s="272"/>
      <c r="S810" s="272"/>
      <c r="T810" s="272"/>
      <c r="U810" s="272"/>
      <c r="V810" s="272"/>
      <c r="W810" s="272"/>
      <c r="X810" s="272"/>
      <c r="Y810" s="272"/>
      <c r="Z810" s="272"/>
    </row>
    <row r="811" spans="1:26" x14ac:dyDescent="0.35">
      <c r="A811" s="1008"/>
      <c r="D811" s="269" t="str">
        <f t="shared" si="13"/>
        <v/>
      </c>
      <c r="F811" s="271" t="str">
        <f>IF(Table4[[#This Row],[START DATE]]="","",IF(Table4[[#This Row],[TASK DURATION]]="","",Table4[[#This Row],[START DATE]]+Table4[[#This Row],[TASK DURATION]]))</f>
        <v/>
      </c>
      <c r="G811" s="272"/>
      <c r="H811" s="272"/>
      <c r="I811" s="272"/>
      <c r="J811" s="272"/>
      <c r="K811" s="272"/>
      <c r="L811" s="272"/>
      <c r="M811" s="272"/>
      <c r="N811" s="272"/>
      <c r="O811" s="272"/>
      <c r="P811" s="272"/>
      <c r="Q811" s="272"/>
      <c r="R811" s="272"/>
      <c r="S811" s="272"/>
      <c r="T811" s="272"/>
      <c r="U811" s="272"/>
      <c r="V811" s="272"/>
      <c r="W811" s="272"/>
      <c r="X811" s="272"/>
      <c r="Y811" s="272"/>
      <c r="Z811" s="272"/>
    </row>
    <row r="812" spans="1:26" x14ac:dyDescent="0.35">
      <c r="A812" s="1008"/>
      <c r="D812" s="269" t="str">
        <f t="shared" si="13"/>
        <v/>
      </c>
      <c r="F812" s="271" t="str">
        <f>IF(Table4[[#This Row],[START DATE]]="","",IF(Table4[[#This Row],[TASK DURATION]]="","",Table4[[#This Row],[START DATE]]+Table4[[#This Row],[TASK DURATION]]))</f>
        <v/>
      </c>
      <c r="G812" s="272"/>
      <c r="H812" s="272"/>
      <c r="I812" s="272"/>
      <c r="J812" s="272"/>
      <c r="K812" s="272"/>
      <c r="L812" s="272"/>
      <c r="M812" s="272"/>
      <c r="N812" s="272"/>
      <c r="O812" s="272"/>
      <c r="P812" s="272"/>
      <c r="Q812" s="272"/>
      <c r="R812" s="272"/>
      <c r="S812" s="272"/>
      <c r="T812" s="272"/>
      <c r="U812" s="272"/>
      <c r="V812" s="272"/>
      <c r="W812" s="272"/>
      <c r="X812" s="272"/>
      <c r="Y812" s="272"/>
      <c r="Z812" s="272"/>
    </row>
    <row r="813" spans="1:26" x14ac:dyDescent="0.35">
      <c r="A813" s="1008"/>
      <c r="D813" s="269" t="str">
        <f t="shared" si="13"/>
        <v/>
      </c>
      <c r="F813" s="271" t="str">
        <f>IF(Table4[[#This Row],[START DATE]]="","",IF(Table4[[#This Row],[TASK DURATION]]="","",Table4[[#This Row],[START DATE]]+Table4[[#This Row],[TASK DURATION]]))</f>
        <v/>
      </c>
      <c r="G813" s="272"/>
      <c r="H813" s="272"/>
      <c r="I813" s="272"/>
      <c r="J813" s="272"/>
      <c r="K813" s="272"/>
      <c r="L813" s="272"/>
      <c r="M813" s="272"/>
      <c r="N813" s="272"/>
      <c r="O813" s="272"/>
      <c r="P813" s="272"/>
      <c r="Q813" s="272"/>
      <c r="R813" s="272"/>
      <c r="S813" s="272"/>
      <c r="T813" s="272"/>
      <c r="U813" s="272"/>
      <c r="V813" s="272"/>
      <c r="W813" s="272"/>
      <c r="X813" s="272"/>
      <c r="Y813" s="272"/>
      <c r="Z813" s="272"/>
    </row>
    <row r="814" spans="1:26" x14ac:dyDescent="0.35">
      <c r="A814" s="1008"/>
      <c r="D814" s="269" t="str">
        <f t="shared" si="13"/>
        <v/>
      </c>
      <c r="F814" s="271" t="str">
        <f>IF(Table4[[#This Row],[START DATE]]="","",IF(Table4[[#This Row],[TASK DURATION]]="","",Table4[[#This Row],[START DATE]]+Table4[[#This Row],[TASK DURATION]]))</f>
        <v/>
      </c>
      <c r="G814" s="272"/>
      <c r="H814" s="272"/>
      <c r="I814" s="272"/>
      <c r="J814" s="272"/>
      <c r="K814" s="272"/>
      <c r="L814" s="272"/>
      <c r="M814" s="272"/>
      <c r="N814" s="272"/>
      <c r="O814" s="272"/>
      <c r="P814" s="272"/>
      <c r="Q814" s="272"/>
      <c r="R814" s="272"/>
      <c r="S814" s="272"/>
      <c r="T814" s="272"/>
      <c r="U814" s="272"/>
      <c r="V814" s="272"/>
      <c r="W814" s="272"/>
      <c r="X814" s="272"/>
      <c r="Y814" s="272"/>
      <c r="Z814" s="272"/>
    </row>
    <row r="815" spans="1:26" x14ac:dyDescent="0.35">
      <c r="A815" s="1008"/>
      <c r="D815" s="269" t="str">
        <f t="shared" si="13"/>
        <v/>
      </c>
      <c r="F815" s="271" t="str">
        <f>IF(Table4[[#This Row],[START DATE]]="","",IF(Table4[[#This Row],[TASK DURATION]]="","",Table4[[#This Row],[START DATE]]+Table4[[#This Row],[TASK DURATION]]))</f>
        <v/>
      </c>
      <c r="G815" s="272"/>
      <c r="H815" s="272"/>
      <c r="I815" s="272"/>
      <c r="J815" s="272"/>
      <c r="K815" s="272"/>
      <c r="L815" s="272"/>
      <c r="M815" s="272"/>
      <c r="N815" s="272"/>
      <c r="O815" s="272"/>
      <c r="P815" s="272"/>
      <c r="Q815" s="272"/>
      <c r="R815" s="272"/>
      <c r="S815" s="272"/>
      <c r="T815" s="272"/>
      <c r="U815" s="272"/>
      <c r="V815" s="272"/>
      <c r="W815" s="272"/>
      <c r="X815" s="272"/>
      <c r="Y815" s="272"/>
      <c r="Z815" s="272"/>
    </row>
    <row r="816" spans="1:26" x14ac:dyDescent="0.35">
      <c r="A816" s="1008"/>
      <c r="D816" s="269" t="str">
        <f t="shared" si="13"/>
        <v/>
      </c>
      <c r="F816" s="271" t="str">
        <f>IF(Table4[[#This Row],[START DATE]]="","",IF(Table4[[#This Row],[TASK DURATION]]="","",Table4[[#This Row],[START DATE]]+Table4[[#This Row],[TASK DURATION]]))</f>
        <v/>
      </c>
      <c r="G816" s="272"/>
      <c r="H816" s="272"/>
      <c r="I816" s="272"/>
      <c r="J816" s="272"/>
      <c r="K816" s="272"/>
      <c r="L816" s="272"/>
      <c r="M816" s="272"/>
      <c r="N816" s="272"/>
      <c r="O816" s="272"/>
      <c r="P816" s="272"/>
      <c r="Q816" s="272"/>
      <c r="R816" s="272"/>
      <c r="S816" s="272"/>
      <c r="T816" s="272"/>
      <c r="U816" s="272"/>
      <c r="V816" s="272"/>
      <c r="W816" s="272"/>
      <c r="X816" s="272"/>
      <c r="Y816" s="272"/>
      <c r="Z816" s="272"/>
    </row>
    <row r="817" spans="1:26" x14ac:dyDescent="0.35">
      <c r="A817" s="1008"/>
      <c r="D817" s="269" t="str">
        <f t="shared" si="13"/>
        <v/>
      </c>
      <c r="F817" s="271" t="str">
        <f>IF(Table4[[#This Row],[START DATE]]="","",IF(Table4[[#This Row],[TASK DURATION]]="","",Table4[[#This Row],[START DATE]]+Table4[[#This Row],[TASK DURATION]]))</f>
        <v/>
      </c>
      <c r="G817" s="272"/>
      <c r="H817" s="272"/>
      <c r="I817" s="272"/>
      <c r="J817" s="272"/>
      <c r="K817" s="272"/>
      <c r="L817" s="272"/>
      <c r="M817" s="272"/>
      <c r="N817" s="272"/>
      <c r="O817" s="272"/>
      <c r="P817" s="272"/>
      <c r="Q817" s="272"/>
      <c r="R817" s="272"/>
      <c r="S817" s="272"/>
      <c r="T817" s="272"/>
      <c r="U817" s="272"/>
      <c r="V817" s="272"/>
      <c r="W817" s="272"/>
      <c r="X817" s="272"/>
      <c r="Y817" s="272"/>
      <c r="Z817" s="272"/>
    </row>
    <row r="818" spans="1:26" x14ac:dyDescent="0.35">
      <c r="A818" s="1008"/>
      <c r="D818" s="269" t="str">
        <f t="shared" si="13"/>
        <v/>
      </c>
      <c r="F818" s="271" t="str">
        <f>IF(Table4[[#This Row],[START DATE]]="","",IF(Table4[[#This Row],[TASK DURATION]]="","",Table4[[#This Row],[START DATE]]+Table4[[#This Row],[TASK DURATION]]))</f>
        <v/>
      </c>
      <c r="G818" s="272"/>
      <c r="H818" s="272"/>
      <c r="I818" s="272"/>
      <c r="J818" s="272"/>
      <c r="K818" s="272"/>
      <c r="L818" s="272"/>
      <c r="M818" s="272"/>
      <c r="N818" s="272"/>
      <c r="O818" s="272"/>
      <c r="P818" s="272"/>
      <c r="Q818" s="272"/>
      <c r="R818" s="272"/>
      <c r="S818" s="272"/>
      <c r="T818" s="272"/>
      <c r="U818" s="272"/>
      <c r="V818" s="272"/>
      <c r="W818" s="272"/>
      <c r="X818" s="272"/>
      <c r="Y818" s="272"/>
      <c r="Z818" s="272"/>
    </row>
    <row r="819" spans="1:26" x14ac:dyDescent="0.35">
      <c r="A819" s="1008"/>
      <c r="D819" s="269" t="str">
        <f t="shared" si="13"/>
        <v/>
      </c>
      <c r="F819" s="271" t="str">
        <f>IF(Table4[[#This Row],[START DATE]]="","",IF(Table4[[#This Row],[TASK DURATION]]="","",Table4[[#This Row],[START DATE]]+Table4[[#This Row],[TASK DURATION]]))</f>
        <v/>
      </c>
      <c r="G819" s="272"/>
      <c r="H819" s="272"/>
      <c r="I819" s="272"/>
      <c r="J819" s="272"/>
      <c r="K819" s="272"/>
      <c r="L819" s="272"/>
      <c r="M819" s="272"/>
      <c r="N819" s="272"/>
      <c r="O819" s="272"/>
      <c r="P819" s="272"/>
      <c r="Q819" s="272"/>
      <c r="R819" s="272"/>
      <c r="S819" s="272"/>
      <c r="T819" s="272"/>
      <c r="U819" s="272"/>
      <c r="V819" s="272"/>
      <c r="W819" s="272"/>
      <c r="X819" s="272"/>
      <c r="Y819" s="272"/>
      <c r="Z819" s="272"/>
    </row>
    <row r="820" spans="1:26" x14ac:dyDescent="0.35">
      <c r="A820" s="1008"/>
      <c r="D820" s="269" t="str">
        <f t="shared" si="13"/>
        <v/>
      </c>
      <c r="F820" s="271" t="str">
        <f>IF(Table4[[#This Row],[START DATE]]="","",IF(Table4[[#This Row],[TASK DURATION]]="","",Table4[[#This Row],[START DATE]]+Table4[[#This Row],[TASK DURATION]]))</f>
        <v/>
      </c>
      <c r="G820" s="272"/>
      <c r="H820" s="272"/>
      <c r="I820" s="272"/>
      <c r="J820" s="272"/>
      <c r="K820" s="272"/>
      <c r="L820" s="272"/>
      <c r="M820" s="272"/>
      <c r="N820" s="272"/>
      <c r="O820" s="272"/>
      <c r="P820" s="272"/>
      <c r="Q820" s="272"/>
      <c r="R820" s="272"/>
      <c r="S820" s="272"/>
      <c r="T820" s="272"/>
      <c r="U820" s="272"/>
      <c r="V820" s="272"/>
      <c r="W820" s="272"/>
      <c r="X820" s="272"/>
      <c r="Y820" s="272"/>
      <c r="Z820" s="272"/>
    </row>
    <row r="821" spans="1:26" x14ac:dyDescent="0.35">
      <c r="A821" s="1008"/>
      <c r="D821" s="269" t="str">
        <f t="shared" si="13"/>
        <v/>
      </c>
      <c r="F821" s="271" t="str">
        <f>IF(Table4[[#This Row],[START DATE]]="","",IF(Table4[[#This Row],[TASK DURATION]]="","",Table4[[#This Row],[START DATE]]+Table4[[#This Row],[TASK DURATION]]))</f>
        <v/>
      </c>
      <c r="G821" s="272"/>
      <c r="H821" s="272"/>
      <c r="I821" s="272"/>
      <c r="J821" s="272"/>
      <c r="K821" s="272"/>
      <c r="L821" s="272"/>
      <c r="M821" s="272"/>
      <c r="N821" s="272"/>
      <c r="O821" s="272"/>
      <c r="P821" s="272"/>
      <c r="Q821" s="272"/>
      <c r="R821" s="272"/>
      <c r="S821" s="272"/>
      <c r="T821" s="272"/>
      <c r="U821" s="272"/>
      <c r="V821" s="272"/>
      <c r="W821" s="272"/>
      <c r="X821" s="272"/>
      <c r="Y821" s="272"/>
      <c r="Z821" s="272"/>
    </row>
    <row r="822" spans="1:26" x14ac:dyDescent="0.35">
      <c r="A822" s="1008"/>
      <c r="D822" s="269" t="str">
        <f t="shared" si="13"/>
        <v/>
      </c>
      <c r="F822" s="271" t="str">
        <f>IF(Table4[[#This Row],[START DATE]]="","",IF(Table4[[#This Row],[TASK DURATION]]="","",Table4[[#This Row],[START DATE]]+Table4[[#This Row],[TASK DURATION]]))</f>
        <v/>
      </c>
      <c r="G822" s="272"/>
      <c r="H822" s="272"/>
      <c r="I822" s="272"/>
      <c r="J822" s="272"/>
      <c r="K822" s="272"/>
      <c r="L822" s="272"/>
      <c r="M822" s="272"/>
      <c r="N822" s="272"/>
      <c r="O822" s="272"/>
      <c r="P822" s="272"/>
      <c r="Q822" s="272"/>
      <c r="R822" s="272"/>
      <c r="S822" s="272"/>
      <c r="T822" s="272"/>
      <c r="U822" s="272"/>
      <c r="V822" s="272"/>
      <c r="W822" s="272"/>
      <c r="X822" s="272"/>
      <c r="Y822" s="272"/>
      <c r="Z822" s="272"/>
    </row>
    <row r="823" spans="1:26" x14ac:dyDescent="0.35">
      <c r="A823" s="1008"/>
      <c r="D823" s="269" t="str">
        <f t="shared" si="13"/>
        <v/>
      </c>
      <c r="F823" s="271" t="str">
        <f>IF(Table4[[#This Row],[START DATE]]="","",IF(Table4[[#This Row],[TASK DURATION]]="","",Table4[[#This Row],[START DATE]]+Table4[[#This Row],[TASK DURATION]]))</f>
        <v/>
      </c>
      <c r="G823" s="272"/>
      <c r="H823" s="272"/>
      <c r="I823" s="272"/>
      <c r="J823" s="272"/>
      <c r="K823" s="272"/>
      <c r="L823" s="272"/>
      <c r="M823" s="272"/>
      <c r="N823" s="272"/>
      <c r="O823" s="272"/>
      <c r="P823" s="272"/>
      <c r="Q823" s="272"/>
      <c r="R823" s="272"/>
      <c r="S823" s="272"/>
      <c r="T823" s="272"/>
      <c r="U823" s="272"/>
      <c r="V823" s="272"/>
      <c r="W823" s="272"/>
      <c r="X823" s="272"/>
      <c r="Y823" s="272"/>
      <c r="Z823" s="272"/>
    </row>
    <row r="824" spans="1:26" x14ac:dyDescent="0.35">
      <c r="A824" s="1008"/>
      <c r="D824" s="269" t="str">
        <f t="shared" si="13"/>
        <v/>
      </c>
      <c r="F824" s="271" t="str">
        <f>IF(Table4[[#This Row],[START DATE]]="","",IF(Table4[[#This Row],[TASK DURATION]]="","",Table4[[#This Row],[START DATE]]+Table4[[#This Row],[TASK DURATION]]))</f>
        <v/>
      </c>
      <c r="G824" s="272"/>
      <c r="H824" s="272"/>
      <c r="I824" s="272"/>
      <c r="J824" s="272"/>
      <c r="K824" s="272"/>
      <c r="L824" s="272"/>
      <c r="M824" s="272"/>
      <c r="N824" s="272"/>
      <c r="O824" s="272"/>
      <c r="P824" s="272"/>
      <c r="Q824" s="272"/>
      <c r="R824" s="272"/>
      <c r="S824" s="272"/>
      <c r="T824" s="272"/>
      <c r="U824" s="272"/>
      <c r="V824" s="272"/>
      <c r="W824" s="272"/>
      <c r="X824" s="272"/>
      <c r="Y824" s="272"/>
      <c r="Z824" s="272"/>
    </row>
    <row r="825" spans="1:26" x14ac:dyDescent="0.35">
      <c r="A825" s="1008"/>
      <c r="D825" s="269" t="str">
        <f t="shared" si="13"/>
        <v/>
      </c>
      <c r="F825" s="271" t="str">
        <f>IF(Table4[[#This Row],[START DATE]]="","",IF(Table4[[#This Row],[TASK DURATION]]="","",Table4[[#This Row],[START DATE]]+Table4[[#This Row],[TASK DURATION]]))</f>
        <v/>
      </c>
      <c r="G825" s="272"/>
      <c r="H825" s="272"/>
      <c r="I825" s="272"/>
      <c r="J825" s="272"/>
      <c r="K825" s="272"/>
      <c r="L825" s="272"/>
      <c r="M825" s="272"/>
      <c r="N825" s="272"/>
      <c r="O825" s="272"/>
      <c r="P825" s="272"/>
      <c r="Q825" s="272"/>
      <c r="R825" s="272"/>
      <c r="S825" s="272"/>
      <c r="T825" s="272"/>
      <c r="U825" s="272"/>
      <c r="V825" s="272"/>
      <c r="W825" s="272"/>
      <c r="X825" s="272"/>
      <c r="Y825" s="272"/>
      <c r="Z825" s="272"/>
    </row>
    <row r="826" spans="1:26" x14ac:dyDescent="0.35">
      <c r="A826" s="1008"/>
      <c r="D826" s="269" t="str">
        <f t="shared" si="13"/>
        <v/>
      </c>
      <c r="F826" s="271" t="str">
        <f>IF(Table4[[#This Row],[START DATE]]="","",IF(Table4[[#This Row],[TASK DURATION]]="","",Table4[[#This Row],[START DATE]]+Table4[[#This Row],[TASK DURATION]]))</f>
        <v/>
      </c>
      <c r="G826" s="272"/>
      <c r="H826" s="272"/>
      <c r="I826" s="272"/>
      <c r="J826" s="272"/>
      <c r="K826" s="272"/>
      <c r="L826" s="272"/>
      <c r="M826" s="272"/>
      <c r="N826" s="272"/>
      <c r="O826" s="272"/>
      <c r="P826" s="272"/>
      <c r="Q826" s="272"/>
      <c r="R826" s="272"/>
      <c r="S826" s="272"/>
      <c r="T826" s="272"/>
      <c r="U826" s="272"/>
      <c r="V826" s="272"/>
      <c r="W826" s="272"/>
      <c r="X826" s="272"/>
      <c r="Y826" s="272"/>
      <c r="Z826" s="272"/>
    </row>
    <row r="827" spans="1:26" x14ac:dyDescent="0.35">
      <c r="A827" s="1008"/>
      <c r="D827" s="269" t="str">
        <f t="shared" si="13"/>
        <v/>
      </c>
      <c r="F827" s="271" t="str">
        <f>IF(Table4[[#This Row],[START DATE]]="","",IF(Table4[[#This Row],[TASK DURATION]]="","",Table4[[#This Row],[START DATE]]+Table4[[#This Row],[TASK DURATION]]))</f>
        <v/>
      </c>
      <c r="G827" s="272"/>
      <c r="H827" s="272"/>
      <c r="I827" s="272"/>
      <c r="J827" s="272"/>
      <c r="K827" s="272"/>
      <c r="L827" s="272"/>
      <c r="M827" s="272"/>
      <c r="N827" s="272"/>
      <c r="O827" s="272"/>
      <c r="P827" s="272"/>
      <c r="Q827" s="272"/>
      <c r="R827" s="272"/>
      <c r="S827" s="272"/>
      <c r="T827" s="272"/>
      <c r="U827" s="272"/>
      <c r="V827" s="272"/>
      <c r="W827" s="272"/>
      <c r="X827" s="272"/>
      <c r="Y827" s="272"/>
      <c r="Z827" s="272"/>
    </row>
    <row r="828" spans="1:26" x14ac:dyDescent="0.35">
      <c r="A828" s="1008"/>
      <c r="D828" s="269" t="str">
        <f t="shared" si="13"/>
        <v/>
      </c>
      <c r="F828" s="271" t="str">
        <f>IF(Table4[[#This Row],[START DATE]]="","",IF(Table4[[#This Row],[TASK DURATION]]="","",Table4[[#This Row],[START DATE]]+Table4[[#This Row],[TASK DURATION]]))</f>
        <v/>
      </c>
      <c r="G828" s="272"/>
      <c r="H828" s="272"/>
      <c r="I828" s="272"/>
      <c r="J828" s="272"/>
      <c r="K828" s="272"/>
      <c r="L828" s="272"/>
      <c r="M828" s="272"/>
      <c r="N828" s="272"/>
      <c r="O828" s="272"/>
      <c r="P828" s="272"/>
      <c r="Q828" s="272"/>
      <c r="R828" s="272"/>
      <c r="S828" s="272"/>
      <c r="T828" s="272"/>
      <c r="U828" s="272"/>
      <c r="V828" s="272"/>
      <c r="W828" s="272"/>
      <c r="X828" s="272"/>
      <c r="Y828" s="272"/>
      <c r="Z828" s="272"/>
    </row>
    <row r="829" spans="1:26" x14ac:dyDescent="0.35">
      <c r="A829" s="1008"/>
      <c r="D829" s="269" t="str">
        <f t="shared" si="13"/>
        <v/>
      </c>
      <c r="F829" s="271" t="str">
        <f>IF(Table4[[#This Row],[START DATE]]="","",IF(Table4[[#This Row],[TASK DURATION]]="","",Table4[[#This Row],[START DATE]]+Table4[[#This Row],[TASK DURATION]]))</f>
        <v/>
      </c>
      <c r="G829" s="272"/>
      <c r="H829" s="272"/>
      <c r="I829" s="272"/>
      <c r="J829" s="272"/>
      <c r="K829" s="272"/>
      <c r="L829" s="272"/>
      <c r="M829" s="272"/>
      <c r="N829" s="272"/>
      <c r="O829" s="272"/>
      <c r="P829" s="272"/>
      <c r="Q829" s="272"/>
      <c r="R829" s="272"/>
      <c r="S829" s="272"/>
      <c r="T829" s="272"/>
      <c r="U829" s="272"/>
      <c r="V829" s="272"/>
      <c r="W829" s="272"/>
      <c r="X829" s="272"/>
      <c r="Y829" s="272"/>
      <c r="Z829" s="272"/>
    </row>
    <row r="830" spans="1:26" x14ac:dyDescent="0.35">
      <c r="A830" s="1008"/>
      <c r="D830" s="269" t="str">
        <f t="shared" si="13"/>
        <v/>
      </c>
      <c r="F830" s="271" t="str">
        <f>IF(Table4[[#This Row],[START DATE]]="","",IF(Table4[[#This Row],[TASK DURATION]]="","",Table4[[#This Row],[START DATE]]+Table4[[#This Row],[TASK DURATION]]))</f>
        <v/>
      </c>
      <c r="G830" s="272"/>
      <c r="H830" s="272"/>
      <c r="I830" s="272"/>
      <c r="J830" s="272"/>
      <c r="K830" s="272"/>
      <c r="L830" s="272"/>
      <c r="M830" s="272"/>
      <c r="N830" s="272"/>
      <c r="O830" s="272"/>
      <c r="P830" s="272"/>
      <c r="Q830" s="272"/>
      <c r="R830" s="272"/>
      <c r="S830" s="272"/>
      <c r="T830" s="272"/>
      <c r="U830" s="272"/>
      <c r="V830" s="272"/>
      <c r="W830" s="272"/>
      <c r="X830" s="272"/>
      <c r="Y830" s="272"/>
      <c r="Z830" s="272"/>
    </row>
    <row r="831" spans="1:26" x14ac:dyDescent="0.35">
      <c r="A831" s="1008"/>
      <c r="D831" s="269" t="str">
        <f t="shared" si="13"/>
        <v/>
      </c>
      <c r="F831" s="271" t="str">
        <f>IF(Table4[[#This Row],[START DATE]]="","",IF(Table4[[#This Row],[TASK DURATION]]="","",Table4[[#This Row],[START DATE]]+Table4[[#This Row],[TASK DURATION]]))</f>
        <v/>
      </c>
      <c r="G831" s="272"/>
      <c r="H831" s="272"/>
      <c r="I831" s="272"/>
      <c r="J831" s="272"/>
      <c r="K831" s="272"/>
      <c r="L831" s="272"/>
      <c r="M831" s="272"/>
      <c r="N831" s="272"/>
      <c r="O831" s="272"/>
      <c r="P831" s="272"/>
      <c r="Q831" s="272"/>
      <c r="R831" s="272"/>
      <c r="S831" s="272"/>
      <c r="T831" s="272"/>
      <c r="U831" s="272"/>
      <c r="V831" s="272"/>
      <c r="W831" s="272"/>
      <c r="X831" s="272"/>
      <c r="Y831" s="272"/>
      <c r="Z831" s="272"/>
    </row>
    <row r="832" spans="1:26" x14ac:dyDescent="0.35">
      <c r="A832" s="1008"/>
      <c r="D832" s="269" t="str">
        <f t="shared" si="13"/>
        <v/>
      </c>
      <c r="F832" s="271" t="str">
        <f>IF(Table4[[#This Row],[START DATE]]="","",IF(Table4[[#This Row],[TASK DURATION]]="","",Table4[[#This Row],[START DATE]]+Table4[[#This Row],[TASK DURATION]]))</f>
        <v/>
      </c>
      <c r="G832" s="272"/>
      <c r="H832" s="272"/>
      <c r="I832" s="272"/>
      <c r="J832" s="272"/>
      <c r="K832" s="272"/>
      <c r="L832" s="272"/>
      <c r="M832" s="272"/>
      <c r="N832" s="272"/>
      <c r="O832" s="272"/>
      <c r="P832" s="272"/>
      <c r="Q832" s="272"/>
      <c r="R832" s="272"/>
      <c r="S832" s="272"/>
      <c r="T832" s="272"/>
      <c r="U832" s="272"/>
      <c r="V832" s="272"/>
      <c r="W832" s="272"/>
      <c r="X832" s="272"/>
      <c r="Y832" s="272"/>
      <c r="Z832" s="272"/>
    </row>
    <row r="833" spans="1:26" x14ac:dyDescent="0.35">
      <c r="A833" s="1008"/>
      <c r="D833" s="269" t="str">
        <f t="shared" si="13"/>
        <v/>
      </c>
      <c r="F833" s="271" t="str">
        <f>IF(Table4[[#This Row],[START DATE]]="","",IF(Table4[[#This Row],[TASK DURATION]]="","",Table4[[#This Row],[START DATE]]+Table4[[#This Row],[TASK DURATION]]))</f>
        <v/>
      </c>
      <c r="G833" s="272"/>
      <c r="H833" s="272"/>
      <c r="I833" s="272"/>
      <c r="J833" s="272"/>
      <c r="K833" s="272"/>
      <c r="L833" s="272"/>
      <c r="M833" s="272"/>
      <c r="N833" s="272"/>
      <c r="O833" s="272"/>
      <c r="P833" s="272"/>
      <c r="Q833" s="272"/>
      <c r="R833" s="272"/>
      <c r="S833" s="272"/>
      <c r="T833" s="272"/>
      <c r="U833" s="272"/>
      <c r="V833" s="272"/>
      <c r="W833" s="272"/>
      <c r="X833" s="272"/>
      <c r="Y833" s="272"/>
      <c r="Z833" s="272"/>
    </row>
    <row r="834" spans="1:26" x14ac:dyDescent="0.35">
      <c r="A834" s="1008"/>
      <c r="D834" s="269" t="str">
        <f t="shared" ref="D834:D897" si="14">IF(E834="","",IF(C834="","",E834-C834))</f>
        <v/>
      </c>
      <c r="F834" s="271" t="str">
        <f>IF(Table4[[#This Row],[START DATE]]="","",IF(Table4[[#This Row],[TASK DURATION]]="","",Table4[[#This Row],[START DATE]]+Table4[[#This Row],[TASK DURATION]]))</f>
        <v/>
      </c>
      <c r="G834" s="272"/>
      <c r="H834" s="272"/>
      <c r="I834" s="272"/>
      <c r="J834" s="272"/>
      <c r="K834" s="272"/>
      <c r="L834" s="272"/>
      <c r="M834" s="272"/>
      <c r="N834" s="272"/>
      <c r="O834" s="272"/>
      <c r="P834" s="272"/>
      <c r="Q834" s="272"/>
      <c r="R834" s="272"/>
      <c r="S834" s="272"/>
      <c r="T834" s="272"/>
      <c r="U834" s="272"/>
      <c r="V834" s="272"/>
      <c r="W834" s="272"/>
      <c r="X834" s="272"/>
      <c r="Y834" s="272"/>
      <c r="Z834" s="272"/>
    </row>
    <row r="835" spans="1:26" x14ac:dyDescent="0.35">
      <c r="A835" s="1008"/>
      <c r="D835" s="269" t="str">
        <f t="shared" si="14"/>
        <v/>
      </c>
      <c r="F835" s="271" t="str">
        <f>IF(Table4[[#This Row],[START DATE]]="","",IF(Table4[[#This Row],[TASK DURATION]]="","",Table4[[#This Row],[START DATE]]+Table4[[#This Row],[TASK DURATION]]))</f>
        <v/>
      </c>
      <c r="G835" s="272"/>
      <c r="H835" s="272"/>
      <c r="I835" s="272"/>
      <c r="J835" s="272"/>
      <c r="K835" s="272"/>
      <c r="L835" s="272"/>
      <c r="M835" s="272"/>
      <c r="N835" s="272"/>
      <c r="O835" s="272"/>
      <c r="P835" s="272"/>
      <c r="Q835" s="272"/>
      <c r="R835" s="272"/>
      <c r="S835" s="272"/>
      <c r="T835" s="272"/>
      <c r="U835" s="272"/>
      <c r="V835" s="272"/>
      <c r="W835" s="272"/>
      <c r="X835" s="272"/>
      <c r="Y835" s="272"/>
      <c r="Z835" s="272"/>
    </row>
    <row r="836" spans="1:26" x14ac:dyDescent="0.35">
      <c r="A836" s="1008"/>
      <c r="D836" s="269" t="str">
        <f t="shared" si="14"/>
        <v/>
      </c>
      <c r="F836" s="271" t="str">
        <f>IF(Table4[[#This Row],[START DATE]]="","",IF(Table4[[#This Row],[TASK DURATION]]="","",Table4[[#This Row],[START DATE]]+Table4[[#This Row],[TASK DURATION]]))</f>
        <v/>
      </c>
      <c r="G836" s="272"/>
      <c r="H836" s="272"/>
      <c r="I836" s="272"/>
      <c r="J836" s="272"/>
      <c r="K836" s="272"/>
      <c r="L836" s="272"/>
      <c r="M836" s="272"/>
      <c r="N836" s="272"/>
      <c r="O836" s="272"/>
      <c r="P836" s="272"/>
      <c r="Q836" s="272"/>
      <c r="R836" s="272"/>
      <c r="S836" s="272"/>
      <c r="T836" s="272"/>
      <c r="U836" s="272"/>
      <c r="V836" s="272"/>
      <c r="W836" s="272"/>
      <c r="X836" s="272"/>
      <c r="Y836" s="272"/>
      <c r="Z836" s="272"/>
    </row>
    <row r="837" spans="1:26" x14ac:dyDescent="0.35">
      <c r="A837" s="1008"/>
      <c r="D837" s="269" t="str">
        <f t="shared" si="14"/>
        <v/>
      </c>
      <c r="F837" s="271" t="str">
        <f>IF(Table4[[#This Row],[START DATE]]="","",IF(Table4[[#This Row],[TASK DURATION]]="","",Table4[[#This Row],[START DATE]]+Table4[[#This Row],[TASK DURATION]]))</f>
        <v/>
      </c>
      <c r="G837" s="272"/>
      <c r="H837" s="272"/>
      <c r="I837" s="272"/>
      <c r="J837" s="272"/>
      <c r="K837" s="272"/>
      <c r="L837" s="272"/>
      <c r="M837" s="272"/>
      <c r="N837" s="272"/>
      <c r="O837" s="272"/>
      <c r="P837" s="272"/>
      <c r="Q837" s="272"/>
      <c r="R837" s="272"/>
      <c r="S837" s="272"/>
      <c r="T837" s="272"/>
      <c r="U837" s="272"/>
      <c r="V837" s="272"/>
      <c r="W837" s="272"/>
      <c r="X837" s="272"/>
      <c r="Y837" s="272"/>
      <c r="Z837" s="272"/>
    </row>
    <row r="838" spans="1:26" x14ac:dyDescent="0.35">
      <c r="A838" s="1008"/>
      <c r="D838" s="269" t="str">
        <f t="shared" si="14"/>
        <v/>
      </c>
      <c r="F838" s="271" t="str">
        <f>IF(Table4[[#This Row],[START DATE]]="","",IF(Table4[[#This Row],[TASK DURATION]]="","",Table4[[#This Row],[START DATE]]+Table4[[#This Row],[TASK DURATION]]))</f>
        <v/>
      </c>
      <c r="G838" s="272"/>
      <c r="H838" s="272"/>
      <c r="I838" s="272"/>
      <c r="J838" s="272"/>
      <c r="K838" s="272"/>
      <c r="L838" s="272"/>
      <c r="M838" s="272"/>
      <c r="N838" s="272"/>
      <c r="O838" s="272"/>
      <c r="P838" s="272"/>
      <c r="Q838" s="272"/>
      <c r="R838" s="272"/>
      <c r="S838" s="272"/>
      <c r="T838" s="272"/>
      <c r="U838" s="272"/>
      <c r="V838" s="272"/>
      <c r="W838" s="272"/>
      <c r="X838" s="272"/>
      <c r="Y838" s="272"/>
      <c r="Z838" s="272"/>
    </row>
    <row r="839" spans="1:26" x14ac:dyDescent="0.35">
      <c r="A839" s="1008"/>
      <c r="D839" s="269" t="str">
        <f t="shared" si="14"/>
        <v/>
      </c>
      <c r="F839" s="271" t="str">
        <f>IF(Table4[[#This Row],[START DATE]]="","",IF(Table4[[#This Row],[TASK DURATION]]="","",Table4[[#This Row],[START DATE]]+Table4[[#This Row],[TASK DURATION]]))</f>
        <v/>
      </c>
      <c r="G839" s="272"/>
      <c r="H839" s="272"/>
      <c r="I839" s="272"/>
      <c r="J839" s="272"/>
      <c r="K839" s="272"/>
      <c r="L839" s="272"/>
      <c r="M839" s="272"/>
      <c r="N839" s="272"/>
      <c r="O839" s="272"/>
      <c r="P839" s="272"/>
      <c r="Q839" s="272"/>
      <c r="R839" s="272"/>
      <c r="S839" s="272"/>
      <c r="T839" s="272"/>
      <c r="U839" s="272"/>
      <c r="V839" s="272"/>
      <c r="W839" s="272"/>
      <c r="X839" s="272"/>
      <c r="Y839" s="272"/>
      <c r="Z839" s="272"/>
    </row>
    <row r="840" spans="1:26" x14ac:dyDescent="0.35">
      <c r="A840" s="1008"/>
      <c r="D840" s="269" t="str">
        <f t="shared" si="14"/>
        <v/>
      </c>
      <c r="F840" s="271" t="str">
        <f>IF(Table4[[#This Row],[START DATE]]="","",IF(Table4[[#This Row],[TASK DURATION]]="","",Table4[[#This Row],[START DATE]]+Table4[[#This Row],[TASK DURATION]]))</f>
        <v/>
      </c>
      <c r="G840" s="272"/>
      <c r="H840" s="272"/>
      <c r="I840" s="272"/>
      <c r="J840" s="272"/>
      <c r="K840" s="272"/>
      <c r="L840" s="272"/>
      <c r="M840" s="272"/>
      <c r="N840" s="272"/>
      <c r="O840" s="272"/>
      <c r="P840" s="272"/>
      <c r="Q840" s="272"/>
      <c r="R840" s="272"/>
      <c r="S840" s="272"/>
      <c r="T840" s="272"/>
      <c r="U840" s="272"/>
      <c r="V840" s="272"/>
      <c r="W840" s="272"/>
      <c r="X840" s="272"/>
      <c r="Y840" s="272"/>
      <c r="Z840" s="272"/>
    </row>
    <row r="841" spans="1:26" x14ac:dyDescent="0.35">
      <c r="A841" s="1008"/>
      <c r="D841" s="269" t="str">
        <f t="shared" si="14"/>
        <v/>
      </c>
      <c r="F841" s="271" t="str">
        <f>IF(Table4[[#This Row],[START DATE]]="","",IF(Table4[[#This Row],[TASK DURATION]]="","",Table4[[#This Row],[START DATE]]+Table4[[#This Row],[TASK DURATION]]))</f>
        <v/>
      </c>
      <c r="G841" s="272"/>
      <c r="H841" s="272"/>
      <c r="I841" s="272"/>
      <c r="J841" s="272"/>
      <c r="K841" s="272"/>
      <c r="L841" s="272"/>
      <c r="M841" s="272"/>
      <c r="N841" s="272"/>
      <c r="O841" s="272"/>
      <c r="P841" s="272"/>
      <c r="Q841" s="272"/>
      <c r="R841" s="272"/>
      <c r="S841" s="272"/>
      <c r="T841" s="272"/>
      <c r="U841" s="272"/>
      <c r="V841" s="272"/>
      <c r="W841" s="272"/>
      <c r="X841" s="272"/>
      <c r="Y841" s="272"/>
      <c r="Z841" s="272"/>
    </row>
    <row r="842" spans="1:26" x14ac:dyDescent="0.35">
      <c r="A842" s="1008"/>
      <c r="D842" s="269" t="str">
        <f t="shared" si="14"/>
        <v/>
      </c>
      <c r="F842" s="271" t="str">
        <f>IF(Table4[[#This Row],[START DATE]]="","",IF(Table4[[#This Row],[TASK DURATION]]="","",Table4[[#This Row],[START DATE]]+Table4[[#This Row],[TASK DURATION]]))</f>
        <v/>
      </c>
      <c r="G842" s="272"/>
      <c r="H842" s="272"/>
      <c r="I842" s="272"/>
      <c r="J842" s="272"/>
      <c r="K842" s="272"/>
      <c r="L842" s="272"/>
      <c r="M842" s="272"/>
      <c r="N842" s="272"/>
      <c r="O842" s="272"/>
      <c r="P842" s="272"/>
      <c r="Q842" s="272"/>
      <c r="R842" s="272"/>
      <c r="S842" s="272"/>
      <c r="T842" s="272"/>
      <c r="U842" s="272"/>
      <c r="V842" s="272"/>
      <c r="W842" s="272"/>
      <c r="X842" s="272"/>
      <c r="Y842" s="272"/>
      <c r="Z842" s="272"/>
    </row>
    <row r="843" spans="1:26" x14ac:dyDescent="0.35">
      <c r="A843" s="1008"/>
      <c r="D843" s="269" t="str">
        <f t="shared" si="14"/>
        <v/>
      </c>
      <c r="F843" s="271" t="str">
        <f>IF(Table4[[#This Row],[START DATE]]="","",IF(Table4[[#This Row],[TASK DURATION]]="","",Table4[[#This Row],[START DATE]]+Table4[[#This Row],[TASK DURATION]]))</f>
        <v/>
      </c>
      <c r="G843" s="272"/>
      <c r="H843" s="272"/>
      <c r="I843" s="272"/>
      <c r="J843" s="272"/>
      <c r="K843" s="272"/>
      <c r="L843" s="272"/>
      <c r="M843" s="272"/>
      <c r="N843" s="272"/>
      <c r="O843" s="272"/>
      <c r="P843" s="272"/>
      <c r="Q843" s="272"/>
      <c r="R843" s="272"/>
      <c r="S843" s="272"/>
      <c r="T843" s="272"/>
      <c r="U843" s="272"/>
      <c r="V843" s="272"/>
      <c r="W843" s="272"/>
      <c r="X843" s="272"/>
      <c r="Y843" s="272"/>
      <c r="Z843" s="272"/>
    </row>
    <row r="844" spans="1:26" x14ac:dyDescent="0.35">
      <c r="A844" s="1008"/>
      <c r="D844" s="269" t="str">
        <f t="shared" si="14"/>
        <v/>
      </c>
      <c r="F844" s="271" t="str">
        <f>IF(Table4[[#This Row],[START DATE]]="","",IF(Table4[[#This Row],[TASK DURATION]]="","",Table4[[#This Row],[START DATE]]+Table4[[#This Row],[TASK DURATION]]))</f>
        <v/>
      </c>
      <c r="G844" s="272"/>
      <c r="H844" s="272"/>
      <c r="I844" s="272"/>
      <c r="J844" s="272"/>
      <c r="K844" s="272"/>
      <c r="L844" s="272"/>
      <c r="M844" s="272"/>
      <c r="N844" s="272"/>
      <c r="O844" s="272"/>
      <c r="P844" s="272"/>
      <c r="Q844" s="272"/>
      <c r="R844" s="272"/>
      <c r="S844" s="272"/>
      <c r="T844" s="272"/>
      <c r="U844" s="272"/>
      <c r="V844" s="272"/>
      <c r="W844" s="272"/>
      <c r="X844" s="272"/>
      <c r="Y844" s="272"/>
      <c r="Z844" s="272"/>
    </row>
    <row r="845" spans="1:26" x14ac:dyDescent="0.35">
      <c r="A845" s="1008"/>
      <c r="D845" s="269" t="str">
        <f t="shared" si="14"/>
        <v/>
      </c>
      <c r="F845" s="271" t="str">
        <f>IF(Table4[[#This Row],[START DATE]]="","",IF(Table4[[#This Row],[TASK DURATION]]="","",Table4[[#This Row],[START DATE]]+Table4[[#This Row],[TASK DURATION]]))</f>
        <v/>
      </c>
      <c r="G845" s="272"/>
      <c r="H845" s="272"/>
      <c r="I845" s="272"/>
      <c r="J845" s="272"/>
      <c r="K845" s="272"/>
      <c r="L845" s="272"/>
      <c r="M845" s="272"/>
      <c r="N845" s="272"/>
      <c r="O845" s="272"/>
      <c r="P845" s="272"/>
      <c r="Q845" s="272"/>
      <c r="R845" s="272"/>
      <c r="S845" s="272"/>
      <c r="T845" s="272"/>
      <c r="U845" s="272"/>
      <c r="V845" s="272"/>
      <c r="W845" s="272"/>
      <c r="X845" s="272"/>
      <c r="Y845" s="272"/>
      <c r="Z845" s="272"/>
    </row>
    <row r="846" spans="1:26" x14ac:dyDescent="0.35">
      <c r="A846" s="1008"/>
      <c r="D846" s="269" t="str">
        <f t="shared" si="14"/>
        <v/>
      </c>
      <c r="F846" s="271" t="str">
        <f>IF(Table4[[#This Row],[START DATE]]="","",IF(Table4[[#This Row],[TASK DURATION]]="","",Table4[[#This Row],[START DATE]]+Table4[[#This Row],[TASK DURATION]]))</f>
        <v/>
      </c>
      <c r="G846" s="272"/>
      <c r="H846" s="272"/>
      <c r="I846" s="272"/>
      <c r="J846" s="272"/>
      <c r="K846" s="272"/>
      <c r="L846" s="272"/>
      <c r="M846" s="272"/>
      <c r="N846" s="272"/>
      <c r="O846" s="272"/>
      <c r="P846" s="272"/>
      <c r="Q846" s="272"/>
      <c r="R846" s="272"/>
      <c r="S846" s="272"/>
      <c r="T846" s="272"/>
      <c r="U846" s="272"/>
      <c r="V846" s="272"/>
      <c r="W846" s="272"/>
      <c r="X846" s="272"/>
      <c r="Y846" s="272"/>
      <c r="Z846" s="272"/>
    </row>
    <row r="847" spans="1:26" x14ac:dyDescent="0.35">
      <c r="A847" s="1008"/>
      <c r="D847" s="269" t="str">
        <f t="shared" si="14"/>
        <v/>
      </c>
      <c r="F847" s="271" t="str">
        <f>IF(Table4[[#This Row],[START DATE]]="","",IF(Table4[[#This Row],[TASK DURATION]]="","",Table4[[#This Row],[START DATE]]+Table4[[#This Row],[TASK DURATION]]))</f>
        <v/>
      </c>
      <c r="G847" s="272"/>
      <c r="H847" s="272"/>
      <c r="I847" s="272"/>
      <c r="J847" s="272"/>
      <c r="K847" s="272"/>
      <c r="L847" s="272"/>
      <c r="M847" s="272"/>
      <c r="N847" s="272"/>
      <c r="O847" s="272"/>
      <c r="P847" s="272"/>
      <c r="Q847" s="272"/>
      <c r="R847" s="272"/>
      <c r="S847" s="272"/>
      <c r="T847" s="272"/>
      <c r="U847" s="272"/>
      <c r="V847" s="272"/>
      <c r="W847" s="272"/>
      <c r="X847" s="272"/>
      <c r="Y847" s="272"/>
      <c r="Z847" s="272"/>
    </row>
    <row r="848" spans="1:26" x14ac:dyDescent="0.35">
      <c r="A848" s="1008"/>
      <c r="D848" s="269" t="str">
        <f t="shared" si="14"/>
        <v/>
      </c>
      <c r="F848" s="271" t="str">
        <f>IF(Table4[[#This Row],[START DATE]]="","",IF(Table4[[#This Row],[TASK DURATION]]="","",Table4[[#This Row],[START DATE]]+Table4[[#This Row],[TASK DURATION]]))</f>
        <v/>
      </c>
      <c r="G848" s="272"/>
      <c r="H848" s="272"/>
      <c r="I848" s="272"/>
      <c r="J848" s="272"/>
      <c r="K848" s="272"/>
      <c r="L848" s="272"/>
      <c r="M848" s="272"/>
      <c r="N848" s="272"/>
      <c r="O848" s="272"/>
      <c r="P848" s="272"/>
      <c r="Q848" s="272"/>
      <c r="R848" s="272"/>
      <c r="S848" s="272"/>
      <c r="T848" s="272"/>
      <c r="U848" s="272"/>
      <c r="V848" s="272"/>
      <c r="W848" s="272"/>
      <c r="X848" s="272"/>
      <c r="Y848" s="272"/>
      <c r="Z848" s="272"/>
    </row>
    <row r="849" spans="1:26" x14ac:dyDescent="0.35">
      <c r="A849" s="1008"/>
      <c r="D849" s="269" t="str">
        <f t="shared" si="14"/>
        <v/>
      </c>
      <c r="F849" s="271" t="str">
        <f>IF(Table4[[#This Row],[START DATE]]="","",IF(Table4[[#This Row],[TASK DURATION]]="","",Table4[[#This Row],[START DATE]]+Table4[[#This Row],[TASK DURATION]]))</f>
        <v/>
      </c>
      <c r="G849" s="272"/>
      <c r="H849" s="272"/>
      <c r="I849" s="272"/>
      <c r="J849" s="272"/>
      <c r="K849" s="272"/>
      <c r="L849" s="272"/>
      <c r="M849" s="272"/>
      <c r="N849" s="272"/>
      <c r="O849" s="272"/>
      <c r="P849" s="272"/>
      <c r="Q849" s="272"/>
      <c r="R849" s="272"/>
      <c r="S849" s="272"/>
      <c r="T849" s="272"/>
      <c r="U849" s="272"/>
      <c r="V849" s="272"/>
      <c r="W849" s="272"/>
      <c r="X849" s="272"/>
      <c r="Y849" s="272"/>
      <c r="Z849" s="272"/>
    </row>
    <row r="850" spans="1:26" x14ac:dyDescent="0.35">
      <c r="A850" s="1008"/>
      <c r="D850" s="269" t="str">
        <f t="shared" si="14"/>
        <v/>
      </c>
      <c r="F850" s="271" t="str">
        <f>IF(Table4[[#This Row],[START DATE]]="","",IF(Table4[[#This Row],[TASK DURATION]]="","",Table4[[#This Row],[START DATE]]+Table4[[#This Row],[TASK DURATION]]))</f>
        <v/>
      </c>
      <c r="G850" s="272"/>
      <c r="H850" s="272"/>
      <c r="I850" s="272"/>
      <c r="J850" s="272"/>
      <c r="K850" s="272"/>
      <c r="L850" s="272"/>
      <c r="M850" s="272"/>
      <c r="N850" s="272"/>
      <c r="O850" s="272"/>
      <c r="P850" s="272"/>
      <c r="Q850" s="272"/>
      <c r="R850" s="272"/>
      <c r="S850" s="272"/>
      <c r="T850" s="272"/>
      <c r="U850" s="272"/>
      <c r="V850" s="272"/>
      <c r="W850" s="272"/>
      <c r="X850" s="272"/>
      <c r="Y850" s="272"/>
      <c r="Z850" s="272"/>
    </row>
    <row r="851" spans="1:26" x14ac:dyDescent="0.35">
      <c r="A851" s="1008"/>
      <c r="D851" s="269" t="str">
        <f t="shared" si="14"/>
        <v/>
      </c>
      <c r="F851" s="271" t="str">
        <f>IF(Table4[[#This Row],[START DATE]]="","",IF(Table4[[#This Row],[TASK DURATION]]="","",Table4[[#This Row],[START DATE]]+Table4[[#This Row],[TASK DURATION]]))</f>
        <v/>
      </c>
      <c r="G851" s="272"/>
      <c r="H851" s="272"/>
      <c r="I851" s="272"/>
      <c r="J851" s="272"/>
      <c r="K851" s="272"/>
      <c r="L851" s="272"/>
      <c r="M851" s="272"/>
      <c r="N851" s="272"/>
      <c r="O851" s="272"/>
      <c r="P851" s="272"/>
      <c r="Q851" s="272"/>
      <c r="R851" s="272"/>
      <c r="S851" s="272"/>
      <c r="T851" s="272"/>
      <c r="U851" s="272"/>
      <c r="V851" s="272"/>
      <c r="W851" s="272"/>
      <c r="X851" s="272"/>
      <c r="Y851" s="272"/>
      <c r="Z851" s="272"/>
    </row>
    <row r="852" spans="1:26" x14ac:dyDescent="0.35">
      <c r="A852" s="1008"/>
      <c r="D852" s="269" t="str">
        <f t="shared" si="14"/>
        <v/>
      </c>
      <c r="F852" s="271" t="str">
        <f>IF(Table4[[#This Row],[START DATE]]="","",IF(Table4[[#This Row],[TASK DURATION]]="","",Table4[[#This Row],[START DATE]]+Table4[[#This Row],[TASK DURATION]]))</f>
        <v/>
      </c>
      <c r="G852" s="272"/>
      <c r="H852" s="272"/>
      <c r="I852" s="272"/>
      <c r="J852" s="272"/>
      <c r="K852" s="272"/>
      <c r="L852" s="272"/>
      <c r="M852" s="272"/>
      <c r="N852" s="272"/>
      <c r="O852" s="272"/>
      <c r="P852" s="272"/>
      <c r="Q852" s="272"/>
      <c r="R852" s="272"/>
      <c r="S852" s="272"/>
      <c r="T852" s="272"/>
      <c r="U852" s="272"/>
      <c r="V852" s="272"/>
      <c r="W852" s="272"/>
      <c r="X852" s="272"/>
      <c r="Y852" s="272"/>
      <c r="Z852" s="272"/>
    </row>
    <row r="853" spans="1:26" x14ac:dyDescent="0.35">
      <c r="A853" s="1008"/>
      <c r="D853" s="269" t="str">
        <f t="shared" si="14"/>
        <v/>
      </c>
      <c r="F853" s="271" t="str">
        <f>IF(Table4[[#This Row],[START DATE]]="","",IF(Table4[[#This Row],[TASK DURATION]]="","",Table4[[#This Row],[START DATE]]+Table4[[#This Row],[TASK DURATION]]))</f>
        <v/>
      </c>
      <c r="G853" s="272"/>
      <c r="H853" s="272"/>
      <c r="I853" s="272"/>
      <c r="J853" s="272"/>
      <c r="K853" s="272"/>
      <c r="L853" s="272"/>
      <c r="M853" s="272"/>
      <c r="N853" s="272"/>
      <c r="O853" s="272"/>
      <c r="P853" s="272"/>
      <c r="Q853" s="272"/>
      <c r="R853" s="272"/>
      <c r="S853" s="272"/>
      <c r="T853" s="272"/>
      <c r="U853" s="272"/>
      <c r="V853" s="272"/>
      <c r="W853" s="272"/>
      <c r="X853" s="272"/>
      <c r="Y853" s="272"/>
      <c r="Z853" s="272"/>
    </row>
    <row r="854" spans="1:26" x14ac:dyDescent="0.35">
      <c r="A854" s="1008"/>
      <c r="D854" s="269" t="str">
        <f t="shared" si="14"/>
        <v/>
      </c>
      <c r="F854" s="271" t="str">
        <f>IF(Table4[[#This Row],[START DATE]]="","",IF(Table4[[#This Row],[TASK DURATION]]="","",Table4[[#This Row],[START DATE]]+Table4[[#This Row],[TASK DURATION]]))</f>
        <v/>
      </c>
      <c r="G854" s="272"/>
      <c r="H854" s="272"/>
      <c r="I854" s="272"/>
      <c r="J854" s="272"/>
      <c r="K854" s="272"/>
      <c r="L854" s="272"/>
      <c r="M854" s="272"/>
      <c r="N854" s="272"/>
      <c r="O854" s="272"/>
      <c r="P854" s="272"/>
      <c r="Q854" s="272"/>
      <c r="R854" s="272"/>
      <c r="S854" s="272"/>
      <c r="T854" s="272"/>
      <c r="U854" s="272"/>
      <c r="V854" s="272"/>
      <c r="W854" s="272"/>
      <c r="X854" s="272"/>
      <c r="Y854" s="272"/>
      <c r="Z854" s="272"/>
    </row>
    <row r="855" spans="1:26" x14ac:dyDescent="0.35">
      <c r="A855" s="1008"/>
      <c r="D855" s="269" t="str">
        <f t="shared" si="14"/>
        <v/>
      </c>
      <c r="F855" s="271" t="str">
        <f>IF(Table4[[#This Row],[START DATE]]="","",IF(Table4[[#This Row],[TASK DURATION]]="","",Table4[[#This Row],[START DATE]]+Table4[[#This Row],[TASK DURATION]]))</f>
        <v/>
      </c>
      <c r="G855" s="272"/>
      <c r="H855" s="272"/>
      <c r="I855" s="272"/>
      <c r="J855" s="272"/>
      <c r="K855" s="272"/>
      <c r="L855" s="272"/>
      <c r="M855" s="272"/>
      <c r="N855" s="272"/>
      <c r="O855" s="272"/>
      <c r="P855" s="272"/>
      <c r="Q855" s="272"/>
      <c r="R855" s="272"/>
      <c r="S855" s="272"/>
      <c r="T855" s="272"/>
      <c r="U855" s="272"/>
      <c r="V855" s="272"/>
      <c r="W855" s="272"/>
      <c r="X855" s="272"/>
      <c r="Y855" s="272"/>
      <c r="Z855" s="272"/>
    </row>
    <row r="856" spans="1:26" x14ac:dyDescent="0.35">
      <c r="A856" s="1008"/>
      <c r="D856" s="269" t="str">
        <f t="shared" si="14"/>
        <v/>
      </c>
      <c r="F856" s="271" t="str">
        <f>IF(Table4[[#This Row],[START DATE]]="","",IF(Table4[[#This Row],[TASK DURATION]]="","",Table4[[#This Row],[START DATE]]+Table4[[#This Row],[TASK DURATION]]))</f>
        <v/>
      </c>
      <c r="G856" s="272"/>
      <c r="H856" s="272"/>
      <c r="I856" s="272"/>
      <c r="J856" s="272"/>
      <c r="K856" s="272"/>
      <c r="L856" s="272"/>
      <c r="M856" s="272"/>
      <c r="N856" s="272"/>
      <c r="O856" s="272"/>
      <c r="P856" s="272"/>
      <c r="Q856" s="272"/>
      <c r="R856" s="272"/>
      <c r="S856" s="272"/>
      <c r="T856" s="272"/>
      <c r="U856" s="272"/>
      <c r="V856" s="272"/>
      <c r="W856" s="272"/>
      <c r="X856" s="272"/>
      <c r="Y856" s="272"/>
      <c r="Z856" s="272"/>
    </row>
    <row r="857" spans="1:26" x14ac:dyDescent="0.35">
      <c r="A857" s="1008"/>
      <c r="D857" s="269" t="str">
        <f t="shared" si="14"/>
        <v/>
      </c>
      <c r="F857" s="271" t="str">
        <f>IF(Table4[[#This Row],[START DATE]]="","",IF(Table4[[#This Row],[TASK DURATION]]="","",Table4[[#This Row],[START DATE]]+Table4[[#This Row],[TASK DURATION]]))</f>
        <v/>
      </c>
      <c r="G857" s="272"/>
      <c r="H857" s="272"/>
      <c r="I857" s="272"/>
      <c r="J857" s="272"/>
      <c r="K857" s="272"/>
      <c r="L857" s="272"/>
      <c r="M857" s="272"/>
      <c r="N857" s="272"/>
      <c r="O857" s="272"/>
      <c r="P857" s="272"/>
      <c r="Q857" s="272"/>
      <c r="R857" s="272"/>
      <c r="S857" s="272"/>
      <c r="T857" s="272"/>
      <c r="U857" s="272"/>
      <c r="V857" s="272"/>
      <c r="W857" s="272"/>
      <c r="X857" s="272"/>
      <c r="Y857" s="272"/>
      <c r="Z857" s="272"/>
    </row>
    <row r="858" spans="1:26" x14ac:dyDescent="0.35">
      <c r="A858" s="1008"/>
      <c r="D858" s="269" t="str">
        <f t="shared" si="14"/>
        <v/>
      </c>
      <c r="F858" s="271" t="str">
        <f>IF(Table4[[#This Row],[START DATE]]="","",IF(Table4[[#This Row],[TASK DURATION]]="","",Table4[[#This Row],[START DATE]]+Table4[[#This Row],[TASK DURATION]]))</f>
        <v/>
      </c>
      <c r="G858" s="272"/>
      <c r="H858" s="272"/>
      <c r="I858" s="272"/>
      <c r="J858" s="272"/>
      <c r="K858" s="272"/>
      <c r="L858" s="272"/>
      <c r="M858" s="272"/>
      <c r="N858" s="272"/>
      <c r="O858" s="272"/>
      <c r="P858" s="272"/>
      <c r="Q858" s="272"/>
      <c r="R858" s="272"/>
      <c r="S858" s="272"/>
      <c r="T858" s="272"/>
      <c r="U858" s="272"/>
      <c r="V858" s="272"/>
      <c r="W858" s="272"/>
      <c r="X858" s="272"/>
      <c r="Y858" s="272"/>
      <c r="Z858" s="272"/>
    </row>
    <row r="859" spans="1:26" x14ac:dyDescent="0.35">
      <c r="A859" s="1008"/>
      <c r="D859" s="269" t="str">
        <f t="shared" si="14"/>
        <v/>
      </c>
      <c r="F859" s="271" t="str">
        <f>IF(Table4[[#This Row],[START DATE]]="","",IF(Table4[[#This Row],[TASK DURATION]]="","",Table4[[#This Row],[START DATE]]+Table4[[#This Row],[TASK DURATION]]))</f>
        <v/>
      </c>
      <c r="G859" s="272"/>
      <c r="H859" s="272"/>
      <c r="I859" s="272"/>
      <c r="J859" s="272"/>
      <c r="K859" s="272"/>
      <c r="L859" s="272"/>
      <c r="M859" s="272"/>
      <c r="N859" s="272"/>
      <c r="O859" s="272"/>
      <c r="P859" s="272"/>
      <c r="Q859" s="272"/>
      <c r="R859" s="272"/>
      <c r="S859" s="272"/>
      <c r="T859" s="272"/>
      <c r="U859" s="272"/>
      <c r="V859" s="272"/>
      <c r="W859" s="272"/>
      <c r="X859" s="272"/>
      <c r="Y859" s="272"/>
      <c r="Z859" s="272"/>
    </row>
    <row r="860" spans="1:26" x14ac:dyDescent="0.35">
      <c r="A860" s="1008"/>
      <c r="D860" s="269" t="str">
        <f t="shared" si="14"/>
        <v/>
      </c>
      <c r="F860" s="271" t="str">
        <f>IF(Table4[[#This Row],[START DATE]]="","",IF(Table4[[#This Row],[TASK DURATION]]="","",Table4[[#This Row],[START DATE]]+Table4[[#This Row],[TASK DURATION]]))</f>
        <v/>
      </c>
      <c r="G860" s="272"/>
      <c r="H860" s="272"/>
      <c r="I860" s="272"/>
      <c r="J860" s="272"/>
      <c r="K860" s="272"/>
      <c r="L860" s="272"/>
      <c r="M860" s="272"/>
      <c r="N860" s="272"/>
      <c r="O860" s="272"/>
      <c r="P860" s="272"/>
      <c r="Q860" s="272"/>
      <c r="R860" s="272"/>
      <c r="S860" s="272"/>
      <c r="T860" s="272"/>
      <c r="U860" s="272"/>
      <c r="V860" s="272"/>
      <c r="W860" s="272"/>
      <c r="X860" s="272"/>
      <c r="Y860" s="272"/>
      <c r="Z860" s="272"/>
    </row>
    <row r="861" spans="1:26" x14ac:dyDescent="0.35">
      <c r="A861" s="1008"/>
      <c r="D861" s="269" t="str">
        <f t="shared" si="14"/>
        <v/>
      </c>
      <c r="F861" s="271" t="str">
        <f>IF(Table4[[#This Row],[START DATE]]="","",IF(Table4[[#This Row],[TASK DURATION]]="","",Table4[[#This Row],[START DATE]]+Table4[[#This Row],[TASK DURATION]]))</f>
        <v/>
      </c>
      <c r="G861" s="272"/>
      <c r="H861" s="272"/>
      <c r="I861" s="272"/>
      <c r="J861" s="272"/>
      <c r="K861" s="272"/>
      <c r="L861" s="272"/>
      <c r="M861" s="272"/>
      <c r="N861" s="272"/>
      <c r="O861" s="272"/>
      <c r="P861" s="272"/>
      <c r="Q861" s="272"/>
      <c r="R861" s="272"/>
      <c r="S861" s="272"/>
      <c r="T861" s="272"/>
      <c r="U861" s="272"/>
      <c r="V861" s="272"/>
      <c r="W861" s="272"/>
      <c r="X861" s="272"/>
      <c r="Y861" s="272"/>
      <c r="Z861" s="272"/>
    </row>
    <row r="862" spans="1:26" x14ac:dyDescent="0.35">
      <c r="A862" s="1008"/>
      <c r="D862" s="269" t="str">
        <f t="shared" si="14"/>
        <v/>
      </c>
      <c r="F862" s="271" t="str">
        <f>IF(Table4[[#This Row],[START DATE]]="","",IF(Table4[[#This Row],[TASK DURATION]]="","",Table4[[#This Row],[START DATE]]+Table4[[#This Row],[TASK DURATION]]))</f>
        <v/>
      </c>
      <c r="G862" s="272"/>
      <c r="H862" s="272"/>
      <c r="I862" s="272"/>
      <c r="J862" s="272"/>
      <c r="K862" s="272"/>
      <c r="L862" s="272"/>
      <c r="M862" s="272"/>
      <c r="N862" s="272"/>
      <c r="O862" s="272"/>
      <c r="P862" s="272"/>
      <c r="Q862" s="272"/>
      <c r="R862" s="272"/>
      <c r="S862" s="272"/>
      <c r="T862" s="272"/>
      <c r="U862" s="272"/>
      <c r="V862" s="272"/>
      <c r="W862" s="272"/>
      <c r="X862" s="272"/>
      <c r="Y862" s="272"/>
      <c r="Z862" s="272"/>
    </row>
    <row r="863" spans="1:26" x14ac:dyDescent="0.35">
      <c r="A863" s="1008"/>
      <c r="D863" s="269" t="str">
        <f t="shared" si="14"/>
        <v/>
      </c>
      <c r="F863" s="271" t="str">
        <f>IF(Table4[[#This Row],[START DATE]]="","",IF(Table4[[#This Row],[TASK DURATION]]="","",Table4[[#This Row],[START DATE]]+Table4[[#This Row],[TASK DURATION]]))</f>
        <v/>
      </c>
      <c r="G863" s="272"/>
      <c r="H863" s="272"/>
      <c r="I863" s="272"/>
      <c r="J863" s="272"/>
      <c r="K863" s="272"/>
      <c r="L863" s="272"/>
      <c r="M863" s="272"/>
      <c r="N863" s="272"/>
      <c r="O863" s="272"/>
      <c r="P863" s="272"/>
      <c r="Q863" s="272"/>
      <c r="R863" s="272"/>
      <c r="S863" s="272"/>
      <c r="T863" s="272"/>
      <c r="U863" s="272"/>
      <c r="V863" s="272"/>
      <c r="W863" s="272"/>
      <c r="X863" s="272"/>
      <c r="Y863" s="272"/>
      <c r="Z863" s="272"/>
    </row>
    <row r="864" spans="1:26" x14ac:dyDescent="0.35">
      <c r="A864" s="1008"/>
      <c r="D864" s="269" t="str">
        <f t="shared" si="14"/>
        <v/>
      </c>
      <c r="F864" s="271" t="str">
        <f>IF(Table4[[#This Row],[START DATE]]="","",IF(Table4[[#This Row],[TASK DURATION]]="","",Table4[[#This Row],[START DATE]]+Table4[[#This Row],[TASK DURATION]]))</f>
        <v/>
      </c>
      <c r="G864" s="272"/>
      <c r="H864" s="272"/>
      <c r="I864" s="272"/>
      <c r="J864" s="272"/>
      <c r="K864" s="272"/>
      <c r="L864" s="272"/>
      <c r="M864" s="272"/>
      <c r="N864" s="272"/>
      <c r="O864" s="272"/>
      <c r="P864" s="272"/>
      <c r="Q864" s="272"/>
      <c r="R864" s="272"/>
      <c r="S864" s="272"/>
      <c r="T864" s="272"/>
      <c r="U864" s="272"/>
      <c r="V864" s="272"/>
      <c r="W864" s="272"/>
      <c r="X864" s="272"/>
      <c r="Y864" s="272"/>
      <c r="Z864" s="272"/>
    </row>
    <row r="865" spans="1:26" x14ac:dyDescent="0.35">
      <c r="A865" s="1008"/>
      <c r="D865" s="269" t="str">
        <f t="shared" si="14"/>
        <v/>
      </c>
      <c r="F865" s="271" t="str">
        <f>IF(Table4[[#This Row],[START DATE]]="","",IF(Table4[[#This Row],[TASK DURATION]]="","",Table4[[#This Row],[START DATE]]+Table4[[#This Row],[TASK DURATION]]))</f>
        <v/>
      </c>
      <c r="G865" s="272"/>
      <c r="H865" s="272"/>
      <c r="I865" s="272"/>
      <c r="J865" s="272"/>
      <c r="K865" s="272"/>
      <c r="L865" s="272"/>
      <c r="M865" s="272"/>
      <c r="N865" s="272"/>
      <c r="O865" s="272"/>
      <c r="P865" s="272"/>
      <c r="Q865" s="272"/>
      <c r="R865" s="272"/>
      <c r="S865" s="272"/>
      <c r="T865" s="272"/>
      <c r="U865" s="272"/>
      <c r="V865" s="272"/>
      <c r="W865" s="272"/>
      <c r="X865" s="272"/>
      <c r="Y865" s="272"/>
      <c r="Z865" s="272"/>
    </row>
    <row r="866" spans="1:26" x14ac:dyDescent="0.35">
      <c r="A866" s="1008"/>
      <c r="D866" s="269" t="str">
        <f t="shared" si="14"/>
        <v/>
      </c>
      <c r="F866" s="271" t="str">
        <f>IF(Table4[[#This Row],[START DATE]]="","",IF(Table4[[#This Row],[TASK DURATION]]="","",Table4[[#This Row],[START DATE]]+Table4[[#This Row],[TASK DURATION]]))</f>
        <v/>
      </c>
      <c r="G866" s="272"/>
      <c r="H866" s="272"/>
      <c r="I866" s="272"/>
      <c r="J866" s="272"/>
      <c r="K866" s="272"/>
      <c r="L866" s="272"/>
      <c r="M866" s="272"/>
      <c r="N866" s="272"/>
      <c r="O866" s="272"/>
      <c r="P866" s="272"/>
      <c r="Q866" s="272"/>
      <c r="R866" s="272"/>
      <c r="S866" s="272"/>
      <c r="T866" s="272"/>
      <c r="U866" s="272"/>
      <c r="V866" s="272"/>
      <c r="W866" s="272"/>
      <c r="X866" s="272"/>
      <c r="Y866" s="272"/>
      <c r="Z866" s="272"/>
    </row>
    <row r="867" spans="1:26" x14ac:dyDescent="0.35">
      <c r="A867" s="1008"/>
      <c r="D867" s="269" t="str">
        <f t="shared" si="14"/>
        <v/>
      </c>
      <c r="F867" s="271" t="str">
        <f>IF(Table4[[#This Row],[START DATE]]="","",IF(Table4[[#This Row],[TASK DURATION]]="","",Table4[[#This Row],[START DATE]]+Table4[[#This Row],[TASK DURATION]]))</f>
        <v/>
      </c>
      <c r="G867" s="272"/>
      <c r="H867" s="272"/>
      <c r="I867" s="272"/>
      <c r="J867" s="272"/>
      <c r="K867" s="272"/>
      <c r="L867" s="272"/>
      <c r="M867" s="272"/>
      <c r="N867" s="272"/>
      <c r="O867" s="272"/>
      <c r="P867" s="272"/>
      <c r="Q867" s="272"/>
      <c r="R867" s="272"/>
      <c r="S867" s="272"/>
      <c r="T867" s="272"/>
      <c r="U867" s="272"/>
      <c r="V867" s="272"/>
      <c r="W867" s="272"/>
      <c r="X867" s="272"/>
      <c r="Y867" s="272"/>
      <c r="Z867" s="272"/>
    </row>
    <row r="868" spans="1:26" x14ac:dyDescent="0.35">
      <c r="A868" s="1008"/>
      <c r="D868" s="269" t="str">
        <f t="shared" si="14"/>
        <v/>
      </c>
      <c r="F868" s="271" t="str">
        <f>IF(Table4[[#This Row],[START DATE]]="","",IF(Table4[[#This Row],[TASK DURATION]]="","",Table4[[#This Row],[START DATE]]+Table4[[#This Row],[TASK DURATION]]))</f>
        <v/>
      </c>
      <c r="G868" s="272"/>
      <c r="H868" s="272"/>
      <c r="I868" s="272"/>
      <c r="J868" s="272"/>
      <c r="K868" s="272"/>
      <c r="L868" s="272"/>
      <c r="M868" s="272"/>
      <c r="N868" s="272"/>
      <c r="O868" s="272"/>
      <c r="P868" s="272"/>
      <c r="Q868" s="272"/>
      <c r="R868" s="272"/>
      <c r="S868" s="272"/>
      <c r="T868" s="272"/>
      <c r="U868" s="272"/>
      <c r="V868" s="272"/>
      <c r="W868" s="272"/>
      <c r="X868" s="272"/>
      <c r="Y868" s="272"/>
      <c r="Z868" s="272"/>
    </row>
    <row r="869" spans="1:26" x14ac:dyDescent="0.35">
      <c r="A869" s="1008"/>
      <c r="D869" s="269" t="str">
        <f t="shared" si="14"/>
        <v/>
      </c>
      <c r="F869" s="271" t="str">
        <f>IF(Table4[[#This Row],[START DATE]]="","",IF(Table4[[#This Row],[TASK DURATION]]="","",Table4[[#This Row],[START DATE]]+Table4[[#This Row],[TASK DURATION]]))</f>
        <v/>
      </c>
      <c r="G869" s="272"/>
      <c r="H869" s="272"/>
      <c r="I869" s="272"/>
      <c r="J869" s="272"/>
      <c r="K869" s="272"/>
      <c r="L869" s="272"/>
      <c r="M869" s="272"/>
      <c r="N869" s="272"/>
      <c r="O869" s="272"/>
      <c r="P869" s="272"/>
      <c r="Q869" s="272"/>
      <c r="R869" s="272"/>
      <c r="S869" s="272"/>
      <c r="T869" s="272"/>
      <c r="U869" s="272"/>
      <c r="V869" s="272"/>
      <c r="W869" s="272"/>
      <c r="X869" s="272"/>
      <c r="Y869" s="272"/>
      <c r="Z869" s="272"/>
    </row>
    <row r="870" spans="1:26" x14ac:dyDescent="0.35">
      <c r="A870" s="1008"/>
      <c r="D870" s="269" t="str">
        <f t="shared" si="14"/>
        <v/>
      </c>
      <c r="F870" s="271" t="str">
        <f>IF(Table4[[#This Row],[START DATE]]="","",IF(Table4[[#This Row],[TASK DURATION]]="","",Table4[[#This Row],[START DATE]]+Table4[[#This Row],[TASK DURATION]]))</f>
        <v/>
      </c>
      <c r="G870" s="272"/>
      <c r="H870" s="272"/>
      <c r="I870" s="272"/>
      <c r="J870" s="272"/>
      <c r="K870" s="272"/>
      <c r="L870" s="272"/>
      <c r="M870" s="272"/>
      <c r="N870" s="272"/>
      <c r="O870" s="272"/>
      <c r="P870" s="272"/>
      <c r="Q870" s="272"/>
      <c r="R870" s="272"/>
      <c r="S870" s="272"/>
      <c r="T870" s="272"/>
      <c r="U870" s="272"/>
      <c r="V870" s="272"/>
      <c r="W870" s="272"/>
      <c r="X870" s="272"/>
      <c r="Y870" s="272"/>
      <c r="Z870" s="272"/>
    </row>
    <row r="871" spans="1:26" x14ac:dyDescent="0.35">
      <c r="A871" s="1008"/>
      <c r="D871" s="269" t="str">
        <f t="shared" si="14"/>
        <v/>
      </c>
      <c r="F871" s="271" t="str">
        <f>IF(Table4[[#This Row],[START DATE]]="","",IF(Table4[[#This Row],[TASK DURATION]]="","",Table4[[#This Row],[START DATE]]+Table4[[#This Row],[TASK DURATION]]))</f>
        <v/>
      </c>
      <c r="G871" s="272"/>
      <c r="H871" s="272"/>
      <c r="I871" s="272"/>
      <c r="J871" s="272"/>
      <c r="K871" s="272"/>
      <c r="L871" s="272"/>
      <c r="M871" s="272"/>
      <c r="N871" s="272"/>
      <c r="O871" s="272"/>
      <c r="P871" s="272"/>
      <c r="Q871" s="272"/>
      <c r="R871" s="272"/>
      <c r="S871" s="272"/>
      <c r="T871" s="272"/>
      <c r="U871" s="272"/>
      <c r="V871" s="272"/>
      <c r="W871" s="272"/>
      <c r="X871" s="272"/>
      <c r="Y871" s="272"/>
      <c r="Z871" s="272"/>
    </row>
    <row r="872" spans="1:26" x14ac:dyDescent="0.35">
      <c r="A872" s="1008"/>
      <c r="D872" s="269" t="str">
        <f t="shared" si="14"/>
        <v/>
      </c>
      <c r="F872" s="271" t="str">
        <f>IF(Table4[[#This Row],[START DATE]]="","",IF(Table4[[#This Row],[TASK DURATION]]="","",Table4[[#This Row],[START DATE]]+Table4[[#This Row],[TASK DURATION]]))</f>
        <v/>
      </c>
      <c r="G872" s="272"/>
      <c r="H872" s="272"/>
      <c r="I872" s="272"/>
      <c r="J872" s="272"/>
      <c r="K872" s="272"/>
      <c r="L872" s="272"/>
      <c r="M872" s="272"/>
      <c r="N872" s="272"/>
      <c r="O872" s="272"/>
      <c r="P872" s="272"/>
      <c r="Q872" s="272"/>
      <c r="R872" s="272"/>
      <c r="S872" s="272"/>
      <c r="T872" s="272"/>
      <c r="U872" s="272"/>
      <c r="V872" s="272"/>
      <c r="W872" s="272"/>
      <c r="X872" s="272"/>
      <c r="Y872" s="272"/>
      <c r="Z872" s="272"/>
    </row>
    <row r="873" spans="1:26" x14ac:dyDescent="0.35">
      <c r="A873" s="1008"/>
      <c r="D873" s="269" t="str">
        <f t="shared" si="14"/>
        <v/>
      </c>
      <c r="F873" s="271" t="str">
        <f>IF(Table4[[#This Row],[START DATE]]="","",IF(Table4[[#This Row],[TASK DURATION]]="","",Table4[[#This Row],[START DATE]]+Table4[[#This Row],[TASK DURATION]]))</f>
        <v/>
      </c>
      <c r="G873" s="272"/>
      <c r="H873" s="272"/>
      <c r="I873" s="272"/>
      <c r="J873" s="272"/>
      <c r="K873" s="272"/>
      <c r="L873" s="272"/>
      <c r="M873" s="272"/>
      <c r="N873" s="272"/>
      <c r="O873" s="272"/>
      <c r="P873" s="272"/>
      <c r="Q873" s="272"/>
      <c r="R873" s="272"/>
      <c r="S873" s="272"/>
      <c r="T873" s="272"/>
      <c r="U873" s="272"/>
      <c r="V873" s="272"/>
      <c r="W873" s="272"/>
      <c r="X873" s="272"/>
      <c r="Y873" s="272"/>
      <c r="Z873" s="272"/>
    </row>
    <row r="874" spans="1:26" x14ac:dyDescent="0.35">
      <c r="A874" s="1008"/>
      <c r="D874" s="269" t="str">
        <f t="shared" si="14"/>
        <v/>
      </c>
      <c r="F874" s="271" t="str">
        <f>IF(Table4[[#This Row],[START DATE]]="","",IF(Table4[[#This Row],[TASK DURATION]]="","",Table4[[#This Row],[START DATE]]+Table4[[#This Row],[TASK DURATION]]))</f>
        <v/>
      </c>
      <c r="G874" s="272"/>
      <c r="H874" s="272"/>
      <c r="I874" s="272"/>
      <c r="J874" s="272"/>
      <c r="K874" s="272"/>
      <c r="L874" s="272"/>
      <c r="M874" s="272"/>
      <c r="N874" s="272"/>
      <c r="O874" s="272"/>
      <c r="P874" s="272"/>
      <c r="Q874" s="272"/>
      <c r="R874" s="272"/>
      <c r="S874" s="272"/>
      <c r="T874" s="272"/>
      <c r="U874" s="272"/>
      <c r="V874" s="272"/>
      <c r="W874" s="272"/>
      <c r="X874" s="272"/>
      <c r="Y874" s="272"/>
      <c r="Z874" s="272"/>
    </row>
    <row r="875" spans="1:26" x14ac:dyDescent="0.35">
      <c r="A875" s="1008"/>
      <c r="D875" s="269" t="str">
        <f t="shared" si="14"/>
        <v/>
      </c>
      <c r="F875" s="271" t="str">
        <f>IF(Table4[[#This Row],[START DATE]]="","",IF(Table4[[#This Row],[TASK DURATION]]="","",Table4[[#This Row],[START DATE]]+Table4[[#This Row],[TASK DURATION]]))</f>
        <v/>
      </c>
      <c r="G875" s="272"/>
      <c r="H875" s="272"/>
      <c r="I875" s="272"/>
      <c r="J875" s="272"/>
      <c r="K875" s="272"/>
      <c r="L875" s="272"/>
      <c r="M875" s="272"/>
      <c r="N875" s="272"/>
      <c r="O875" s="272"/>
      <c r="P875" s="272"/>
      <c r="Q875" s="272"/>
      <c r="R875" s="272"/>
      <c r="S875" s="272"/>
      <c r="T875" s="272"/>
      <c r="U875" s="272"/>
      <c r="V875" s="272"/>
      <c r="W875" s="272"/>
      <c r="X875" s="272"/>
      <c r="Y875" s="272"/>
      <c r="Z875" s="272"/>
    </row>
    <row r="876" spans="1:26" x14ac:dyDescent="0.35">
      <c r="A876" s="1008"/>
      <c r="D876" s="269" t="str">
        <f t="shared" si="14"/>
        <v/>
      </c>
      <c r="F876" s="271" t="str">
        <f>IF(Table4[[#This Row],[START DATE]]="","",IF(Table4[[#This Row],[TASK DURATION]]="","",Table4[[#This Row],[START DATE]]+Table4[[#This Row],[TASK DURATION]]))</f>
        <v/>
      </c>
      <c r="G876" s="272"/>
      <c r="H876" s="272"/>
      <c r="I876" s="272"/>
      <c r="J876" s="272"/>
      <c r="K876" s="272"/>
      <c r="L876" s="272"/>
      <c r="M876" s="272"/>
      <c r="N876" s="272"/>
      <c r="O876" s="272"/>
      <c r="P876" s="272"/>
      <c r="Q876" s="272"/>
      <c r="R876" s="272"/>
      <c r="S876" s="272"/>
      <c r="T876" s="272"/>
      <c r="U876" s="272"/>
      <c r="V876" s="272"/>
      <c r="W876" s="272"/>
      <c r="X876" s="272"/>
      <c r="Y876" s="272"/>
      <c r="Z876" s="272"/>
    </row>
    <row r="877" spans="1:26" x14ac:dyDescent="0.35">
      <c r="A877" s="1008"/>
      <c r="D877" s="269" t="str">
        <f t="shared" si="14"/>
        <v/>
      </c>
      <c r="F877" s="271" t="str">
        <f>IF(Table4[[#This Row],[START DATE]]="","",IF(Table4[[#This Row],[TASK DURATION]]="","",Table4[[#This Row],[START DATE]]+Table4[[#This Row],[TASK DURATION]]))</f>
        <v/>
      </c>
      <c r="G877" s="272"/>
      <c r="H877" s="272"/>
      <c r="I877" s="272"/>
      <c r="J877" s="272"/>
      <c r="K877" s="272"/>
      <c r="L877" s="272"/>
      <c r="M877" s="272"/>
      <c r="N877" s="272"/>
      <c r="O877" s="272"/>
      <c r="P877" s="272"/>
      <c r="Q877" s="272"/>
      <c r="R877" s="272"/>
      <c r="S877" s="272"/>
      <c r="T877" s="272"/>
      <c r="U877" s="272"/>
      <c r="V877" s="272"/>
      <c r="W877" s="272"/>
      <c r="X877" s="272"/>
      <c r="Y877" s="272"/>
      <c r="Z877" s="272"/>
    </row>
    <row r="878" spans="1:26" x14ac:dyDescent="0.35">
      <c r="A878" s="1008"/>
      <c r="D878" s="269" t="str">
        <f t="shared" si="14"/>
        <v/>
      </c>
      <c r="F878" s="271" t="str">
        <f>IF(Table4[[#This Row],[START DATE]]="","",IF(Table4[[#This Row],[TASK DURATION]]="","",Table4[[#This Row],[START DATE]]+Table4[[#This Row],[TASK DURATION]]))</f>
        <v/>
      </c>
      <c r="G878" s="272"/>
      <c r="H878" s="272"/>
      <c r="I878" s="272"/>
      <c r="J878" s="272"/>
      <c r="K878" s="272"/>
      <c r="L878" s="272"/>
      <c r="M878" s="272"/>
      <c r="N878" s="272"/>
      <c r="O878" s="272"/>
      <c r="P878" s="272"/>
      <c r="Q878" s="272"/>
      <c r="R878" s="272"/>
      <c r="S878" s="272"/>
      <c r="T878" s="272"/>
      <c r="U878" s="272"/>
      <c r="V878" s="272"/>
      <c r="W878" s="272"/>
      <c r="X878" s="272"/>
      <c r="Y878" s="272"/>
      <c r="Z878" s="272"/>
    </row>
    <row r="879" spans="1:26" x14ac:dyDescent="0.35">
      <c r="A879" s="1008"/>
      <c r="D879" s="269" t="str">
        <f t="shared" si="14"/>
        <v/>
      </c>
      <c r="F879" s="271" t="str">
        <f>IF(Table4[[#This Row],[START DATE]]="","",IF(Table4[[#This Row],[TASK DURATION]]="","",Table4[[#This Row],[START DATE]]+Table4[[#This Row],[TASK DURATION]]))</f>
        <v/>
      </c>
      <c r="G879" s="272"/>
      <c r="H879" s="272"/>
      <c r="I879" s="272"/>
      <c r="J879" s="272"/>
      <c r="K879" s="272"/>
      <c r="L879" s="272"/>
      <c r="M879" s="272"/>
      <c r="N879" s="272"/>
      <c r="O879" s="272"/>
      <c r="P879" s="272"/>
      <c r="Q879" s="272"/>
      <c r="R879" s="272"/>
      <c r="S879" s="272"/>
      <c r="T879" s="272"/>
      <c r="U879" s="272"/>
      <c r="V879" s="272"/>
      <c r="W879" s="272"/>
      <c r="X879" s="272"/>
      <c r="Y879" s="272"/>
      <c r="Z879" s="272"/>
    </row>
    <row r="880" spans="1:26" x14ac:dyDescent="0.35">
      <c r="A880" s="1008"/>
      <c r="D880" s="269" t="str">
        <f t="shared" si="14"/>
        <v/>
      </c>
      <c r="F880" s="271" t="str">
        <f>IF(Table4[[#This Row],[START DATE]]="","",IF(Table4[[#This Row],[TASK DURATION]]="","",Table4[[#This Row],[START DATE]]+Table4[[#This Row],[TASK DURATION]]))</f>
        <v/>
      </c>
      <c r="G880" s="272"/>
      <c r="H880" s="272"/>
      <c r="I880" s="272"/>
      <c r="J880" s="272"/>
      <c r="K880" s="272"/>
      <c r="L880" s="272"/>
      <c r="M880" s="272"/>
      <c r="N880" s="272"/>
      <c r="O880" s="272"/>
      <c r="P880" s="272"/>
      <c r="Q880" s="272"/>
      <c r="R880" s="272"/>
      <c r="S880" s="272"/>
      <c r="T880" s="272"/>
      <c r="U880" s="272"/>
      <c r="V880" s="272"/>
      <c r="W880" s="272"/>
      <c r="X880" s="272"/>
      <c r="Y880" s="272"/>
      <c r="Z880" s="272"/>
    </row>
    <row r="881" spans="1:26" x14ac:dyDescent="0.35">
      <c r="A881" s="1008"/>
      <c r="D881" s="269" t="str">
        <f t="shared" si="14"/>
        <v/>
      </c>
      <c r="F881" s="271" t="str">
        <f>IF(Table4[[#This Row],[START DATE]]="","",IF(Table4[[#This Row],[TASK DURATION]]="","",Table4[[#This Row],[START DATE]]+Table4[[#This Row],[TASK DURATION]]))</f>
        <v/>
      </c>
      <c r="G881" s="272"/>
      <c r="H881" s="272"/>
      <c r="I881" s="272"/>
      <c r="J881" s="272"/>
      <c r="K881" s="272"/>
      <c r="L881" s="272"/>
      <c r="M881" s="272"/>
      <c r="N881" s="272"/>
      <c r="O881" s="272"/>
      <c r="P881" s="272"/>
      <c r="Q881" s="272"/>
      <c r="R881" s="272"/>
      <c r="S881" s="272"/>
      <c r="T881" s="272"/>
      <c r="U881" s="272"/>
      <c r="V881" s="272"/>
      <c r="W881" s="272"/>
      <c r="X881" s="272"/>
      <c r="Y881" s="272"/>
      <c r="Z881" s="272"/>
    </row>
    <row r="882" spans="1:26" x14ac:dyDescent="0.35">
      <c r="A882" s="1008"/>
      <c r="D882" s="269" t="str">
        <f t="shared" si="14"/>
        <v/>
      </c>
      <c r="F882" s="271" t="str">
        <f>IF(Table4[[#This Row],[START DATE]]="","",IF(Table4[[#This Row],[TASK DURATION]]="","",Table4[[#This Row],[START DATE]]+Table4[[#This Row],[TASK DURATION]]))</f>
        <v/>
      </c>
      <c r="G882" s="272"/>
      <c r="H882" s="272"/>
      <c r="I882" s="272"/>
      <c r="J882" s="272"/>
      <c r="K882" s="272"/>
      <c r="L882" s="272"/>
      <c r="M882" s="272"/>
      <c r="N882" s="272"/>
      <c r="O882" s="272"/>
      <c r="P882" s="272"/>
      <c r="Q882" s="272"/>
      <c r="R882" s="272"/>
      <c r="S882" s="272"/>
      <c r="T882" s="272"/>
      <c r="U882" s="272"/>
      <c r="V882" s="272"/>
      <c r="W882" s="272"/>
      <c r="X882" s="272"/>
      <c r="Y882" s="272"/>
      <c r="Z882" s="272"/>
    </row>
    <row r="883" spans="1:26" x14ac:dyDescent="0.35">
      <c r="A883" s="1008"/>
      <c r="D883" s="269" t="str">
        <f t="shared" si="14"/>
        <v/>
      </c>
      <c r="F883" s="271" t="str">
        <f>IF(Table4[[#This Row],[START DATE]]="","",IF(Table4[[#This Row],[TASK DURATION]]="","",Table4[[#This Row],[START DATE]]+Table4[[#This Row],[TASK DURATION]]))</f>
        <v/>
      </c>
      <c r="G883" s="272"/>
      <c r="H883" s="272"/>
      <c r="I883" s="272"/>
      <c r="J883" s="272"/>
      <c r="K883" s="272"/>
      <c r="L883" s="272"/>
      <c r="M883" s="272"/>
      <c r="N883" s="272"/>
      <c r="O883" s="272"/>
      <c r="P883" s="272"/>
      <c r="Q883" s="272"/>
      <c r="R883" s="272"/>
      <c r="S883" s="272"/>
      <c r="T883" s="272"/>
      <c r="U883" s="272"/>
      <c r="V883" s="272"/>
      <c r="W883" s="272"/>
      <c r="X883" s="272"/>
      <c r="Y883" s="272"/>
      <c r="Z883" s="272"/>
    </row>
    <row r="884" spans="1:26" x14ac:dyDescent="0.35">
      <c r="A884" s="1008"/>
      <c r="D884" s="269" t="str">
        <f t="shared" si="14"/>
        <v/>
      </c>
      <c r="F884" s="271" t="str">
        <f>IF(Table4[[#This Row],[START DATE]]="","",IF(Table4[[#This Row],[TASK DURATION]]="","",Table4[[#This Row],[START DATE]]+Table4[[#This Row],[TASK DURATION]]))</f>
        <v/>
      </c>
      <c r="G884" s="272"/>
      <c r="H884" s="272"/>
      <c r="I884" s="272"/>
      <c r="J884" s="272"/>
      <c r="K884" s="272"/>
      <c r="L884" s="272"/>
      <c r="M884" s="272"/>
      <c r="N884" s="272"/>
      <c r="O884" s="272"/>
      <c r="P884" s="272"/>
      <c r="Q884" s="272"/>
      <c r="R884" s="272"/>
      <c r="S884" s="272"/>
      <c r="T884" s="272"/>
      <c r="U884" s="272"/>
      <c r="V884" s="272"/>
      <c r="W884" s="272"/>
      <c r="X884" s="272"/>
      <c r="Y884" s="272"/>
      <c r="Z884" s="272"/>
    </row>
    <row r="885" spans="1:26" x14ac:dyDescent="0.35">
      <c r="A885" s="1008"/>
      <c r="D885" s="269" t="str">
        <f t="shared" si="14"/>
        <v/>
      </c>
      <c r="F885" s="271" t="str">
        <f>IF(Table4[[#This Row],[START DATE]]="","",IF(Table4[[#This Row],[TASK DURATION]]="","",Table4[[#This Row],[START DATE]]+Table4[[#This Row],[TASK DURATION]]))</f>
        <v/>
      </c>
      <c r="G885" s="272"/>
      <c r="H885" s="272"/>
      <c r="I885" s="272"/>
      <c r="J885" s="272"/>
      <c r="K885" s="272"/>
      <c r="L885" s="272"/>
      <c r="M885" s="272"/>
      <c r="N885" s="272"/>
      <c r="O885" s="272"/>
      <c r="P885" s="272"/>
      <c r="Q885" s="272"/>
      <c r="R885" s="272"/>
      <c r="S885" s="272"/>
      <c r="T885" s="272"/>
      <c r="U885" s="272"/>
      <c r="V885" s="272"/>
      <c r="W885" s="272"/>
      <c r="X885" s="272"/>
      <c r="Y885" s="272"/>
      <c r="Z885" s="272"/>
    </row>
    <row r="886" spans="1:26" x14ac:dyDescent="0.35">
      <c r="A886" s="1008"/>
      <c r="D886" s="269" t="str">
        <f t="shared" si="14"/>
        <v/>
      </c>
      <c r="F886" s="271" t="str">
        <f>IF(Table4[[#This Row],[START DATE]]="","",IF(Table4[[#This Row],[TASK DURATION]]="","",Table4[[#This Row],[START DATE]]+Table4[[#This Row],[TASK DURATION]]))</f>
        <v/>
      </c>
      <c r="G886" s="272"/>
      <c r="H886" s="272"/>
      <c r="I886" s="272"/>
      <c r="J886" s="272"/>
      <c r="K886" s="272"/>
      <c r="L886" s="272"/>
      <c r="M886" s="272"/>
      <c r="N886" s="272"/>
      <c r="O886" s="272"/>
      <c r="P886" s="272"/>
      <c r="Q886" s="272"/>
      <c r="R886" s="272"/>
      <c r="S886" s="272"/>
      <c r="T886" s="272"/>
      <c r="U886" s="272"/>
      <c r="V886" s="272"/>
      <c r="W886" s="272"/>
      <c r="X886" s="272"/>
      <c r="Y886" s="272"/>
      <c r="Z886" s="272"/>
    </row>
    <row r="887" spans="1:26" x14ac:dyDescent="0.35">
      <c r="A887" s="1008"/>
      <c r="D887" s="269" t="str">
        <f t="shared" si="14"/>
        <v/>
      </c>
      <c r="F887" s="271" t="str">
        <f>IF(Table4[[#This Row],[START DATE]]="","",IF(Table4[[#This Row],[TASK DURATION]]="","",Table4[[#This Row],[START DATE]]+Table4[[#This Row],[TASK DURATION]]))</f>
        <v/>
      </c>
      <c r="G887" s="272"/>
      <c r="H887" s="272"/>
      <c r="I887" s="272"/>
      <c r="J887" s="272"/>
      <c r="K887" s="272"/>
      <c r="L887" s="272"/>
      <c r="M887" s="272"/>
      <c r="N887" s="272"/>
      <c r="O887" s="272"/>
      <c r="P887" s="272"/>
      <c r="Q887" s="272"/>
      <c r="R887" s="272"/>
      <c r="S887" s="272"/>
      <c r="T887" s="272"/>
      <c r="U887" s="272"/>
      <c r="V887" s="272"/>
      <c r="W887" s="272"/>
      <c r="X887" s="272"/>
      <c r="Y887" s="272"/>
      <c r="Z887" s="272"/>
    </row>
    <row r="888" spans="1:26" x14ac:dyDescent="0.35">
      <c r="A888" s="1008"/>
      <c r="D888" s="269" t="str">
        <f t="shared" si="14"/>
        <v/>
      </c>
      <c r="F888" s="271" t="str">
        <f>IF(Table4[[#This Row],[START DATE]]="","",IF(Table4[[#This Row],[TASK DURATION]]="","",Table4[[#This Row],[START DATE]]+Table4[[#This Row],[TASK DURATION]]))</f>
        <v/>
      </c>
      <c r="G888" s="272"/>
      <c r="H888" s="272"/>
      <c r="I888" s="272"/>
      <c r="J888" s="272"/>
      <c r="K888" s="272"/>
      <c r="L888" s="272"/>
      <c r="M888" s="272"/>
      <c r="N888" s="272"/>
      <c r="O888" s="272"/>
      <c r="P888" s="272"/>
      <c r="Q888" s="272"/>
      <c r="R888" s="272"/>
      <c r="S888" s="272"/>
      <c r="T888" s="272"/>
      <c r="U888" s="272"/>
      <c r="V888" s="272"/>
      <c r="W888" s="272"/>
      <c r="X888" s="272"/>
      <c r="Y888" s="272"/>
      <c r="Z888" s="272"/>
    </row>
    <row r="889" spans="1:26" x14ac:dyDescent="0.35">
      <c r="A889" s="1008"/>
      <c r="D889" s="269" t="str">
        <f t="shared" si="14"/>
        <v/>
      </c>
      <c r="F889" s="271" t="str">
        <f>IF(Table4[[#This Row],[START DATE]]="","",IF(Table4[[#This Row],[TASK DURATION]]="","",Table4[[#This Row],[START DATE]]+Table4[[#This Row],[TASK DURATION]]))</f>
        <v/>
      </c>
      <c r="G889" s="272"/>
      <c r="H889" s="272"/>
      <c r="I889" s="272"/>
      <c r="J889" s="272"/>
      <c r="K889" s="272"/>
      <c r="L889" s="272"/>
      <c r="M889" s="272"/>
      <c r="N889" s="272"/>
      <c r="O889" s="272"/>
      <c r="P889" s="272"/>
      <c r="Q889" s="272"/>
      <c r="R889" s="272"/>
      <c r="S889" s="272"/>
      <c r="T889" s="272"/>
      <c r="U889" s="272"/>
      <c r="V889" s="272"/>
      <c r="W889" s="272"/>
      <c r="X889" s="272"/>
      <c r="Y889" s="272"/>
      <c r="Z889" s="272"/>
    </row>
    <row r="890" spans="1:26" x14ac:dyDescent="0.35">
      <c r="A890" s="1008"/>
      <c r="D890" s="269" t="str">
        <f t="shared" si="14"/>
        <v/>
      </c>
      <c r="F890" s="271" t="str">
        <f>IF(Table4[[#This Row],[START DATE]]="","",IF(Table4[[#This Row],[TASK DURATION]]="","",Table4[[#This Row],[START DATE]]+Table4[[#This Row],[TASK DURATION]]))</f>
        <v/>
      </c>
      <c r="G890" s="272"/>
      <c r="H890" s="272"/>
      <c r="I890" s="272"/>
      <c r="J890" s="272"/>
      <c r="K890" s="272"/>
      <c r="L890" s="272"/>
      <c r="M890" s="272"/>
      <c r="N890" s="272"/>
      <c r="O890" s="272"/>
      <c r="P890" s="272"/>
      <c r="Q890" s="272"/>
      <c r="R890" s="272"/>
      <c r="S890" s="272"/>
      <c r="T890" s="272"/>
      <c r="U890" s="272"/>
      <c r="V890" s="272"/>
      <c r="W890" s="272"/>
      <c r="X890" s="272"/>
      <c r="Y890" s="272"/>
      <c r="Z890" s="272"/>
    </row>
    <row r="891" spans="1:26" x14ac:dyDescent="0.35">
      <c r="A891" s="1008"/>
      <c r="D891" s="269" t="str">
        <f t="shared" si="14"/>
        <v/>
      </c>
      <c r="F891" s="271" t="str">
        <f>IF(Table4[[#This Row],[START DATE]]="","",IF(Table4[[#This Row],[TASK DURATION]]="","",Table4[[#This Row],[START DATE]]+Table4[[#This Row],[TASK DURATION]]))</f>
        <v/>
      </c>
      <c r="G891" s="272"/>
      <c r="H891" s="272"/>
      <c r="I891" s="272"/>
      <c r="J891" s="272"/>
      <c r="K891" s="272"/>
      <c r="L891" s="272"/>
      <c r="M891" s="272"/>
      <c r="N891" s="272"/>
      <c r="O891" s="272"/>
      <c r="P891" s="272"/>
      <c r="Q891" s="272"/>
      <c r="R891" s="272"/>
      <c r="S891" s="272"/>
      <c r="T891" s="272"/>
      <c r="U891" s="272"/>
      <c r="V891" s="272"/>
      <c r="W891" s="272"/>
      <c r="X891" s="272"/>
      <c r="Y891" s="272"/>
      <c r="Z891" s="272"/>
    </row>
    <row r="892" spans="1:26" x14ac:dyDescent="0.35">
      <c r="A892" s="1008"/>
      <c r="D892" s="269" t="str">
        <f t="shared" si="14"/>
        <v/>
      </c>
      <c r="F892" s="271" t="str">
        <f>IF(Table4[[#This Row],[START DATE]]="","",IF(Table4[[#This Row],[TASK DURATION]]="","",Table4[[#This Row],[START DATE]]+Table4[[#This Row],[TASK DURATION]]))</f>
        <v/>
      </c>
      <c r="G892" s="272"/>
      <c r="H892" s="272"/>
      <c r="I892" s="272"/>
      <c r="J892" s="272"/>
      <c r="K892" s="272"/>
      <c r="L892" s="272"/>
      <c r="M892" s="272"/>
      <c r="N892" s="272"/>
      <c r="O892" s="272"/>
      <c r="P892" s="272"/>
      <c r="Q892" s="272"/>
      <c r="R892" s="272"/>
      <c r="S892" s="272"/>
      <c r="T892" s="272"/>
      <c r="U892" s="272"/>
      <c r="V892" s="272"/>
      <c r="W892" s="272"/>
      <c r="X892" s="272"/>
      <c r="Y892" s="272"/>
      <c r="Z892" s="272"/>
    </row>
    <row r="893" spans="1:26" x14ac:dyDescent="0.35">
      <c r="A893" s="1008"/>
      <c r="D893" s="269" t="str">
        <f t="shared" si="14"/>
        <v/>
      </c>
      <c r="F893" s="271" t="str">
        <f>IF(Table4[[#This Row],[START DATE]]="","",IF(Table4[[#This Row],[TASK DURATION]]="","",Table4[[#This Row],[START DATE]]+Table4[[#This Row],[TASK DURATION]]))</f>
        <v/>
      </c>
      <c r="G893" s="272"/>
      <c r="H893" s="272"/>
      <c r="I893" s="272"/>
      <c r="J893" s="272"/>
      <c r="K893" s="272"/>
      <c r="L893" s="272"/>
      <c r="M893" s="272"/>
      <c r="N893" s="272"/>
      <c r="O893" s="272"/>
      <c r="P893" s="272"/>
      <c r="Q893" s="272"/>
      <c r="R893" s="272"/>
      <c r="S893" s="272"/>
      <c r="T893" s="272"/>
      <c r="U893" s="272"/>
      <c r="V893" s="272"/>
      <c r="W893" s="272"/>
      <c r="X893" s="272"/>
      <c r="Y893" s="272"/>
      <c r="Z893" s="272"/>
    </row>
    <row r="894" spans="1:26" x14ac:dyDescent="0.35">
      <c r="A894" s="1008"/>
      <c r="D894" s="269" t="str">
        <f t="shared" si="14"/>
        <v/>
      </c>
      <c r="F894" s="271" t="str">
        <f>IF(Table4[[#This Row],[START DATE]]="","",IF(Table4[[#This Row],[TASK DURATION]]="","",Table4[[#This Row],[START DATE]]+Table4[[#This Row],[TASK DURATION]]))</f>
        <v/>
      </c>
      <c r="G894" s="272"/>
      <c r="H894" s="272"/>
      <c r="I894" s="272"/>
      <c r="J894" s="272"/>
      <c r="K894" s="272"/>
      <c r="L894" s="272"/>
      <c r="M894" s="272"/>
      <c r="N894" s="272"/>
      <c r="O894" s="272"/>
      <c r="P894" s="272"/>
      <c r="Q894" s="272"/>
      <c r="R894" s="272"/>
      <c r="S894" s="272"/>
      <c r="T894" s="272"/>
      <c r="U894" s="272"/>
      <c r="V894" s="272"/>
      <c r="W894" s="272"/>
      <c r="X894" s="272"/>
      <c r="Y894" s="272"/>
      <c r="Z894" s="272"/>
    </row>
    <row r="895" spans="1:26" x14ac:dyDescent="0.35">
      <c r="A895" s="1008"/>
      <c r="D895" s="269" t="str">
        <f t="shared" si="14"/>
        <v/>
      </c>
      <c r="F895" s="271" t="str">
        <f>IF(Table4[[#This Row],[START DATE]]="","",IF(Table4[[#This Row],[TASK DURATION]]="","",Table4[[#This Row],[START DATE]]+Table4[[#This Row],[TASK DURATION]]))</f>
        <v/>
      </c>
      <c r="G895" s="272"/>
      <c r="H895" s="272"/>
      <c r="I895" s="272"/>
      <c r="J895" s="272"/>
      <c r="K895" s="272"/>
      <c r="L895" s="272"/>
      <c r="M895" s="272"/>
      <c r="N895" s="272"/>
      <c r="O895" s="272"/>
      <c r="P895" s="272"/>
      <c r="Q895" s="272"/>
      <c r="R895" s="272"/>
      <c r="S895" s="272"/>
      <c r="T895" s="272"/>
      <c r="U895" s="272"/>
      <c r="V895" s="272"/>
      <c r="W895" s="272"/>
      <c r="X895" s="272"/>
      <c r="Y895" s="272"/>
      <c r="Z895" s="272"/>
    </row>
    <row r="896" spans="1:26" x14ac:dyDescent="0.35">
      <c r="A896" s="1008"/>
      <c r="D896" s="269" t="str">
        <f t="shared" si="14"/>
        <v/>
      </c>
      <c r="F896" s="271" t="str">
        <f>IF(Table4[[#This Row],[START DATE]]="","",IF(Table4[[#This Row],[TASK DURATION]]="","",Table4[[#This Row],[START DATE]]+Table4[[#This Row],[TASK DURATION]]))</f>
        <v/>
      </c>
      <c r="G896" s="272"/>
      <c r="H896" s="272"/>
      <c r="I896" s="272"/>
      <c r="J896" s="272"/>
      <c r="K896" s="272"/>
      <c r="L896" s="272"/>
      <c r="M896" s="272"/>
      <c r="N896" s="272"/>
      <c r="O896" s="272"/>
      <c r="P896" s="272"/>
      <c r="Q896" s="272"/>
      <c r="R896" s="272"/>
      <c r="S896" s="272"/>
      <c r="T896" s="272"/>
      <c r="U896" s="272"/>
      <c r="V896" s="272"/>
      <c r="W896" s="272"/>
      <c r="X896" s="272"/>
      <c r="Y896" s="272"/>
      <c r="Z896" s="272"/>
    </row>
    <row r="897" spans="1:26" x14ac:dyDescent="0.35">
      <c r="A897" s="1008"/>
      <c r="D897" s="269" t="str">
        <f t="shared" si="14"/>
        <v/>
      </c>
      <c r="F897" s="271" t="str">
        <f>IF(Table4[[#This Row],[START DATE]]="","",IF(Table4[[#This Row],[TASK DURATION]]="","",Table4[[#This Row],[START DATE]]+Table4[[#This Row],[TASK DURATION]]))</f>
        <v/>
      </c>
      <c r="G897" s="272"/>
      <c r="H897" s="272"/>
      <c r="I897" s="272"/>
      <c r="J897" s="272"/>
      <c r="K897" s="272"/>
      <c r="L897" s="272"/>
      <c r="M897" s="272"/>
      <c r="N897" s="272"/>
      <c r="O897" s="272"/>
      <c r="P897" s="272"/>
      <c r="Q897" s="272"/>
      <c r="R897" s="272"/>
      <c r="S897" s="272"/>
      <c r="T897" s="272"/>
      <c r="U897" s="272"/>
      <c r="V897" s="272"/>
      <c r="W897" s="272"/>
      <c r="X897" s="272"/>
      <c r="Y897" s="272"/>
      <c r="Z897" s="272"/>
    </row>
    <row r="898" spans="1:26" x14ac:dyDescent="0.35">
      <c r="A898" s="1008"/>
      <c r="D898" s="269" t="str">
        <f t="shared" ref="D898:D961" si="15">IF(E898="","",IF(C898="","",E898-C898))</f>
        <v/>
      </c>
      <c r="F898" s="271" t="str">
        <f>IF(Table4[[#This Row],[START DATE]]="","",IF(Table4[[#This Row],[TASK DURATION]]="","",Table4[[#This Row],[START DATE]]+Table4[[#This Row],[TASK DURATION]]))</f>
        <v/>
      </c>
      <c r="G898" s="272"/>
      <c r="H898" s="272"/>
      <c r="I898" s="272"/>
      <c r="J898" s="272"/>
      <c r="K898" s="272"/>
      <c r="L898" s="272"/>
      <c r="M898" s="272"/>
      <c r="N898" s="272"/>
      <c r="O898" s="272"/>
      <c r="P898" s="272"/>
      <c r="Q898" s="272"/>
      <c r="R898" s="272"/>
      <c r="S898" s="272"/>
      <c r="T898" s="272"/>
      <c r="U898" s="272"/>
      <c r="V898" s="272"/>
      <c r="W898" s="272"/>
      <c r="X898" s="272"/>
      <c r="Y898" s="272"/>
      <c r="Z898" s="272"/>
    </row>
    <row r="899" spans="1:26" x14ac:dyDescent="0.35">
      <c r="A899" s="1008"/>
      <c r="D899" s="269" t="str">
        <f t="shared" si="15"/>
        <v/>
      </c>
      <c r="F899" s="271" t="str">
        <f>IF(Table4[[#This Row],[START DATE]]="","",IF(Table4[[#This Row],[TASK DURATION]]="","",Table4[[#This Row],[START DATE]]+Table4[[#This Row],[TASK DURATION]]))</f>
        <v/>
      </c>
      <c r="G899" s="272"/>
      <c r="H899" s="272"/>
      <c r="I899" s="272"/>
      <c r="J899" s="272"/>
      <c r="K899" s="272"/>
      <c r="L899" s="272"/>
      <c r="M899" s="272"/>
      <c r="N899" s="272"/>
      <c r="O899" s="272"/>
      <c r="P899" s="272"/>
      <c r="Q899" s="272"/>
      <c r="R899" s="272"/>
      <c r="S899" s="272"/>
      <c r="T899" s="272"/>
      <c r="U899" s="272"/>
      <c r="V899" s="272"/>
      <c r="W899" s="272"/>
      <c r="X899" s="272"/>
      <c r="Y899" s="272"/>
      <c r="Z899" s="272"/>
    </row>
    <row r="900" spans="1:26" x14ac:dyDescent="0.35">
      <c r="A900" s="1008"/>
      <c r="D900" s="269" t="str">
        <f t="shared" si="15"/>
        <v/>
      </c>
      <c r="F900" s="271" t="str">
        <f>IF(Table4[[#This Row],[START DATE]]="","",IF(Table4[[#This Row],[TASK DURATION]]="","",Table4[[#This Row],[START DATE]]+Table4[[#This Row],[TASK DURATION]]))</f>
        <v/>
      </c>
      <c r="G900" s="272"/>
      <c r="H900" s="272"/>
      <c r="I900" s="272"/>
      <c r="J900" s="272"/>
      <c r="K900" s="272"/>
      <c r="L900" s="272"/>
      <c r="M900" s="272"/>
      <c r="N900" s="272"/>
      <c r="O900" s="272"/>
      <c r="P900" s="272"/>
      <c r="Q900" s="272"/>
      <c r="R900" s="272"/>
      <c r="S900" s="272"/>
      <c r="T900" s="272"/>
      <c r="U900" s="272"/>
      <c r="V900" s="272"/>
      <c r="W900" s="272"/>
      <c r="X900" s="272"/>
      <c r="Y900" s="272"/>
      <c r="Z900" s="272"/>
    </row>
    <row r="901" spans="1:26" x14ac:dyDescent="0.35">
      <c r="A901" s="1008"/>
      <c r="D901" s="269" t="str">
        <f t="shared" si="15"/>
        <v/>
      </c>
      <c r="F901" s="271" t="str">
        <f>IF(Table4[[#This Row],[START DATE]]="","",IF(Table4[[#This Row],[TASK DURATION]]="","",Table4[[#This Row],[START DATE]]+Table4[[#This Row],[TASK DURATION]]))</f>
        <v/>
      </c>
      <c r="G901" s="272"/>
      <c r="H901" s="272"/>
      <c r="I901" s="272"/>
      <c r="J901" s="272"/>
      <c r="K901" s="272"/>
      <c r="L901" s="272"/>
      <c r="M901" s="272"/>
      <c r="N901" s="272"/>
      <c r="O901" s="272"/>
      <c r="P901" s="272"/>
      <c r="Q901" s="272"/>
      <c r="R901" s="272"/>
      <c r="S901" s="272"/>
      <c r="T901" s="272"/>
      <c r="U901" s="272"/>
      <c r="V901" s="272"/>
      <c r="W901" s="272"/>
      <c r="X901" s="272"/>
      <c r="Y901" s="272"/>
      <c r="Z901" s="272"/>
    </row>
    <row r="902" spans="1:26" x14ac:dyDescent="0.35">
      <c r="A902" s="1008"/>
      <c r="D902" s="269" t="str">
        <f t="shared" si="15"/>
        <v/>
      </c>
      <c r="F902" s="271" t="str">
        <f>IF(Table4[[#This Row],[START DATE]]="","",IF(Table4[[#This Row],[TASK DURATION]]="","",Table4[[#This Row],[START DATE]]+Table4[[#This Row],[TASK DURATION]]))</f>
        <v/>
      </c>
      <c r="G902" s="272"/>
      <c r="H902" s="272"/>
      <c r="I902" s="272"/>
      <c r="J902" s="272"/>
      <c r="K902" s="272"/>
      <c r="L902" s="272"/>
      <c r="M902" s="272"/>
      <c r="N902" s="272"/>
      <c r="O902" s="272"/>
      <c r="P902" s="272"/>
      <c r="Q902" s="272"/>
      <c r="R902" s="272"/>
      <c r="S902" s="272"/>
      <c r="T902" s="272"/>
      <c r="U902" s="272"/>
      <c r="V902" s="272"/>
      <c r="W902" s="272"/>
      <c r="X902" s="272"/>
      <c r="Y902" s="272"/>
      <c r="Z902" s="272"/>
    </row>
    <row r="903" spans="1:26" x14ac:dyDescent="0.35">
      <c r="A903" s="1008"/>
      <c r="D903" s="269" t="str">
        <f t="shared" si="15"/>
        <v/>
      </c>
      <c r="F903" s="271" t="str">
        <f>IF(Table4[[#This Row],[START DATE]]="","",IF(Table4[[#This Row],[TASK DURATION]]="","",Table4[[#This Row],[START DATE]]+Table4[[#This Row],[TASK DURATION]]))</f>
        <v/>
      </c>
      <c r="G903" s="272"/>
      <c r="H903" s="272"/>
      <c r="I903" s="272"/>
      <c r="J903" s="272"/>
      <c r="K903" s="272"/>
      <c r="L903" s="272"/>
      <c r="M903" s="272"/>
      <c r="N903" s="272"/>
      <c r="O903" s="272"/>
      <c r="P903" s="272"/>
      <c r="Q903" s="272"/>
      <c r="R903" s="272"/>
      <c r="S903" s="272"/>
      <c r="T903" s="272"/>
      <c r="U903" s="272"/>
      <c r="V903" s="272"/>
      <c r="W903" s="272"/>
      <c r="X903" s="272"/>
      <c r="Y903" s="272"/>
      <c r="Z903" s="272"/>
    </row>
    <row r="904" spans="1:26" x14ac:dyDescent="0.35">
      <c r="A904" s="1008"/>
      <c r="D904" s="269" t="str">
        <f t="shared" si="15"/>
        <v/>
      </c>
      <c r="F904" s="271" t="str">
        <f>IF(Table4[[#This Row],[START DATE]]="","",IF(Table4[[#This Row],[TASK DURATION]]="","",Table4[[#This Row],[START DATE]]+Table4[[#This Row],[TASK DURATION]]))</f>
        <v/>
      </c>
      <c r="G904" s="272"/>
      <c r="H904" s="272"/>
      <c r="I904" s="272"/>
      <c r="J904" s="272"/>
      <c r="K904" s="272"/>
      <c r="L904" s="272"/>
      <c r="M904" s="272"/>
      <c r="N904" s="272"/>
      <c r="O904" s="272"/>
      <c r="P904" s="272"/>
      <c r="Q904" s="272"/>
      <c r="R904" s="272"/>
      <c r="S904" s="272"/>
      <c r="T904" s="272"/>
      <c r="U904" s="272"/>
      <c r="V904" s="272"/>
      <c r="W904" s="272"/>
      <c r="X904" s="272"/>
      <c r="Y904" s="272"/>
      <c r="Z904" s="272"/>
    </row>
    <row r="905" spans="1:26" x14ac:dyDescent="0.35">
      <c r="A905" s="1008"/>
      <c r="D905" s="269" t="str">
        <f t="shared" si="15"/>
        <v/>
      </c>
      <c r="F905" s="271" t="str">
        <f>IF(Table4[[#This Row],[START DATE]]="","",IF(Table4[[#This Row],[TASK DURATION]]="","",Table4[[#This Row],[START DATE]]+Table4[[#This Row],[TASK DURATION]]))</f>
        <v/>
      </c>
      <c r="G905" s="272"/>
      <c r="H905" s="272"/>
      <c r="I905" s="272"/>
      <c r="J905" s="272"/>
      <c r="K905" s="272"/>
      <c r="L905" s="272"/>
      <c r="M905" s="272"/>
      <c r="N905" s="272"/>
      <c r="O905" s="272"/>
      <c r="P905" s="272"/>
      <c r="Q905" s="272"/>
      <c r="R905" s="272"/>
      <c r="S905" s="272"/>
      <c r="T905" s="272"/>
      <c r="U905" s="272"/>
      <c r="V905" s="272"/>
      <c r="W905" s="272"/>
      <c r="X905" s="272"/>
      <c r="Y905" s="272"/>
      <c r="Z905" s="272"/>
    </row>
    <row r="906" spans="1:26" x14ac:dyDescent="0.35">
      <c r="A906" s="1008"/>
      <c r="D906" s="269" t="str">
        <f t="shared" si="15"/>
        <v/>
      </c>
      <c r="F906" s="271" t="str">
        <f>IF(Table4[[#This Row],[START DATE]]="","",IF(Table4[[#This Row],[TASK DURATION]]="","",Table4[[#This Row],[START DATE]]+Table4[[#This Row],[TASK DURATION]]))</f>
        <v/>
      </c>
      <c r="G906" s="272"/>
      <c r="H906" s="272"/>
      <c r="I906" s="272"/>
      <c r="J906" s="272"/>
      <c r="K906" s="272"/>
      <c r="L906" s="272"/>
      <c r="M906" s="272"/>
      <c r="N906" s="272"/>
      <c r="O906" s="272"/>
      <c r="P906" s="272"/>
      <c r="Q906" s="272"/>
      <c r="R906" s="272"/>
      <c r="S906" s="272"/>
      <c r="T906" s="272"/>
      <c r="U906" s="272"/>
      <c r="V906" s="272"/>
      <c r="W906" s="272"/>
      <c r="X906" s="272"/>
      <c r="Y906" s="272"/>
      <c r="Z906" s="272"/>
    </row>
    <row r="907" spans="1:26" x14ac:dyDescent="0.35">
      <c r="A907" s="1008"/>
      <c r="D907" s="269" t="str">
        <f t="shared" si="15"/>
        <v/>
      </c>
      <c r="F907" s="271" t="str">
        <f>IF(Table4[[#This Row],[START DATE]]="","",IF(Table4[[#This Row],[TASK DURATION]]="","",Table4[[#This Row],[START DATE]]+Table4[[#This Row],[TASK DURATION]]))</f>
        <v/>
      </c>
      <c r="G907" s="272"/>
      <c r="H907" s="272"/>
      <c r="I907" s="272"/>
      <c r="J907" s="272"/>
      <c r="K907" s="272"/>
      <c r="L907" s="272"/>
      <c r="M907" s="272"/>
      <c r="N907" s="272"/>
      <c r="O907" s="272"/>
      <c r="P907" s="272"/>
      <c r="Q907" s="272"/>
      <c r="R907" s="272"/>
      <c r="S907" s="272"/>
      <c r="T907" s="272"/>
      <c r="U907" s="272"/>
      <c r="V907" s="272"/>
      <c r="W907" s="272"/>
      <c r="X907" s="272"/>
      <c r="Y907" s="272"/>
      <c r="Z907" s="272"/>
    </row>
    <row r="908" spans="1:26" x14ac:dyDescent="0.35">
      <c r="A908" s="1008"/>
      <c r="D908" s="269" t="str">
        <f t="shared" si="15"/>
        <v/>
      </c>
      <c r="F908" s="271" t="str">
        <f>IF(Table4[[#This Row],[START DATE]]="","",IF(Table4[[#This Row],[TASK DURATION]]="","",Table4[[#This Row],[START DATE]]+Table4[[#This Row],[TASK DURATION]]))</f>
        <v/>
      </c>
      <c r="G908" s="272"/>
      <c r="H908" s="272"/>
      <c r="I908" s="272"/>
      <c r="J908" s="272"/>
      <c r="K908" s="272"/>
      <c r="L908" s="272"/>
      <c r="M908" s="272"/>
      <c r="N908" s="272"/>
      <c r="O908" s="272"/>
      <c r="P908" s="272"/>
      <c r="Q908" s="272"/>
      <c r="R908" s="272"/>
      <c r="S908" s="272"/>
      <c r="T908" s="272"/>
      <c r="U908" s="272"/>
      <c r="V908" s="272"/>
      <c r="W908" s="272"/>
      <c r="X908" s="272"/>
      <c r="Y908" s="272"/>
      <c r="Z908" s="272"/>
    </row>
    <row r="909" spans="1:26" x14ac:dyDescent="0.35">
      <c r="A909" s="1008"/>
      <c r="D909" s="269" t="str">
        <f t="shared" si="15"/>
        <v/>
      </c>
      <c r="F909" s="271" t="str">
        <f>IF(Table4[[#This Row],[START DATE]]="","",IF(Table4[[#This Row],[TASK DURATION]]="","",Table4[[#This Row],[START DATE]]+Table4[[#This Row],[TASK DURATION]]))</f>
        <v/>
      </c>
      <c r="G909" s="272"/>
      <c r="H909" s="272"/>
      <c r="I909" s="272"/>
      <c r="J909" s="272"/>
      <c r="K909" s="272"/>
      <c r="L909" s="272"/>
      <c r="M909" s="272"/>
      <c r="N909" s="272"/>
      <c r="O909" s="272"/>
      <c r="P909" s="272"/>
      <c r="Q909" s="272"/>
      <c r="R909" s="272"/>
      <c r="S909" s="272"/>
      <c r="T909" s="272"/>
      <c r="U909" s="272"/>
      <c r="V909" s="272"/>
      <c r="W909" s="272"/>
      <c r="X909" s="272"/>
      <c r="Y909" s="272"/>
      <c r="Z909" s="272"/>
    </row>
    <row r="910" spans="1:26" x14ac:dyDescent="0.35">
      <c r="A910" s="1008"/>
      <c r="D910" s="269" t="str">
        <f t="shared" si="15"/>
        <v/>
      </c>
      <c r="F910" s="271" t="str">
        <f>IF(Table4[[#This Row],[START DATE]]="","",IF(Table4[[#This Row],[TASK DURATION]]="","",Table4[[#This Row],[START DATE]]+Table4[[#This Row],[TASK DURATION]]))</f>
        <v/>
      </c>
      <c r="G910" s="272"/>
      <c r="H910" s="272"/>
      <c r="I910" s="272"/>
      <c r="J910" s="272"/>
      <c r="K910" s="272"/>
      <c r="L910" s="272"/>
      <c r="M910" s="272"/>
      <c r="N910" s="272"/>
      <c r="O910" s="272"/>
      <c r="P910" s="272"/>
      <c r="Q910" s="272"/>
      <c r="R910" s="272"/>
      <c r="S910" s="272"/>
      <c r="T910" s="272"/>
      <c r="U910" s="272"/>
      <c r="V910" s="272"/>
      <c r="W910" s="272"/>
      <c r="X910" s="272"/>
      <c r="Y910" s="272"/>
      <c r="Z910" s="272"/>
    </row>
    <row r="911" spans="1:26" x14ac:dyDescent="0.35">
      <c r="A911" s="1008"/>
      <c r="D911" s="269" t="str">
        <f t="shared" si="15"/>
        <v/>
      </c>
      <c r="F911" s="271" t="str">
        <f>IF(Table4[[#This Row],[START DATE]]="","",IF(Table4[[#This Row],[TASK DURATION]]="","",Table4[[#This Row],[START DATE]]+Table4[[#This Row],[TASK DURATION]]))</f>
        <v/>
      </c>
      <c r="G911" s="272"/>
      <c r="H911" s="272"/>
      <c r="I911" s="272"/>
      <c r="J911" s="272"/>
      <c r="K911" s="272"/>
      <c r="L911" s="272"/>
      <c r="M911" s="272"/>
      <c r="N911" s="272"/>
      <c r="O911" s="272"/>
      <c r="P911" s="272"/>
      <c r="Q911" s="272"/>
      <c r="R911" s="272"/>
      <c r="S911" s="272"/>
      <c r="T911" s="272"/>
      <c r="U911" s="272"/>
      <c r="V911" s="272"/>
      <c r="W911" s="272"/>
      <c r="X911" s="272"/>
      <c r="Y911" s="272"/>
      <c r="Z911" s="272"/>
    </row>
    <row r="912" spans="1:26" x14ac:dyDescent="0.35">
      <c r="A912" s="1008"/>
      <c r="D912" s="269" t="str">
        <f t="shared" si="15"/>
        <v/>
      </c>
      <c r="F912" s="271" t="str">
        <f>IF(Table4[[#This Row],[START DATE]]="","",IF(Table4[[#This Row],[TASK DURATION]]="","",Table4[[#This Row],[START DATE]]+Table4[[#This Row],[TASK DURATION]]))</f>
        <v/>
      </c>
      <c r="G912" s="272"/>
      <c r="H912" s="272"/>
      <c r="I912" s="272"/>
      <c r="J912" s="272"/>
      <c r="K912" s="272"/>
      <c r="L912" s="272"/>
      <c r="M912" s="272"/>
      <c r="N912" s="272"/>
      <c r="O912" s="272"/>
      <c r="P912" s="272"/>
      <c r="Q912" s="272"/>
      <c r="R912" s="272"/>
      <c r="S912" s="272"/>
      <c r="T912" s="272"/>
      <c r="U912" s="272"/>
      <c r="V912" s="272"/>
      <c r="W912" s="272"/>
      <c r="X912" s="272"/>
      <c r="Y912" s="272"/>
      <c r="Z912" s="272"/>
    </row>
    <row r="913" spans="1:26" x14ac:dyDescent="0.35">
      <c r="A913" s="1008"/>
      <c r="D913" s="269" t="str">
        <f t="shared" si="15"/>
        <v/>
      </c>
      <c r="F913" s="271" t="str">
        <f>IF(Table4[[#This Row],[START DATE]]="","",IF(Table4[[#This Row],[TASK DURATION]]="","",Table4[[#This Row],[START DATE]]+Table4[[#This Row],[TASK DURATION]]))</f>
        <v/>
      </c>
      <c r="G913" s="272"/>
      <c r="H913" s="272"/>
      <c r="I913" s="272"/>
      <c r="J913" s="272"/>
      <c r="K913" s="272"/>
      <c r="L913" s="272"/>
      <c r="M913" s="272"/>
      <c r="N913" s="272"/>
      <c r="O913" s="272"/>
      <c r="P913" s="272"/>
      <c r="Q913" s="272"/>
      <c r="R913" s="272"/>
      <c r="S913" s="272"/>
      <c r="T913" s="272"/>
      <c r="U913" s="272"/>
      <c r="V913" s="272"/>
      <c r="W913" s="272"/>
      <c r="X913" s="272"/>
      <c r="Y913" s="272"/>
      <c r="Z913" s="272"/>
    </row>
    <row r="914" spans="1:26" x14ac:dyDescent="0.35">
      <c r="A914" s="1008"/>
      <c r="D914" s="269" t="str">
        <f t="shared" si="15"/>
        <v/>
      </c>
      <c r="F914" s="271" t="str">
        <f>IF(Table4[[#This Row],[START DATE]]="","",IF(Table4[[#This Row],[TASK DURATION]]="","",Table4[[#This Row],[START DATE]]+Table4[[#This Row],[TASK DURATION]]))</f>
        <v/>
      </c>
      <c r="G914" s="272"/>
      <c r="H914" s="272"/>
      <c r="I914" s="272"/>
      <c r="J914" s="272"/>
      <c r="K914" s="272"/>
      <c r="L914" s="272"/>
      <c r="M914" s="272"/>
      <c r="N914" s="272"/>
      <c r="O914" s="272"/>
      <c r="P914" s="272"/>
      <c r="Q914" s="272"/>
      <c r="R914" s="272"/>
      <c r="S914" s="272"/>
      <c r="T914" s="272"/>
      <c r="U914" s="272"/>
      <c r="V914" s="272"/>
      <c r="W914" s="272"/>
      <c r="X914" s="272"/>
      <c r="Y914" s="272"/>
      <c r="Z914" s="272"/>
    </row>
    <row r="915" spans="1:26" x14ac:dyDescent="0.35">
      <c r="A915" s="1008"/>
      <c r="D915" s="269" t="str">
        <f t="shared" si="15"/>
        <v/>
      </c>
      <c r="F915" s="271" t="str">
        <f>IF(Table4[[#This Row],[START DATE]]="","",IF(Table4[[#This Row],[TASK DURATION]]="","",Table4[[#This Row],[START DATE]]+Table4[[#This Row],[TASK DURATION]]))</f>
        <v/>
      </c>
      <c r="G915" s="272"/>
      <c r="H915" s="272"/>
      <c r="I915" s="272"/>
      <c r="J915" s="272"/>
      <c r="K915" s="272"/>
      <c r="L915" s="272"/>
      <c r="M915" s="272"/>
      <c r="N915" s="272"/>
      <c r="O915" s="272"/>
      <c r="P915" s="272"/>
      <c r="Q915" s="272"/>
      <c r="R915" s="272"/>
      <c r="S915" s="272"/>
      <c r="T915" s="272"/>
      <c r="U915" s="272"/>
      <c r="V915" s="272"/>
      <c r="W915" s="272"/>
      <c r="X915" s="272"/>
      <c r="Y915" s="272"/>
      <c r="Z915" s="272"/>
    </row>
    <row r="916" spans="1:26" x14ac:dyDescent="0.35">
      <c r="A916" s="1008"/>
      <c r="D916" s="269" t="str">
        <f t="shared" si="15"/>
        <v/>
      </c>
      <c r="F916" s="271" t="str">
        <f>IF(Table4[[#This Row],[START DATE]]="","",IF(Table4[[#This Row],[TASK DURATION]]="","",Table4[[#This Row],[START DATE]]+Table4[[#This Row],[TASK DURATION]]))</f>
        <v/>
      </c>
      <c r="G916" s="272"/>
      <c r="H916" s="272"/>
      <c r="I916" s="272"/>
      <c r="J916" s="272"/>
      <c r="K916" s="272"/>
      <c r="L916" s="272"/>
      <c r="M916" s="272"/>
      <c r="N916" s="272"/>
      <c r="O916" s="272"/>
      <c r="P916" s="272"/>
      <c r="Q916" s="272"/>
      <c r="R916" s="272"/>
      <c r="S916" s="272"/>
      <c r="T916" s="272"/>
      <c r="U916" s="272"/>
      <c r="V916" s="272"/>
      <c r="W916" s="272"/>
      <c r="X916" s="272"/>
      <c r="Y916" s="272"/>
      <c r="Z916" s="272"/>
    </row>
    <row r="917" spans="1:26" x14ac:dyDescent="0.35">
      <c r="A917" s="1008"/>
      <c r="D917" s="269" t="str">
        <f t="shared" si="15"/>
        <v/>
      </c>
      <c r="F917" s="271" t="str">
        <f>IF(Table4[[#This Row],[START DATE]]="","",IF(Table4[[#This Row],[TASK DURATION]]="","",Table4[[#This Row],[START DATE]]+Table4[[#This Row],[TASK DURATION]]))</f>
        <v/>
      </c>
      <c r="G917" s="272"/>
      <c r="H917" s="272"/>
      <c r="I917" s="272"/>
      <c r="J917" s="272"/>
      <c r="K917" s="272"/>
      <c r="L917" s="272"/>
      <c r="M917" s="272"/>
      <c r="N917" s="272"/>
      <c r="O917" s="272"/>
      <c r="P917" s="272"/>
      <c r="Q917" s="272"/>
      <c r="R917" s="272"/>
      <c r="S917" s="272"/>
      <c r="T917" s="272"/>
      <c r="U917" s="272"/>
      <c r="V917" s="272"/>
      <c r="W917" s="272"/>
      <c r="X917" s="272"/>
      <c r="Y917" s="272"/>
      <c r="Z917" s="272"/>
    </row>
    <row r="918" spans="1:26" x14ac:dyDescent="0.35">
      <c r="A918" s="1008"/>
      <c r="D918" s="269" t="str">
        <f t="shared" si="15"/>
        <v/>
      </c>
      <c r="F918" s="271" t="str">
        <f>IF(Table4[[#This Row],[START DATE]]="","",IF(Table4[[#This Row],[TASK DURATION]]="","",Table4[[#This Row],[START DATE]]+Table4[[#This Row],[TASK DURATION]]))</f>
        <v/>
      </c>
      <c r="G918" s="272"/>
      <c r="H918" s="272"/>
      <c r="I918" s="272"/>
      <c r="J918" s="272"/>
      <c r="K918" s="272"/>
      <c r="L918" s="272"/>
      <c r="M918" s="272"/>
      <c r="N918" s="272"/>
      <c r="O918" s="272"/>
      <c r="P918" s="272"/>
      <c r="Q918" s="272"/>
      <c r="R918" s="272"/>
      <c r="S918" s="272"/>
      <c r="T918" s="272"/>
      <c r="U918" s="272"/>
      <c r="V918" s="272"/>
      <c r="W918" s="272"/>
      <c r="X918" s="272"/>
      <c r="Y918" s="272"/>
      <c r="Z918" s="272"/>
    </row>
    <row r="919" spans="1:26" x14ac:dyDescent="0.35">
      <c r="A919" s="1008"/>
      <c r="D919" s="269" t="str">
        <f t="shared" si="15"/>
        <v/>
      </c>
      <c r="F919" s="271" t="str">
        <f>IF(Table4[[#This Row],[START DATE]]="","",IF(Table4[[#This Row],[TASK DURATION]]="","",Table4[[#This Row],[START DATE]]+Table4[[#This Row],[TASK DURATION]]))</f>
        <v/>
      </c>
      <c r="G919" s="272"/>
      <c r="H919" s="272"/>
      <c r="I919" s="272"/>
      <c r="J919" s="272"/>
      <c r="K919" s="272"/>
      <c r="L919" s="272"/>
      <c r="M919" s="272"/>
      <c r="N919" s="272"/>
      <c r="O919" s="272"/>
      <c r="P919" s="272"/>
      <c r="Q919" s="272"/>
      <c r="R919" s="272"/>
      <c r="S919" s="272"/>
      <c r="T919" s="272"/>
      <c r="U919" s="272"/>
      <c r="V919" s="272"/>
      <c r="W919" s="272"/>
      <c r="X919" s="272"/>
      <c r="Y919" s="272"/>
      <c r="Z919" s="272"/>
    </row>
    <row r="920" spans="1:26" x14ac:dyDescent="0.35">
      <c r="A920" s="1008"/>
      <c r="D920" s="269" t="str">
        <f t="shared" si="15"/>
        <v/>
      </c>
      <c r="F920" s="271" t="str">
        <f>IF(Table4[[#This Row],[START DATE]]="","",IF(Table4[[#This Row],[TASK DURATION]]="","",Table4[[#This Row],[START DATE]]+Table4[[#This Row],[TASK DURATION]]))</f>
        <v/>
      </c>
      <c r="G920" s="272"/>
      <c r="H920" s="272"/>
      <c r="I920" s="272"/>
      <c r="J920" s="272"/>
      <c r="K920" s="272"/>
      <c r="L920" s="272"/>
      <c r="M920" s="272"/>
      <c r="N920" s="272"/>
      <c r="O920" s="272"/>
      <c r="P920" s="272"/>
      <c r="Q920" s="272"/>
      <c r="R920" s="272"/>
      <c r="S920" s="272"/>
      <c r="T920" s="272"/>
      <c r="U920" s="272"/>
      <c r="V920" s="272"/>
      <c r="W920" s="272"/>
      <c r="X920" s="272"/>
      <c r="Y920" s="272"/>
      <c r="Z920" s="272"/>
    </row>
    <row r="921" spans="1:26" x14ac:dyDescent="0.35">
      <c r="A921" s="1008"/>
      <c r="D921" s="269" t="str">
        <f t="shared" si="15"/>
        <v/>
      </c>
      <c r="F921" s="271" t="str">
        <f>IF(Table4[[#This Row],[START DATE]]="","",IF(Table4[[#This Row],[TASK DURATION]]="","",Table4[[#This Row],[START DATE]]+Table4[[#This Row],[TASK DURATION]]))</f>
        <v/>
      </c>
      <c r="G921" s="272"/>
      <c r="H921" s="272"/>
      <c r="I921" s="272"/>
      <c r="J921" s="272"/>
      <c r="K921" s="272"/>
      <c r="L921" s="272"/>
      <c r="M921" s="272"/>
      <c r="N921" s="272"/>
      <c r="O921" s="272"/>
      <c r="P921" s="272"/>
      <c r="Q921" s="272"/>
      <c r="R921" s="272"/>
      <c r="S921" s="272"/>
      <c r="T921" s="272"/>
      <c r="U921" s="272"/>
      <c r="V921" s="272"/>
      <c r="W921" s="272"/>
      <c r="X921" s="272"/>
      <c r="Y921" s="272"/>
      <c r="Z921" s="272"/>
    </row>
    <row r="922" spans="1:26" x14ac:dyDescent="0.35">
      <c r="A922" s="1008"/>
      <c r="D922" s="269" t="str">
        <f t="shared" si="15"/>
        <v/>
      </c>
      <c r="F922" s="271" t="str">
        <f>IF(Table4[[#This Row],[START DATE]]="","",IF(Table4[[#This Row],[TASK DURATION]]="","",Table4[[#This Row],[START DATE]]+Table4[[#This Row],[TASK DURATION]]))</f>
        <v/>
      </c>
      <c r="G922" s="272"/>
      <c r="H922" s="272"/>
      <c r="I922" s="272"/>
      <c r="J922" s="272"/>
      <c r="K922" s="272"/>
      <c r="L922" s="272"/>
      <c r="M922" s="272"/>
      <c r="N922" s="272"/>
      <c r="O922" s="272"/>
      <c r="P922" s="272"/>
      <c r="Q922" s="272"/>
      <c r="R922" s="272"/>
      <c r="S922" s="272"/>
      <c r="T922" s="272"/>
      <c r="U922" s="272"/>
      <c r="V922" s="272"/>
      <c r="W922" s="272"/>
      <c r="X922" s="272"/>
      <c r="Y922" s="272"/>
      <c r="Z922" s="272"/>
    </row>
    <row r="923" spans="1:26" x14ac:dyDescent="0.35">
      <c r="A923" s="1008"/>
      <c r="D923" s="269" t="str">
        <f t="shared" si="15"/>
        <v/>
      </c>
      <c r="F923" s="271" t="str">
        <f>IF(Table4[[#This Row],[START DATE]]="","",IF(Table4[[#This Row],[TASK DURATION]]="","",Table4[[#This Row],[START DATE]]+Table4[[#This Row],[TASK DURATION]]))</f>
        <v/>
      </c>
      <c r="G923" s="272"/>
      <c r="H923" s="272"/>
      <c r="I923" s="272"/>
      <c r="J923" s="272"/>
      <c r="K923" s="272"/>
      <c r="L923" s="272"/>
      <c r="M923" s="272"/>
      <c r="N923" s="272"/>
      <c r="O923" s="272"/>
      <c r="P923" s="272"/>
      <c r="Q923" s="272"/>
      <c r="R923" s="272"/>
      <c r="S923" s="272"/>
      <c r="T923" s="272"/>
      <c r="U923" s="272"/>
      <c r="V923" s="272"/>
      <c r="W923" s="272"/>
      <c r="X923" s="272"/>
      <c r="Y923" s="272"/>
      <c r="Z923" s="272"/>
    </row>
    <row r="924" spans="1:26" x14ac:dyDescent="0.35">
      <c r="A924" s="1008"/>
      <c r="D924" s="269" t="str">
        <f t="shared" si="15"/>
        <v/>
      </c>
      <c r="F924" s="271" t="str">
        <f>IF(Table4[[#This Row],[START DATE]]="","",IF(Table4[[#This Row],[TASK DURATION]]="","",Table4[[#This Row],[START DATE]]+Table4[[#This Row],[TASK DURATION]]))</f>
        <v/>
      </c>
      <c r="G924" s="272"/>
      <c r="H924" s="272"/>
      <c r="I924" s="272"/>
      <c r="J924" s="272"/>
      <c r="K924" s="272"/>
      <c r="L924" s="272"/>
      <c r="M924" s="272"/>
      <c r="N924" s="272"/>
      <c r="O924" s="272"/>
      <c r="P924" s="272"/>
      <c r="Q924" s="272"/>
      <c r="R924" s="272"/>
      <c r="S924" s="272"/>
      <c r="T924" s="272"/>
      <c r="U924" s="272"/>
      <c r="V924" s="272"/>
      <c r="W924" s="272"/>
      <c r="X924" s="272"/>
      <c r="Y924" s="272"/>
      <c r="Z924" s="272"/>
    </row>
    <row r="925" spans="1:26" x14ac:dyDescent="0.35">
      <c r="A925" s="1008"/>
      <c r="D925" s="269" t="str">
        <f t="shared" si="15"/>
        <v/>
      </c>
      <c r="F925" s="271" t="str">
        <f>IF(Table4[[#This Row],[START DATE]]="","",IF(Table4[[#This Row],[TASK DURATION]]="","",Table4[[#This Row],[START DATE]]+Table4[[#This Row],[TASK DURATION]]))</f>
        <v/>
      </c>
      <c r="G925" s="272"/>
      <c r="H925" s="272"/>
      <c r="I925" s="272"/>
      <c r="J925" s="272"/>
      <c r="K925" s="272"/>
      <c r="L925" s="272"/>
      <c r="M925" s="272"/>
      <c r="N925" s="272"/>
      <c r="O925" s="272"/>
      <c r="P925" s="272"/>
      <c r="Q925" s="272"/>
      <c r="R925" s="272"/>
      <c r="S925" s="272"/>
      <c r="T925" s="272"/>
      <c r="U925" s="272"/>
      <c r="V925" s="272"/>
      <c r="W925" s="272"/>
      <c r="X925" s="272"/>
      <c r="Y925" s="272"/>
      <c r="Z925" s="272"/>
    </row>
    <row r="926" spans="1:26" x14ac:dyDescent="0.35">
      <c r="A926" s="1008"/>
      <c r="D926" s="269" t="str">
        <f t="shared" si="15"/>
        <v/>
      </c>
      <c r="F926" s="271" t="str">
        <f>IF(Table4[[#This Row],[START DATE]]="","",IF(Table4[[#This Row],[TASK DURATION]]="","",Table4[[#This Row],[START DATE]]+Table4[[#This Row],[TASK DURATION]]))</f>
        <v/>
      </c>
      <c r="G926" s="272"/>
      <c r="H926" s="272"/>
      <c r="I926" s="272"/>
      <c r="J926" s="272"/>
      <c r="K926" s="272"/>
      <c r="L926" s="272"/>
      <c r="M926" s="272"/>
      <c r="N926" s="272"/>
      <c r="O926" s="272"/>
      <c r="P926" s="272"/>
      <c r="Q926" s="272"/>
      <c r="R926" s="272"/>
      <c r="S926" s="272"/>
      <c r="T926" s="272"/>
      <c r="U926" s="272"/>
      <c r="V926" s="272"/>
      <c r="W926" s="272"/>
      <c r="X926" s="272"/>
      <c r="Y926" s="272"/>
      <c r="Z926" s="272"/>
    </row>
    <row r="927" spans="1:26" x14ac:dyDescent="0.35">
      <c r="A927" s="1008"/>
      <c r="D927" s="269" t="str">
        <f t="shared" si="15"/>
        <v/>
      </c>
      <c r="F927" s="271" t="str">
        <f>IF(Table4[[#This Row],[START DATE]]="","",IF(Table4[[#This Row],[TASK DURATION]]="","",Table4[[#This Row],[START DATE]]+Table4[[#This Row],[TASK DURATION]]))</f>
        <v/>
      </c>
      <c r="G927" s="272"/>
      <c r="H927" s="272"/>
      <c r="I927" s="272"/>
      <c r="J927" s="272"/>
      <c r="K927" s="272"/>
      <c r="L927" s="272"/>
      <c r="M927" s="272"/>
      <c r="N927" s="272"/>
      <c r="O927" s="272"/>
      <c r="P927" s="272"/>
      <c r="Q927" s="272"/>
      <c r="R927" s="272"/>
      <c r="S927" s="272"/>
      <c r="T927" s="272"/>
      <c r="U927" s="272"/>
      <c r="V927" s="272"/>
      <c r="W927" s="272"/>
      <c r="X927" s="272"/>
      <c r="Y927" s="272"/>
      <c r="Z927" s="272"/>
    </row>
    <row r="928" spans="1:26" x14ac:dyDescent="0.35">
      <c r="A928" s="1008"/>
      <c r="D928" s="269" t="str">
        <f t="shared" si="15"/>
        <v/>
      </c>
      <c r="F928" s="271" t="str">
        <f>IF(Table4[[#This Row],[START DATE]]="","",IF(Table4[[#This Row],[TASK DURATION]]="","",Table4[[#This Row],[START DATE]]+Table4[[#This Row],[TASK DURATION]]))</f>
        <v/>
      </c>
      <c r="G928" s="272"/>
      <c r="H928" s="272"/>
      <c r="I928" s="272"/>
      <c r="J928" s="272"/>
      <c r="K928" s="272"/>
      <c r="L928" s="272"/>
      <c r="M928" s="272"/>
      <c r="N928" s="272"/>
      <c r="O928" s="272"/>
      <c r="P928" s="272"/>
      <c r="Q928" s="272"/>
      <c r="R928" s="272"/>
      <c r="S928" s="272"/>
      <c r="T928" s="272"/>
      <c r="U928" s="272"/>
      <c r="V928" s="272"/>
      <c r="W928" s="272"/>
      <c r="X928" s="272"/>
      <c r="Y928" s="272"/>
      <c r="Z928" s="272"/>
    </row>
    <row r="929" spans="1:26" x14ac:dyDescent="0.35">
      <c r="A929" s="1008"/>
      <c r="D929" s="269" t="str">
        <f t="shared" si="15"/>
        <v/>
      </c>
      <c r="F929" s="271" t="str">
        <f>IF(Table4[[#This Row],[START DATE]]="","",IF(Table4[[#This Row],[TASK DURATION]]="","",Table4[[#This Row],[START DATE]]+Table4[[#This Row],[TASK DURATION]]))</f>
        <v/>
      </c>
      <c r="G929" s="272"/>
      <c r="H929" s="272"/>
      <c r="I929" s="272"/>
      <c r="J929" s="272"/>
      <c r="K929" s="272"/>
      <c r="L929" s="272"/>
      <c r="M929" s="272"/>
      <c r="N929" s="272"/>
      <c r="O929" s="272"/>
      <c r="P929" s="272"/>
      <c r="Q929" s="272"/>
      <c r="R929" s="272"/>
      <c r="S929" s="272"/>
      <c r="T929" s="272"/>
      <c r="U929" s="272"/>
      <c r="V929" s="272"/>
      <c r="W929" s="272"/>
      <c r="X929" s="272"/>
      <c r="Y929" s="272"/>
      <c r="Z929" s="272"/>
    </row>
    <row r="930" spans="1:26" x14ac:dyDescent="0.35">
      <c r="A930" s="1008"/>
      <c r="D930" s="269" t="str">
        <f t="shared" si="15"/>
        <v/>
      </c>
      <c r="F930" s="271" t="str">
        <f>IF(Table4[[#This Row],[START DATE]]="","",IF(Table4[[#This Row],[TASK DURATION]]="","",Table4[[#This Row],[START DATE]]+Table4[[#This Row],[TASK DURATION]]))</f>
        <v/>
      </c>
      <c r="G930" s="272"/>
      <c r="H930" s="272"/>
      <c r="I930" s="272"/>
      <c r="J930" s="272"/>
      <c r="K930" s="272"/>
      <c r="L930" s="272"/>
      <c r="M930" s="272"/>
      <c r="N930" s="272"/>
      <c r="O930" s="272"/>
      <c r="P930" s="272"/>
      <c r="Q930" s="272"/>
      <c r="R930" s="272"/>
      <c r="S930" s="272"/>
      <c r="T930" s="272"/>
      <c r="U930" s="272"/>
      <c r="V930" s="272"/>
      <c r="W930" s="272"/>
      <c r="X930" s="272"/>
      <c r="Y930" s="272"/>
      <c r="Z930" s="272"/>
    </row>
    <row r="931" spans="1:26" x14ac:dyDescent="0.35">
      <c r="A931" s="1008"/>
      <c r="D931" s="269" t="str">
        <f t="shared" si="15"/>
        <v/>
      </c>
      <c r="F931" s="271" t="str">
        <f>IF(Table4[[#This Row],[START DATE]]="","",IF(Table4[[#This Row],[TASK DURATION]]="","",Table4[[#This Row],[START DATE]]+Table4[[#This Row],[TASK DURATION]]))</f>
        <v/>
      </c>
      <c r="G931" s="272"/>
      <c r="H931" s="272"/>
      <c r="I931" s="272"/>
      <c r="J931" s="272"/>
      <c r="K931" s="272"/>
      <c r="L931" s="272"/>
      <c r="M931" s="272"/>
      <c r="N931" s="272"/>
      <c r="O931" s="272"/>
      <c r="P931" s="272"/>
      <c r="Q931" s="272"/>
      <c r="R931" s="272"/>
      <c r="S931" s="272"/>
      <c r="T931" s="272"/>
      <c r="U931" s="272"/>
      <c r="V931" s="272"/>
      <c r="W931" s="272"/>
      <c r="X931" s="272"/>
      <c r="Y931" s="272"/>
      <c r="Z931" s="272"/>
    </row>
    <row r="932" spans="1:26" x14ac:dyDescent="0.35">
      <c r="A932" s="1008"/>
      <c r="D932" s="269" t="str">
        <f t="shared" si="15"/>
        <v/>
      </c>
      <c r="F932" s="271" t="str">
        <f>IF(Table4[[#This Row],[START DATE]]="","",IF(Table4[[#This Row],[TASK DURATION]]="","",Table4[[#This Row],[START DATE]]+Table4[[#This Row],[TASK DURATION]]))</f>
        <v/>
      </c>
      <c r="G932" s="272"/>
      <c r="H932" s="272"/>
      <c r="I932" s="272"/>
      <c r="J932" s="272"/>
      <c r="K932" s="272"/>
      <c r="L932" s="272"/>
      <c r="M932" s="272"/>
      <c r="N932" s="272"/>
      <c r="O932" s="272"/>
      <c r="P932" s="272"/>
      <c r="Q932" s="272"/>
      <c r="R932" s="272"/>
      <c r="S932" s="272"/>
      <c r="T932" s="272"/>
      <c r="U932" s="272"/>
      <c r="V932" s="272"/>
      <c r="W932" s="272"/>
      <c r="X932" s="272"/>
      <c r="Y932" s="272"/>
      <c r="Z932" s="272"/>
    </row>
    <row r="933" spans="1:26" x14ac:dyDescent="0.35">
      <c r="A933" s="1008"/>
      <c r="D933" s="269" t="str">
        <f t="shared" si="15"/>
        <v/>
      </c>
      <c r="F933" s="271" t="str">
        <f>IF(Table4[[#This Row],[START DATE]]="","",IF(Table4[[#This Row],[TASK DURATION]]="","",Table4[[#This Row],[START DATE]]+Table4[[#This Row],[TASK DURATION]]))</f>
        <v/>
      </c>
      <c r="G933" s="272"/>
      <c r="H933" s="272"/>
      <c r="I933" s="272"/>
      <c r="J933" s="272"/>
      <c r="K933" s="272"/>
      <c r="L933" s="272"/>
      <c r="M933" s="272"/>
      <c r="N933" s="272"/>
      <c r="O933" s="272"/>
      <c r="P933" s="272"/>
      <c r="Q933" s="272"/>
      <c r="R933" s="272"/>
      <c r="S933" s="272"/>
      <c r="T933" s="272"/>
      <c r="U933" s="272"/>
      <c r="V933" s="272"/>
      <c r="W933" s="272"/>
      <c r="X933" s="272"/>
      <c r="Y933" s="272"/>
      <c r="Z933" s="272"/>
    </row>
    <row r="934" spans="1:26" x14ac:dyDescent="0.35">
      <c r="A934" s="1008"/>
      <c r="D934" s="269" t="str">
        <f t="shared" si="15"/>
        <v/>
      </c>
      <c r="F934" s="271" t="str">
        <f>IF(Table4[[#This Row],[START DATE]]="","",IF(Table4[[#This Row],[TASK DURATION]]="","",Table4[[#This Row],[START DATE]]+Table4[[#This Row],[TASK DURATION]]))</f>
        <v/>
      </c>
      <c r="G934" s="272"/>
      <c r="H934" s="272"/>
      <c r="I934" s="272"/>
      <c r="J934" s="272"/>
      <c r="K934" s="272"/>
      <c r="L934" s="272"/>
      <c r="M934" s="272"/>
      <c r="N934" s="272"/>
      <c r="O934" s="272"/>
      <c r="P934" s="272"/>
      <c r="Q934" s="272"/>
      <c r="R934" s="272"/>
      <c r="S934" s="272"/>
      <c r="T934" s="272"/>
      <c r="U934" s="272"/>
      <c r="V934" s="272"/>
      <c r="W934" s="272"/>
      <c r="X934" s="272"/>
      <c r="Y934" s="272"/>
      <c r="Z934" s="272"/>
    </row>
    <row r="935" spans="1:26" x14ac:dyDescent="0.35">
      <c r="A935" s="1008"/>
      <c r="D935" s="269" t="str">
        <f t="shared" si="15"/>
        <v/>
      </c>
      <c r="F935" s="271" t="str">
        <f>IF(Table4[[#This Row],[START DATE]]="","",IF(Table4[[#This Row],[TASK DURATION]]="","",Table4[[#This Row],[START DATE]]+Table4[[#This Row],[TASK DURATION]]))</f>
        <v/>
      </c>
      <c r="G935" s="272"/>
      <c r="H935" s="272"/>
      <c r="I935" s="272"/>
      <c r="J935" s="272"/>
      <c r="K935" s="272"/>
      <c r="L935" s="272"/>
      <c r="M935" s="272"/>
      <c r="N935" s="272"/>
      <c r="O935" s="272"/>
      <c r="P935" s="272"/>
      <c r="Q935" s="272"/>
      <c r="R935" s="272"/>
      <c r="S935" s="272"/>
      <c r="T935" s="272"/>
      <c r="U935" s="272"/>
      <c r="V935" s="272"/>
      <c r="W935" s="272"/>
      <c r="X935" s="272"/>
      <c r="Y935" s="272"/>
      <c r="Z935" s="272"/>
    </row>
    <row r="936" spans="1:26" x14ac:dyDescent="0.35">
      <c r="A936" s="1008"/>
      <c r="D936" s="269" t="str">
        <f t="shared" si="15"/>
        <v/>
      </c>
      <c r="F936" s="271" t="str">
        <f>IF(Table4[[#This Row],[START DATE]]="","",IF(Table4[[#This Row],[TASK DURATION]]="","",Table4[[#This Row],[START DATE]]+Table4[[#This Row],[TASK DURATION]]))</f>
        <v/>
      </c>
      <c r="G936" s="272"/>
      <c r="H936" s="272"/>
      <c r="I936" s="272"/>
      <c r="J936" s="272"/>
      <c r="K936" s="272"/>
      <c r="L936" s="272"/>
      <c r="M936" s="272"/>
      <c r="N936" s="272"/>
      <c r="O936" s="272"/>
      <c r="P936" s="272"/>
      <c r="Q936" s="272"/>
      <c r="R936" s="272"/>
      <c r="S936" s="272"/>
      <c r="T936" s="272"/>
      <c r="U936" s="272"/>
      <c r="V936" s="272"/>
      <c r="W936" s="272"/>
      <c r="X936" s="272"/>
      <c r="Y936" s="272"/>
      <c r="Z936" s="272"/>
    </row>
    <row r="937" spans="1:26" x14ac:dyDescent="0.35">
      <c r="A937" s="1008"/>
      <c r="D937" s="269" t="str">
        <f t="shared" si="15"/>
        <v/>
      </c>
      <c r="F937" s="271" t="str">
        <f>IF(Table4[[#This Row],[START DATE]]="","",IF(Table4[[#This Row],[TASK DURATION]]="","",Table4[[#This Row],[START DATE]]+Table4[[#This Row],[TASK DURATION]]))</f>
        <v/>
      </c>
      <c r="G937" s="272"/>
      <c r="H937" s="272"/>
      <c r="I937" s="272"/>
      <c r="J937" s="272"/>
      <c r="K937" s="272"/>
      <c r="L937" s="272"/>
      <c r="M937" s="272"/>
      <c r="N937" s="272"/>
      <c r="O937" s="272"/>
      <c r="P937" s="272"/>
      <c r="Q937" s="272"/>
      <c r="R937" s="272"/>
      <c r="S937" s="272"/>
      <c r="T937" s="272"/>
      <c r="U937" s="272"/>
      <c r="V937" s="272"/>
      <c r="W937" s="272"/>
      <c r="X937" s="272"/>
      <c r="Y937" s="272"/>
      <c r="Z937" s="272"/>
    </row>
    <row r="938" spans="1:26" x14ac:dyDescent="0.35">
      <c r="A938" s="1008"/>
      <c r="D938" s="269" t="str">
        <f t="shared" si="15"/>
        <v/>
      </c>
      <c r="F938" s="271" t="str">
        <f>IF(Table4[[#This Row],[START DATE]]="","",IF(Table4[[#This Row],[TASK DURATION]]="","",Table4[[#This Row],[START DATE]]+Table4[[#This Row],[TASK DURATION]]))</f>
        <v/>
      </c>
      <c r="G938" s="272"/>
      <c r="H938" s="272"/>
      <c r="I938" s="272"/>
      <c r="J938" s="272"/>
      <c r="K938" s="272"/>
      <c r="L938" s="272"/>
      <c r="M938" s="272"/>
      <c r="N938" s="272"/>
      <c r="O938" s="272"/>
      <c r="P938" s="272"/>
      <c r="Q938" s="272"/>
      <c r="R938" s="272"/>
      <c r="S938" s="272"/>
      <c r="T938" s="272"/>
      <c r="U938" s="272"/>
      <c r="V938" s="272"/>
      <c r="W938" s="272"/>
      <c r="X938" s="272"/>
      <c r="Y938" s="272"/>
      <c r="Z938" s="272"/>
    </row>
    <row r="939" spans="1:26" x14ac:dyDescent="0.35">
      <c r="A939" s="1008"/>
      <c r="D939" s="269" t="str">
        <f t="shared" si="15"/>
        <v/>
      </c>
      <c r="F939" s="271" t="str">
        <f>IF(Table4[[#This Row],[START DATE]]="","",IF(Table4[[#This Row],[TASK DURATION]]="","",Table4[[#This Row],[START DATE]]+Table4[[#This Row],[TASK DURATION]]))</f>
        <v/>
      </c>
      <c r="G939" s="272"/>
      <c r="H939" s="272"/>
      <c r="I939" s="272"/>
      <c r="J939" s="272"/>
      <c r="K939" s="272"/>
      <c r="L939" s="272"/>
      <c r="M939" s="272"/>
      <c r="N939" s="272"/>
      <c r="O939" s="272"/>
      <c r="P939" s="272"/>
      <c r="Q939" s="272"/>
      <c r="R939" s="272"/>
      <c r="S939" s="272"/>
      <c r="T939" s="272"/>
      <c r="U939" s="272"/>
      <c r="V939" s="272"/>
      <c r="W939" s="272"/>
      <c r="X939" s="272"/>
      <c r="Y939" s="272"/>
      <c r="Z939" s="272"/>
    </row>
    <row r="940" spans="1:26" x14ac:dyDescent="0.35">
      <c r="A940" s="1008"/>
      <c r="D940" s="269" t="str">
        <f t="shared" si="15"/>
        <v/>
      </c>
      <c r="F940" s="271" t="str">
        <f>IF(Table4[[#This Row],[START DATE]]="","",IF(Table4[[#This Row],[TASK DURATION]]="","",Table4[[#This Row],[START DATE]]+Table4[[#This Row],[TASK DURATION]]))</f>
        <v/>
      </c>
      <c r="G940" s="272"/>
      <c r="H940" s="272"/>
      <c r="I940" s="272"/>
      <c r="J940" s="272"/>
      <c r="K940" s="272"/>
      <c r="L940" s="272"/>
      <c r="M940" s="272"/>
      <c r="N940" s="272"/>
      <c r="O940" s="272"/>
      <c r="P940" s="272"/>
      <c r="Q940" s="272"/>
      <c r="R940" s="272"/>
      <c r="S940" s="272"/>
      <c r="T940" s="272"/>
      <c r="U940" s="272"/>
      <c r="V940" s="272"/>
      <c r="W940" s="272"/>
      <c r="X940" s="272"/>
      <c r="Y940" s="272"/>
      <c r="Z940" s="272"/>
    </row>
    <row r="941" spans="1:26" x14ac:dyDescent="0.35">
      <c r="A941" s="1008"/>
      <c r="D941" s="269" t="str">
        <f t="shared" si="15"/>
        <v/>
      </c>
      <c r="F941" s="271" t="str">
        <f>IF(Table4[[#This Row],[START DATE]]="","",IF(Table4[[#This Row],[TASK DURATION]]="","",Table4[[#This Row],[START DATE]]+Table4[[#This Row],[TASK DURATION]]))</f>
        <v/>
      </c>
      <c r="G941" s="272"/>
      <c r="H941" s="272"/>
      <c r="I941" s="272"/>
      <c r="J941" s="272"/>
      <c r="K941" s="272"/>
      <c r="L941" s="272"/>
      <c r="M941" s="272"/>
      <c r="N941" s="272"/>
      <c r="O941" s="272"/>
      <c r="P941" s="272"/>
      <c r="Q941" s="272"/>
      <c r="R941" s="272"/>
      <c r="S941" s="272"/>
      <c r="T941" s="272"/>
      <c r="U941" s="272"/>
      <c r="V941" s="272"/>
      <c r="W941" s="272"/>
      <c r="X941" s="272"/>
      <c r="Y941" s="272"/>
      <c r="Z941" s="272"/>
    </row>
    <row r="942" spans="1:26" x14ac:dyDescent="0.35">
      <c r="A942" s="1008"/>
      <c r="D942" s="269" t="str">
        <f t="shared" si="15"/>
        <v/>
      </c>
      <c r="F942" s="271" t="str">
        <f>IF(Table4[[#This Row],[START DATE]]="","",IF(Table4[[#This Row],[TASK DURATION]]="","",Table4[[#This Row],[START DATE]]+Table4[[#This Row],[TASK DURATION]]))</f>
        <v/>
      </c>
      <c r="G942" s="272"/>
      <c r="H942" s="272"/>
      <c r="I942" s="272"/>
      <c r="J942" s="272"/>
      <c r="K942" s="272"/>
      <c r="L942" s="272"/>
      <c r="M942" s="272"/>
      <c r="N942" s="272"/>
      <c r="O942" s="272"/>
      <c r="P942" s="272"/>
      <c r="Q942" s="272"/>
      <c r="R942" s="272"/>
      <c r="S942" s="272"/>
      <c r="T942" s="272"/>
      <c r="U942" s="272"/>
      <c r="V942" s="272"/>
      <c r="W942" s="272"/>
      <c r="X942" s="272"/>
      <c r="Y942" s="272"/>
      <c r="Z942" s="272"/>
    </row>
    <row r="943" spans="1:26" x14ac:dyDescent="0.35">
      <c r="A943" s="1008"/>
      <c r="D943" s="269" t="str">
        <f t="shared" si="15"/>
        <v/>
      </c>
      <c r="F943" s="271" t="str">
        <f>IF(Table4[[#This Row],[START DATE]]="","",IF(Table4[[#This Row],[TASK DURATION]]="","",Table4[[#This Row],[START DATE]]+Table4[[#This Row],[TASK DURATION]]))</f>
        <v/>
      </c>
      <c r="G943" s="272"/>
      <c r="H943" s="272"/>
      <c r="I943" s="272"/>
      <c r="J943" s="272"/>
      <c r="K943" s="272"/>
      <c r="L943" s="272"/>
      <c r="M943" s="272"/>
      <c r="N943" s="272"/>
      <c r="O943" s="272"/>
      <c r="P943" s="272"/>
      <c r="Q943" s="272"/>
      <c r="R943" s="272"/>
      <c r="S943" s="272"/>
      <c r="T943" s="272"/>
      <c r="U943" s="272"/>
      <c r="V943" s="272"/>
      <c r="W943" s="272"/>
      <c r="X943" s="272"/>
      <c r="Y943" s="272"/>
      <c r="Z943" s="272"/>
    </row>
    <row r="944" spans="1:26" x14ac:dyDescent="0.35">
      <c r="A944" s="1008"/>
      <c r="D944" s="269" t="str">
        <f t="shared" si="15"/>
        <v/>
      </c>
      <c r="F944" s="271" t="str">
        <f>IF(Table4[[#This Row],[START DATE]]="","",IF(Table4[[#This Row],[TASK DURATION]]="","",Table4[[#This Row],[START DATE]]+Table4[[#This Row],[TASK DURATION]]))</f>
        <v/>
      </c>
      <c r="G944" s="272"/>
      <c r="H944" s="272"/>
      <c r="I944" s="272"/>
      <c r="J944" s="272"/>
      <c r="K944" s="272"/>
      <c r="L944" s="272"/>
      <c r="M944" s="272"/>
      <c r="N944" s="272"/>
      <c r="O944" s="272"/>
      <c r="P944" s="272"/>
      <c r="Q944" s="272"/>
      <c r="R944" s="272"/>
      <c r="S944" s="272"/>
      <c r="T944" s="272"/>
      <c r="U944" s="272"/>
      <c r="V944" s="272"/>
      <c r="W944" s="272"/>
      <c r="X944" s="272"/>
      <c r="Y944" s="272"/>
      <c r="Z944" s="272"/>
    </row>
    <row r="945" spans="1:26" x14ac:dyDescent="0.35">
      <c r="A945" s="1008"/>
      <c r="D945" s="269" t="str">
        <f t="shared" si="15"/>
        <v/>
      </c>
      <c r="F945" s="271" t="str">
        <f>IF(Table4[[#This Row],[START DATE]]="","",IF(Table4[[#This Row],[TASK DURATION]]="","",Table4[[#This Row],[START DATE]]+Table4[[#This Row],[TASK DURATION]]))</f>
        <v/>
      </c>
      <c r="G945" s="272"/>
      <c r="H945" s="272"/>
      <c r="I945" s="272"/>
      <c r="J945" s="272"/>
      <c r="K945" s="272"/>
      <c r="L945" s="272"/>
      <c r="M945" s="272"/>
      <c r="N945" s="272"/>
      <c r="O945" s="272"/>
      <c r="P945" s="272"/>
      <c r="Q945" s="272"/>
      <c r="R945" s="272"/>
      <c r="S945" s="272"/>
      <c r="T945" s="272"/>
      <c r="U945" s="272"/>
      <c r="V945" s="272"/>
      <c r="W945" s="272"/>
      <c r="X945" s="272"/>
      <c r="Y945" s="272"/>
      <c r="Z945" s="272"/>
    </row>
    <row r="946" spans="1:26" x14ac:dyDescent="0.35">
      <c r="A946" s="1008"/>
      <c r="D946" s="269" t="str">
        <f t="shared" si="15"/>
        <v/>
      </c>
      <c r="F946" s="271" t="str">
        <f>IF(Table4[[#This Row],[START DATE]]="","",IF(Table4[[#This Row],[TASK DURATION]]="","",Table4[[#This Row],[START DATE]]+Table4[[#This Row],[TASK DURATION]]))</f>
        <v/>
      </c>
      <c r="G946" s="272"/>
      <c r="H946" s="272"/>
      <c r="I946" s="272"/>
      <c r="J946" s="272"/>
      <c r="K946" s="272"/>
      <c r="L946" s="272"/>
      <c r="M946" s="272"/>
      <c r="N946" s="272"/>
      <c r="O946" s="272"/>
      <c r="P946" s="272"/>
      <c r="Q946" s="272"/>
      <c r="R946" s="272"/>
      <c r="S946" s="272"/>
      <c r="T946" s="272"/>
      <c r="U946" s="272"/>
      <c r="V946" s="272"/>
      <c r="W946" s="272"/>
      <c r="X946" s="272"/>
      <c r="Y946" s="272"/>
      <c r="Z946" s="272"/>
    </row>
    <row r="947" spans="1:26" x14ac:dyDescent="0.35">
      <c r="A947" s="1008"/>
      <c r="D947" s="269" t="str">
        <f t="shared" si="15"/>
        <v/>
      </c>
      <c r="F947" s="271" t="str">
        <f>IF(Table4[[#This Row],[START DATE]]="","",IF(Table4[[#This Row],[TASK DURATION]]="","",Table4[[#This Row],[START DATE]]+Table4[[#This Row],[TASK DURATION]]))</f>
        <v/>
      </c>
      <c r="G947" s="272"/>
      <c r="H947" s="272"/>
      <c r="I947" s="272"/>
      <c r="J947" s="272"/>
      <c r="K947" s="272"/>
      <c r="L947" s="272"/>
      <c r="M947" s="272"/>
      <c r="N947" s="272"/>
      <c r="O947" s="272"/>
      <c r="P947" s="272"/>
      <c r="Q947" s="272"/>
      <c r="R947" s="272"/>
      <c r="S947" s="272"/>
      <c r="T947" s="272"/>
      <c r="U947" s="272"/>
      <c r="V947" s="272"/>
      <c r="W947" s="272"/>
      <c r="X947" s="272"/>
      <c r="Y947" s="272"/>
      <c r="Z947" s="272"/>
    </row>
    <row r="948" spans="1:26" x14ac:dyDescent="0.35">
      <c r="A948" s="1008"/>
      <c r="D948" s="269" t="str">
        <f t="shared" si="15"/>
        <v/>
      </c>
      <c r="F948" s="271" t="str">
        <f>IF(Table4[[#This Row],[START DATE]]="","",IF(Table4[[#This Row],[TASK DURATION]]="","",Table4[[#This Row],[START DATE]]+Table4[[#This Row],[TASK DURATION]]))</f>
        <v/>
      </c>
      <c r="G948" s="272"/>
      <c r="H948" s="272"/>
      <c r="I948" s="272"/>
      <c r="J948" s="272"/>
      <c r="K948" s="272"/>
      <c r="L948" s="272"/>
      <c r="M948" s="272"/>
      <c r="N948" s="272"/>
      <c r="O948" s="272"/>
      <c r="P948" s="272"/>
      <c r="Q948" s="272"/>
      <c r="R948" s="272"/>
      <c r="S948" s="272"/>
      <c r="T948" s="272"/>
      <c r="U948" s="272"/>
      <c r="V948" s="272"/>
      <c r="W948" s="272"/>
      <c r="X948" s="272"/>
      <c r="Y948" s="272"/>
      <c r="Z948" s="272"/>
    </row>
    <row r="949" spans="1:26" x14ac:dyDescent="0.35">
      <c r="A949" s="1008"/>
      <c r="D949" s="269" t="str">
        <f t="shared" si="15"/>
        <v/>
      </c>
      <c r="F949" s="271" t="str">
        <f>IF(Table4[[#This Row],[START DATE]]="","",IF(Table4[[#This Row],[TASK DURATION]]="","",Table4[[#This Row],[START DATE]]+Table4[[#This Row],[TASK DURATION]]))</f>
        <v/>
      </c>
      <c r="G949" s="272"/>
      <c r="H949" s="272"/>
      <c r="I949" s="272"/>
      <c r="J949" s="272"/>
      <c r="K949" s="272"/>
      <c r="L949" s="272"/>
      <c r="M949" s="272"/>
      <c r="N949" s="272"/>
      <c r="O949" s="272"/>
      <c r="P949" s="272"/>
      <c r="Q949" s="272"/>
      <c r="R949" s="272"/>
      <c r="S949" s="272"/>
      <c r="T949" s="272"/>
      <c r="U949" s="272"/>
      <c r="V949" s="272"/>
      <c r="W949" s="272"/>
      <c r="X949" s="272"/>
      <c r="Y949" s="272"/>
      <c r="Z949" s="272"/>
    </row>
    <row r="950" spans="1:26" x14ac:dyDescent="0.35">
      <c r="A950" s="1008"/>
      <c r="D950" s="269" t="str">
        <f t="shared" si="15"/>
        <v/>
      </c>
      <c r="F950" s="271" t="str">
        <f>IF(Table4[[#This Row],[START DATE]]="","",IF(Table4[[#This Row],[TASK DURATION]]="","",Table4[[#This Row],[START DATE]]+Table4[[#This Row],[TASK DURATION]]))</f>
        <v/>
      </c>
      <c r="G950" s="272"/>
      <c r="H950" s="272"/>
      <c r="I950" s="272"/>
      <c r="J950" s="272"/>
      <c r="K950" s="272"/>
      <c r="L950" s="272"/>
      <c r="M950" s="272"/>
      <c r="N950" s="272"/>
      <c r="O950" s="272"/>
      <c r="P950" s="272"/>
      <c r="Q950" s="272"/>
      <c r="R950" s="272"/>
      <c r="S950" s="272"/>
      <c r="T950" s="272"/>
      <c r="U950" s="272"/>
      <c r="V950" s="272"/>
      <c r="W950" s="272"/>
      <c r="X950" s="272"/>
      <c r="Y950" s="272"/>
      <c r="Z950" s="272"/>
    </row>
    <row r="951" spans="1:26" x14ac:dyDescent="0.35">
      <c r="A951" s="1008"/>
      <c r="D951" s="269" t="str">
        <f t="shared" si="15"/>
        <v/>
      </c>
      <c r="F951" s="271" t="str">
        <f>IF(Table4[[#This Row],[START DATE]]="","",IF(Table4[[#This Row],[TASK DURATION]]="","",Table4[[#This Row],[START DATE]]+Table4[[#This Row],[TASK DURATION]]))</f>
        <v/>
      </c>
      <c r="G951" s="272"/>
      <c r="H951" s="272"/>
      <c r="I951" s="272"/>
      <c r="J951" s="272"/>
      <c r="K951" s="272"/>
      <c r="L951" s="272"/>
      <c r="M951" s="272"/>
      <c r="N951" s="272"/>
      <c r="O951" s="272"/>
      <c r="P951" s="272"/>
      <c r="Q951" s="272"/>
      <c r="R951" s="272"/>
      <c r="S951" s="272"/>
      <c r="T951" s="272"/>
      <c r="U951" s="272"/>
      <c r="V951" s="272"/>
      <c r="W951" s="272"/>
      <c r="X951" s="272"/>
      <c r="Y951" s="272"/>
      <c r="Z951" s="272"/>
    </row>
    <row r="952" spans="1:26" x14ac:dyDescent="0.35">
      <c r="A952" s="1008"/>
      <c r="D952" s="269" t="str">
        <f t="shared" si="15"/>
        <v/>
      </c>
      <c r="F952" s="271" t="str">
        <f>IF(Table4[[#This Row],[START DATE]]="","",IF(Table4[[#This Row],[TASK DURATION]]="","",Table4[[#This Row],[START DATE]]+Table4[[#This Row],[TASK DURATION]]))</f>
        <v/>
      </c>
      <c r="G952" s="272"/>
      <c r="H952" s="272"/>
      <c r="I952" s="272"/>
      <c r="J952" s="272"/>
      <c r="K952" s="272"/>
      <c r="L952" s="272"/>
      <c r="M952" s="272"/>
      <c r="N952" s="272"/>
      <c r="O952" s="272"/>
      <c r="P952" s="272"/>
      <c r="Q952" s="272"/>
      <c r="R952" s="272"/>
      <c r="S952" s="272"/>
      <c r="T952" s="272"/>
      <c r="U952" s="272"/>
      <c r="V952" s="272"/>
      <c r="W952" s="272"/>
      <c r="X952" s="272"/>
      <c r="Y952" s="272"/>
      <c r="Z952" s="272"/>
    </row>
    <row r="953" spans="1:26" x14ac:dyDescent="0.35">
      <c r="A953" s="1008"/>
      <c r="D953" s="269" t="str">
        <f t="shared" si="15"/>
        <v/>
      </c>
      <c r="F953" s="271" t="str">
        <f>IF(Table4[[#This Row],[START DATE]]="","",IF(Table4[[#This Row],[TASK DURATION]]="","",Table4[[#This Row],[START DATE]]+Table4[[#This Row],[TASK DURATION]]))</f>
        <v/>
      </c>
      <c r="G953" s="272"/>
      <c r="H953" s="272"/>
      <c r="I953" s="272"/>
      <c r="J953" s="272"/>
      <c r="K953" s="272"/>
      <c r="L953" s="272"/>
      <c r="M953" s="272"/>
      <c r="N953" s="272"/>
      <c r="O953" s="272"/>
      <c r="P953" s="272"/>
      <c r="Q953" s="272"/>
      <c r="R953" s="272"/>
      <c r="S953" s="272"/>
      <c r="T953" s="272"/>
      <c r="U953" s="272"/>
      <c r="V953" s="272"/>
      <c r="W953" s="272"/>
      <c r="X953" s="272"/>
      <c r="Y953" s="272"/>
      <c r="Z953" s="272"/>
    </row>
    <row r="954" spans="1:26" x14ac:dyDescent="0.35">
      <c r="A954" s="1008"/>
      <c r="D954" s="269" t="str">
        <f t="shared" si="15"/>
        <v/>
      </c>
      <c r="F954" s="271" t="str">
        <f>IF(Table4[[#This Row],[START DATE]]="","",IF(Table4[[#This Row],[TASK DURATION]]="","",Table4[[#This Row],[START DATE]]+Table4[[#This Row],[TASK DURATION]]))</f>
        <v/>
      </c>
      <c r="G954" s="272"/>
      <c r="H954" s="272"/>
      <c r="I954" s="272"/>
      <c r="J954" s="272"/>
      <c r="K954" s="272"/>
      <c r="L954" s="272"/>
      <c r="M954" s="272"/>
      <c r="N954" s="272"/>
      <c r="O954" s="272"/>
      <c r="P954" s="272"/>
      <c r="Q954" s="272"/>
      <c r="R954" s="272"/>
      <c r="S954" s="272"/>
      <c r="T954" s="272"/>
      <c r="U954" s="272"/>
      <c r="V954" s="272"/>
      <c r="W954" s="272"/>
      <c r="X954" s="272"/>
      <c r="Y954" s="272"/>
      <c r="Z954" s="272"/>
    </row>
    <row r="955" spans="1:26" x14ac:dyDescent="0.35">
      <c r="A955" s="1008"/>
      <c r="D955" s="269" t="str">
        <f t="shared" si="15"/>
        <v/>
      </c>
      <c r="F955" s="271" t="str">
        <f>IF(Table4[[#This Row],[START DATE]]="","",IF(Table4[[#This Row],[TASK DURATION]]="","",Table4[[#This Row],[START DATE]]+Table4[[#This Row],[TASK DURATION]]))</f>
        <v/>
      </c>
      <c r="G955" s="272"/>
      <c r="H955" s="272"/>
      <c r="I955" s="272"/>
      <c r="J955" s="272"/>
      <c r="K955" s="272"/>
      <c r="L955" s="272"/>
      <c r="M955" s="272"/>
      <c r="N955" s="272"/>
      <c r="O955" s="272"/>
      <c r="P955" s="272"/>
      <c r="Q955" s="272"/>
      <c r="R955" s="272"/>
      <c r="S955" s="272"/>
      <c r="T955" s="272"/>
      <c r="U955" s="272"/>
      <c r="V955" s="272"/>
      <c r="W955" s="272"/>
      <c r="X955" s="272"/>
      <c r="Y955" s="272"/>
      <c r="Z955" s="272"/>
    </row>
    <row r="956" spans="1:26" x14ac:dyDescent="0.35">
      <c r="A956" s="1008"/>
      <c r="D956" s="269" t="str">
        <f t="shared" si="15"/>
        <v/>
      </c>
      <c r="F956" s="271" t="str">
        <f>IF(Table4[[#This Row],[START DATE]]="","",IF(Table4[[#This Row],[TASK DURATION]]="","",Table4[[#This Row],[START DATE]]+Table4[[#This Row],[TASK DURATION]]))</f>
        <v/>
      </c>
      <c r="G956" s="272"/>
      <c r="H956" s="272"/>
      <c r="I956" s="272"/>
      <c r="J956" s="272"/>
      <c r="K956" s="272"/>
      <c r="L956" s="272"/>
      <c r="M956" s="272"/>
      <c r="N956" s="272"/>
      <c r="O956" s="272"/>
      <c r="P956" s="272"/>
      <c r="Q956" s="272"/>
      <c r="R956" s="272"/>
      <c r="S956" s="272"/>
      <c r="T956" s="272"/>
      <c r="U956" s="272"/>
      <c r="V956" s="272"/>
      <c r="W956" s="272"/>
      <c r="X956" s="272"/>
      <c r="Y956" s="272"/>
      <c r="Z956" s="272"/>
    </row>
    <row r="957" spans="1:26" x14ac:dyDescent="0.35">
      <c r="A957" s="1008"/>
      <c r="D957" s="269" t="str">
        <f t="shared" si="15"/>
        <v/>
      </c>
      <c r="F957" s="271" t="str">
        <f>IF(Table4[[#This Row],[START DATE]]="","",IF(Table4[[#This Row],[TASK DURATION]]="","",Table4[[#This Row],[START DATE]]+Table4[[#This Row],[TASK DURATION]]))</f>
        <v/>
      </c>
      <c r="G957" s="272"/>
      <c r="H957" s="272"/>
      <c r="I957" s="272"/>
      <c r="J957" s="272"/>
      <c r="K957" s="272"/>
      <c r="L957" s="272"/>
      <c r="M957" s="272"/>
      <c r="N957" s="272"/>
      <c r="O957" s="272"/>
      <c r="P957" s="272"/>
      <c r="Q957" s="272"/>
      <c r="R957" s="272"/>
      <c r="S957" s="272"/>
      <c r="T957" s="272"/>
      <c r="U957" s="272"/>
      <c r="V957" s="272"/>
      <c r="W957" s="272"/>
      <c r="X957" s="272"/>
      <c r="Y957" s="272"/>
      <c r="Z957" s="272"/>
    </row>
    <row r="958" spans="1:26" x14ac:dyDescent="0.35">
      <c r="A958" s="1008"/>
      <c r="D958" s="269" t="str">
        <f t="shared" si="15"/>
        <v/>
      </c>
      <c r="F958" s="271" t="str">
        <f>IF(Table4[[#This Row],[START DATE]]="","",IF(Table4[[#This Row],[TASK DURATION]]="","",Table4[[#This Row],[START DATE]]+Table4[[#This Row],[TASK DURATION]]))</f>
        <v/>
      </c>
      <c r="G958" s="272"/>
      <c r="H958" s="272"/>
      <c r="I958" s="272"/>
      <c r="J958" s="272"/>
      <c r="K958" s="272"/>
      <c r="L958" s="272"/>
      <c r="M958" s="272"/>
      <c r="N958" s="272"/>
      <c r="O958" s="272"/>
      <c r="P958" s="272"/>
      <c r="Q958" s="272"/>
      <c r="R958" s="272"/>
      <c r="S958" s="272"/>
      <c r="T958" s="272"/>
      <c r="U958" s="272"/>
      <c r="V958" s="272"/>
      <c r="W958" s="272"/>
      <c r="X958" s="272"/>
      <c r="Y958" s="272"/>
      <c r="Z958" s="272"/>
    </row>
    <row r="959" spans="1:26" x14ac:dyDescent="0.35">
      <c r="A959" s="1008"/>
      <c r="D959" s="269" t="str">
        <f t="shared" si="15"/>
        <v/>
      </c>
      <c r="F959" s="271" t="str">
        <f>IF(Table4[[#This Row],[START DATE]]="","",IF(Table4[[#This Row],[TASK DURATION]]="","",Table4[[#This Row],[START DATE]]+Table4[[#This Row],[TASK DURATION]]))</f>
        <v/>
      </c>
      <c r="G959" s="272"/>
      <c r="H959" s="272"/>
      <c r="I959" s="272"/>
      <c r="J959" s="272"/>
      <c r="K959" s="272"/>
      <c r="L959" s="272"/>
      <c r="M959" s="272"/>
      <c r="N959" s="272"/>
      <c r="O959" s="272"/>
      <c r="P959" s="272"/>
      <c r="Q959" s="272"/>
      <c r="R959" s="272"/>
      <c r="S959" s="272"/>
      <c r="T959" s="272"/>
      <c r="U959" s="272"/>
      <c r="V959" s="272"/>
      <c r="W959" s="272"/>
      <c r="X959" s="272"/>
      <c r="Y959" s="272"/>
      <c r="Z959" s="272"/>
    </row>
    <row r="960" spans="1:26" x14ac:dyDescent="0.35">
      <c r="A960" s="1008"/>
      <c r="D960" s="269" t="str">
        <f t="shared" si="15"/>
        <v/>
      </c>
      <c r="F960" s="271" t="str">
        <f>IF(Table4[[#This Row],[START DATE]]="","",IF(Table4[[#This Row],[TASK DURATION]]="","",Table4[[#This Row],[START DATE]]+Table4[[#This Row],[TASK DURATION]]))</f>
        <v/>
      </c>
      <c r="G960" s="272"/>
      <c r="H960" s="272"/>
      <c r="I960" s="272"/>
      <c r="J960" s="272"/>
      <c r="K960" s="272"/>
      <c r="L960" s="272"/>
      <c r="M960" s="272"/>
      <c r="N960" s="272"/>
      <c r="O960" s="272"/>
      <c r="P960" s="272"/>
      <c r="Q960" s="272"/>
      <c r="R960" s="272"/>
      <c r="S960" s="272"/>
      <c r="T960" s="272"/>
      <c r="U960" s="272"/>
      <c r="V960" s="272"/>
      <c r="W960" s="272"/>
      <c r="X960" s="272"/>
      <c r="Y960" s="272"/>
      <c r="Z960" s="272"/>
    </row>
    <row r="961" spans="1:26" x14ac:dyDescent="0.35">
      <c r="A961" s="1008"/>
      <c r="D961" s="269" t="str">
        <f t="shared" si="15"/>
        <v/>
      </c>
      <c r="F961" s="271" t="str">
        <f>IF(Table4[[#This Row],[START DATE]]="","",IF(Table4[[#This Row],[TASK DURATION]]="","",Table4[[#This Row],[START DATE]]+Table4[[#This Row],[TASK DURATION]]))</f>
        <v/>
      </c>
      <c r="G961" s="272"/>
      <c r="H961" s="272"/>
      <c r="I961" s="272"/>
      <c r="J961" s="272"/>
      <c r="K961" s="272"/>
      <c r="L961" s="272"/>
      <c r="M961" s="272"/>
      <c r="N961" s="272"/>
      <c r="O961" s="272"/>
      <c r="P961" s="272"/>
      <c r="Q961" s="272"/>
      <c r="R961" s="272"/>
      <c r="S961" s="272"/>
      <c r="T961" s="272"/>
      <c r="U961" s="272"/>
      <c r="V961" s="272"/>
      <c r="W961" s="272"/>
      <c r="X961" s="272"/>
      <c r="Y961" s="272"/>
      <c r="Z961" s="272"/>
    </row>
    <row r="962" spans="1:26" x14ac:dyDescent="0.35">
      <c r="A962" s="1008"/>
      <c r="D962" s="269" t="str">
        <f t="shared" ref="D962:D1025" si="16">IF(E962="","",IF(C962="","",E962-C962))</f>
        <v/>
      </c>
      <c r="F962" s="271" t="str">
        <f>IF(Table4[[#This Row],[START DATE]]="","",IF(Table4[[#This Row],[TASK DURATION]]="","",Table4[[#This Row],[START DATE]]+Table4[[#This Row],[TASK DURATION]]))</f>
        <v/>
      </c>
      <c r="G962" s="272"/>
      <c r="H962" s="272"/>
      <c r="I962" s="272"/>
      <c r="J962" s="272"/>
      <c r="K962" s="272"/>
      <c r="L962" s="272"/>
      <c r="M962" s="272"/>
      <c r="N962" s="272"/>
      <c r="O962" s="272"/>
      <c r="P962" s="272"/>
      <c r="Q962" s="272"/>
      <c r="R962" s="272"/>
      <c r="S962" s="272"/>
      <c r="T962" s="272"/>
      <c r="U962" s="272"/>
      <c r="V962" s="272"/>
      <c r="W962" s="272"/>
      <c r="X962" s="272"/>
      <c r="Y962" s="272"/>
      <c r="Z962" s="272"/>
    </row>
    <row r="963" spans="1:26" x14ac:dyDescent="0.35">
      <c r="A963" s="1008"/>
      <c r="D963" s="269" t="str">
        <f t="shared" si="16"/>
        <v/>
      </c>
      <c r="F963" s="271" t="str">
        <f>IF(Table4[[#This Row],[START DATE]]="","",IF(Table4[[#This Row],[TASK DURATION]]="","",Table4[[#This Row],[START DATE]]+Table4[[#This Row],[TASK DURATION]]))</f>
        <v/>
      </c>
      <c r="G963" s="272"/>
      <c r="H963" s="272"/>
      <c r="I963" s="272"/>
      <c r="J963" s="272"/>
      <c r="K963" s="272"/>
      <c r="L963" s="272"/>
      <c r="M963" s="272"/>
      <c r="N963" s="272"/>
      <c r="O963" s="272"/>
      <c r="P963" s="272"/>
      <c r="Q963" s="272"/>
      <c r="R963" s="272"/>
      <c r="S963" s="272"/>
      <c r="T963" s="272"/>
      <c r="U963" s="272"/>
      <c r="V963" s="272"/>
      <c r="W963" s="272"/>
      <c r="X963" s="272"/>
      <c r="Y963" s="272"/>
      <c r="Z963" s="272"/>
    </row>
    <row r="964" spans="1:26" x14ac:dyDescent="0.35">
      <c r="A964" s="1008"/>
      <c r="D964" s="269" t="str">
        <f t="shared" si="16"/>
        <v/>
      </c>
      <c r="F964" s="271" t="str">
        <f>IF(Table4[[#This Row],[START DATE]]="","",IF(Table4[[#This Row],[TASK DURATION]]="","",Table4[[#This Row],[START DATE]]+Table4[[#This Row],[TASK DURATION]]))</f>
        <v/>
      </c>
      <c r="G964" s="272"/>
      <c r="H964" s="272"/>
      <c r="I964" s="272"/>
      <c r="J964" s="272"/>
      <c r="K964" s="272"/>
      <c r="L964" s="272"/>
      <c r="M964" s="272"/>
      <c r="N964" s="272"/>
      <c r="O964" s="272"/>
      <c r="P964" s="272"/>
      <c r="Q964" s="272"/>
      <c r="R964" s="272"/>
      <c r="S964" s="272"/>
      <c r="T964" s="272"/>
      <c r="U964" s="272"/>
      <c r="V964" s="272"/>
      <c r="W964" s="272"/>
      <c r="X964" s="272"/>
      <c r="Y964" s="272"/>
      <c r="Z964" s="272"/>
    </row>
    <row r="965" spans="1:26" x14ac:dyDescent="0.35">
      <c r="A965" s="1008"/>
      <c r="D965" s="269" t="str">
        <f t="shared" si="16"/>
        <v/>
      </c>
      <c r="F965" s="271" t="str">
        <f>IF(Table4[[#This Row],[START DATE]]="","",IF(Table4[[#This Row],[TASK DURATION]]="","",Table4[[#This Row],[START DATE]]+Table4[[#This Row],[TASK DURATION]]))</f>
        <v/>
      </c>
      <c r="G965" s="272"/>
      <c r="H965" s="272"/>
      <c r="I965" s="272"/>
      <c r="J965" s="272"/>
      <c r="K965" s="272"/>
      <c r="L965" s="272"/>
      <c r="M965" s="272"/>
      <c r="N965" s="272"/>
      <c r="O965" s="272"/>
      <c r="P965" s="272"/>
      <c r="Q965" s="272"/>
      <c r="R965" s="272"/>
      <c r="S965" s="272"/>
      <c r="T965" s="272"/>
      <c r="U965" s="272"/>
      <c r="V965" s="272"/>
      <c r="W965" s="272"/>
      <c r="X965" s="272"/>
      <c r="Y965" s="272"/>
      <c r="Z965" s="272"/>
    </row>
    <row r="966" spans="1:26" x14ac:dyDescent="0.35">
      <c r="A966" s="1008"/>
      <c r="D966" s="269" t="str">
        <f t="shared" si="16"/>
        <v/>
      </c>
      <c r="F966" s="271" t="str">
        <f>IF(Table4[[#This Row],[START DATE]]="","",IF(Table4[[#This Row],[TASK DURATION]]="","",Table4[[#This Row],[START DATE]]+Table4[[#This Row],[TASK DURATION]]))</f>
        <v/>
      </c>
      <c r="G966" s="272"/>
      <c r="H966" s="272"/>
      <c r="I966" s="272"/>
      <c r="J966" s="272"/>
      <c r="K966" s="272"/>
      <c r="L966" s="272"/>
      <c r="M966" s="272"/>
      <c r="N966" s="272"/>
      <c r="O966" s="272"/>
      <c r="P966" s="272"/>
      <c r="Q966" s="272"/>
      <c r="R966" s="272"/>
      <c r="S966" s="272"/>
      <c r="T966" s="272"/>
      <c r="U966" s="272"/>
      <c r="V966" s="272"/>
      <c r="W966" s="272"/>
      <c r="X966" s="272"/>
      <c r="Y966" s="272"/>
      <c r="Z966" s="272"/>
    </row>
    <row r="967" spans="1:26" x14ac:dyDescent="0.35">
      <c r="A967" s="1008"/>
      <c r="D967" s="269" t="str">
        <f t="shared" si="16"/>
        <v/>
      </c>
      <c r="F967" s="271" t="str">
        <f>IF(Table4[[#This Row],[START DATE]]="","",IF(Table4[[#This Row],[TASK DURATION]]="","",Table4[[#This Row],[START DATE]]+Table4[[#This Row],[TASK DURATION]]))</f>
        <v/>
      </c>
      <c r="G967" s="272"/>
      <c r="H967" s="272"/>
      <c r="I967" s="272"/>
      <c r="J967" s="272"/>
      <c r="K967" s="272"/>
      <c r="L967" s="272"/>
      <c r="M967" s="272"/>
      <c r="N967" s="272"/>
      <c r="O967" s="272"/>
      <c r="P967" s="272"/>
      <c r="Q967" s="272"/>
      <c r="R967" s="272"/>
      <c r="S967" s="272"/>
      <c r="T967" s="272"/>
      <c r="U967" s="272"/>
      <c r="V967" s="272"/>
      <c r="W967" s="272"/>
      <c r="X967" s="272"/>
      <c r="Y967" s="272"/>
      <c r="Z967" s="272"/>
    </row>
    <row r="968" spans="1:26" x14ac:dyDescent="0.35">
      <c r="A968" s="1008"/>
      <c r="D968" s="269" t="str">
        <f t="shared" si="16"/>
        <v/>
      </c>
      <c r="F968" s="271" t="str">
        <f>IF(Table4[[#This Row],[START DATE]]="","",IF(Table4[[#This Row],[TASK DURATION]]="","",Table4[[#This Row],[START DATE]]+Table4[[#This Row],[TASK DURATION]]))</f>
        <v/>
      </c>
      <c r="G968" s="272"/>
      <c r="H968" s="272"/>
      <c r="I968" s="272"/>
      <c r="J968" s="272"/>
      <c r="K968" s="272"/>
      <c r="L968" s="272"/>
      <c r="M968" s="272"/>
      <c r="N968" s="272"/>
      <c r="O968" s="272"/>
      <c r="P968" s="272"/>
      <c r="Q968" s="272"/>
      <c r="R968" s="272"/>
      <c r="S968" s="272"/>
      <c r="T968" s="272"/>
      <c r="U968" s="272"/>
      <c r="V968" s="272"/>
      <c r="W968" s="272"/>
      <c r="X968" s="272"/>
      <c r="Y968" s="272"/>
      <c r="Z968" s="272"/>
    </row>
    <row r="969" spans="1:26" x14ac:dyDescent="0.35">
      <c r="A969" s="1008"/>
      <c r="D969" s="269" t="str">
        <f t="shared" si="16"/>
        <v/>
      </c>
      <c r="F969" s="271" t="str">
        <f>IF(Table4[[#This Row],[START DATE]]="","",IF(Table4[[#This Row],[TASK DURATION]]="","",Table4[[#This Row],[START DATE]]+Table4[[#This Row],[TASK DURATION]]))</f>
        <v/>
      </c>
      <c r="G969" s="272"/>
      <c r="H969" s="272"/>
      <c r="I969" s="272"/>
      <c r="J969" s="272"/>
      <c r="K969" s="272"/>
      <c r="L969" s="272"/>
      <c r="M969" s="272"/>
      <c r="N969" s="272"/>
      <c r="O969" s="272"/>
      <c r="P969" s="272"/>
      <c r="Q969" s="272"/>
      <c r="R969" s="272"/>
      <c r="S969" s="272"/>
      <c r="T969" s="272"/>
      <c r="U969" s="272"/>
      <c r="V969" s="272"/>
      <c r="W969" s="272"/>
      <c r="X969" s="272"/>
      <c r="Y969" s="272"/>
      <c r="Z969" s="272"/>
    </row>
    <row r="970" spans="1:26" x14ac:dyDescent="0.35">
      <c r="A970" s="1008"/>
      <c r="D970" s="269" t="str">
        <f t="shared" si="16"/>
        <v/>
      </c>
      <c r="F970" s="271" t="str">
        <f>IF(Table4[[#This Row],[START DATE]]="","",IF(Table4[[#This Row],[TASK DURATION]]="","",Table4[[#This Row],[START DATE]]+Table4[[#This Row],[TASK DURATION]]))</f>
        <v/>
      </c>
      <c r="G970" s="272"/>
      <c r="H970" s="272"/>
      <c r="I970" s="272"/>
      <c r="J970" s="272"/>
      <c r="K970" s="272"/>
      <c r="L970" s="272"/>
      <c r="M970" s="272"/>
      <c r="N970" s="272"/>
      <c r="O970" s="272"/>
      <c r="P970" s="272"/>
      <c r="Q970" s="272"/>
      <c r="R970" s="272"/>
      <c r="S970" s="272"/>
      <c r="T970" s="272"/>
      <c r="U970" s="272"/>
      <c r="V970" s="272"/>
      <c r="W970" s="272"/>
      <c r="X970" s="272"/>
      <c r="Y970" s="272"/>
      <c r="Z970" s="272"/>
    </row>
    <row r="971" spans="1:26" x14ac:dyDescent="0.35">
      <c r="A971" s="1008"/>
      <c r="D971" s="269" t="str">
        <f t="shared" si="16"/>
        <v/>
      </c>
      <c r="F971" s="271" t="str">
        <f>IF(Table4[[#This Row],[START DATE]]="","",IF(Table4[[#This Row],[TASK DURATION]]="","",Table4[[#This Row],[START DATE]]+Table4[[#This Row],[TASK DURATION]]))</f>
        <v/>
      </c>
      <c r="G971" s="272"/>
      <c r="H971" s="272"/>
      <c r="I971" s="272"/>
      <c r="J971" s="272"/>
      <c r="K971" s="272"/>
      <c r="L971" s="272"/>
      <c r="M971" s="272"/>
      <c r="N971" s="272"/>
      <c r="O971" s="272"/>
      <c r="P971" s="272"/>
      <c r="Q971" s="272"/>
      <c r="R971" s="272"/>
      <c r="S971" s="272"/>
      <c r="T971" s="272"/>
      <c r="U971" s="272"/>
      <c r="V971" s="272"/>
      <c r="W971" s="272"/>
      <c r="X971" s="272"/>
      <c r="Y971" s="272"/>
      <c r="Z971" s="272"/>
    </row>
    <row r="972" spans="1:26" x14ac:dyDescent="0.35">
      <c r="A972" s="1008"/>
      <c r="D972" s="269" t="str">
        <f t="shared" si="16"/>
        <v/>
      </c>
      <c r="F972" s="271" t="str">
        <f>IF(Table4[[#This Row],[START DATE]]="","",IF(Table4[[#This Row],[TASK DURATION]]="","",Table4[[#This Row],[START DATE]]+Table4[[#This Row],[TASK DURATION]]))</f>
        <v/>
      </c>
      <c r="G972" s="272"/>
      <c r="H972" s="272"/>
      <c r="I972" s="272"/>
      <c r="J972" s="272"/>
      <c r="K972" s="272"/>
      <c r="L972" s="272"/>
      <c r="M972" s="272"/>
      <c r="N972" s="272"/>
      <c r="O972" s="272"/>
      <c r="P972" s="272"/>
      <c r="Q972" s="272"/>
      <c r="R972" s="272"/>
      <c r="S972" s="272"/>
      <c r="T972" s="272"/>
      <c r="U972" s="272"/>
      <c r="V972" s="272"/>
      <c r="W972" s="272"/>
      <c r="X972" s="272"/>
      <c r="Y972" s="272"/>
      <c r="Z972" s="272"/>
    </row>
    <row r="973" spans="1:26" x14ac:dyDescent="0.35">
      <c r="A973" s="1008"/>
      <c r="D973" s="269" t="str">
        <f t="shared" si="16"/>
        <v/>
      </c>
      <c r="F973" s="271" t="str">
        <f>IF(Table4[[#This Row],[START DATE]]="","",IF(Table4[[#This Row],[TASK DURATION]]="","",Table4[[#This Row],[START DATE]]+Table4[[#This Row],[TASK DURATION]]))</f>
        <v/>
      </c>
      <c r="G973" s="272"/>
      <c r="H973" s="272"/>
      <c r="I973" s="272"/>
      <c r="J973" s="272"/>
      <c r="K973" s="272"/>
      <c r="L973" s="272"/>
      <c r="M973" s="272"/>
      <c r="N973" s="272"/>
      <c r="O973" s="272"/>
      <c r="P973" s="272"/>
      <c r="Q973" s="272"/>
      <c r="R973" s="272"/>
      <c r="S973" s="272"/>
      <c r="T973" s="272"/>
      <c r="U973" s="272"/>
      <c r="V973" s="272"/>
      <c r="W973" s="272"/>
      <c r="X973" s="272"/>
      <c r="Y973" s="272"/>
      <c r="Z973" s="272"/>
    </row>
    <row r="974" spans="1:26" x14ac:dyDescent="0.35">
      <c r="A974" s="1008"/>
      <c r="D974" s="269" t="str">
        <f t="shared" si="16"/>
        <v/>
      </c>
      <c r="F974" s="271" t="str">
        <f>IF(Table4[[#This Row],[START DATE]]="","",IF(Table4[[#This Row],[TASK DURATION]]="","",Table4[[#This Row],[START DATE]]+Table4[[#This Row],[TASK DURATION]]))</f>
        <v/>
      </c>
      <c r="G974" s="272"/>
      <c r="H974" s="272"/>
      <c r="I974" s="272"/>
      <c r="J974" s="272"/>
      <c r="K974" s="272"/>
      <c r="L974" s="272"/>
      <c r="M974" s="272"/>
      <c r="N974" s="272"/>
      <c r="O974" s="272"/>
      <c r="P974" s="272"/>
      <c r="Q974" s="272"/>
      <c r="R974" s="272"/>
      <c r="S974" s="272"/>
      <c r="T974" s="272"/>
      <c r="U974" s="272"/>
      <c r="V974" s="272"/>
      <c r="W974" s="272"/>
      <c r="X974" s="272"/>
      <c r="Y974" s="272"/>
      <c r="Z974" s="272"/>
    </row>
    <row r="975" spans="1:26" x14ac:dyDescent="0.35">
      <c r="A975" s="1008"/>
      <c r="D975" s="269" t="str">
        <f t="shared" si="16"/>
        <v/>
      </c>
      <c r="F975" s="271" t="str">
        <f>IF(Table4[[#This Row],[START DATE]]="","",IF(Table4[[#This Row],[TASK DURATION]]="","",Table4[[#This Row],[START DATE]]+Table4[[#This Row],[TASK DURATION]]))</f>
        <v/>
      </c>
      <c r="G975" s="272"/>
      <c r="H975" s="272"/>
      <c r="I975" s="272"/>
      <c r="J975" s="272"/>
      <c r="K975" s="272"/>
      <c r="L975" s="272"/>
      <c r="M975" s="272"/>
      <c r="N975" s="272"/>
      <c r="O975" s="272"/>
      <c r="P975" s="272"/>
      <c r="Q975" s="272"/>
      <c r="R975" s="272"/>
      <c r="S975" s="272"/>
      <c r="T975" s="272"/>
      <c r="U975" s="272"/>
      <c r="V975" s="272"/>
      <c r="W975" s="272"/>
      <c r="X975" s="272"/>
      <c r="Y975" s="272"/>
      <c r="Z975" s="272"/>
    </row>
    <row r="976" spans="1:26" x14ac:dyDescent="0.35">
      <c r="A976" s="1008"/>
      <c r="D976" s="269" t="str">
        <f t="shared" si="16"/>
        <v/>
      </c>
      <c r="F976" s="271" t="str">
        <f>IF(Table4[[#This Row],[START DATE]]="","",IF(Table4[[#This Row],[TASK DURATION]]="","",Table4[[#This Row],[START DATE]]+Table4[[#This Row],[TASK DURATION]]))</f>
        <v/>
      </c>
      <c r="G976" s="272"/>
      <c r="H976" s="272"/>
      <c r="I976" s="272"/>
      <c r="J976" s="272"/>
      <c r="K976" s="272"/>
      <c r="L976" s="272"/>
      <c r="M976" s="272"/>
      <c r="N976" s="272"/>
      <c r="O976" s="272"/>
      <c r="P976" s="272"/>
      <c r="Q976" s="272"/>
      <c r="R976" s="272"/>
      <c r="S976" s="272"/>
      <c r="T976" s="272"/>
      <c r="U976" s="272"/>
      <c r="V976" s="272"/>
      <c r="W976" s="272"/>
      <c r="X976" s="272"/>
      <c r="Y976" s="272"/>
      <c r="Z976" s="272"/>
    </row>
    <row r="977" spans="1:26" x14ac:dyDescent="0.35">
      <c r="A977" s="1008"/>
      <c r="D977" s="269" t="str">
        <f t="shared" si="16"/>
        <v/>
      </c>
      <c r="F977" s="271" t="str">
        <f>IF(Table4[[#This Row],[START DATE]]="","",IF(Table4[[#This Row],[TASK DURATION]]="","",Table4[[#This Row],[START DATE]]+Table4[[#This Row],[TASK DURATION]]))</f>
        <v/>
      </c>
      <c r="G977" s="272"/>
      <c r="H977" s="272"/>
      <c r="I977" s="272"/>
      <c r="J977" s="272"/>
      <c r="K977" s="272"/>
      <c r="L977" s="272"/>
      <c r="M977" s="272"/>
      <c r="N977" s="272"/>
      <c r="O977" s="272"/>
      <c r="P977" s="272"/>
      <c r="Q977" s="272"/>
      <c r="R977" s="272"/>
      <c r="S977" s="272"/>
      <c r="T977" s="272"/>
      <c r="U977" s="272"/>
      <c r="V977" s="272"/>
      <c r="W977" s="272"/>
      <c r="X977" s="272"/>
      <c r="Y977" s="272"/>
      <c r="Z977" s="272"/>
    </row>
    <row r="978" spans="1:26" x14ac:dyDescent="0.35">
      <c r="A978" s="1008"/>
      <c r="D978" s="269" t="str">
        <f t="shared" si="16"/>
        <v/>
      </c>
      <c r="F978" s="271" t="str">
        <f>IF(Table4[[#This Row],[START DATE]]="","",IF(Table4[[#This Row],[TASK DURATION]]="","",Table4[[#This Row],[START DATE]]+Table4[[#This Row],[TASK DURATION]]))</f>
        <v/>
      </c>
      <c r="G978" s="272"/>
      <c r="H978" s="272"/>
      <c r="I978" s="272"/>
      <c r="J978" s="272"/>
      <c r="K978" s="272"/>
      <c r="L978" s="272"/>
      <c r="M978" s="272"/>
      <c r="N978" s="272"/>
      <c r="O978" s="272"/>
      <c r="P978" s="272"/>
      <c r="Q978" s="272"/>
      <c r="R978" s="272"/>
      <c r="S978" s="272"/>
      <c r="T978" s="272"/>
      <c r="U978" s="272"/>
      <c r="V978" s="272"/>
      <c r="W978" s="272"/>
      <c r="X978" s="272"/>
      <c r="Y978" s="272"/>
      <c r="Z978" s="272"/>
    </row>
    <row r="979" spans="1:26" x14ac:dyDescent="0.35">
      <c r="A979" s="1008"/>
      <c r="D979" s="269" t="str">
        <f t="shared" si="16"/>
        <v/>
      </c>
      <c r="F979" s="271" t="str">
        <f>IF(Table4[[#This Row],[START DATE]]="","",IF(Table4[[#This Row],[TASK DURATION]]="","",Table4[[#This Row],[START DATE]]+Table4[[#This Row],[TASK DURATION]]))</f>
        <v/>
      </c>
      <c r="G979" s="272"/>
      <c r="H979" s="272"/>
      <c r="I979" s="272"/>
      <c r="J979" s="272"/>
      <c r="K979" s="272"/>
      <c r="L979" s="272"/>
      <c r="M979" s="272"/>
      <c r="N979" s="272"/>
      <c r="O979" s="272"/>
      <c r="P979" s="272"/>
      <c r="Q979" s="272"/>
      <c r="R979" s="272"/>
      <c r="S979" s="272"/>
      <c r="T979" s="272"/>
      <c r="U979" s="272"/>
      <c r="V979" s="272"/>
      <c r="W979" s="272"/>
      <c r="X979" s="272"/>
      <c r="Y979" s="272"/>
      <c r="Z979" s="272"/>
    </row>
    <row r="980" spans="1:26" x14ac:dyDescent="0.35">
      <c r="A980" s="1008"/>
      <c r="D980" s="269" t="str">
        <f t="shared" si="16"/>
        <v/>
      </c>
      <c r="F980" s="271" t="str">
        <f>IF(Table4[[#This Row],[START DATE]]="","",IF(Table4[[#This Row],[TASK DURATION]]="","",Table4[[#This Row],[START DATE]]+Table4[[#This Row],[TASK DURATION]]))</f>
        <v/>
      </c>
      <c r="G980" s="272"/>
      <c r="H980" s="272"/>
      <c r="I980" s="272"/>
      <c r="J980" s="272"/>
      <c r="K980" s="272"/>
      <c r="L980" s="272"/>
      <c r="M980" s="272"/>
      <c r="N980" s="272"/>
      <c r="O980" s="272"/>
      <c r="P980" s="272"/>
      <c r="Q980" s="272"/>
      <c r="R980" s="272"/>
      <c r="S980" s="272"/>
      <c r="T980" s="272"/>
      <c r="U980" s="272"/>
      <c r="V980" s="272"/>
      <c r="W980" s="272"/>
      <c r="X980" s="272"/>
      <c r="Y980" s="272"/>
      <c r="Z980" s="272"/>
    </row>
    <row r="981" spans="1:26" x14ac:dyDescent="0.35">
      <c r="A981" s="1008"/>
      <c r="D981" s="269" t="str">
        <f t="shared" si="16"/>
        <v/>
      </c>
      <c r="F981" s="271" t="str">
        <f>IF(Table4[[#This Row],[START DATE]]="","",IF(Table4[[#This Row],[TASK DURATION]]="","",Table4[[#This Row],[START DATE]]+Table4[[#This Row],[TASK DURATION]]))</f>
        <v/>
      </c>
      <c r="G981" s="272"/>
      <c r="H981" s="272"/>
      <c r="I981" s="272"/>
      <c r="J981" s="272"/>
      <c r="K981" s="272"/>
      <c r="L981" s="272"/>
      <c r="M981" s="272"/>
      <c r="N981" s="272"/>
      <c r="O981" s="272"/>
      <c r="P981" s="272"/>
      <c r="Q981" s="272"/>
      <c r="R981" s="272"/>
      <c r="S981" s="272"/>
      <c r="T981" s="272"/>
      <c r="U981" s="272"/>
      <c r="V981" s="272"/>
      <c r="W981" s="272"/>
      <c r="X981" s="272"/>
      <c r="Y981" s="272"/>
      <c r="Z981" s="272"/>
    </row>
    <row r="982" spans="1:26" x14ac:dyDescent="0.35">
      <c r="A982" s="1008"/>
      <c r="D982" s="269" t="str">
        <f t="shared" si="16"/>
        <v/>
      </c>
      <c r="F982" s="271" t="str">
        <f>IF(Table4[[#This Row],[START DATE]]="","",IF(Table4[[#This Row],[TASK DURATION]]="","",Table4[[#This Row],[START DATE]]+Table4[[#This Row],[TASK DURATION]]))</f>
        <v/>
      </c>
      <c r="G982" s="272"/>
      <c r="H982" s="272"/>
      <c r="I982" s="272"/>
      <c r="J982" s="272"/>
      <c r="K982" s="272"/>
      <c r="L982" s="272"/>
      <c r="M982" s="272"/>
      <c r="N982" s="272"/>
      <c r="O982" s="272"/>
      <c r="P982" s="272"/>
      <c r="Q982" s="272"/>
      <c r="R982" s="272"/>
      <c r="S982" s="272"/>
      <c r="T982" s="272"/>
      <c r="U982" s="272"/>
      <c r="V982" s="272"/>
      <c r="W982" s="272"/>
      <c r="X982" s="272"/>
      <c r="Y982" s="272"/>
      <c r="Z982" s="272"/>
    </row>
    <row r="983" spans="1:26" x14ac:dyDescent="0.35">
      <c r="A983" s="1008"/>
      <c r="D983" s="269" t="str">
        <f t="shared" si="16"/>
        <v/>
      </c>
      <c r="F983" s="271" t="str">
        <f>IF(Table4[[#This Row],[START DATE]]="","",IF(Table4[[#This Row],[TASK DURATION]]="","",Table4[[#This Row],[START DATE]]+Table4[[#This Row],[TASK DURATION]]))</f>
        <v/>
      </c>
      <c r="G983" s="272"/>
      <c r="H983" s="272"/>
      <c r="I983" s="272"/>
      <c r="J983" s="272"/>
      <c r="K983" s="272"/>
      <c r="L983" s="272"/>
      <c r="M983" s="272"/>
      <c r="N983" s="272"/>
      <c r="O983" s="272"/>
      <c r="P983" s="272"/>
      <c r="Q983" s="272"/>
      <c r="R983" s="272"/>
      <c r="S983" s="272"/>
      <c r="T983" s="272"/>
      <c r="U983" s="272"/>
      <c r="V983" s="272"/>
      <c r="W983" s="272"/>
      <c r="X983" s="272"/>
      <c r="Y983" s="272"/>
      <c r="Z983" s="272"/>
    </row>
    <row r="984" spans="1:26" x14ac:dyDescent="0.35">
      <c r="A984" s="1008"/>
      <c r="D984" s="269" t="str">
        <f t="shared" si="16"/>
        <v/>
      </c>
      <c r="F984" s="271" t="str">
        <f>IF(Table4[[#This Row],[START DATE]]="","",IF(Table4[[#This Row],[TASK DURATION]]="","",Table4[[#This Row],[START DATE]]+Table4[[#This Row],[TASK DURATION]]))</f>
        <v/>
      </c>
      <c r="G984" s="272"/>
      <c r="H984" s="272"/>
      <c r="I984" s="272"/>
      <c r="J984" s="272"/>
      <c r="K984" s="272"/>
      <c r="L984" s="272"/>
      <c r="M984" s="272"/>
      <c r="N984" s="272"/>
      <c r="O984" s="272"/>
      <c r="P984" s="272"/>
      <c r="Q984" s="272"/>
      <c r="R984" s="272"/>
      <c r="S984" s="272"/>
      <c r="T984" s="272"/>
      <c r="U984" s="272"/>
      <c r="V984" s="272"/>
      <c r="W984" s="272"/>
      <c r="X984" s="272"/>
      <c r="Y984" s="272"/>
      <c r="Z984" s="272"/>
    </row>
    <row r="985" spans="1:26" x14ac:dyDescent="0.35">
      <c r="A985" s="1008"/>
      <c r="D985" s="269" t="str">
        <f t="shared" si="16"/>
        <v/>
      </c>
      <c r="F985" s="271" t="str">
        <f>IF(Table4[[#This Row],[START DATE]]="","",IF(Table4[[#This Row],[TASK DURATION]]="","",Table4[[#This Row],[START DATE]]+Table4[[#This Row],[TASK DURATION]]))</f>
        <v/>
      </c>
      <c r="G985" s="272"/>
      <c r="H985" s="272"/>
      <c r="I985" s="272"/>
      <c r="J985" s="272"/>
      <c r="K985" s="272"/>
      <c r="L985" s="272"/>
      <c r="M985" s="272"/>
      <c r="N985" s="272"/>
      <c r="O985" s="272"/>
      <c r="P985" s="272"/>
      <c r="Q985" s="272"/>
      <c r="R985" s="272"/>
      <c r="S985" s="272"/>
      <c r="T985" s="272"/>
      <c r="U985" s="272"/>
      <c r="V985" s="272"/>
      <c r="W985" s="272"/>
      <c r="X985" s="272"/>
      <c r="Y985" s="272"/>
      <c r="Z985" s="272"/>
    </row>
    <row r="986" spans="1:26" x14ac:dyDescent="0.35">
      <c r="A986" s="1008"/>
      <c r="D986" s="269" t="str">
        <f t="shared" si="16"/>
        <v/>
      </c>
      <c r="F986" s="271" t="str">
        <f>IF(Table4[[#This Row],[START DATE]]="","",IF(Table4[[#This Row],[TASK DURATION]]="","",Table4[[#This Row],[START DATE]]+Table4[[#This Row],[TASK DURATION]]))</f>
        <v/>
      </c>
      <c r="G986" s="272"/>
      <c r="H986" s="272"/>
      <c r="I986" s="272"/>
      <c r="J986" s="272"/>
      <c r="K986" s="272"/>
      <c r="L986" s="272"/>
      <c r="M986" s="272"/>
      <c r="N986" s="272"/>
      <c r="O986" s="272"/>
      <c r="P986" s="272"/>
      <c r="Q986" s="272"/>
      <c r="R986" s="272"/>
      <c r="S986" s="272"/>
      <c r="T986" s="272"/>
      <c r="U986" s="272"/>
      <c r="V986" s="272"/>
      <c r="W986" s="272"/>
      <c r="X986" s="272"/>
      <c r="Y986" s="272"/>
      <c r="Z986" s="272"/>
    </row>
    <row r="987" spans="1:26" x14ac:dyDescent="0.35">
      <c r="A987" s="1008"/>
      <c r="D987" s="269" t="str">
        <f t="shared" si="16"/>
        <v/>
      </c>
      <c r="F987" s="271" t="str">
        <f>IF(Table4[[#This Row],[START DATE]]="","",IF(Table4[[#This Row],[TASK DURATION]]="","",Table4[[#This Row],[START DATE]]+Table4[[#This Row],[TASK DURATION]]))</f>
        <v/>
      </c>
      <c r="G987" s="272"/>
      <c r="H987" s="272"/>
      <c r="I987" s="272"/>
      <c r="J987" s="272"/>
      <c r="K987" s="272"/>
      <c r="L987" s="272"/>
      <c r="M987" s="272"/>
      <c r="N987" s="272"/>
      <c r="O987" s="272"/>
      <c r="P987" s="272"/>
      <c r="Q987" s="272"/>
      <c r="R987" s="272"/>
      <c r="S987" s="272"/>
      <c r="T987" s="272"/>
      <c r="U987" s="272"/>
      <c r="V987" s="272"/>
      <c r="W987" s="272"/>
      <c r="X987" s="272"/>
      <c r="Y987" s="272"/>
      <c r="Z987" s="272"/>
    </row>
    <row r="988" spans="1:26" x14ac:dyDescent="0.35">
      <c r="A988" s="1008"/>
      <c r="D988" s="269" t="str">
        <f t="shared" si="16"/>
        <v/>
      </c>
      <c r="F988" s="271" t="str">
        <f>IF(Table4[[#This Row],[START DATE]]="","",IF(Table4[[#This Row],[TASK DURATION]]="","",Table4[[#This Row],[START DATE]]+Table4[[#This Row],[TASK DURATION]]))</f>
        <v/>
      </c>
      <c r="G988" s="272"/>
      <c r="H988" s="272"/>
      <c r="I988" s="272"/>
      <c r="J988" s="272"/>
      <c r="K988" s="272"/>
      <c r="L988" s="272"/>
      <c r="M988" s="272"/>
      <c r="N988" s="272"/>
      <c r="O988" s="272"/>
      <c r="P988" s="272"/>
      <c r="Q988" s="272"/>
      <c r="R988" s="272"/>
      <c r="S988" s="272"/>
      <c r="T988" s="272"/>
      <c r="U988" s="272"/>
      <c r="V988" s="272"/>
      <c r="W988" s="272"/>
      <c r="X988" s="272"/>
      <c r="Y988" s="272"/>
      <c r="Z988" s="272"/>
    </row>
    <row r="989" spans="1:26" x14ac:dyDescent="0.35">
      <c r="A989" s="1008"/>
      <c r="D989" s="269" t="str">
        <f t="shared" si="16"/>
        <v/>
      </c>
      <c r="F989" s="271" t="str">
        <f>IF(Table4[[#This Row],[START DATE]]="","",IF(Table4[[#This Row],[TASK DURATION]]="","",Table4[[#This Row],[START DATE]]+Table4[[#This Row],[TASK DURATION]]))</f>
        <v/>
      </c>
      <c r="G989" s="272"/>
      <c r="H989" s="272"/>
      <c r="I989" s="272"/>
      <c r="J989" s="272"/>
      <c r="K989" s="272"/>
      <c r="L989" s="272"/>
      <c r="M989" s="272"/>
      <c r="N989" s="272"/>
      <c r="O989" s="272"/>
      <c r="P989" s="272"/>
      <c r="Q989" s="272"/>
      <c r="R989" s="272"/>
      <c r="S989" s="272"/>
      <c r="T989" s="272"/>
      <c r="U989" s="272"/>
      <c r="V989" s="272"/>
      <c r="W989" s="272"/>
      <c r="X989" s="272"/>
      <c r="Y989" s="272"/>
      <c r="Z989" s="272"/>
    </row>
    <row r="990" spans="1:26" x14ac:dyDescent="0.35">
      <c r="A990" s="1008"/>
      <c r="D990" s="269" t="str">
        <f t="shared" si="16"/>
        <v/>
      </c>
      <c r="F990" s="271" t="str">
        <f>IF(Table4[[#This Row],[START DATE]]="","",IF(Table4[[#This Row],[TASK DURATION]]="","",Table4[[#This Row],[START DATE]]+Table4[[#This Row],[TASK DURATION]]))</f>
        <v/>
      </c>
      <c r="G990" s="272"/>
      <c r="H990" s="272"/>
      <c r="I990" s="272"/>
      <c r="J990" s="272"/>
      <c r="K990" s="272"/>
      <c r="L990" s="272"/>
      <c r="M990" s="272"/>
      <c r="N990" s="272"/>
      <c r="O990" s="272"/>
      <c r="P990" s="272"/>
      <c r="Q990" s="272"/>
      <c r="R990" s="272"/>
      <c r="S990" s="272"/>
      <c r="T990" s="272"/>
      <c r="U990" s="272"/>
      <c r="V990" s="272"/>
      <c r="W990" s="272"/>
      <c r="X990" s="272"/>
      <c r="Y990" s="272"/>
      <c r="Z990" s="272"/>
    </row>
    <row r="991" spans="1:26" x14ac:dyDescent="0.35">
      <c r="A991" s="1008"/>
      <c r="D991" s="269" t="str">
        <f t="shared" si="16"/>
        <v/>
      </c>
      <c r="F991" s="271" t="str">
        <f>IF(Table4[[#This Row],[START DATE]]="","",IF(Table4[[#This Row],[TASK DURATION]]="","",Table4[[#This Row],[START DATE]]+Table4[[#This Row],[TASK DURATION]]))</f>
        <v/>
      </c>
      <c r="G991" s="272"/>
      <c r="H991" s="272"/>
      <c r="I991" s="272"/>
      <c r="J991" s="272"/>
      <c r="K991" s="272"/>
      <c r="L991" s="272"/>
      <c r="M991" s="272"/>
      <c r="N991" s="272"/>
      <c r="O991" s="272"/>
      <c r="P991" s="272"/>
      <c r="Q991" s="272"/>
      <c r="R991" s="272"/>
      <c r="S991" s="272"/>
      <c r="T991" s="272"/>
      <c r="U991" s="272"/>
      <c r="V991" s="272"/>
      <c r="W991" s="272"/>
      <c r="X991" s="272"/>
      <c r="Y991" s="272"/>
      <c r="Z991" s="272"/>
    </row>
    <row r="992" spans="1:26" x14ac:dyDescent="0.35">
      <c r="A992" s="1008"/>
      <c r="D992" s="269" t="str">
        <f t="shared" si="16"/>
        <v/>
      </c>
      <c r="F992" s="271" t="str">
        <f>IF(Table4[[#This Row],[START DATE]]="","",IF(Table4[[#This Row],[TASK DURATION]]="","",Table4[[#This Row],[START DATE]]+Table4[[#This Row],[TASK DURATION]]))</f>
        <v/>
      </c>
      <c r="G992" s="272"/>
      <c r="H992" s="272"/>
      <c r="I992" s="272"/>
      <c r="J992" s="272"/>
      <c r="K992" s="272"/>
      <c r="L992" s="272"/>
      <c r="M992" s="272"/>
      <c r="N992" s="272"/>
      <c r="O992" s="272"/>
      <c r="P992" s="272"/>
      <c r="Q992" s="272"/>
      <c r="R992" s="272"/>
      <c r="S992" s="272"/>
      <c r="T992" s="272"/>
      <c r="U992" s="272"/>
      <c r="V992" s="272"/>
      <c r="W992" s="272"/>
      <c r="X992" s="272"/>
      <c r="Y992" s="272"/>
      <c r="Z992" s="272"/>
    </row>
    <row r="993" spans="1:26" x14ac:dyDescent="0.35">
      <c r="A993" s="1008"/>
      <c r="D993" s="269" t="str">
        <f t="shared" si="16"/>
        <v/>
      </c>
      <c r="F993" s="271" t="str">
        <f>IF(Table4[[#This Row],[START DATE]]="","",IF(Table4[[#This Row],[TASK DURATION]]="","",Table4[[#This Row],[START DATE]]+Table4[[#This Row],[TASK DURATION]]))</f>
        <v/>
      </c>
      <c r="G993" s="272"/>
      <c r="H993" s="272"/>
      <c r="I993" s="272"/>
      <c r="J993" s="272"/>
      <c r="K993" s="272"/>
      <c r="L993" s="272"/>
      <c r="M993" s="272"/>
      <c r="N993" s="272"/>
      <c r="O993" s="272"/>
      <c r="P993" s="272"/>
      <c r="Q993" s="272"/>
      <c r="R993" s="272"/>
      <c r="S993" s="272"/>
      <c r="T993" s="272"/>
      <c r="U993" s="272"/>
      <c r="V993" s="272"/>
      <c r="W993" s="272"/>
      <c r="X993" s="272"/>
      <c r="Y993" s="272"/>
      <c r="Z993" s="272"/>
    </row>
    <row r="994" spans="1:26" x14ac:dyDescent="0.35">
      <c r="A994" s="1008"/>
      <c r="D994" s="269" t="str">
        <f t="shared" si="16"/>
        <v/>
      </c>
      <c r="F994" s="271" t="str">
        <f>IF(Table4[[#This Row],[START DATE]]="","",IF(Table4[[#This Row],[TASK DURATION]]="","",Table4[[#This Row],[START DATE]]+Table4[[#This Row],[TASK DURATION]]))</f>
        <v/>
      </c>
      <c r="G994" s="272"/>
      <c r="H994" s="272"/>
      <c r="I994" s="272"/>
      <c r="J994" s="272"/>
      <c r="K994" s="272"/>
      <c r="L994" s="272"/>
      <c r="M994" s="272"/>
      <c r="N994" s="272"/>
      <c r="O994" s="272"/>
      <c r="P994" s="272"/>
      <c r="Q994" s="272"/>
      <c r="R994" s="272"/>
      <c r="S994" s="272"/>
      <c r="T994" s="272"/>
      <c r="U994" s="272"/>
      <c r="V994" s="272"/>
      <c r="W994" s="272"/>
      <c r="X994" s="272"/>
      <c r="Y994" s="272"/>
      <c r="Z994" s="272"/>
    </row>
    <row r="995" spans="1:26" x14ac:dyDescent="0.35">
      <c r="A995" s="1008"/>
      <c r="D995" s="269" t="str">
        <f t="shared" si="16"/>
        <v/>
      </c>
      <c r="F995" s="271" t="str">
        <f>IF(Table4[[#This Row],[START DATE]]="","",IF(Table4[[#This Row],[TASK DURATION]]="","",Table4[[#This Row],[START DATE]]+Table4[[#This Row],[TASK DURATION]]))</f>
        <v/>
      </c>
      <c r="G995" s="272"/>
      <c r="H995" s="272"/>
      <c r="I995" s="272"/>
      <c r="J995" s="272"/>
      <c r="K995" s="272"/>
      <c r="L995" s="272"/>
      <c r="M995" s="272"/>
      <c r="N995" s="272"/>
      <c r="O995" s="272"/>
      <c r="P995" s="272"/>
      <c r="Q995" s="272"/>
      <c r="R995" s="272"/>
      <c r="S995" s="272"/>
      <c r="T995" s="272"/>
      <c r="U995" s="272"/>
      <c r="V995" s="272"/>
      <c r="W995" s="272"/>
      <c r="X995" s="272"/>
      <c r="Y995" s="272"/>
      <c r="Z995" s="272"/>
    </row>
    <row r="996" spans="1:26" x14ac:dyDescent="0.35">
      <c r="A996" s="1008"/>
      <c r="D996" s="269" t="str">
        <f t="shared" si="16"/>
        <v/>
      </c>
      <c r="F996" s="271" t="str">
        <f>IF(Table4[[#This Row],[START DATE]]="","",IF(Table4[[#This Row],[TASK DURATION]]="","",Table4[[#This Row],[START DATE]]+Table4[[#This Row],[TASK DURATION]]))</f>
        <v/>
      </c>
      <c r="G996" s="272"/>
      <c r="H996" s="272"/>
      <c r="I996" s="272"/>
      <c r="J996" s="272"/>
      <c r="K996" s="272"/>
      <c r="L996" s="272"/>
      <c r="M996" s="272"/>
      <c r="N996" s="272"/>
      <c r="O996" s="272"/>
      <c r="P996" s="272"/>
      <c r="Q996" s="272"/>
      <c r="R996" s="272"/>
      <c r="S996" s="272"/>
      <c r="T996" s="272"/>
      <c r="U996" s="272"/>
      <c r="V996" s="272"/>
      <c r="W996" s="272"/>
      <c r="X996" s="272"/>
      <c r="Y996" s="272"/>
      <c r="Z996" s="272"/>
    </row>
    <row r="997" spans="1:26" x14ac:dyDescent="0.35">
      <c r="A997" s="1008"/>
      <c r="D997" s="269" t="str">
        <f t="shared" si="16"/>
        <v/>
      </c>
      <c r="F997" s="271" t="str">
        <f>IF(Table4[[#This Row],[START DATE]]="","",IF(Table4[[#This Row],[TASK DURATION]]="","",Table4[[#This Row],[START DATE]]+Table4[[#This Row],[TASK DURATION]]))</f>
        <v/>
      </c>
      <c r="G997" s="272"/>
      <c r="H997" s="272"/>
      <c r="I997" s="272"/>
      <c r="J997" s="272"/>
      <c r="K997" s="272"/>
      <c r="L997" s="272"/>
      <c r="M997" s="272"/>
      <c r="N997" s="272"/>
      <c r="O997" s="272"/>
      <c r="P997" s="272"/>
      <c r="Q997" s="272"/>
      <c r="R997" s="272"/>
      <c r="S997" s="272"/>
      <c r="T997" s="272"/>
      <c r="U997" s="272"/>
      <c r="V997" s="272"/>
      <c r="W997" s="272"/>
      <c r="X997" s="272"/>
      <c r="Y997" s="272"/>
      <c r="Z997" s="272"/>
    </row>
    <row r="998" spans="1:26" x14ac:dyDescent="0.35">
      <c r="A998" s="1008"/>
      <c r="D998" s="269" t="str">
        <f t="shared" si="16"/>
        <v/>
      </c>
      <c r="F998" s="271" t="str">
        <f>IF(Table4[[#This Row],[START DATE]]="","",IF(Table4[[#This Row],[TASK DURATION]]="","",Table4[[#This Row],[START DATE]]+Table4[[#This Row],[TASK DURATION]]))</f>
        <v/>
      </c>
      <c r="G998" s="272"/>
      <c r="H998" s="272"/>
      <c r="I998" s="272"/>
      <c r="J998" s="272"/>
      <c r="K998" s="272"/>
      <c r="L998" s="272"/>
      <c r="M998" s="272"/>
      <c r="N998" s="272"/>
      <c r="O998" s="272"/>
      <c r="P998" s="272"/>
      <c r="Q998" s="272"/>
      <c r="R998" s="272"/>
      <c r="S998" s="272"/>
      <c r="T998" s="272"/>
      <c r="U998" s="272"/>
      <c r="V998" s="272"/>
      <c r="W998" s="272"/>
      <c r="X998" s="272"/>
      <c r="Y998" s="272"/>
      <c r="Z998" s="272"/>
    </row>
    <row r="999" spans="1:26" x14ac:dyDescent="0.35">
      <c r="A999" s="1008"/>
      <c r="D999" s="269" t="str">
        <f t="shared" si="16"/>
        <v/>
      </c>
      <c r="F999" s="271" t="str">
        <f>IF(Table4[[#This Row],[START DATE]]="","",IF(Table4[[#This Row],[TASK DURATION]]="","",Table4[[#This Row],[START DATE]]+Table4[[#This Row],[TASK DURATION]]))</f>
        <v/>
      </c>
      <c r="G999" s="272"/>
      <c r="H999" s="272"/>
      <c r="I999" s="272"/>
      <c r="J999" s="272"/>
      <c r="K999" s="272"/>
      <c r="L999" s="272"/>
      <c r="M999" s="272"/>
      <c r="N999" s="272"/>
      <c r="O999" s="272"/>
      <c r="P999" s="272"/>
      <c r="Q999" s="272"/>
      <c r="R999" s="272"/>
      <c r="S999" s="272"/>
      <c r="T999" s="272"/>
      <c r="U999" s="272"/>
      <c r="V999" s="272"/>
      <c r="W999" s="272"/>
      <c r="X999" s="272"/>
      <c r="Y999" s="272"/>
      <c r="Z999" s="272"/>
    </row>
    <row r="1000" spans="1:26" x14ac:dyDescent="0.35">
      <c r="A1000" s="1008"/>
      <c r="D1000" s="269" t="str">
        <f t="shared" si="16"/>
        <v/>
      </c>
      <c r="F1000" s="271" t="str">
        <f>IF(Table4[[#This Row],[START DATE]]="","",IF(Table4[[#This Row],[TASK DURATION]]="","",Table4[[#This Row],[START DATE]]+Table4[[#This Row],[TASK DURATION]]))</f>
        <v/>
      </c>
      <c r="G1000" s="272"/>
      <c r="H1000" s="272"/>
      <c r="I1000" s="272"/>
      <c r="J1000" s="272"/>
      <c r="K1000" s="272"/>
      <c r="L1000" s="272"/>
      <c r="M1000" s="272"/>
      <c r="N1000" s="272"/>
      <c r="O1000" s="272"/>
      <c r="P1000" s="272"/>
      <c r="Q1000" s="272"/>
      <c r="R1000" s="272"/>
      <c r="S1000" s="272"/>
      <c r="T1000" s="272"/>
      <c r="U1000" s="272"/>
      <c r="V1000" s="272"/>
      <c r="W1000" s="272"/>
      <c r="X1000" s="272"/>
      <c r="Y1000" s="272"/>
      <c r="Z1000" s="272"/>
    </row>
    <row r="1001" spans="1:26" x14ac:dyDescent="0.35">
      <c r="A1001" s="1008"/>
      <c r="D1001" s="269" t="str">
        <f t="shared" si="16"/>
        <v/>
      </c>
      <c r="F1001" s="271" t="str">
        <f>IF(Table4[[#This Row],[START DATE]]="","",IF(Table4[[#This Row],[TASK DURATION]]="","",Table4[[#This Row],[START DATE]]+Table4[[#This Row],[TASK DURATION]]))</f>
        <v/>
      </c>
      <c r="G1001" s="272"/>
      <c r="H1001" s="272"/>
      <c r="I1001" s="272"/>
      <c r="J1001" s="272"/>
      <c r="K1001" s="272"/>
      <c r="L1001" s="272"/>
      <c r="M1001" s="272"/>
      <c r="N1001" s="272"/>
      <c r="O1001" s="272"/>
      <c r="P1001" s="272"/>
      <c r="Q1001" s="272"/>
      <c r="R1001" s="272"/>
      <c r="S1001" s="272"/>
      <c r="T1001" s="272"/>
      <c r="U1001" s="272"/>
      <c r="V1001" s="272"/>
      <c r="W1001" s="272"/>
      <c r="X1001" s="272"/>
      <c r="Y1001" s="272"/>
      <c r="Z1001" s="272"/>
    </row>
    <row r="1002" spans="1:26" x14ac:dyDescent="0.35">
      <c r="A1002" s="1008"/>
      <c r="D1002" s="269" t="str">
        <f t="shared" si="16"/>
        <v/>
      </c>
      <c r="F1002" s="271" t="str">
        <f>IF(Table4[[#This Row],[START DATE]]="","",IF(Table4[[#This Row],[TASK DURATION]]="","",Table4[[#This Row],[START DATE]]+Table4[[#This Row],[TASK DURATION]]))</f>
        <v/>
      </c>
      <c r="G1002" s="272"/>
      <c r="H1002" s="272"/>
      <c r="I1002" s="272"/>
      <c r="J1002" s="272"/>
      <c r="K1002" s="272"/>
      <c r="L1002" s="272"/>
      <c r="M1002" s="272"/>
      <c r="N1002" s="272"/>
      <c r="O1002" s="272"/>
      <c r="P1002" s="272"/>
      <c r="Q1002" s="272"/>
      <c r="R1002" s="272"/>
      <c r="S1002" s="272"/>
      <c r="T1002" s="272"/>
      <c r="U1002" s="272"/>
      <c r="V1002" s="272"/>
      <c r="W1002" s="272"/>
      <c r="X1002" s="272"/>
      <c r="Y1002" s="272"/>
      <c r="Z1002" s="272"/>
    </row>
    <row r="1003" spans="1:26" x14ac:dyDescent="0.35">
      <c r="A1003" s="1008"/>
      <c r="D1003" s="269" t="str">
        <f t="shared" si="16"/>
        <v/>
      </c>
      <c r="F1003" s="271" t="str">
        <f>IF(Table4[[#This Row],[START DATE]]="","",IF(Table4[[#This Row],[TASK DURATION]]="","",Table4[[#This Row],[START DATE]]+Table4[[#This Row],[TASK DURATION]]))</f>
        <v/>
      </c>
      <c r="G1003" s="272"/>
      <c r="H1003" s="272"/>
      <c r="I1003" s="272"/>
      <c r="J1003" s="272"/>
      <c r="K1003" s="272"/>
      <c r="L1003" s="272"/>
      <c r="M1003" s="272"/>
      <c r="N1003" s="272"/>
      <c r="O1003" s="272"/>
      <c r="P1003" s="272"/>
      <c r="Q1003" s="272"/>
      <c r="R1003" s="272"/>
      <c r="S1003" s="272"/>
      <c r="T1003" s="272"/>
      <c r="U1003" s="272"/>
      <c r="V1003" s="272"/>
      <c r="W1003" s="272"/>
      <c r="X1003" s="272"/>
      <c r="Y1003" s="272"/>
      <c r="Z1003" s="272"/>
    </row>
    <row r="1004" spans="1:26" x14ac:dyDescent="0.35">
      <c r="A1004" s="1008"/>
      <c r="D1004" s="269" t="str">
        <f t="shared" si="16"/>
        <v/>
      </c>
      <c r="F1004" s="271" t="str">
        <f>IF(Table4[[#This Row],[START DATE]]="","",IF(Table4[[#This Row],[TASK DURATION]]="","",Table4[[#This Row],[START DATE]]+Table4[[#This Row],[TASK DURATION]]))</f>
        <v/>
      </c>
      <c r="G1004" s="272"/>
      <c r="H1004" s="272"/>
      <c r="I1004" s="272"/>
      <c r="J1004" s="272"/>
      <c r="K1004" s="272"/>
      <c r="L1004" s="272"/>
      <c r="M1004" s="272"/>
      <c r="N1004" s="272"/>
      <c r="O1004" s="272"/>
      <c r="P1004" s="272"/>
      <c r="Q1004" s="272"/>
      <c r="R1004" s="272"/>
      <c r="S1004" s="272"/>
      <c r="T1004" s="272"/>
      <c r="U1004" s="272"/>
      <c r="V1004" s="272"/>
      <c r="W1004" s="272"/>
      <c r="X1004" s="272"/>
      <c r="Y1004" s="272"/>
      <c r="Z1004" s="272"/>
    </row>
    <row r="1005" spans="1:26" x14ac:dyDescent="0.35">
      <c r="A1005" s="1008"/>
      <c r="D1005" s="269" t="str">
        <f t="shared" si="16"/>
        <v/>
      </c>
      <c r="F1005" s="271" t="str">
        <f>IF(Table4[[#This Row],[START DATE]]="","",IF(Table4[[#This Row],[TASK DURATION]]="","",Table4[[#This Row],[START DATE]]+Table4[[#This Row],[TASK DURATION]]))</f>
        <v/>
      </c>
      <c r="G1005" s="272"/>
      <c r="H1005" s="272"/>
      <c r="I1005" s="272"/>
      <c r="J1005" s="272"/>
      <c r="K1005" s="272"/>
      <c r="L1005" s="272"/>
      <c r="M1005" s="272"/>
      <c r="N1005" s="272"/>
      <c r="O1005" s="272"/>
      <c r="P1005" s="272"/>
      <c r="Q1005" s="272"/>
      <c r="R1005" s="272"/>
      <c r="S1005" s="272"/>
      <c r="T1005" s="272"/>
      <c r="U1005" s="272"/>
      <c r="V1005" s="272"/>
      <c r="W1005" s="272"/>
      <c r="X1005" s="272"/>
      <c r="Y1005" s="272"/>
      <c r="Z1005" s="272"/>
    </row>
    <row r="1006" spans="1:26" x14ac:dyDescent="0.35">
      <c r="A1006" s="1008"/>
      <c r="D1006" s="269" t="str">
        <f t="shared" si="16"/>
        <v/>
      </c>
      <c r="F1006" s="271" t="str">
        <f>IF(Table4[[#This Row],[START DATE]]="","",IF(Table4[[#This Row],[TASK DURATION]]="","",Table4[[#This Row],[START DATE]]+Table4[[#This Row],[TASK DURATION]]))</f>
        <v/>
      </c>
      <c r="G1006" s="272"/>
      <c r="H1006" s="272"/>
      <c r="I1006" s="272"/>
      <c r="J1006" s="272"/>
      <c r="K1006" s="272"/>
      <c r="L1006" s="272"/>
      <c r="M1006" s="272"/>
      <c r="N1006" s="272"/>
      <c r="O1006" s="272"/>
      <c r="P1006" s="272"/>
      <c r="Q1006" s="272"/>
      <c r="R1006" s="272"/>
      <c r="S1006" s="272"/>
      <c r="T1006" s="272"/>
      <c r="U1006" s="272"/>
      <c r="V1006" s="272"/>
      <c r="W1006" s="272"/>
      <c r="X1006" s="272"/>
      <c r="Y1006" s="272"/>
      <c r="Z1006" s="272"/>
    </row>
    <row r="1007" spans="1:26" x14ac:dyDescent="0.35">
      <c r="A1007" s="1008"/>
      <c r="D1007" s="269" t="str">
        <f t="shared" si="16"/>
        <v/>
      </c>
      <c r="F1007" s="271" t="str">
        <f>IF(Table4[[#This Row],[START DATE]]="","",IF(Table4[[#This Row],[TASK DURATION]]="","",Table4[[#This Row],[START DATE]]+Table4[[#This Row],[TASK DURATION]]))</f>
        <v/>
      </c>
      <c r="G1007" s="272"/>
      <c r="H1007" s="272"/>
      <c r="I1007" s="272"/>
      <c r="J1007" s="272"/>
      <c r="K1007" s="272"/>
      <c r="L1007" s="272"/>
      <c r="M1007" s="272"/>
      <c r="N1007" s="272"/>
      <c r="O1007" s="272"/>
      <c r="P1007" s="272"/>
      <c r="Q1007" s="272"/>
      <c r="R1007" s="272"/>
      <c r="S1007" s="272"/>
      <c r="T1007" s="272"/>
      <c r="U1007" s="272"/>
      <c r="V1007" s="272"/>
      <c r="W1007" s="272"/>
      <c r="X1007" s="272"/>
      <c r="Y1007" s="272"/>
      <c r="Z1007" s="272"/>
    </row>
    <row r="1008" spans="1:26" x14ac:dyDescent="0.35">
      <c r="A1008" s="1008"/>
      <c r="D1008" s="269" t="str">
        <f t="shared" si="16"/>
        <v/>
      </c>
      <c r="F1008" s="271" t="str">
        <f>IF(Table4[[#This Row],[START DATE]]="","",IF(Table4[[#This Row],[TASK DURATION]]="","",Table4[[#This Row],[START DATE]]+Table4[[#This Row],[TASK DURATION]]))</f>
        <v/>
      </c>
      <c r="G1008" s="272"/>
      <c r="H1008" s="272"/>
      <c r="I1008" s="272"/>
      <c r="J1008" s="272"/>
      <c r="K1008" s="272"/>
      <c r="L1008" s="272"/>
      <c r="M1008" s="272"/>
      <c r="N1008" s="272"/>
      <c r="O1008" s="272"/>
      <c r="P1008" s="272"/>
      <c r="Q1008" s="272"/>
      <c r="R1008" s="272"/>
      <c r="S1008" s="272"/>
      <c r="T1008" s="272"/>
      <c r="U1008" s="272"/>
      <c r="V1008" s="272"/>
      <c r="W1008" s="272"/>
      <c r="X1008" s="272"/>
      <c r="Y1008" s="272"/>
      <c r="Z1008" s="272"/>
    </row>
    <row r="1009" spans="1:26" x14ac:dyDescent="0.35">
      <c r="A1009" s="1008"/>
      <c r="D1009" s="269" t="str">
        <f t="shared" si="16"/>
        <v/>
      </c>
      <c r="F1009" s="271" t="str">
        <f>IF(Table4[[#This Row],[START DATE]]="","",IF(Table4[[#This Row],[TASK DURATION]]="","",Table4[[#This Row],[START DATE]]+Table4[[#This Row],[TASK DURATION]]))</f>
        <v/>
      </c>
      <c r="G1009" s="272"/>
      <c r="H1009" s="272"/>
      <c r="I1009" s="272"/>
      <c r="J1009" s="272"/>
      <c r="K1009" s="272"/>
      <c r="L1009" s="272"/>
      <c r="M1009" s="272"/>
      <c r="N1009" s="272"/>
      <c r="O1009" s="272"/>
      <c r="P1009" s="272"/>
      <c r="Q1009" s="272"/>
      <c r="R1009" s="272"/>
      <c r="S1009" s="272"/>
      <c r="T1009" s="272"/>
      <c r="U1009" s="272"/>
      <c r="V1009" s="272"/>
      <c r="W1009" s="272"/>
      <c r="X1009" s="272"/>
      <c r="Y1009" s="272"/>
      <c r="Z1009" s="272"/>
    </row>
    <row r="1010" spans="1:26" x14ac:dyDescent="0.35">
      <c r="A1010" s="1008"/>
      <c r="D1010" s="269" t="str">
        <f t="shared" si="16"/>
        <v/>
      </c>
      <c r="F1010" s="271" t="str">
        <f>IF(Table4[[#This Row],[START DATE]]="","",IF(Table4[[#This Row],[TASK DURATION]]="","",Table4[[#This Row],[START DATE]]+Table4[[#This Row],[TASK DURATION]]))</f>
        <v/>
      </c>
      <c r="G1010" s="272"/>
      <c r="H1010" s="272"/>
      <c r="I1010" s="272"/>
      <c r="J1010" s="272"/>
      <c r="K1010" s="272"/>
      <c r="L1010" s="272"/>
      <c r="M1010" s="272"/>
      <c r="N1010" s="272"/>
      <c r="O1010" s="272"/>
      <c r="P1010" s="272"/>
      <c r="Q1010" s="272"/>
      <c r="R1010" s="272"/>
      <c r="S1010" s="272"/>
      <c r="T1010" s="272"/>
      <c r="U1010" s="272"/>
      <c r="V1010" s="272"/>
      <c r="W1010" s="272"/>
      <c r="X1010" s="272"/>
      <c r="Y1010" s="272"/>
      <c r="Z1010" s="272"/>
    </row>
    <row r="1011" spans="1:26" x14ac:dyDescent="0.35">
      <c r="A1011" s="1008"/>
      <c r="D1011" s="269" t="str">
        <f t="shared" si="16"/>
        <v/>
      </c>
      <c r="F1011" s="271" t="str">
        <f>IF(Table4[[#This Row],[START DATE]]="","",IF(Table4[[#This Row],[TASK DURATION]]="","",Table4[[#This Row],[START DATE]]+Table4[[#This Row],[TASK DURATION]]))</f>
        <v/>
      </c>
      <c r="G1011" s="272"/>
      <c r="H1011" s="272"/>
      <c r="I1011" s="272"/>
      <c r="J1011" s="272"/>
      <c r="K1011" s="272"/>
      <c r="L1011" s="272"/>
      <c r="M1011" s="272"/>
      <c r="N1011" s="272"/>
      <c r="O1011" s="272"/>
      <c r="P1011" s="272"/>
      <c r="Q1011" s="272"/>
      <c r="R1011" s="272"/>
      <c r="S1011" s="272"/>
      <c r="T1011" s="272"/>
      <c r="U1011" s="272"/>
      <c r="V1011" s="272"/>
      <c r="W1011" s="272"/>
      <c r="X1011" s="272"/>
      <c r="Y1011" s="272"/>
      <c r="Z1011" s="272"/>
    </row>
    <row r="1012" spans="1:26" x14ac:dyDescent="0.35">
      <c r="A1012" s="1008"/>
      <c r="D1012" s="269" t="str">
        <f t="shared" si="16"/>
        <v/>
      </c>
      <c r="F1012" s="271" t="str">
        <f>IF(Table4[[#This Row],[START DATE]]="","",IF(Table4[[#This Row],[TASK DURATION]]="","",Table4[[#This Row],[START DATE]]+Table4[[#This Row],[TASK DURATION]]))</f>
        <v/>
      </c>
      <c r="G1012" s="272"/>
      <c r="H1012" s="272"/>
      <c r="I1012" s="272"/>
      <c r="J1012" s="272"/>
      <c r="K1012" s="272"/>
      <c r="L1012" s="272"/>
      <c r="M1012" s="272"/>
      <c r="N1012" s="272"/>
      <c r="O1012" s="272"/>
      <c r="P1012" s="272"/>
      <c r="Q1012" s="272"/>
      <c r="R1012" s="272"/>
      <c r="S1012" s="272"/>
      <c r="T1012" s="272"/>
      <c r="U1012" s="272"/>
      <c r="V1012" s="272"/>
      <c r="W1012" s="272"/>
      <c r="X1012" s="272"/>
      <c r="Y1012" s="272"/>
      <c r="Z1012" s="272"/>
    </row>
    <row r="1013" spans="1:26" x14ac:dyDescent="0.35">
      <c r="A1013" s="1008"/>
      <c r="D1013" s="269" t="str">
        <f t="shared" si="16"/>
        <v/>
      </c>
      <c r="F1013" s="271" t="str">
        <f>IF(Table4[[#This Row],[START DATE]]="","",IF(Table4[[#This Row],[TASK DURATION]]="","",Table4[[#This Row],[START DATE]]+Table4[[#This Row],[TASK DURATION]]))</f>
        <v/>
      </c>
      <c r="G1013" s="272"/>
      <c r="H1013" s="272"/>
      <c r="I1013" s="272"/>
      <c r="J1013" s="272"/>
      <c r="K1013" s="272"/>
      <c r="L1013" s="272"/>
      <c r="M1013" s="272"/>
      <c r="N1013" s="272"/>
      <c r="O1013" s="272"/>
      <c r="P1013" s="272"/>
      <c r="Q1013" s="272"/>
      <c r="R1013" s="272"/>
      <c r="S1013" s="272"/>
      <c r="T1013" s="272"/>
      <c r="U1013" s="272"/>
      <c r="V1013" s="272"/>
      <c r="W1013" s="272"/>
      <c r="X1013" s="272"/>
      <c r="Y1013" s="272"/>
      <c r="Z1013" s="272"/>
    </row>
    <row r="1014" spans="1:26" x14ac:dyDescent="0.35">
      <c r="A1014" s="1008"/>
      <c r="D1014" s="269" t="str">
        <f t="shared" si="16"/>
        <v/>
      </c>
      <c r="F1014" s="271" t="str">
        <f>IF(Table4[[#This Row],[START DATE]]="","",IF(Table4[[#This Row],[TASK DURATION]]="","",Table4[[#This Row],[START DATE]]+Table4[[#This Row],[TASK DURATION]]))</f>
        <v/>
      </c>
      <c r="G1014" s="272"/>
      <c r="H1014" s="272"/>
      <c r="I1014" s="272"/>
      <c r="J1014" s="272"/>
      <c r="K1014" s="272"/>
      <c r="L1014" s="272"/>
      <c r="M1014" s="272"/>
      <c r="N1014" s="272"/>
      <c r="O1014" s="272"/>
      <c r="P1014" s="272"/>
      <c r="Q1014" s="272"/>
      <c r="R1014" s="272"/>
      <c r="S1014" s="272"/>
      <c r="T1014" s="272"/>
      <c r="U1014" s="272"/>
      <c r="V1014" s="272"/>
      <c r="W1014" s="272"/>
      <c r="X1014" s="272"/>
      <c r="Y1014" s="272"/>
      <c r="Z1014" s="272"/>
    </row>
    <row r="1015" spans="1:26" x14ac:dyDescent="0.35">
      <c r="A1015" s="1008"/>
      <c r="D1015" s="269" t="str">
        <f t="shared" si="16"/>
        <v/>
      </c>
      <c r="F1015" s="271" t="str">
        <f>IF(Table4[[#This Row],[START DATE]]="","",IF(Table4[[#This Row],[TASK DURATION]]="","",Table4[[#This Row],[START DATE]]+Table4[[#This Row],[TASK DURATION]]))</f>
        <v/>
      </c>
      <c r="G1015" s="272"/>
      <c r="H1015" s="272"/>
      <c r="I1015" s="272"/>
      <c r="J1015" s="272"/>
      <c r="K1015" s="272"/>
      <c r="L1015" s="272"/>
      <c r="M1015" s="272"/>
      <c r="N1015" s="272"/>
      <c r="O1015" s="272"/>
      <c r="P1015" s="272"/>
      <c r="Q1015" s="272"/>
      <c r="R1015" s="272"/>
      <c r="S1015" s="272"/>
      <c r="T1015" s="272"/>
      <c r="U1015" s="272"/>
      <c r="V1015" s="272"/>
      <c r="W1015" s="272"/>
      <c r="X1015" s="272"/>
      <c r="Y1015" s="272"/>
      <c r="Z1015" s="272"/>
    </row>
    <row r="1016" spans="1:26" x14ac:dyDescent="0.35">
      <c r="A1016" s="1008"/>
      <c r="D1016" s="269" t="str">
        <f t="shared" si="16"/>
        <v/>
      </c>
      <c r="F1016" s="271" t="str">
        <f>IF(Table4[[#This Row],[START DATE]]="","",IF(Table4[[#This Row],[TASK DURATION]]="","",Table4[[#This Row],[START DATE]]+Table4[[#This Row],[TASK DURATION]]))</f>
        <v/>
      </c>
      <c r="G1016" s="272"/>
      <c r="H1016" s="272"/>
      <c r="I1016" s="272"/>
      <c r="J1016" s="272"/>
      <c r="K1016" s="272"/>
      <c r="L1016" s="272"/>
      <c r="M1016" s="272"/>
      <c r="N1016" s="272"/>
      <c r="O1016" s="272"/>
      <c r="P1016" s="272"/>
      <c r="Q1016" s="272"/>
      <c r="R1016" s="272"/>
      <c r="S1016" s="272"/>
      <c r="T1016" s="272"/>
      <c r="U1016" s="272"/>
      <c r="V1016" s="272"/>
      <c r="W1016" s="272"/>
      <c r="X1016" s="272"/>
      <c r="Y1016" s="272"/>
      <c r="Z1016" s="272"/>
    </row>
    <row r="1017" spans="1:26" x14ac:dyDescent="0.35">
      <c r="A1017" s="1008"/>
      <c r="D1017" s="269" t="str">
        <f t="shared" si="16"/>
        <v/>
      </c>
      <c r="F1017" s="271" t="str">
        <f>IF(Table4[[#This Row],[START DATE]]="","",IF(Table4[[#This Row],[TASK DURATION]]="","",Table4[[#This Row],[START DATE]]+Table4[[#This Row],[TASK DURATION]]))</f>
        <v/>
      </c>
      <c r="G1017" s="272"/>
      <c r="H1017" s="272"/>
      <c r="I1017" s="272"/>
      <c r="J1017" s="272"/>
      <c r="K1017" s="272"/>
      <c r="L1017" s="272"/>
      <c r="M1017" s="272"/>
      <c r="N1017" s="272"/>
      <c r="O1017" s="272"/>
      <c r="P1017" s="272"/>
      <c r="Q1017" s="272"/>
      <c r="R1017" s="272"/>
      <c r="S1017" s="272"/>
      <c r="T1017" s="272"/>
      <c r="U1017" s="272"/>
      <c r="V1017" s="272"/>
      <c r="W1017" s="272"/>
      <c r="X1017" s="272"/>
      <c r="Y1017" s="272"/>
      <c r="Z1017" s="272"/>
    </row>
    <row r="1018" spans="1:26" x14ac:dyDescent="0.35">
      <c r="A1018" s="1008"/>
      <c r="D1018" s="269" t="str">
        <f t="shared" si="16"/>
        <v/>
      </c>
      <c r="F1018" s="271" t="str">
        <f>IF(Table4[[#This Row],[START DATE]]="","",IF(Table4[[#This Row],[TASK DURATION]]="","",Table4[[#This Row],[START DATE]]+Table4[[#This Row],[TASK DURATION]]))</f>
        <v/>
      </c>
      <c r="G1018" s="272"/>
      <c r="H1018" s="272"/>
      <c r="I1018" s="272"/>
      <c r="J1018" s="272"/>
      <c r="K1018" s="272"/>
      <c r="L1018" s="272"/>
      <c r="M1018" s="272"/>
      <c r="N1018" s="272"/>
      <c r="O1018" s="272"/>
      <c r="P1018" s="272"/>
      <c r="Q1018" s="272"/>
      <c r="R1018" s="272"/>
      <c r="S1018" s="272"/>
      <c r="T1018" s="272"/>
      <c r="U1018" s="272"/>
      <c r="V1018" s="272"/>
      <c r="W1018" s="272"/>
      <c r="X1018" s="272"/>
      <c r="Y1018" s="272"/>
      <c r="Z1018" s="272"/>
    </row>
    <row r="1019" spans="1:26" x14ac:dyDescent="0.35">
      <c r="A1019" s="1008"/>
      <c r="D1019" s="269" t="str">
        <f t="shared" si="16"/>
        <v/>
      </c>
      <c r="F1019" s="271" t="str">
        <f>IF(Table4[[#This Row],[START DATE]]="","",IF(Table4[[#This Row],[TASK DURATION]]="","",Table4[[#This Row],[START DATE]]+Table4[[#This Row],[TASK DURATION]]))</f>
        <v/>
      </c>
      <c r="G1019" s="272"/>
      <c r="H1019" s="272"/>
      <c r="I1019" s="272"/>
      <c r="J1019" s="272"/>
      <c r="K1019" s="272"/>
      <c r="L1019" s="272"/>
      <c r="M1019" s="272"/>
      <c r="N1019" s="272"/>
      <c r="O1019" s="272"/>
      <c r="P1019" s="272"/>
      <c r="Q1019" s="272"/>
      <c r="R1019" s="272"/>
      <c r="S1019" s="272"/>
      <c r="T1019" s="272"/>
      <c r="U1019" s="272"/>
      <c r="V1019" s="272"/>
      <c r="W1019" s="272"/>
      <c r="X1019" s="272"/>
      <c r="Y1019" s="272"/>
      <c r="Z1019" s="272"/>
    </row>
    <row r="1020" spans="1:26" x14ac:dyDescent="0.35">
      <c r="A1020" s="1008"/>
      <c r="D1020" s="269" t="str">
        <f t="shared" si="16"/>
        <v/>
      </c>
      <c r="F1020" s="271" t="str">
        <f>IF(Table4[[#This Row],[START DATE]]="","",IF(Table4[[#This Row],[TASK DURATION]]="","",Table4[[#This Row],[START DATE]]+Table4[[#This Row],[TASK DURATION]]))</f>
        <v/>
      </c>
      <c r="G1020" s="272"/>
      <c r="H1020" s="272"/>
      <c r="I1020" s="272"/>
      <c r="J1020" s="272"/>
      <c r="K1020" s="272"/>
      <c r="L1020" s="272"/>
      <c r="M1020" s="272"/>
      <c r="N1020" s="272"/>
      <c r="O1020" s="272"/>
      <c r="P1020" s="272"/>
      <c r="Q1020" s="272"/>
      <c r="R1020" s="272"/>
      <c r="S1020" s="272"/>
      <c r="T1020" s="272"/>
      <c r="U1020" s="272"/>
      <c r="V1020" s="272"/>
      <c r="W1020" s="272"/>
      <c r="X1020" s="272"/>
      <c r="Y1020" s="272"/>
      <c r="Z1020" s="272"/>
    </row>
    <row r="1021" spans="1:26" x14ac:dyDescent="0.35">
      <c r="A1021" s="1008"/>
      <c r="D1021" s="269" t="str">
        <f t="shared" si="16"/>
        <v/>
      </c>
      <c r="F1021" s="271" t="str">
        <f>IF(Table4[[#This Row],[START DATE]]="","",IF(Table4[[#This Row],[TASK DURATION]]="","",Table4[[#This Row],[START DATE]]+Table4[[#This Row],[TASK DURATION]]))</f>
        <v/>
      </c>
      <c r="G1021" s="272"/>
      <c r="H1021" s="272"/>
      <c r="I1021" s="272"/>
      <c r="J1021" s="272"/>
      <c r="K1021" s="272"/>
      <c r="L1021" s="272"/>
      <c r="M1021" s="272"/>
      <c r="N1021" s="272"/>
      <c r="O1021" s="272"/>
      <c r="P1021" s="272"/>
      <c r="Q1021" s="272"/>
      <c r="R1021" s="272"/>
      <c r="S1021" s="272"/>
      <c r="T1021" s="272"/>
      <c r="U1021" s="272"/>
      <c r="V1021" s="272"/>
      <c r="W1021" s="272"/>
      <c r="X1021" s="272"/>
      <c r="Y1021" s="272"/>
      <c r="Z1021" s="272"/>
    </row>
    <row r="1022" spans="1:26" x14ac:dyDescent="0.35">
      <c r="A1022" s="1008"/>
      <c r="D1022" s="269" t="str">
        <f t="shared" si="16"/>
        <v/>
      </c>
      <c r="F1022" s="271" t="str">
        <f>IF(Table4[[#This Row],[START DATE]]="","",IF(Table4[[#This Row],[TASK DURATION]]="","",Table4[[#This Row],[START DATE]]+Table4[[#This Row],[TASK DURATION]]))</f>
        <v/>
      </c>
      <c r="G1022" s="272"/>
      <c r="H1022" s="272"/>
      <c r="I1022" s="272"/>
      <c r="J1022" s="272"/>
      <c r="K1022" s="272"/>
      <c r="L1022" s="272"/>
      <c r="M1022" s="272"/>
      <c r="N1022" s="272"/>
      <c r="O1022" s="272"/>
      <c r="P1022" s="272"/>
      <c r="Q1022" s="272"/>
      <c r="R1022" s="272"/>
      <c r="S1022" s="272"/>
      <c r="T1022" s="272"/>
      <c r="U1022" s="272"/>
      <c r="V1022" s="272"/>
      <c r="W1022" s="272"/>
      <c r="X1022" s="272"/>
      <c r="Y1022" s="272"/>
      <c r="Z1022" s="272"/>
    </row>
    <row r="1023" spans="1:26" x14ac:dyDescent="0.35">
      <c r="A1023" s="1008"/>
      <c r="D1023" s="269" t="str">
        <f t="shared" si="16"/>
        <v/>
      </c>
      <c r="F1023" s="271" t="str">
        <f>IF(Table4[[#This Row],[START DATE]]="","",IF(Table4[[#This Row],[TASK DURATION]]="","",Table4[[#This Row],[START DATE]]+Table4[[#This Row],[TASK DURATION]]))</f>
        <v/>
      </c>
      <c r="G1023" s="272"/>
      <c r="H1023" s="272"/>
      <c r="I1023" s="272"/>
      <c r="J1023" s="272"/>
      <c r="K1023" s="272"/>
      <c r="L1023" s="272"/>
      <c r="M1023" s="272"/>
      <c r="N1023" s="272"/>
      <c r="O1023" s="272"/>
      <c r="P1023" s="272"/>
      <c r="Q1023" s="272"/>
      <c r="R1023" s="272"/>
      <c r="S1023" s="272"/>
      <c r="T1023" s="272"/>
      <c r="U1023" s="272"/>
      <c r="V1023" s="272"/>
      <c r="W1023" s="272"/>
      <c r="X1023" s="272"/>
      <c r="Y1023" s="272"/>
      <c r="Z1023" s="272"/>
    </row>
    <row r="1024" spans="1:26" x14ac:dyDescent="0.35">
      <c r="A1024" s="1008"/>
      <c r="D1024" s="269" t="str">
        <f t="shared" si="16"/>
        <v/>
      </c>
      <c r="F1024" s="271" t="str">
        <f>IF(Table4[[#This Row],[START DATE]]="","",IF(Table4[[#This Row],[TASK DURATION]]="","",Table4[[#This Row],[START DATE]]+Table4[[#This Row],[TASK DURATION]]))</f>
        <v/>
      </c>
      <c r="G1024" s="272"/>
      <c r="H1024" s="272"/>
      <c r="I1024" s="272"/>
      <c r="J1024" s="272"/>
      <c r="K1024" s="272"/>
      <c r="L1024" s="272"/>
      <c r="M1024" s="272"/>
      <c r="N1024" s="272"/>
      <c r="O1024" s="272"/>
      <c r="P1024" s="272"/>
      <c r="Q1024" s="272"/>
      <c r="R1024" s="272"/>
      <c r="S1024" s="272"/>
      <c r="T1024" s="272"/>
      <c r="U1024" s="272"/>
      <c r="V1024" s="272"/>
      <c r="W1024" s="272"/>
      <c r="X1024" s="272"/>
      <c r="Y1024" s="272"/>
      <c r="Z1024" s="272"/>
    </row>
    <row r="1025" spans="1:26" x14ac:dyDescent="0.35">
      <c r="A1025" s="1008"/>
      <c r="D1025" s="269" t="str">
        <f t="shared" si="16"/>
        <v/>
      </c>
      <c r="F1025" s="271" t="str">
        <f>IF(Table4[[#This Row],[START DATE]]="","",IF(Table4[[#This Row],[TASK DURATION]]="","",Table4[[#This Row],[START DATE]]+Table4[[#This Row],[TASK DURATION]]))</f>
        <v/>
      </c>
      <c r="G1025" s="272"/>
      <c r="H1025" s="272"/>
      <c r="I1025" s="272"/>
      <c r="J1025" s="272"/>
      <c r="K1025" s="272"/>
      <c r="L1025" s="272"/>
      <c r="M1025" s="272"/>
      <c r="N1025" s="272"/>
      <c r="O1025" s="272"/>
      <c r="P1025" s="272"/>
      <c r="Q1025" s="272"/>
      <c r="R1025" s="272"/>
      <c r="S1025" s="272"/>
      <c r="T1025" s="272"/>
      <c r="U1025" s="272"/>
      <c r="V1025" s="272"/>
      <c r="W1025" s="272"/>
      <c r="X1025" s="272"/>
      <c r="Y1025" s="272"/>
      <c r="Z1025" s="272"/>
    </row>
    <row r="1026" spans="1:26" x14ac:dyDescent="0.35">
      <c r="A1026" s="1008"/>
      <c r="D1026" s="269" t="str">
        <f t="shared" ref="D1026:D1089" si="17">IF(E1026="","",IF(C1026="","",E1026-C1026))</f>
        <v/>
      </c>
      <c r="F1026" s="271" t="str">
        <f>IF(Table4[[#This Row],[START DATE]]="","",IF(Table4[[#This Row],[TASK DURATION]]="","",Table4[[#This Row],[START DATE]]+Table4[[#This Row],[TASK DURATION]]))</f>
        <v/>
      </c>
      <c r="G1026" s="272"/>
      <c r="H1026" s="272"/>
      <c r="I1026" s="272"/>
      <c r="J1026" s="272"/>
      <c r="K1026" s="272"/>
      <c r="L1026" s="272"/>
      <c r="M1026" s="272"/>
      <c r="N1026" s="272"/>
      <c r="O1026" s="272"/>
      <c r="P1026" s="272"/>
      <c r="Q1026" s="272"/>
      <c r="R1026" s="272"/>
      <c r="S1026" s="272"/>
      <c r="T1026" s="272"/>
      <c r="U1026" s="272"/>
      <c r="V1026" s="272"/>
      <c r="W1026" s="272"/>
      <c r="X1026" s="272"/>
      <c r="Y1026" s="272"/>
      <c r="Z1026" s="272"/>
    </row>
    <row r="1027" spans="1:26" x14ac:dyDescent="0.35">
      <c r="A1027" s="1008"/>
      <c r="D1027" s="269" t="str">
        <f t="shared" si="17"/>
        <v/>
      </c>
      <c r="F1027" s="271" t="str">
        <f>IF(Table4[[#This Row],[START DATE]]="","",IF(Table4[[#This Row],[TASK DURATION]]="","",Table4[[#This Row],[START DATE]]+Table4[[#This Row],[TASK DURATION]]))</f>
        <v/>
      </c>
      <c r="G1027" s="272"/>
      <c r="H1027" s="272"/>
      <c r="I1027" s="272"/>
      <c r="J1027" s="272"/>
      <c r="K1027" s="272"/>
      <c r="L1027" s="272"/>
      <c r="M1027" s="272"/>
      <c r="N1027" s="272"/>
      <c r="O1027" s="272"/>
      <c r="P1027" s="272"/>
      <c r="Q1027" s="272"/>
      <c r="R1027" s="272"/>
      <c r="S1027" s="272"/>
      <c r="T1027" s="272"/>
      <c r="U1027" s="272"/>
      <c r="V1027" s="272"/>
      <c r="W1027" s="272"/>
      <c r="X1027" s="272"/>
      <c r="Y1027" s="272"/>
      <c r="Z1027" s="272"/>
    </row>
    <row r="1028" spans="1:26" x14ac:dyDescent="0.35">
      <c r="A1028" s="1008"/>
      <c r="D1028" s="269" t="str">
        <f t="shared" si="17"/>
        <v/>
      </c>
      <c r="F1028" s="271" t="str">
        <f>IF(Table4[[#This Row],[START DATE]]="","",IF(Table4[[#This Row],[TASK DURATION]]="","",Table4[[#This Row],[START DATE]]+Table4[[#This Row],[TASK DURATION]]))</f>
        <v/>
      </c>
      <c r="G1028" s="272"/>
      <c r="H1028" s="272"/>
      <c r="I1028" s="272"/>
      <c r="J1028" s="272"/>
      <c r="K1028" s="272"/>
      <c r="L1028" s="272"/>
      <c r="M1028" s="272"/>
      <c r="N1028" s="272"/>
      <c r="O1028" s="272"/>
      <c r="P1028" s="272"/>
      <c r="Q1028" s="272"/>
      <c r="R1028" s="272"/>
      <c r="S1028" s="272"/>
      <c r="T1028" s="272"/>
      <c r="U1028" s="272"/>
      <c r="V1028" s="272"/>
      <c r="W1028" s="272"/>
      <c r="X1028" s="272"/>
      <c r="Y1028" s="272"/>
      <c r="Z1028" s="272"/>
    </row>
    <row r="1029" spans="1:26" x14ac:dyDescent="0.35">
      <c r="A1029" s="1008"/>
      <c r="D1029" s="269" t="str">
        <f t="shared" si="17"/>
        <v/>
      </c>
      <c r="F1029" s="271" t="str">
        <f>IF(Table4[[#This Row],[START DATE]]="","",IF(Table4[[#This Row],[TASK DURATION]]="","",Table4[[#This Row],[START DATE]]+Table4[[#This Row],[TASK DURATION]]))</f>
        <v/>
      </c>
      <c r="G1029" s="272"/>
      <c r="H1029" s="272"/>
      <c r="I1029" s="272"/>
      <c r="J1029" s="272"/>
      <c r="K1029" s="272"/>
      <c r="L1029" s="272"/>
      <c r="M1029" s="272"/>
      <c r="N1029" s="272"/>
      <c r="O1029" s="272"/>
      <c r="P1029" s="272"/>
      <c r="Q1029" s="272"/>
      <c r="R1029" s="272"/>
      <c r="S1029" s="272"/>
      <c r="T1029" s="272"/>
      <c r="U1029" s="272"/>
      <c r="V1029" s="272"/>
      <c r="W1029" s="272"/>
      <c r="X1029" s="272"/>
      <c r="Y1029" s="272"/>
      <c r="Z1029" s="272"/>
    </row>
    <row r="1030" spans="1:26" x14ac:dyDescent="0.35">
      <c r="A1030" s="1008"/>
      <c r="D1030" s="269" t="str">
        <f t="shared" si="17"/>
        <v/>
      </c>
      <c r="F1030" s="271" t="str">
        <f>IF(Table4[[#This Row],[START DATE]]="","",IF(Table4[[#This Row],[TASK DURATION]]="","",Table4[[#This Row],[START DATE]]+Table4[[#This Row],[TASK DURATION]]))</f>
        <v/>
      </c>
      <c r="G1030" s="272"/>
      <c r="H1030" s="272"/>
      <c r="I1030" s="272"/>
      <c r="J1030" s="272"/>
      <c r="K1030" s="272"/>
      <c r="L1030" s="272"/>
      <c r="M1030" s="272"/>
      <c r="N1030" s="272"/>
      <c r="O1030" s="272"/>
      <c r="P1030" s="272"/>
      <c r="Q1030" s="272"/>
      <c r="R1030" s="272"/>
      <c r="S1030" s="272"/>
      <c r="T1030" s="272"/>
      <c r="U1030" s="272"/>
      <c r="V1030" s="272"/>
      <c r="W1030" s="272"/>
      <c r="X1030" s="272"/>
      <c r="Y1030" s="272"/>
      <c r="Z1030" s="272"/>
    </row>
    <row r="1031" spans="1:26" x14ac:dyDescent="0.35">
      <c r="A1031" s="1008"/>
      <c r="D1031" s="269" t="str">
        <f t="shared" si="17"/>
        <v/>
      </c>
      <c r="F1031" s="271" t="str">
        <f>IF(Table4[[#This Row],[START DATE]]="","",IF(Table4[[#This Row],[TASK DURATION]]="","",Table4[[#This Row],[START DATE]]+Table4[[#This Row],[TASK DURATION]]))</f>
        <v/>
      </c>
      <c r="G1031" s="272"/>
      <c r="H1031" s="272"/>
      <c r="I1031" s="272"/>
      <c r="J1031" s="272"/>
      <c r="K1031" s="272"/>
      <c r="L1031" s="272"/>
      <c r="M1031" s="272"/>
      <c r="N1031" s="272"/>
      <c r="O1031" s="272"/>
      <c r="P1031" s="272"/>
      <c r="Q1031" s="272"/>
      <c r="R1031" s="272"/>
      <c r="S1031" s="272"/>
      <c r="T1031" s="272"/>
      <c r="U1031" s="272"/>
      <c r="V1031" s="272"/>
      <c r="W1031" s="272"/>
      <c r="X1031" s="272"/>
      <c r="Y1031" s="272"/>
      <c r="Z1031" s="272"/>
    </row>
    <row r="1032" spans="1:26" x14ac:dyDescent="0.35">
      <c r="A1032" s="1008"/>
      <c r="D1032" s="269" t="str">
        <f t="shared" si="17"/>
        <v/>
      </c>
      <c r="F1032" s="271" t="str">
        <f>IF(Table4[[#This Row],[START DATE]]="","",IF(Table4[[#This Row],[TASK DURATION]]="","",Table4[[#This Row],[START DATE]]+Table4[[#This Row],[TASK DURATION]]))</f>
        <v/>
      </c>
      <c r="G1032" s="272"/>
      <c r="H1032" s="272"/>
      <c r="I1032" s="272"/>
      <c r="J1032" s="272"/>
      <c r="K1032" s="272"/>
      <c r="L1032" s="272"/>
      <c r="M1032" s="272"/>
      <c r="N1032" s="272"/>
      <c r="O1032" s="272"/>
      <c r="P1032" s="272"/>
      <c r="Q1032" s="272"/>
      <c r="R1032" s="272"/>
      <c r="S1032" s="272"/>
      <c r="T1032" s="272"/>
      <c r="U1032" s="272"/>
      <c r="V1032" s="272"/>
      <c r="W1032" s="272"/>
      <c r="X1032" s="272"/>
      <c r="Y1032" s="272"/>
      <c r="Z1032" s="272"/>
    </row>
    <row r="1033" spans="1:26" x14ac:dyDescent="0.35">
      <c r="A1033" s="1008"/>
      <c r="D1033" s="269" t="str">
        <f t="shared" si="17"/>
        <v/>
      </c>
      <c r="F1033" s="271" t="str">
        <f>IF(Table4[[#This Row],[START DATE]]="","",IF(Table4[[#This Row],[TASK DURATION]]="","",Table4[[#This Row],[START DATE]]+Table4[[#This Row],[TASK DURATION]]))</f>
        <v/>
      </c>
      <c r="G1033" s="272"/>
      <c r="H1033" s="272"/>
      <c r="I1033" s="272"/>
      <c r="J1033" s="272"/>
      <c r="K1033" s="272"/>
      <c r="L1033" s="272"/>
      <c r="M1033" s="272"/>
      <c r="N1033" s="272"/>
      <c r="O1033" s="272"/>
      <c r="P1033" s="272"/>
      <c r="Q1033" s="272"/>
      <c r="R1033" s="272"/>
      <c r="S1033" s="272"/>
      <c r="T1033" s="272"/>
      <c r="U1033" s="272"/>
      <c r="V1033" s="272"/>
      <c r="W1033" s="272"/>
      <c r="X1033" s="272"/>
      <c r="Y1033" s="272"/>
      <c r="Z1033" s="272"/>
    </row>
    <row r="1034" spans="1:26" x14ac:dyDescent="0.35">
      <c r="A1034" s="1008"/>
      <c r="D1034" s="269" t="str">
        <f t="shared" si="17"/>
        <v/>
      </c>
      <c r="F1034" s="271" t="str">
        <f>IF(Table4[[#This Row],[START DATE]]="","",IF(Table4[[#This Row],[TASK DURATION]]="","",Table4[[#This Row],[START DATE]]+Table4[[#This Row],[TASK DURATION]]))</f>
        <v/>
      </c>
      <c r="G1034" s="272"/>
      <c r="H1034" s="272"/>
      <c r="I1034" s="272"/>
      <c r="J1034" s="272"/>
      <c r="K1034" s="272"/>
      <c r="L1034" s="272"/>
      <c r="M1034" s="272"/>
      <c r="N1034" s="272"/>
      <c r="O1034" s="272"/>
      <c r="P1034" s="272"/>
      <c r="Q1034" s="272"/>
      <c r="R1034" s="272"/>
      <c r="S1034" s="272"/>
      <c r="T1034" s="272"/>
      <c r="U1034" s="272"/>
      <c r="V1034" s="272"/>
      <c r="W1034" s="272"/>
      <c r="X1034" s="272"/>
      <c r="Y1034" s="272"/>
      <c r="Z1034" s="272"/>
    </row>
    <row r="1035" spans="1:26" x14ac:dyDescent="0.35">
      <c r="A1035" s="1008"/>
      <c r="D1035" s="269" t="str">
        <f t="shared" si="17"/>
        <v/>
      </c>
      <c r="F1035" s="271" t="str">
        <f>IF(Table4[[#This Row],[START DATE]]="","",IF(Table4[[#This Row],[TASK DURATION]]="","",Table4[[#This Row],[START DATE]]+Table4[[#This Row],[TASK DURATION]]))</f>
        <v/>
      </c>
      <c r="G1035" s="272"/>
      <c r="H1035" s="272"/>
      <c r="I1035" s="272"/>
      <c r="J1035" s="272"/>
      <c r="K1035" s="272"/>
      <c r="L1035" s="272"/>
      <c r="M1035" s="272"/>
      <c r="N1035" s="272"/>
      <c r="O1035" s="272"/>
      <c r="P1035" s="272"/>
      <c r="Q1035" s="272"/>
      <c r="R1035" s="272"/>
      <c r="S1035" s="272"/>
      <c r="T1035" s="272"/>
      <c r="U1035" s="272"/>
      <c r="V1035" s="272"/>
      <c r="W1035" s="272"/>
      <c r="X1035" s="272"/>
      <c r="Y1035" s="272"/>
      <c r="Z1035" s="272"/>
    </row>
    <row r="1036" spans="1:26" x14ac:dyDescent="0.35">
      <c r="A1036" s="1008"/>
      <c r="D1036" s="269" t="str">
        <f t="shared" si="17"/>
        <v/>
      </c>
      <c r="F1036" s="271" t="str">
        <f>IF(Table4[[#This Row],[START DATE]]="","",IF(Table4[[#This Row],[TASK DURATION]]="","",Table4[[#This Row],[START DATE]]+Table4[[#This Row],[TASK DURATION]]))</f>
        <v/>
      </c>
      <c r="G1036" s="272"/>
      <c r="H1036" s="272"/>
      <c r="I1036" s="272"/>
      <c r="J1036" s="272"/>
      <c r="K1036" s="272"/>
      <c r="L1036" s="272"/>
      <c r="M1036" s="272"/>
      <c r="N1036" s="272"/>
      <c r="O1036" s="272"/>
      <c r="P1036" s="272"/>
      <c r="Q1036" s="272"/>
      <c r="R1036" s="272"/>
      <c r="S1036" s="272"/>
      <c r="T1036" s="272"/>
      <c r="U1036" s="272"/>
      <c r="V1036" s="272"/>
      <c r="W1036" s="272"/>
      <c r="X1036" s="272"/>
      <c r="Y1036" s="272"/>
      <c r="Z1036" s="272"/>
    </row>
    <row r="1037" spans="1:26" x14ac:dyDescent="0.35">
      <c r="A1037" s="1008"/>
      <c r="D1037" s="269" t="str">
        <f t="shared" si="17"/>
        <v/>
      </c>
      <c r="F1037" s="271" t="str">
        <f>IF(Table4[[#This Row],[START DATE]]="","",IF(Table4[[#This Row],[TASK DURATION]]="","",Table4[[#This Row],[START DATE]]+Table4[[#This Row],[TASK DURATION]]))</f>
        <v/>
      </c>
      <c r="G1037" s="272"/>
      <c r="H1037" s="272"/>
      <c r="I1037" s="272"/>
      <c r="J1037" s="272"/>
      <c r="K1037" s="272"/>
      <c r="L1037" s="272"/>
      <c r="M1037" s="272"/>
      <c r="N1037" s="272"/>
      <c r="O1037" s="272"/>
      <c r="P1037" s="272"/>
      <c r="Q1037" s="272"/>
      <c r="R1037" s="272"/>
      <c r="S1037" s="272"/>
      <c r="T1037" s="272"/>
      <c r="U1037" s="272"/>
      <c r="V1037" s="272"/>
      <c r="W1037" s="272"/>
      <c r="X1037" s="272"/>
      <c r="Y1037" s="272"/>
      <c r="Z1037" s="272"/>
    </row>
    <row r="1038" spans="1:26" x14ac:dyDescent="0.35">
      <c r="A1038" s="1008"/>
      <c r="D1038" s="269" t="str">
        <f t="shared" si="17"/>
        <v/>
      </c>
      <c r="F1038" s="271" t="str">
        <f>IF(Table4[[#This Row],[START DATE]]="","",IF(Table4[[#This Row],[TASK DURATION]]="","",Table4[[#This Row],[START DATE]]+Table4[[#This Row],[TASK DURATION]]))</f>
        <v/>
      </c>
      <c r="G1038" s="272"/>
      <c r="H1038" s="272"/>
      <c r="I1038" s="272"/>
      <c r="J1038" s="272"/>
      <c r="K1038" s="272"/>
      <c r="L1038" s="272"/>
      <c r="M1038" s="272"/>
      <c r="N1038" s="272"/>
      <c r="O1038" s="272"/>
      <c r="P1038" s="272"/>
      <c r="Q1038" s="272"/>
      <c r="R1038" s="272"/>
      <c r="S1038" s="272"/>
      <c r="T1038" s="272"/>
      <c r="U1038" s="272"/>
      <c r="V1038" s="272"/>
      <c r="W1038" s="272"/>
      <c r="X1038" s="272"/>
      <c r="Y1038" s="272"/>
      <c r="Z1038" s="272"/>
    </row>
    <row r="1039" spans="1:26" x14ac:dyDescent="0.35">
      <c r="A1039" s="1008"/>
      <c r="D1039" s="269" t="str">
        <f t="shared" si="17"/>
        <v/>
      </c>
      <c r="F1039" s="271" t="str">
        <f>IF(Table4[[#This Row],[START DATE]]="","",IF(Table4[[#This Row],[TASK DURATION]]="","",Table4[[#This Row],[START DATE]]+Table4[[#This Row],[TASK DURATION]]))</f>
        <v/>
      </c>
      <c r="G1039" s="272"/>
      <c r="H1039" s="272"/>
      <c r="I1039" s="272"/>
      <c r="J1039" s="272"/>
      <c r="K1039" s="272"/>
      <c r="L1039" s="272"/>
      <c r="M1039" s="272"/>
      <c r="N1039" s="272"/>
      <c r="O1039" s="272"/>
      <c r="P1039" s="272"/>
      <c r="Q1039" s="272"/>
      <c r="R1039" s="272"/>
      <c r="S1039" s="272"/>
      <c r="T1039" s="272"/>
      <c r="U1039" s="272"/>
      <c r="V1039" s="272"/>
      <c r="W1039" s="272"/>
      <c r="X1039" s="272"/>
      <c r="Y1039" s="272"/>
      <c r="Z1039" s="272"/>
    </row>
    <row r="1040" spans="1:26" x14ac:dyDescent="0.35">
      <c r="A1040" s="1008"/>
      <c r="D1040" s="269" t="str">
        <f t="shared" si="17"/>
        <v/>
      </c>
      <c r="F1040" s="271" t="str">
        <f>IF(Table4[[#This Row],[START DATE]]="","",IF(Table4[[#This Row],[TASK DURATION]]="","",Table4[[#This Row],[START DATE]]+Table4[[#This Row],[TASK DURATION]]))</f>
        <v/>
      </c>
      <c r="G1040" s="272"/>
      <c r="H1040" s="272"/>
      <c r="I1040" s="272"/>
      <c r="J1040" s="272"/>
      <c r="K1040" s="272"/>
      <c r="L1040" s="272"/>
      <c r="M1040" s="272"/>
      <c r="N1040" s="272"/>
      <c r="O1040" s="272"/>
      <c r="P1040" s="272"/>
      <c r="Q1040" s="272"/>
      <c r="R1040" s="272"/>
      <c r="S1040" s="272"/>
      <c r="T1040" s="272"/>
      <c r="U1040" s="272"/>
      <c r="V1040" s="272"/>
      <c r="W1040" s="272"/>
      <c r="X1040" s="272"/>
      <c r="Y1040" s="272"/>
      <c r="Z1040" s="272"/>
    </row>
    <row r="1041" spans="1:26" x14ac:dyDescent="0.35">
      <c r="A1041" s="1008"/>
      <c r="D1041" s="269" t="str">
        <f t="shared" si="17"/>
        <v/>
      </c>
      <c r="F1041" s="271" t="str">
        <f>IF(Table4[[#This Row],[START DATE]]="","",IF(Table4[[#This Row],[TASK DURATION]]="","",Table4[[#This Row],[START DATE]]+Table4[[#This Row],[TASK DURATION]]))</f>
        <v/>
      </c>
      <c r="G1041" s="272"/>
      <c r="H1041" s="272"/>
      <c r="I1041" s="272"/>
      <c r="J1041" s="272"/>
      <c r="K1041" s="272"/>
      <c r="L1041" s="272"/>
      <c r="M1041" s="272"/>
      <c r="N1041" s="272"/>
      <c r="O1041" s="272"/>
      <c r="P1041" s="272"/>
      <c r="Q1041" s="272"/>
      <c r="R1041" s="272"/>
      <c r="S1041" s="272"/>
      <c r="T1041" s="272"/>
      <c r="U1041" s="272"/>
      <c r="V1041" s="272"/>
      <c r="W1041" s="272"/>
      <c r="X1041" s="272"/>
      <c r="Y1041" s="272"/>
      <c r="Z1041" s="272"/>
    </row>
    <row r="1042" spans="1:26" x14ac:dyDescent="0.35">
      <c r="A1042" s="1008"/>
      <c r="D1042" s="269" t="str">
        <f t="shared" si="17"/>
        <v/>
      </c>
      <c r="F1042" s="271" t="str">
        <f>IF(Table4[[#This Row],[START DATE]]="","",IF(Table4[[#This Row],[TASK DURATION]]="","",Table4[[#This Row],[START DATE]]+Table4[[#This Row],[TASK DURATION]]))</f>
        <v/>
      </c>
      <c r="G1042" s="272"/>
      <c r="H1042" s="272"/>
      <c r="I1042" s="272"/>
      <c r="J1042" s="272"/>
      <c r="K1042" s="272"/>
      <c r="L1042" s="272"/>
      <c r="M1042" s="272"/>
      <c r="N1042" s="272"/>
      <c r="O1042" s="272"/>
      <c r="P1042" s="272"/>
      <c r="Q1042" s="272"/>
      <c r="R1042" s="272"/>
      <c r="S1042" s="272"/>
      <c r="T1042" s="272"/>
      <c r="U1042" s="272"/>
      <c r="V1042" s="272"/>
      <c r="W1042" s="272"/>
      <c r="X1042" s="272"/>
      <c r="Y1042" s="272"/>
      <c r="Z1042" s="272"/>
    </row>
    <row r="1043" spans="1:26" x14ac:dyDescent="0.35">
      <c r="A1043" s="1008"/>
      <c r="D1043" s="269" t="str">
        <f t="shared" si="17"/>
        <v/>
      </c>
      <c r="F1043" s="271" t="str">
        <f>IF(Table4[[#This Row],[START DATE]]="","",IF(Table4[[#This Row],[TASK DURATION]]="","",Table4[[#This Row],[START DATE]]+Table4[[#This Row],[TASK DURATION]]))</f>
        <v/>
      </c>
      <c r="G1043" s="272"/>
      <c r="H1043" s="272"/>
      <c r="I1043" s="272"/>
      <c r="J1043" s="272"/>
      <c r="K1043" s="272"/>
      <c r="L1043" s="272"/>
      <c r="M1043" s="272"/>
      <c r="N1043" s="272"/>
      <c r="O1043" s="272"/>
      <c r="P1043" s="272"/>
      <c r="Q1043" s="272"/>
      <c r="R1043" s="272"/>
      <c r="S1043" s="272"/>
      <c r="T1043" s="272"/>
      <c r="U1043" s="272"/>
      <c r="V1043" s="272"/>
      <c r="W1043" s="272"/>
      <c r="X1043" s="272"/>
      <c r="Y1043" s="272"/>
      <c r="Z1043" s="272"/>
    </row>
    <row r="1044" spans="1:26" x14ac:dyDescent="0.35">
      <c r="A1044" s="1008"/>
      <c r="D1044" s="269" t="str">
        <f t="shared" si="17"/>
        <v/>
      </c>
      <c r="F1044" s="271" t="str">
        <f>IF(Table4[[#This Row],[START DATE]]="","",IF(Table4[[#This Row],[TASK DURATION]]="","",Table4[[#This Row],[START DATE]]+Table4[[#This Row],[TASK DURATION]]))</f>
        <v/>
      </c>
      <c r="G1044" s="272"/>
      <c r="H1044" s="272"/>
      <c r="I1044" s="272"/>
      <c r="J1044" s="272"/>
      <c r="K1044" s="272"/>
      <c r="L1044" s="272"/>
      <c r="M1044" s="272"/>
      <c r="N1044" s="272"/>
      <c r="O1044" s="272"/>
      <c r="P1044" s="272"/>
      <c r="Q1044" s="272"/>
      <c r="R1044" s="272"/>
      <c r="S1044" s="272"/>
      <c r="T1044" s="272"/>
      <c r="U1044" s="272"/>
      <c r="V1044" s="272"/>
      <c r="W1044" s="272"/>
      <c r="X1044" s="272"/>
      <c r="Y1044" s="272"/>
      <c r="Z1044" s="272"/>
    </row>
    <row r="1045" spans="1:26" x14ac:dyDescent="0.35">
      <c r="A1045" s="1008"/>
      <c r="D1045" s="269" t="str">
        <f t="shared" si="17"/>
        <v/>
      </c>
      <c r="F1045" s="271" t="str">
        <f>IF(Table4[[#This Row],[START DATE]]="","",IF(Table4[[#This Row],[TASK DURATION]]="","",Table4[[#This Row],[START DATE]]+Table4[[#This Row],[TASK DURATION]]))</f>
        <v/>
      </c>
      <c r="G1045" s="272"/>
      <c r="H1045" s="272"/>
      <c r="I1045" s="272"/>
      <c r="J1045" s="272"/>
      <c r="K1045" s="272"/>
      <c r="L1045" s="272"/>
      <c r="M1045" s="272"/>
      <c r="N1045" s="272"/>
      <c r="O1045" s="272"/>
      <c r="P1045" s="272"/>
      <c r="Q1045" s="272"/>
      <c r="R1045" s="272"/>
      <c r="S1045" s="272"/>
      <c r="T1045" s="272"/>
      <c r="U1045" s="272"/>
      <c r="V1045" s="272"/>
      <c r="W1045" s="272"/>
      <c r="X1045" s="272"/>
      <c r="Y1045" s="272"/>
      <c r="Z1045" s="272"/>
    </row>
    <row r="1046" spans="1:26" x14ac:dyDescent="0.35">
      <c r="A1046" s="1008"/>
      <c r="D1046" s="269" t="str">
        <f t="shared" si="17"/>
        <v/>
      </c>
      <c r="F1046" s="271" t="str">
        <f>IF(Table4[[#This Row],[START DATE]]="","",IF(Table4[[#This Row],[TASK DURATION]]="","",Table4[[#This Row],[START DATE]]+Table4[[#This Row],[TASK DURATION]]))</f>
        <v/>
      </c>
      <c r="G1046" s="272"/>
      <c r="H1046" s="272"/>
      <c r="I1046" s="272"/>
      <c r="J1046" s="272"/>
      <c r="K1046" s="272"/>
      <c r="L1046" s="272"/>
      <c r="M1046" s="272"/>
      <c r="N1046" s="272"/>
      <c r="O1046" s="272"/>
      <c r="P1046" s="272"/>
      <c r="Q1046" s="272"/>
      <c r="R1046" s="272"/>
      <c r="S1046" s="272"/>
      <c r="T1046" s="272"/>
      <c r="U1046" s="272"/>
      <c r="V1046" s="272"/>
      <c r="W1046" s="272"/>
      <c r="X1046" s="272"/>
      <c r="Y1046" s="272"/>
      <c r="Z1046" s="272"/>
    </row>
    <row r="1047" spans="1:26" x14ac:dyDescent="0.35">
      <c r="A1047" s="1008"/>
      <c r="D1047" s="269" t="str">
        <f t="shared" si="17"/>
        <v/>
      </c>
      <c r="F1047" s="271" t="str">
        <f>IF(Table4[[#This Row],[START DATE]]="","",IF(Table4[[#This Row],[TASK DURATION]]="","",Table4[[#This Row],[START DATE]]+Table4[[#This Row],[TASK DURATION]]))</f>
        <v/>
      </c>
      <c r="G1047" s="272"/>
      <c r="H1047" s="272"/>
      <c r="I1047" s="272"/>
      <c r="J1047" s="272"/>
      <c r="K1047" s="272"/>
      <c r="L1047" s="272"/>
      <c r="M1047" s="272"/>
      <c r="N1047" s="272"/>
      <c r="O1047" s="272"/>
      <c r="P1047" s="272"/>
      <c r="Q1047" s="272"/>
      <c r="R1047" s="272"/>
      <c r="S1047" s="272"/>
      <c r="T1047" s="272"/>
      <c r="U1047" s="272"/>
      <c r="V1047" s="272"/>
      <c r="W1047" s="272"/>
      <c r="X1047" s="272"/>
      <c r="Y1047" s="272"/>
      <c r="Z1047" s="272"/>
    </row>
    <row r="1048" spans="1:26" x14ac:dyDescent="0.35">
      <c r="A1048" s="1008"/>
      <c r="D1048" s="269" t="str">
        <f t="shared" si="17"/>
        <v/>
      </c>
      <c r="F1048" s="271" t="str">
        <f>IF(Table4[[#This Row],[START DATE]]="","",IF(Table4[[#This Row],[TASK DURATION]]="","",Table4[[#This Row],[START DATE]]+Table4[[#This Row],[TASK DURATION]]))</f>
        <v/>
      </c>
      <c r="G1048" s="272"/>
      <c r="H1048" s="272"/>
      <c r="I1048" s="272"/>
      <c r="J1048" s="272"/>
      <c r="K1048" s="272"/>
      <c r="L1048" s="272"/>
      <c r="M1048" s="272"/>
      <c r="N1048" s="272"/>
      <c r="O1048" s="272"/>
      <c r="P1048" s="272"/>
      <c r="Q1048" s="272"/>
      <c r="R1048" s="272"/>
      <c r="S1048" s="272"/>
      <c r="T1048" s="272"/>
      <c r="U1048" s="272"/>
      <c r="V1048" s="272"/>
      <c r="W1048" s="272"/>
      <c r="X1048" s="272"/>
      <c r="Y1048" s="272"/>
      <c r="Z1048" s="272"/>
    </row>
    <row r="1049" spans="1:26" x14ac:dyDescent="0.35">
      <c r="A1049" s="1008"/>
      <c r="D1049" s="269" t="str">
        <f t="shared" si="17"/>
        <v/>
      </c>
      <c r="F1049" s="271" t="str">
        <f>IF(Table4[[#This Row],[START DATE]]="","",IF(Table4[[#This Row],[TASK DURATION]]="","",Table4[[#This Row],[START DATE]]+Table4[[#This Row],[TASK DURATION]]))</f>
        <v/>
      </c>
      <c r="G1049" s="272"/>
      <c r="H1049" s="272"/>
      <c r="I1049" s="272"/>
      <c r="J1049" s="272"/>
      <c r="K1049" s="272"/>
      <c r="L1049" s="272"/>
      <c r="M1049" s="272"/>
      <c r="N1049" s="272"/>
      <c r="O1049" s="272"/>
      <c r="P1049" s="272"/>
      <c r="Q1049" s="272"/>
      <c r="R1049" s="272"/>
      <c r="S1049" s="272"/>
      <c r="T1049" s="272"/>
      <c r="U1049" s="272"/>
      <c r="V1049" s="272"/>
      <c r="W1049" s="272"/>
      <c r="X1049" s="272"/>
      <c r="Y1049" s="272"/>
      <c r="Z1049" s="272"/>
    </row>
    <row r="1050" spans="1:26" x14ac:dyDescent="0.35">
      <c r="A1050" s="1008"/>
      <c r="D1050" s="269" t="str">
        <f t="shared" si="17"/>
        <v/>
      </c>
      <c r="F1050" s="271" t="str">
        <f>IF(Table4[[#This Row],[START DATE]]="","",IF(Table4[[#This Row],[TASK DURATION]]="","",Table4[[#This Row],[START DATE]]+Table4[[#This Row],[TASK DURATION]]))</f>
        <v/>
      </c>
      <c r="G1050" s="272"/>
      <c r="H1050" s="272"/>
      <c r="I1050" s="272"/>
      <c r="J1050" s="272"/>
      <c r="K1050" s="272"/>
      <c r="L1050" s="272"/>
      <c r="M1050" s="272"/>
      <c r="N1050" s="272"/>
      <c r="O1050" s="272"/>
      <c r="P1050" s="272"/>
      <c r="Q1050" s="272"/>
      <c r="R1050" s="272"/>
      <c r="S1050" s="272"/>
      <c r="T1050" s="272"/>
      <c r="U1050" s="272"/>
      <c r="V1050" s="272"/>
      <c r="W1050" s="272"/>
      <c r="X1050" s="272"/>
      <c r="Y1050" s="272"/>
      <c r="Z1050" s="272"/>
    </row>
    <row r="1051" spans="1:26" x14ac:dyDescent="0.35">
      <c r="A1051" s="1008"/>
      <c r="D1051" s="269" t="str">
        <f t="shared" si="17"/>
        <v/>
      </c>
      <c r="F1051" s="271" t="str">
        <f>IF(Table4[[#This Row],[START DATE]]="","",IF(Table4[[#This Row],[TASK DURATION]]="","",Table4[[#This Row],[START DATE]]+Table4[[#This Row],[TASK DURATION]]))</f>
        <v/>
      </c>
      <c r="G1051" s="272"/>
      <c r="H1051" s="272"/>
      <c r="I1051" s="272"/>
      <c r="J1051" s="272"/>
      <c r="K1051" s="272"/>
      <c r="L1051" s="272"/>
      <c r="M1051" s="272"/>
      <c r="N1051" s="272"/>
      <c r="O1051" s="272"/>
      <c r="P1051" s="272"/>
      <c r="Q1051" s="272"/>
      <c r="R1051" s="272"/>
      <c r="S1051" s="272"/>
      <c r="T1051" s="272"/>
      <c r="U1051" s="272"/>
      <c r="V1051" s="272"/>
      <c r="W1051" s="272"/>
      <c r="X1051" s="272"/>
      <c r="Y1051" s="272"/>
      <c r="Z1051" s="272"/>
    </row>
    <row r="1052" spans="1:26" x14ac:dyDescent="0.35">
      <c r="A1052" s="1008"/>
      <c r="D1052" s="269" t="str">
        <f t="shared" si="17"/>
        <v/>
      </c>
      <c r="F1052" s="271" t="str">
        <f>IF(Table4[[#This Row],[START DATE]]="","",IF(Table4[[#This Row],[TASK DURATION]]="","",Table4[[#This Row],[START DATE]]+Table4[[#This Row],[TASK DURATION]]))</f>
        <v/>
      </c>
      <c r="G1052" s="272"/>
      <c r="H1052" s="272"/>
      <c r="I1052" s="272"/>
      <c r="J1052" s="272"/>
      <c r="K1052" s="272"/>
      <c r="L1052" s="272"/>
      <c r="M1052" s="272"/>
      <c r="N1052" s="272"/>
      <c r="O1052" s="272"/>
      <c r="P1052" s="272"/>
      <c r="Q1052" s="272"/>
      <c r="R1052" s="272"/>
      <c r="S1052" s="272"/>
      <c r="T1052" s="272"/>
      <c r="U1052" s="272"/>
      <c r="V1052" s="272"/>
      <c r="W1052" s="272"/>
      <c r="X1052" s="272"/>
      <c r="Y1052" s="272"/>
      <c r="Z1052" s="272"/>
    </row>
    <row r="1053" spans="1:26" x14ac:dyDescent="0.35">
      <c r="A1053" s="1008"/>
      <c r="D1053" s="269" t="str">
        <f t="shared" si="17"/>
        <v/>
      </c>
      <c r="F1053" s="271" t="str">
        <f>IF(Table4[[#This Row],[START DATE]]="","",IF(Table4[[#This Row],[TASK DURATION]]="","",Table4[[#This Row],[START DATE]]+Table4[[#This Row],[TASK DURATION]]))</f>
        <v/>
      </c>
      <c r="G1053" s="272"/>
      <c r="H1053" s="272"/>
      <c r="I1053" s="272"/>
      <c r="J1053" s="272"/>
      <c r="K1053" s="272"/>
      <c r="L1053" s="272"/>
      <c r="M1053" s="272"/>
      <c r="N1053" s="272"/>
      <c r="O1053" s="272"/>
      <c r="P1053" s="272"/>
      <c r="Q1053" s="272"/>
      <c r="R1053" s="272"/>
      <c r="S1053" s="272"/>
      <c r="T1053" s="272"/>
      <c r="U1053" s="272"/>
      <c r="V1053" s="272"/>
      <c r="W1053" s="272"/>
      <c r="X1053" s="272"/>
      <c r="Y1053" s="272"/>
      <c r="Z1053" s="272"/>
    </row>
    <row r="1054" spans="1:26" x14ac:dyDescent="0.35">
      <c r="A1054" s="1008"/>
      <c r="D1054" s="269" t="str">
        <f t="shared" si="17"/>
        <v/>
      </c>
      <c r="F1054" s="271" t="str">
        <f>IF(Table4[[#This Row],[START DATE]]="","",IF(Table4[[#This Row],[TASK DURATION]]="","",Table4[[#This Row],[START DATE]]+Table4[[#This Row],[TASK DURATION]]))</f>
        <v/>
      </c>
      <c r="G1054" s="272"/>
      <c r="H1054" s="272"/>
      <c r="I1054" s="272"/>
      <c r="J1054" s="272"/>
      <c r="K1054" s="272"/>
      <c r="L1054" s="272"/>
      <c r="M1054" s="272"/>
      <c r="N1054" s="272"/>
      <c r="O1054" s="272"/>
      <c r="P1054" s="272"/>
      <c r="Q1054" s="272"/>
      <c r="R1054" s="272"/>
      <c r="S1054" s="272"/>
      <c r="T1054" s="272"/>
      <c r="U1054" s="272"/>
      <c r="V1054" s="272"/>
      <c r="W1054" s="272"/>
      <c r="X1054" s="272"/>
      <c r="Y1054" s="272"/>
      <c r="Z1054" s="272"/>
    </row>
    <row r="1055" spans="1:26" x14ac:dyDescent="0.35">
      <c r="A1055" s="1008"/>
      <c r="D1055" s="269" t="str">
        <f t="shared" si="17"/>
        <v/>
      </c>
      <c r="F1055" s="271" t="str">
        <f>IF(Table4[[#This Row],[START DATE]]="","",IF(Table4[[#This Row],[TASK DURATION]]="","",Table4[[#This Row],[START DATE]]+Table4[[#This Row],[TASK DURATION]]))</f>
        <v/>
      </c>
      <c r="G1055" s="272"/>
      <c r="H1055" s="272"/>
      <c r="I1055" s="272"/>
      <c r="J1055" s="272"/>
      <c r="K1055" s="272"/>
      <c r="L1055" s="272"/>
      <c r="M1055" s="272"/>
      <c r="N1055" s="272"/>
      <c r="O1055" s="272"/>
      <c r="P1055" s="272"/>
      <c r="Q1055" s="272"/>
      <c r="R1055" s="272"/>
      <c r="S1055" s="272"/>
      <c r="T1055" s="272"/>
      <c r="U1055" s="272"/>
      <c r="V1055" s="272"/>
      <c r="W1055" s="272"/>
      <c r="X1055" s="272"/>
      <c r="Y1055" s="272"/>
      <c r="Z1055" s="272"/>
    </row>
    <row r="1056" spans="1:26" x14ac:dyDescent="0.35">
      <c r="A1056" s="1008"/>
      <c r="D1056" s="269" t="str">
        <f t="shared" si="17"/>
        <v/>
      </c>
      <c r="F1056" s="271" t="str">
        <f>IF(Table4[[#This Row],[START DATE]]="","",IF(Table4[[#This Row],[TASK DURATION]]="","",Table4[[#This Row],[START DATE]]+Table4[[#This Row],[TASK DURATION]]))</f>
        <v/>
      </c>
      <c r="G1056" s="272"/>
      <c r="H1056" s="272"/>
      <c r="I1056" s="272"/>
      <c r="J1056" s="272"/>
      <c r="K1056" s="272"/>
      <c r="L1056" s="272"/>
      <c r="M1056" s="272"/>
      <c r="N1056" s="272"/>
      <c r="O1056" s="272"/>
      <c r="P1056" s="272"/>
      <c r="Q1056" s="272"/>
      <c r="R1056" s="272"/>
      <c r="S1056" s="272"/>
      <c r="T1056" s="272"/>
      <c r="U1056" s="272"/>
      <c r="V1056" s="272"/>
      <c r="W1056" s="272"/>
      <c r="X1056" s="272"/>
      <c r="Y1056" s="272"/>
      <c r="Z1056" s="272"/>
    </row>
    <row r="1057" spans="1:26" x14ac:dyDescent="0.35">
      <c r="A1057" s="1008"/>
      <c r="D1057" s="269" t="str">
        <f t="shared" si="17"/>
        <v/>
      </c>
      <c r="F1057" s="271" t="str">
        <f>IF(Table4[[#This Row],[START DATE]]="","",IF(Table4[[#This Row],[TASK DURATION]]="","",Table4[[#This Row],[START DATE]]+Table4[[#This Row],[TASK DURATION]]))</f>
        <v/>
      </c>
      <c r="G1057" s="272"/>
      <c r="H1057" s="272"/>
      <c r="I1057" s="272"/>
      <c r="J1057" s="272"/>
      <c r="K1057" s="272"/>
      <c r="L1057" s="272"/>
      <c r="M1057" s="272"/>
      <c r="N1057" s="272"/>
      <c r="O1057" s="272"/>
      <c r="P1057" s="272"/>
      <c r="Q1057" s="272"/>
      <c r="R1057" s="272"/>
      <c r="S1057" s="272"/>
      <c r="T1057" s="272"/>
      <c r="U1057" s="272"/>
      <c r="V1057" s="272"/>
      <c r="W1057" s="272"/>
      <c r="X1057" s="272"/>
      <c r="Y1057" s="272"/>
      <c r="Z1057" s="272"/>
    </row>
    <row r="1058" spans="1:26" x14ac:dyDescent="0.35">
      <c r="A1058" s="1008"/>
      <c r="D1058" s="269" t="str">
        <f t="shared" si="17"/>
        <v/>
      </c>
      <c r="F1058" s="271" t="str">
        <f>IF(Table4[[#This Row],[START DATE]]="","",IF(Table4[[#This Row],[TASK DURATION]]="","",Table4[[#This Row],[START DATE]]+Table4[[#This Row],[TASK DURATION]]))</f>
        <v/>
      </c>
      <c r="G1058" s="272"/>
      <c r="H1058" s="272"/>
      <c r="I1058" s="272"/>
      <c r="J1058" s="272"/>
      <c r="K1058" s="272"/>
      <c r="L1058" s="272"/>
      <c r="M1058" s="272"/>
      <c r="N1058" s="272"/>
      <c r="O1058" s="272"/>
      <c r="P1058" s="272"/>
      <c r="Q1058" s="272"/>
      <c r="R1058" s="272"/>
      <c r="S1058" s="272"/>
      <c r="T1058" s="272"/>
      <c r="U1058" s="272"/>
      <c r="V1058" s="272"/>
      <c r="W1058" s="272"/>
      <c r="X1058" s="272"/>
      <c r="Y1058" s="272"/>
      <c r="Z1058" s="272"/>
    </row>
    <row r="1059" spans="1:26" x14ac:dyDescent="0.35">
      <c r="A1059" s="1008"/>
      <c r="D1059" s="269" t="str">
        <f t="shared" si="17"/>
        <v/>
      </c>
      <c r="F1059" s="271" t="str">
        <f>IF(Table4[[#This Row],[START DATE]]="","",IF(Table4[[#This Row],[TASK DURATION]]="","",Table4[[#This Row],[START DATE]]+Table4[[#This Row],[TASK DURATION]]))</f>
        <v/>
      </c>
      <c r="G1059" s="272"/>
      <c r="H1059" s="272"/>
      <c r="I1059" s="272"/>
      <c r="J1059" s="272"/>
      <c r="K1059" s="272"/>
      <c r="L1059" s="272"/>
      <c r="M1059" s="272"/>
      <c r="N1059" s="272"/>
      <c r="O1059" s="272"/>
      <c r="P1059" s="272"/>
      <c r="Q1059" s="272"/>
      <c r="R1059" s="272"/>
      <c r="S1059" s="272"/>
      <c r="T1059" s="272"/>
      <c r="U1059" s="272"/>
      <c r="V1059" s="272"/>
      <c r="W1059" s="272"/>
      <c r="X1059" s="272"/>
      <c r="Y1059" s="272"/>
      <c r="Z1059" s="272"/>
    </row>
    <row r="1060" spans="1:26" x14ac:dyDescent="0.35">
      <c r="A1060" s="1008"/>
      <c r="D1060" s="269" t="str">
        <f t="shared" si="17"/>
        <v/>
      </c>
      <c r="F1060" s="271" t="str">
        <f>IF(Table4[[#This Row],[START DATE]]="","",IF(Table4[[#This Row],[TASK DURATION]]="","",Table4[[#This Row],[START DATE]]+Table4[[#This Row],[TASK DURATION]]))</f>
        <v/>
      </c>
      <c r="G1060" s="272"/>
      <c r="H1060" s="272"/>
      <c r="I1060" s="272"/>
      <c r="J1060" s="272"/>
      <c r="K1060" s="272"/>
      <c r="L1060" s="272"/>
      <c r="M1060" s="272"/>
      <c r="N1060" s="272"/>
      <c r="O1060" s="272"/>
      <c r="P1060" s="272"/>
      <c r="Q1060" s="272"/>
      <c r="R1060" s="272"/>
      <c r="S1060" s="272"/>
      <c r="T1060" s="272"/>
      <c r="U1060" s="272"/>
      <c r="V1060" s="272"/>
      <c r="W1060" s="272"/>
      <c r="X1060" s="272"/>
      <c r="Y1060" s="272"/>
      <c r="Z1060" s="272"/>
    </row>
    <row r="1061" spans="1:26" x14ac:dyDescent="0.35">
      <c r="A1061" s="1008"/>
      <c r="D1061" s="269" t="str">
        <f t="shared" si="17"/>
        <v/>
      </c>
      <c r="F1061" s="271" t="str">
        <f>IF(Table4[[#This Row],[START DATE]]="","",IF(Table4[[#This Row],[TASK DURATION]]="","",Table4[[#This Row],[START DATE]]+Table4[[#This Row],[TASK DURATION]]))</f>
        <v/>
      </c>
      <c r="G1061" s="272"/>
      <c r="H1061" s="272"/>
      <c r="I1061" s="272"/>
      <c r="J1061" s="272"/>
      <c r="K1061" s="272"/>
      <c r="L1061" s="272"/>
      <c r="M1061" s="272"/>
      <c r="N1061" s="272"/>
      <c r="O1061" s="272"/>
      <c r="P1061" s="272"/>
      <c r="Q1061" s="272"/>
      <c r="R1061" s="272"/>
      <c r="S1061" s="272"/>
      <c r="T1061" s="272"/>
      <c r="U1061" s="272"/>
      <c r="V1061" s="272"/>
      <c r="W1061" s="272"/>
      <c r="X1061" s="272"/>
      <c r="Y1061" s="272"/>
      <c r="Z1061" s="272"/>
    </row>
    <row r="1062" spans="1:26" x14ac:dyDescent="0.35">
      <c r="A1062" s="1008"/>
      <c r="D1062" s="269" t="str">
        <f t="shared" si="17"/>
        <v/>
      </c>
      <c r="F1062" s="271" t="str">
        <f>IF(Table4[[#This Row],[START DATE]]="","",IF(Table4[[#This Row],[TASK DURATION]]="","",Table4[[#This Row],[START DATE]]+Table4[[#This Row],[TASK DURATION]]))</f>
        <v/>
      </c>
      <c r="G1062" s="272"/>
      <c r="H1062" s="272"/>
      <c r="I1062" s="272"/>
      <c r="J1062" s="272"/>
      <c r="K1062" s="272"/>
      <c r="L1062" s="272"/>
      <c r="M1062" s="272"/>
      <c r="N1062" s="272"/>
      <c r="O1062" s="272"/>
      <c r="P1062" s="272"/>
      <c r="Q1062" s="272"/>
      <c r="R1062" s="272"/>
      <c r="S1062" s="272"/>
      <c r="T1062" s="272"/>
      <c r="U1062" s="272"/>
      <c r="V1062" s="272"/>
      <c r="W1062" s="272"/>
      <c r="X1062" s="272"/>
      <c r="Y1062" s="272"/>
      <c r="Z1062" s="272"/>
    </row>
    <row r="1063" spans="1:26" x14ac:dyDescent="0.35">
      <c r="A1063" s="1008"/>
      <c r="D1063" s="269" t="str">
        <f t="shared" si="17"/>
        <v/>
      </c>
      <c r="F1063" s="271" t="str">
        <f>IF(Table4[[#This Row],[START DATE]]="","",IF(Table4[[#This Row],[TASK DURATION]]="","",Table4[[#This Row],[START DATE]]+Table4[[#This Row],[TASK DURATION]]))</f>
        <v/>
      </c>
      <c r="G1063" s="272"/>
      <c r="H1063" s="272"/>
      <c r="I1063" s="272"/>
      <c r="J1063" s="272"/>
      <c r="K1063" s="272"/>
      <c r="L1063" s="272"/>
      <c r="M1063" s="272"/>
      <c r="N1063" s="272"/>
      <c r="O1063" s="272"/>
      <c r="P1063" s="272"/>
      <c r="Q1063" s="272"/>
      <c r="R1063" s="272"/>
      <c r="S1063" s="272"/>
      <c r="T1063" s="272"/>
      <c r="U1063" s="272"/>
      <c r="V1063" s="272"/>
      <c r="W1063" s="272"/>
      <c r="X1063" s="272"/>
      <c r="Y1063" s="272"/>
      <c r="Z1063" s="272"/>
    </row>
    <row r="1064" spans="1:26" x14ac:dyDescent="0.35">
      <c r="A1064" s="1008"/>
      <c r="D1064" s="269" t="str">
        <f t="shared" si="17"/>
        <v/>
      </c>
      <c r="F1064" s="271" t="str">
        <f>IF(Table4[[#This Row],[START DATE]]="","",IF(Table4[[#This Row],[TASK DURATION]]="","",Table4[[#This Row],[START DATE]]+Table4[[#This Row],[TASK DURATION]]))</f>
        <v/>
      </c>
      <c r="G1064" s="272"/>
      <c r="H1064" s="272"/>
      <c r="I1064" s="272"/>
      <c r="J1064" s="272"/>
      <c r="K1064" s="272"/>
      <c r="L1064" s="272"/>
      <c r="M1064" s="272"/>
      <c r="N1064" s="272"/>
      <c r="O1064" s="272"/>
      <c r="P1064" s="272"/>
      <c r="Q1064" s="272"/>
      <c r="R1064" s="272"/>
      <c r="S1064" s="272"/>
      <c r="T1064" s="272"/>
      <c r="U1064" s="272"/>
      <c r="V1064" s="272"/>
      <c r="W1064" s="272"/>
      <c r="X1064" s="272"/>
      <c r="Y1064" s="272"/>
      <c r="Z1064" s="272"/>
    </row>
    <row r="1065" spans="1:26" x14ac:dyDescent="0.35">
      <c r="A1065" s="1008"/>
      <c r="D1065" s="269" t="str">
        <f t="shared" si="17"/>
        <v/>
      </c>
      <c r="F1065" s="271" t="str">
        <f>IF(Table4[[#This Row],[START DATE]]="","",IF(Table4[[#This Row],[TASK DURATION]]="","",Table4[[#This Row],[START DATE]]+Table4[[#This Row],[TASK DURATION]]))</f>
        <v/>
      </c>
      <c r="G1065" s="272"/>
      <c r="H1065" s="272"/>
      <c r="I1065" s="272"/>
      <c r="J1065" s="272"/>
      <c r="K1065" s="272"/>
      <c r="L1065" s="272"/>
      <c r="M1065" s="272"/>
      <c r="N1065" s="272"/>
      <c r="O1065" s="272"/>
      <c r="P1065" s="272"/>
      <c r="Q1065" s="272"/>
      <c r="R1065" s="272"/>
      <c r="S1065" s="272"/>
      <c r="T1065" s="272"/>
      <c r="U1065" s="272"/>
      <c r="V1065" s="272"/>
      <c r="W1065" s="272"/>
      <c r="X1065" s="272"/>
      <c r="Y1065" s="272"/>
      <c r="Z1065" s="272"/>
    </row>
    <row r="1066" spans="1:26" x14ac:dyDescent="0.35">
      <c r="A1066" s="1008"/>
      <c r="D1066" s="269" t="str">
        <f t="shared" si="17"/>
        <v/>
      </c>
      <c r="F1066" s="271" t="str">
        <f>IF(Table4[[#This Row],[START DATE]]="","",IF(Table4[[#This Row],[TASK DURATION]]="","",Table4[[#This Row],[START DATE]]+Table4[[#This Row],[TASK DURATION]]))</f>
        <v/>
      </c>
      <c r="G1066" s="272"/>
      <c r="H1066" s="272"/>
      <c r="I1066" s="272"/>
      <c r="J1066" s="272"/>
      <c r="K1066" s="272"/>
      <c r="L1066" s="272"/>
      <c r="M1066" s="272"/>
      <c r="N1066" s="272"/>
      <c r="O1066" s="272"/>
      <c r="P1066" s="272"/>
      <c r="Q1066" s="272"/>
      <c r="R1066" s="272"/>
      <c r="S1066" s="272"/>
      <c r="T1066" s="272"/>
      <c r="U1066" s="272"/>
      <c r="V1066" s="272"/>
      <c r="W1066" s="272"/>
      <c r="X1066" s="272"/>
      <c r="Y1066" s="272"/>
      <c r="Z1066" s="272"/>
    </row>
    <row r="1067" spans="1:26" x14ac:dyDescent="0.35">
      <c r="A1067" s="1008"/>
      <c r="D1067" s="269" t="str">
        <f t="shared" si="17"/>
        <v/>
      </c>
      <c r="F1067" s="271" t="str">
        <f>IF(Table4[[#This Row],[START DATE]]="","",IF(Table4[[#This Row],[TASK DURATION]]="","",Table4[[#This Row],[START DATE]]+Table4[[#This Row],[TASK DURATION]]))</f>
        <v/>
      </c>
      <c r="G1067" s="272"/>
      <c r="H1067" s="272"/>
      <c r="I1067" s="272"/>
      <c r="J1067" s="272"/>
      <c r="K1067" s="272"/>
      <c r="L1067" s="272"/>
      <c r="M1067" s="272"/>
      <c r="N1067" s="272"/>
      <c r="O1067" s="272"/>
      <c r="P1067" s="272"/>
      <c r="Q1067" s="272"/>
      <c r="R1067" s="272"/>
      <c r="S1067" s="272"/>
      <c r="T1067" s="272"/>
      <c r="U1067" s="272"/>
      <c r="V1067" s="272"/>
      <c r="W1067" s="272"/>
      <c r="X1067" s="272"/>
      <c r="Y1067" s="272"/>
      <c r="Z1067" s="272"/>
    </row>
    <row r="1068" spans="1:26" x14ac:dyDescent="0.35">
      <c r="A1068" s="1008"/>
      <c r="D1068" s="269" t="str">
        <f t="shared" si="17"/>
        <v/>
      </c>
      <c r="F1068" s="271" t="str">
        <f>IF(Table4[[#This Row],[START DATE]]="","",IF(Table4[[#This Row],[TASK DURATION]]="","",Table4[[#This Row],[START DATE]]+Table4[[#This Row],[TASK DURATION]]))</f>
        <v/>
      </c>
      <c r="G1068" s="272"/>
      <c r="H1068" s="272"/>
      <c r="I1068" s="272"/>
      <c r="J1068" s="272"/>
      <c r="K1068" s="272"/>
      <c r="L1068" s="272"/>
      <c r="M1068" s="272"/>
      <c r="N1068" s="272"/>
      <c r="O1068" s="272"/>
      <c r="P1068" s="272"/>
      <c r="Q1068" s="272"/>
      <c r="R1068" s="272"/>
      <c r="S1068" s="272"/>
      <c r="T1068" s="272"/>
      <c r="U1068" s="272"/>
      <c r="V1068" s="272"/>
      <c r="W1068" s="272"/>
      <c r="X1068" s="272"/>
      <c r="Y1068" s="272"/>
      <c r="Z1068" s="272"/>
    </row>
    <row r="1069" spans="1:26" x14ac:dyDescent="0.35">
      <c r="A1069" s="1008"/>
      <c r="D1069" s="269" t="str">
        <f t="shared" si="17"/>
        <v/>
      </c>
      <c r="F1069" s="271" t="str">
        <f>IF(Table4[[#This Row],[START DATE]]="","",IF(Table4[[#This Row],[TASK DURATION]]="","",Table4[[#This Row],[START DATE]]+Table4[[#This Row],[TASK DURATION]]))</f>
        <v/>
      </c>
      <c r="G1069" s="272"/>
      <c r="H1069" s="272"/>
      <c r="I1069" s="272"/>
      <c r="J1069" s="272"/>
      <c r="K1069" s="272"/>
      <c r="L1069" s="272"/>
      <c r="M1069" s="272"/>
      <c r="N1069" s="272"/>
      <c r="O1069" s="272"/>
      <c r="P1069" s="272"/>
      <c r="Q1069" s="272"/>
      <c r="R1069" s="272"/>
      <c r="S1069" s="272"/>
      <c r="T1069" s="272"/>
      <c r="U1069" s="272"/>
      <c r="V1069" s="272"/>
      <c r="W1069" s="272"/>
      <c r="X1069" s="272"/>
      <c r="Y1069" s="272"/>
      <c r="Z1069" s="272"/>
    </row>
    <row r="1070" spans="1:26" x14ac:dyDescent="0.35">
      <c r="A1070" s="1008"/>
      <c r="D1070" s="269" t="str">
        <f t="shared" si="17"/>
        <v/>
      </c>
      <c r="F1070" s="271" t="str">
        <f>IF(Table4[[#This Row],[START DATE]]="","",IF(Table4[[#This Row],[TASK DURATION]]="","",Table4[[#This Row],[START DATE]]+Table4[[#This Row],[TASK DURATION]]))</f>
        <v/>
      </c>
      <c r="G1070" s="272"/>
      <c r="H1070" s="272"/>
      <c r="I1070" s="272"/>
      <c r="J1070" s="272"/>
      <c r="K1070" s="272"/>
      <c r="L1070" s="272"/>
      <c r="M1070" s="272"/>
      <c r="N1070" s="272"/>
      <c r="O1070" s="272"/>
      <c r="P1070" s="272"/>
      <c r="Q1070" s="272"/>
      <c r="R1070" s="272"/>
      <c r="S1070" s="272"/>
      <c r="T1070" s="272"/>
      <c r="U1070" s="272"/>
      <c r="V1070" s="272"/>
      <c r="W1070" s="272"/>
      <c r="X1070" s="272"/>
      <c r="Y1070" s="272"/>
      <c r="Z1070" s="272"/>
    </row>
    <row r="1071" spans="1:26" x14ac:dyDescent="0.35">
      <c r="A1071" s="1008"/>
      <c r="D1071" s="269" t="str">
        <f t="shared" si="17"/>
        <v/>
      </c>
      <c r="F1071" s="271" t="str">
        <f>IF(Table4[[#This Row],[START DATE]]="","",IF(Table4[[#This Row],[TASK DURATION]]="","",Table4[[#This Row],[START DATE]]+Table4[[#This Row],[TASK DURATION]]))</f>
        <v/>
      </c>
      <c r="G1071" s="272"/>
      <c r="H1071" s="272"/>
      <c r="I1071" s="272"/>
      <c r="J1071" s="272"/>
      <c r="K1071" s="272"/>
      <c r="L1071" s="272"/>
      <c r="M1071" s="272"/>
      <c r="N1071" s="272"/>
      <c r="O1071" s="272"/>
      <c r="P1071" s="272"/>
      <c r="Q1071" s="272"/>
      <c r="R1071" s="272"/>
      <c r="S1071" s="272"/>
      <c r="T1071" s="272"/>
      <c r="U1071" s="272"/>
      <c r="V1071" s="272"/>
      <c r="W1071" s="272"/>
      <c r="X1071" s="272"/>
      <c r="Y1071" s="272"/>
      <c r="Z1071" s="272"/>
    </row>
    <row r="1072" spans="1:26" x14ac:dyDescent="0.35">
      <c r="A1072" s="1008"/>
      <c r="D1072" s="269" t="str">
        <f t="shared" si="17"/>
        <v/>
      </c>
      <c r="F1072" s="271" t="str">
        <f>IF(Table4[[#This Row],[START DATE]]="","",IF(Table4[[#This Row],[TASK DURATION]]="","",Table4[[#This Row],[START DATE]]+Table4[[#This Row],[TASK DURATION]]))</f>
        <v/>
      </c>
      <c r="G1072" s="272"/>
      <c r="H1072" s="272"/>
      <c r="I1072" s="272"/>
      <c r="J1072" s="272"/>
      <c r="K1072" s="272"/>
      <c r="L1072" s="272"/>
      <c r="M1072" s="272"/>
      <c r="N1072" s="272"/>
      <c r="O1072" s="272"/>
      <c r="P1072" s="272"/>
      <c r="Q1072" s="272"/>
      <c r="R1072" s="272"/>
      <c r="S1072" s="272"/>
      <c r="T1072" s="272"/>
      <c r="U1072" s="272"/>
      <c r="V1072" s="272"/>
      <c r="W1072" s="272"/>
      <c r="X1072" s="272"/>
      <c r="Y1072" s="272"/>
      <c r="Z1072" s="272"/>
    </row>
    <row r="1073" spans="1:26" x14ac:dyDescent="0.35">
      <c r="A1073" s="1008"/>
      <c r="D1073" s="269" t="str">
        <f t="shared" si="17"/>
        <v/>
      </c>
      <c r="F1073" s="271" t="str">
        <f>IF(Table4[[#This Row],[START DATE]]="","",IF(Table4[[#This Row],[TASK DURATION]]="","",Table4[[#This Row],[START DATE]]+Table4[[#This Row],[TASK DURATION]]))</f>
        <v/>
      </c>
      <c r="G1073" s="272"/>
      <c r="H1073" s="272"/>
      <c r="I1073" s="272"/>
      <c r="J1073" s="272"/>
      <c r="K1073" s="272"/>
      <c r="L1073" s="272"/>
      <c r="M1073" s="272"/>
      <c r="N1073" s="272"/>
      <c r="O1073" s="272"/>
      <c r="P1073" s="272"/>
      <c r="Q1073" s="272"/>
      <c r="R1073" s="272"/>
      <c r="S1073" s="272"/>
      <c r="T1073" s="272"/>
      <c r="U1073" s="272"/>
      <c r="V1073" s="272"/>
      <c r="W1073" s="272"/>
      <c r="X1073" s="272"/>
      <c r="Y1073" s="272"/>
      <c r="Z1073" s="272"/>
    </row>
    <row r="1074" spans="1:26" x14ac:dyDescent="0.35">
      <c r="A1074" s="1008"/>
      <c r="D1074" s="269" t="str">
        <f t="shared" si="17"/>
        <v/>
      </c>
      <c r="F1074" s="271" t="str">
        <f>IF(Table4[[#This Row],[START DATE]]="","",IF(Table4[[#This Row],[TASK DURATION]]="","",Table4[[#This Row],[START DATE]]+Table4[[#This Row],[TASK DURATION]]))</f>
        <v/>
      </c>
      <c r="G1074" s="272"/>
      <c r="H1074" s="272"/>
      <c r="I1074" s="272"/>
      <c r="J1074" s="272"/>
      <c r="K1074" s="272"/>
      <c r="L1074" s="272"/>
      <c r="M1074" s="272"/>
      <c r="N1074" s="272"/>
      <c r="O1074" s="272"/>
      <c r="P1074" s="272"/>
      <c r="Q1074" s="272"/>
      <c r="R1074" s="272"/>
      <c r="S1074" s="272"/>
      <c r="T1074" s="272"/>
      <c r="U1074" s="272"/>
      <c r="V1074" s="272"/>
      <c r="W1074" s="272"/>
      <c r="X1074" s="272"/>
      <c r="Y1074" s="272"/>
      <c r="Z1074" s="272"/>
    </row>
    <row r="1075" spans="1:26" x14ac:dyDescent="0.35">
      <c r="A1075" s="1008"/>
      <c r="D1075" s="269" t="str">
        <f t="shared" si="17"/>
        <v/>
      </c>
      <c r="F1075" s="271" t="str">
        <f>IF(Table4[[#This Row],[START DATE]]="","",IF(Table4[[#This Row],[TASK DURATION]]="","",Table4[[#This Row],[START DATE]]+Table4[[#This Row],[TASK DURATION]]))</f>
        <v/>
      </c>
      <c r="G1075" s="272"/>
      <c r="H1075" s="272"/>
      <c r="I1075" s="272"/>
      <c r="J1075" s="272"/>
      <c r="K1075" s="272"/>
      <c r="L1075" s="272"/>
      <c r="M1075" s="272"/>
      <c r="N1075" s="272"/>
      <c r="O1075" s="272"/>
      <c r="P1075" s="272"/>
      <c r="Q1075" s="272"/>
      <c r="R1075" s="272"/>
      <c r="S1075" s="272"/>
      <c r="T1075" s="272"/>
      <c r="U1075" s="272"/>
      <c r="V1075" s="272"/>
      <c r="W1075" s="272"/>
      <c r="X1075" s="272"/>
      <c r="Y1075" s="272"/>
      <c r="Z1075" s="272"/>
    </row>
    <row r="1076" spans="1:26" x14ac:dyDescent="0.35">
      <c r="A1076" s="1008"/>
      <c r="D1076" s="269" t="str">
        <f t="shared" si="17"/>
        <v/>
      </c>
      <c r="F1076" s="271" t="str">
        <f>IF(Table4[[#This Row],[START DATE]]="","",IF(Table4[[#This Row],[TASK DURATION]]="","",Table4[[#This Row],[START DATE]]+Table4[[#This Row],[TASK DURATION]]))</f>
        <v/>
      </c>
      <c r="G1076" s="272"/>
      <c r="H1076" s="272"/>
      <c r="I1076" s="272"/>
      <c r="J1076" s="272"/>
      <c r="K1076" s="272"/>
      <c r="L1076" s="272"/>
      <c r="M1076" s="272"/>
      <c r="N1076" s="272"/>
      <c r="O1076" s="272"/>
      <c r="P1076" s="272"/>
      <c r="Q1076" s="272"/>
      <c r="R1076" s="272"/>
      <c r="S1076" s="272"/>
      <c r="T1076" s="272"/>
      <c r="U1076" s="272"/>
      <c r="V1076" s="272"/>
      <c r="W1076" s="272"/>
      <c r="X1076" s="272"/>
      <c r="Y1076" s="272"/>
      <c r="Z1076" s="272"/>
    </row>
    <row r="1077" spans="1:26" x14ac:dyDescent="0.35">
      <c r="A1077" s="1008"/>
      <c r="D1077" s="269" t="str">
        <f t="shared" si="17"/>
        <v/>
      </c>
      <c r="F1077" s="271" t="str">
        <f>IF(Table4[[#This Row],[START DATE]]="","",IF(Table4[[#This Row],[TASK DURATION]]="","",Table4[[#This Row],[START DATE]]+Table4[[#This Row],[TASK DURATION]]))</f>
        <v/>
      </c>
      <c r="G1077" s="272"/>
      <c r="H1077" s="272"/>
      <c r="I1077" s="272"/>
      <c r="J1077" s="272"/>
      <c r="K1077" s="272"/>
      <c r="L1077" s="272"/>
      <c r="M1077" s="272"/>
      <c r="N1077" s="272"/>
      <c r="O1077" s="272"/>
      <c r="P1077" s="272"/>
      <c r="Q1077" s="272"/>
      <c r="R1077" s="272"/>
      <c r="S1077" s="272"/>
      <c r="T1077" s="272"/>
      <c r="U1077" s="272"/>
      <c r="V1077" s="272"/>
      <c r="W1077" s="272"/>
      <c r="X1077" s="272"/>
      <c r="Y1077" s="272"/>
      <c r="Z1077" s="272"/>
    </row>
    <row r="1078" spans="1:26" x14ac:dyDescent="0.35">
      <c r="A1078" s="1008"/>
      <c r="D1078" s="269" t="str">
        <f t="shared" si="17"/>
        <v/>
      </c>
      <c r="F1078" s="271" t="str">
        <f>IF(Table4[[#This Row],[START DATE]]="","",IF(Table4[[#This Row],[TASK DURATION]]="","",Table4[[#This Row],[START DATE]]+Table4[[#This Row],[TASK DURATION]]))</f>
        <v/>
      </c>
      <c r="G1078" s="272"/>
      <c r="H1078" s="272"/>
      <c r="I1078" s="272"/>
      <c r="J1078" s="272"/>
      <c r="K1078" s="272"/>
      <c r="L1078" s="272"/>
      <c r="M1078" s="272"/>
      <c r="N1078" s="272"/>
      <c r="O1078" s="272"/>
      <c r="P1078" s="272"/>
      <c r="Q1078" s="272"/>
      <c r="R1078" s="272"/>
      <c r="S1078" s="272"/>
      <c r="T1078" s="272"/>
      <c r="U1078" s="272"/>
      <c r="V1078" s="272"/>
      <c r="W1078" s="272"/>
      <c r="X1078" s="272"/>
      <c r="Y1078" s="272"/>
      <c r="Z1078" s="272"/>
    </row>
    <row r="1079" spans="1:26" x14ac:dyDescent="0.35">
      <c r="A1079" s="1008"/>
      <c r="D1079" s="269" t="str">
        <f t="shared" si="17"/>
        <v/>
      </c>
      <c r="F1079" s="271" t="str">
        <f>IF(Table4[[#This Row],[START DATE]]="","",IF(Table4[[#This Row],[TASK DURATION]]="","",Table4[[#This Row],[START DATE]]+Table4[[#This Row],[TASK DURATION]]))</f>
        <v/>
      </c>
      <c r="G1079" s="272"/>
      <c r="H1079" s="272"/>
      <c r="I1079" s="272"/>
      <c r="J1079" s="272"/>
      <c r="K1079" s="272"/>
      <c r="L1079" s="272"/>
      <c r="M1079" s="272"/>
      <c r="N1079" s="272"/>
      <c r="O1079" s="272"/>
      <c r="P1079" s="272"/>
      <c r="Q1079" s="272"/>
      <c r="R1079" s="272"/>
      <c r="S1079" s="272"/>
      <c r="T1079" s="272"/>
      <c r="U1079" s="272"/>
      <c r="V1079" s="272"/>
      <c r="W1079" s="272"/>
      <c r="X1079" s="272"/>
      <c r="Y1079" s="272"/>
      <c r="Z1079" s="272"/>
    </row>
    <row r="1080" spans="1:26" x14ac:dyDescent="0.35">
      <c r="A1080" s="1008"/>
      <c r="D1080" s="269" t="str">
        <f t="shared" si="17"/>
        <v/>
      </c>
      <c r="F1080" s="271" t="str">
        <f>IF(Table4[[#This Row],[START DATE]]="","",IF(Table4[[#This Row],[TASK DURATION]]="","",Table4[[#This Row],[START DATE]]+Table4[[#This Row],[TASK DURATION]]))</f>
        <v/>
      </c>
      <c r="G1080" s="272"/>
      <c r="H1080" s="272"/>
      <c r="I1080" s="272"/>
      <c r="J1080" s="272"/>
      <c r="K1080" s="272"/>
      <c r="L1080" s="272"/>
      <c r="M1080" s="272"/>
      <c r="N1080" s="272"/>
      <c r="O1080" s="272"/>
      <c r="P1080" s="272"/>
      <c r="Q1080" s="272"/>
      <c r="R1080" s="272"/>
      <c r="S1080" s="272"/>
      <c r="T1080" s="272"/>
      <c r="U1080" s="272"/>
      <c r="V1080" s="272"/>
      <c r="W1080" s="272"/>
      <c r="X1080" s="272"/>
      <c r="Y1080" s="272"/>
      <c r="Z1080" s="272"/>
    </row>
    <row r="1081" spans="1:26" x14ac:dyDescent="0.35">
      <c r="A1081" s="1008"/>
      <c r="D1081" s="269" t="str">
        <f t="shared" si="17"/>
        <v/>
      </c>
      <c r="F1081" s="271" t="str">
        <f>IF(Table4[[#This Row],[START DATE]]="","",IF(Table4[[#This Row],[TASK DURATION]]="","",Table4[[#This Row],[START DATE]]+Table4[[#This Row],[TASK DURATION]]))</f>
        <v/>
      </c>
      <c r="G1081" s="272"/>
      <c r="H1081" s="272"/>
      <c r="I1081" s="272"/>
      <c r="J1081" s="272"/>
      <c r="K1081" s="272"/>
      <c r="L1081" s="272"/>
      <c r="M1081" s="272"/>
      <c r="N1081" s="272"/>
      <c r="O1081" s="272"/>
      <c r="P1081" s="272"/>
      <c r="Q1081" s="272"/>
      <c r="R1081" s="272"/>
      <c r="S1081" s="272"/>
      <c r="T1081" s="272"/>
      <c r="U1081" s="272"/>
      <c r="V1081" s="272"/>
      <c r="W1081" s="272"/>
      <c r="X1081" s="272"/>
      <c r="Y1081" s="272"/>
      <c r="Z1081" s="272"/>
    </row>
    <row r="1082" spans="1:26" x14ac:dyDescent="0.35">
      <c r="A1082" s="1008"/>
      <c r="D1082" s="269" t="str">
        <f t="shared" si="17"/>
        <v/>
      </c>
      <c r="F1082" s="271" t="str">
        <f>IF(Table4[[#This Row],[START DATE]]="","",IF(Table4[[#This Row],[TASK DURATION]]="","",Table4[[#This Row],[START DATE]]+Table4[[#This Row],[TASK DURATION]]))</f>
        <v/>
      </c>
      <c r="G1082" s="272"/>
      <c r="H1082" s="272"/>
      <c r="I1082" s="272"/>
      <c r="J1082" s="272"/>
      <c r="K1082" s="272"/>
      <c r="L1082" s="272"/>
      <c r="M1082" s="272"/>
      <c r="N1082" s="272"/>
      <c r="O1082" s="272"/>
      <c r="P1082" s="272"/>
      <c r="Q1082" s="272"/>
      <c r="R1082" s="272"/>
      <c r="S1082" s="272"/>
      <c r="T1082" s="272"/>
      <c r="U1082" s="272"/>
      <c r="V1082" s="272"/>
      <c r="W1082" s="272"/>
      <c r="X1082" s="272"/>
      <c r="Y1082" s="272"/>
      <c r="Z1082" s="272"/>
    </row>
    <row r="1083" spans="1:26" x14ac:dyDescent="0.35">
      <c r="A1083" s="1008"/>
      <c r="D1083" s="269" t="str">
        <f t="shared" si="17"/>
        <v/>
      </c>
      <c r="F1083" s="271" t="str">
        <f>IF(Table4[[#This Row],[START DATE]]="","",IF(Table4[[#This Row],[TASK DURATION]]="","",Table4[[#This Row],[START DATE]]+Table4[[#This Row],[TASK DURATION]]))</f>
        <v/>
      </c>
      <c r="G1083" s="272"/>
      <c r="H1083" s="272"/>
      <c r="I1083" s="272"/>
      <c r="J1083" s="272"/>
      <c r="K1083" s="272"/>
      <c r="L1083" s="272"/>
      <c r="M1083" s="272"/>
      <c r="N1083" s="272"/>
      <c r="O1083" s="272"/>
      <c r="P1083" s="272"/>
      <c r="Q1083" s="272"/>
      <c r="R1083" s="272"/>
      <c r="S1083" s="272"/>
      <c r="T1083" s="272"/>
      <c r="U1083" s="272"/>
      <c r="V1083" s="272"/>
      <c r="W1083" s="272"/>
      <c r="X1083" s="272"/>
      <c r="Y1083" s="272"/>
      <c r="Z1083" s="272"/>
    </row>
    <row r="1084" spans="1:26" x14ac:dyDescent="0.35">
      <c r="A1084" s="1008"/>
      <c r="D1084" s="269" t="str">
        <f t="shared" si="17"/>
        <v/>
      </c>
      <c r="F1084" s="271" t="str">
        <f>IF(Table4[[#This Row],[START DATE]]="","",IF(Table4[[#This Row],[TASK DURATION]]="","",Table4[[#This Row],[START DATE]]+Table4[[#This Row],[TASK DURATION]]))</f>
        <v/>
      </c>
      <c r="G1084" s="272"/>
      <c r="H1084" s="272"/>
      <c r="I1084" s="272"/>
      <c r="J1084" s="272"/>
      <c r="K1084" s="272"/>
      <c r="L1084" s="272"/>
      <c r="M1084" s="272"/>
      <c r="N1084" s="272"/>
      <c r="O1084" s="272"/>
      <c r="P1084" s="272"/>
      <c r="Q1084" s="272"/>
      <c r="R1084" s="272"/>
      <c r="S1084" s="272"/>
      <c r="T1084" s="272"/>
      <c r="U1084" s="272"/>
      <c r="V1084" s="272"/>
      <c r="W1084" s="272"/>
      <c r="X1084" s="272"/>
      <c r="Y1084" s="272"/>
      <c r="Z1084" s="272"/>
    </row>
    <row r="1085" spans="1:26" x14ac:dyDescent="0.35">
      <c r="A1085" s="1008"/>
      <c r="D1085" s="269" t="str">
        <f t="shared" si="17"/>
        <v/>
      </c>
      <c r="F1085" s="271" t="str">
        <f>IF(Table4[[#This Row],[START DATE]]="","",IF(Table4[[#This Row],[TASK DURATION]]="","",Table4[[#This Row],[START DATE]]+Table4[[#This Row],[TASK DURATION]]))</f>
        <v/>
      </c>
      <c r="G1085" s="272"/>
      <c r="H1085" s="272"/>
      <c r="I1085" s="272"/>
      <c r="J1085" s="272"/>
      <c r="K1085" s="272"/>
      <c r="L1085" s="272"/>
      <c r="M1085" s="272"/>
      <c r="N1085" s="272"/>
      <c r="O1085" s="272"/>
      <c r="P1085" s="272"/>
      <c r="Q1085" s="272"/>
      <c r="R1085" s="272"/>
      <c r="S1085" s="272"/>
      <c r="T1085" s="272"/>
      <c r="U1085" s="272"/>
      <c r="V1085" s="272"/>
      <c r="W1085" s="272"/>
      <c r="X1085" s="272"/>
      <c r="Y1085" s="272"/>
      <c r="Z1085" s="272"/>
    </row>
    <row r="1086" spans="1:26" x14ac:dyDescent="0.35">
      <c r="A1086" s="1008"/>
      <c r="D1086" s="269" t="str">
        <f t="shared" si="17"/>
        <v/>
      </c>
      <c r="F1086" s="271" t="str">
        <f>IF(Table4[[#This Row],[START DATE]]="","",IF(Table4[[#This Row],[TASK DURATION]]="","",Table4[[#This Row],[START DATE]]+Table4[[#This Row],[TASK DURATION]]))</f>
        <v/>
      </c>
      <c r="G1086" s="272"/>
      <c r="H1086" s="272"/>
      <c r="I1086" s="272"/>
      <c r="J1086" s="272"/>
      <c r="K1086" s="272"/>
      <c r="L1086" s="272"/>
      <c r="M1086" s="272"/>
      <c r="N1086" s="272"/>
      <c r="O1086" s="272"/>
      <c r="P1086" s="272"/>
      <c r="Q1086" s="272"/>
      <c r="R1086" s="272"/>
      <c r="S1086" s="272"/>
      <c r="T1086" s="272"/>
      <c r="U1086" s="272"/>
      <c r="V1086" s="272"/>
      <c r="W1086" s="272"/>
      <c r="X1086" s="272"/>
      <c r="Y1086" s="272"/>
      <c r="Z1086" s="272"/>
    </row>
    <row r="1087" spans="1:26" x14ac:dyDescent="0.35">
      <c r="A1087" s="1008"/>
      <c r="D1087" s="269" t="str">
        <f t="shared" si="17"/>
        <v/>
      </c>
      <c r="F1087" s="271" t="str">
        <f>IF(Table4[[#This Row],[START DATE]]="","",IF(Table4[[#This Row],[TASK DURATION]]="","",Table4[[#This Row],[START DATE]]+Table4[[#This Row],[TASK DURATION]]))</f>
        <v/>
      </c>
      <c r="G1087" s="272"/>
      <c r="H1087" s="272"/>
      <c r="I1087" s="272"/>
      <c r="J1087" s="272"/>
      <c r="K1087" s="272"/>
      <c r="L1087" s="272"/>
      <c r="M1087" s="272"/>
      <c r="N1087" s="272"/>
      <c r="O1087" s="272"/>
      <c r="P1087" s="272"/>
      <c r="Q1087" s="272"/>
      <c r="R1087" s="272"/>
      <c r="S1087" s="272"/>
      <c r="T1087" s="272"/>
      <c r="U1087" s="272"/>
      <c r="V1087" s="272"/>
      <c r="W1087" s="272"/>
      <c r="X1087" s="272"/>
      <c r="Y1087" s="272"/>
      <c r="Z1087" s="272"/>
    </row>
    <row r="1088" spans="1:26" x14ac:dyDescent="0.35">
      <c r="A1088" s="1008"/>
      <c r="D1088" s="269" t="str">
        <f t="shared" si="17"/>
        <v/>
      </c>
      <c r="F1088" s="271" t="str">
        <f>IF(Table4[[#This Row],[START DATE]]="","",IF(Table4[[#This Row],[TASK DURATION]]="","",Table4[[#This Row],[START DATE]]+Table4[[#This Row],[TASK DURATION]]))</f>
        <v/>
      </c>
      <c r="G1088" s="272"/>
      <c r="H1088" s="272"/>
      <c r="I1088" s="272"/>
      <c r="J1088" s="272"/>
      <c r="K1088" s="272"/>
      <c r="L1088" s="272"/>
      <c r="M1088" s="272"/>
      <c r="N1088" s="272"/>
      <c r="O1088" s="272"/>
      <c r="P1088" s="272"/>
      <c r="Q1088" s="272"/>
      <c r="R1088" s="272"/>
      <c r="S1088" s="272"/>
      <c r="T1088" s="272"/>
      <c r="U1088" s="272"/>
      <c r="V1088" s="272"/>
      <c r="W1088" s="272"/>
      <c r="X1088" s="272"/>
      <c r="Y1088" s="272"/>
      <c r="Z1088" s="272"/>
    </row>
    <row r="1089" spans="1:26" x14ac:dyDescent="0.35">
      <c r="A1089" s="1008"/>
      <c r="D1089" s="269" t="str">
        <f t="shared" si="17"/>
        <v/>
      </c>
      <c r="F1089" s="271" t="str">
        <f>IF(Table4[[#This Row],[START DATE]]="","",IF(Table4[[#This Row],[TASK DURATION]]="","",Table4[[#This Row],[START DATE]]+Table4[[#This Row],[TASK DURATION]]))</f>
        <v/>
      </c>
      <c r="G1089" s="272"/>
      <c r="H1089" s="272"/>
      <c r="I1089" s="272"/>
      <c r="J1089" s="272"/>
      <c r="K1089" s="272"/>
      <c r="L1089" s="272"/>
      <c r="M1089" s="272"/>
      <c r="N1089" s="272"/>
      <c r="O1089" s="272"/>
      <c r="P1089" s="272"/>
      <c r="Q1089" s="272"/>
      <c r="R1089" s="272"/>
      <c r="S1089" s="272"/>
      <c r="T1089" s="272"/>
      <c r="U1089" s="272"/>
      <c r="V1089" s="272"/>
      <c r="W1089" s="272"/>
      <c r="X1089" s="272"/>
      <c r="Y1089" s="272"/>
      <c r="Z1089" s="272"/>
    </row>
    <row r="1090" spans="1:26" x14ac:dyDescent="0.35">
      <c r="A1090" s="1008"/>
      <c r="D1090" s="269" t="str">
        <f t="shared" ref="D1090:D1153" si="18">IF(E1090="","",IF(C1090="","",E1090-C1090))</f>
        <v/>
      </c>
      <c r="F1090" s="271" t="str">
        <f>IF(Table4[[#This Row],[START DATE]]="","",IF(Table4[[#This Row],[TASK DURATION]]="","",Table4[[#This Row],[START DATE]]+Table4[[#This Row],[TASK DURATION]]))</f>
        <v/>
      </c>
      <c r="G1090" s="272"/>
      <c r="H1090" s="272"/>
      <c r="I1090" s="272"/>
      <c r="J1090" s="272"/>
      <c r="K1090" s="272"/>
      <c r="L1090" s="272"/>
      <c r="M1090" s="272"/>
      <c r="N1090" s="272"/>
      <c r="O1090" s="272"/>
      <c r="P1090" s="272"/>
      <c r="Q1090" s="272"/>
      <c r="R1090" s="272"/>
      <c r="S1090" s="272"/>
      <c r="T1090" s="272"/>
      <c r="U1090" s="272"/>
      <c r="V1090" s="272"/>
      <c r="W1090" s="272"/>
      <c r="X1090" s="272"/>
      <c r="Y1090" s="272"/>
      <c r="Z1090" s="272"/>
    </row>
    <row r="1091" spans="1:26" x14ac:dyDescent="0.35">
      <c r="A1091" s="1008"/>
      <c r="D1091" s="269" t="str">
        <f t="shared" si="18"/>
        <v/>
      </c>
      <c r="F1091" s="271" t="str">
        <f>IF(Table4[[#This Row],[START DATE]]="","",IF(Table4[[#This Row],[TASK DURATION]]="","",Table4[[#This Row],[START DATE]]+Table4[[#This Row],[TASK DURATION]]))</f>
        <v/>
      </c>
      <c r="G1091" s="272"/>
      <c r="H1091" s="272"/>
      <c r="I1091" s="272"/>
      <c r="J1091" s="272"/>
      <c r="K1091" s="272"/>
      <c r="L1091" s="272"/>
      <c r="M1091" s="272"/>
      <c r="N1091" s="272"/>
      <c r="O1091" s="272"/>
      <c r="P1091" s="272"/>
      <c r="Q1091" s="272"/>
      <c r="R1091" s="272"/>
      <c r="S1091" s="272"/>
      <c r="T1091" s="272"/>
      <c r="U1091" s="272"/>
      <c r="V1091" s="272"/>
      <c r="W1091" s="272"/>
      <c r="X1091" s="272"/>
      <c r="Y1091" s="272"/>
      <c r="Z1091" s="272"/>
    </row>
    <row r="1092" spans="1:26" x14ac:dyDescent="0.35">
      <c r="A1092" s="1008"/>
      <c r="D1092" s="269" t="str">
        <f t="shared" si="18"/>
        <v/>
      </c>
      <c r="F1092" s="271" t="str">
        <f>IF(Table4[[#This Row],[START DATE]]="","",IF(Table4[[#This Row],[TASK DURATION]]="","",Table4[[#This Row],[START DATE]]+Table4[[#This Row],[TASK DURATION]]))</f>
        <v/>
      </c>
      <c r="G1092" s="272"/>
      <c r="H1092" s="272"/>
      <c r="I1092" s="272"/>
      <c r="J1092" s="272"/>
      <c r="K1092" s="272"/>
      <c r="L1092" s="272"/>
      <c r="M1092" s="272"/>
      <c r="N1092" s="272"/>
      <c r="O1092" s="272"/>
      <c r="P1092" s="272"/>
      <c r="Q1092" s="272"/>
      <c r="R1092" s="272"/>
      <c r="S1092" s="272"/>
      <c r="T1092" s="272"/>
      <c r="U1092" s="272"/>
      <c r="V1092" s="272"/>
      <c r="W1092" s="272"/>
      <c r="X1092" s="272"/>
      <c r="Y1092" s="272"/>
      <c r="Z1092" s="272"/>
    </row>
    <row r="1093" spans="1:26" x14ac:dyDescent="0.35">
      <c r="A1093" s="1008"/>
      <c r="D1093" s="269" t="str">
        <f t="shared" si="18"/>
        <v/>
      </c>
      <c r="F1093" s="271" t="str">
        <f>IF(Table4[[#This Row],[START DATE]]="","",IF(Table4[[#This Row],[TASK DURATION]]="","",Table4[[#This Row],[START DATE]]+Table4[[#This Row],[TASK DURATION]]))</f>
        <v/>
      </c>
      <c r="G1093" s="272"/>
      <c r="H1093" s="272"/>
      <c r="I1093" s="272"/>
      <c r="J1093" s="272"/>
      <c r="K1093" s="272"/>
      <c r="L1093" s="272"/>
      <c r="M1093" s="272"/>
      <c r="N1093" s="272"/>
      <c r="O1093" s="272"/>
      <c r="P1093" s="272"/>
      <c r="Q1093" s="272"/>
      <c r="R1093" s="272"/>
      <c r="S1093" s="272"/>
      <c r="T1093" s="272"/>
      <c r="U1093" s="272"/>
      <c r="V1093" s="272"/>
      <c r="W1093" s="272"/>
      <c r="X1093" s="272"/>
      <c r="Y1093" s="272"/>
      <c r="Z1093" s="272"/>
    </row>
    <row r="1094" spans="1:26" x14ac:dyDescent="0.35">
      <c r="A1094" s="1008"/>
      <c r="D1094" s="269" t="str">
        <f t="shared" si="18"/>
        <v/>
      </c>
      <c r="F1094" s="271" t="str">
        <f>IF(Table4[[#This Row],[START DATE]]="","",IF(Table4[[#This Row],[TASK DURATION]]="","",Table4[[#This Row],[START DATE]]+Table4[[#This Row],[TASK DURATION]]))</f>
        <v/>
      </c>
      <c r="G1094" s="272"/>
      <c r="H1094" s="272"/>
      <c r="I1094" s="272"/>
      <c r="J1094" s="272"/>
      <c r="K1094" s="272"/>
      <c r="L1094" s="272"/>
      <c r="M1094" s="272"/>
      <c r="N1094" s="272"/>
      <c r="O1094" s="272"/>
      <c r="P1094" s="272"/>
      <c r="Q1094" s="272"/>
      <c r="R1094" s="272"/>
      <c r="S1094" s="272"/>
      <c r="T1094" s="272"/>
      <c r="U1094" s="272"/>
      <c r="V1094" s="272"/>
      <c r="W1094" s="272"/>
      <c r="X1094" s="272"/>
      <c r="Y1094" s="272"/>
      <c r="Z1094" s="272"/>
    </row>
    <row r="1095" spans="1:26" x14ac:dyDescent="0.35">
      <c r="A1095" s="1008"/>
      <c r="D1095" s="269" t="str">
        <f t="shared" si="18"/>
        <v/>
      </c>
      <c r="F1095" s="271" t="str">
        <f>IF(Table4[[#This Row],[START DATE]]="","",IF(Table4[[#This Row],[TASK DURATION]]="","",Table4[[#This Row],[START DATE]]+Table4[[#This Row],[TASK DURATION]]))</f>
        <v/>
      </c>
      <c r="G1095" s="272"/>
      <c r="H1095" s="272"/>
      <c r="I1095" s="272"/>
      <c r="J1095" s="272"/>
      <c r="K1095" s="272"/>
      <c r="L1095" s="272"/>
      <c r="M1095" s="272"/>
      <c r="N1095" s="272"/>
      <c r="O1095" s="272"/>
      <c r="P1095" s="272"/>
      <c r="Q1095" s="272"/>
      <c r="R1095" s="272"/>
      <c r="S1095" s="272"/>
      <c r="T1095" s="272"/>
      <c r="U1095" s="272"/>
      <c r="V1095" s="272"/>
      <c r="W1095" s="272"/>
      <c r="X1095" s="272"/>
      <c r="Y1095" s="272"/>
      <c r="Z1095" s="272"/>
    </row>
    <row r="1096" spans="1:26" x14ac:dyDescent="0.35">
      <c r="A1096" s="1008"/>
      <c r="D1096" s="269" t="str">
        <f t="shared" si="18"/>
        <v/>
      </c>
      <c r="F1096" s="271" t="str">
        <f>IF(Table4[[#This Row],[START DATE]]="","",IF(Table4[[#This Row],[TASK DURATION]]="","",Table4[[#This Row],[START DATE]]+Table4[[#This Row],[TASK DURATION]]))</f>
        <v/>
      </c>
      <c r="G1096" s="272"/>
      <c r="H1096" s="272"/>
      <c r="I1096" s="272"/>
      <c r="J1096" s="272"/>
      <c r="K1096" s="272"/>
      <c r="L1096" s="272"/>
      <c r="M1096" s="272"/>
      <c r="N1096" s="272"/>
      <c r="O1096" s="272"/>
      <c r="P1096" s="272"/>
      <c r="Q1096" s="272"/>
      <c r="R1096" s="272"/>
      <c r="S1096" s="272"/>
      <c r="T1096" s="272"/>
      <c r="U1096" s="272"/>
      <c r="V1096" s="272"/>
      <c r="W1096" s="272"/>
      <c r="X1096" s="272"/>
      <c r="Y1096" s="272"/>
      <c r="Z1096" s="272"/>
    </row>
    <row r="1097" spans="1:26" x14ac:dyDescent="0.35">
      <c r="A1097" s="1008"/>
      <c r="D1097" s="269" t="str">
        <f t="shared" si="18"/>
        <v/>
      </c>
      <c r="F1097" s="271" t="str">
        <f>IF(Table4[[#This Row],[START DATE]]="","",IF(Table4[[#This Row],[TASK DURATION]]="","",Table4[[#This Row],[START DATE]]+Table4[[#This Row],[TASK DURATION]]))</f>
        <v/>
      </c>
      <c r="G1097" s="272"/>
      <c r="H1097" s="272"/>
      <c r="I1097" s="272"/>
      <c r="J1097" s="272"/>
      <c r="K1097" s="272"/>
      <c r="L1097" s="272"/>
      <c r="M1097" s="272"/>
      <c r="N1097" s="272"/>
      <c r="O1097" s="272"/>
      <c r="P1097" s="272"/>
      <c r="Q1097" s="272"/>
      <c r="R1097" s="272"/>
      <c r="S1097" s="272"/>
      <c r="T1097" s="272"/>
      <c r="U1097" s="272"/>
      <c r="V1097" s="272"/>
      <c r="W1097" s="272"/>
      <c r="X1097" s="272"/>
      <c r="Y1097" s="272"/>
      <c r="Z1097" s="272"/>
    </row>
    <row r="1098" spans="1:26" x14ac:dyDescent="0.35">
      <c r="A1098" s="1008"/>
      <c r="D1098" s="269" t="str">
        <f t="shared" si="18"/>
        <v/>
      </c>
      <c r="F1098" s="271" t="str">
        <f>IF(Table4[[#This Row],[START DATE]]="","",IF(Table4[[#This Row],[TASK DURATION]]="","",Table4[[#This Row],[START DATE]]+Table4[[#This Row],[TASK DURATION]]))</f>
        <v/>
      </c>
      <c r="G1098" s="272"/>
      <c r="H1098" s="272"/>
      <c r="I1098" s="272"/>
      <c r="J1098" s="272"/>
      <c r="K1098" s="272"/>
      <c r="L1098" s="272"/>
      <c r="M1098" s="272"/>
      <c r="N1098" s="272"/>
      <c r="O1098" s="272"/>
      <c r="P1098" s="272"/>
      <c r="Q1098" s="272"/>
      <c r="R1098" s="272"/>
      <c r="S1098" s="272"/>
      <c r="T1098" s="272"/>
      <c r="U1098" s="272"/>
      <c r="V1098" s="272"/>
      <c r="W1098" s="272"/>
      <c r="X1098" s="272"/>
      <c r="Y1098" s="272"/>
      <c r="Z1098" s="272"/>
    </row>
    <row r="1099" spans="1:26" x14ac:dyDescent="0.35">
      <c r="A1099" s="1008"/>
      <c r="D1099" s="269" t="str">
        <f t="shared" si="18"/>
        <v/>
      </c>
      <c r="F1099" s="271" t="str">
        <f>IF(Table4[[#This Row],[START DATE]]="","",IF(Table4[[#This Row],[TASK DURATION]]="","",Table4[[#This Row],[START DATE]]+Table4[[#This Row],[TASK DURATION]]))</f>
        <v/>
      </c>
      <c r="G1099" s="272"/>
      <c r="H1099" s="272"/>
      <c r="I1099" s="272"/>
      <c r="J1099" s="272"/>
      <c r="K1099" s="272"/>
      <c r="L1099" s="272"/>
      <c r="M1099" s="272"/>
      <c r="N1099" s="272"/>
      <c r="O1099" s="272"/>
      <c r="P1099" s="272"/>
      <c r="Q1099" s="272"/>
      <c r="R1099" s="272"/>
      <c r="S1099" s="272"/>
      <c r="T1099" s="272"/>
      <c r="U1099" s="272"/>
      <c r="V1099" s="272"/>
      <c r="W1099" s="272"/>
      <c r="X1099" s="272"/>
      <c r="Y1099" s="272"/>
      <c r="Z1099" s="272"/>
    </row>
    <row r="1100" spans="1:26" x14ac:dyDescent="0.35">
      <c r="A1100" s="1008"/>
      <c r="D1100" s="269" t="str">
        <f t="shared" si="18"/>
        <v/>
      </c>
      <c r="F1100" s="271" t="str">
        <f>IF(Table4[[#This Row],[START DATE]]="","",IF(Table4[[#This Row],[TASK DURATION]]="","",Table4[[#This Row],[START DATE]]+Table4[[#This Row],[TASK DURATION]]))</f>
        <v/>
      </c>
      <c r="G1100" s="272"/>
      <c r="H1100" s="272"/>
      <c r="I1100" s="272"/>
      <c r="J1100" s="272"/>
      <c r="K1100" s="272"/>
      <c r="L1100" s="272"/>
      <c r="M1100" s="272"/>
      <c r="N1100" s="272"/>
      <c r="O1100" s="272"/>
      <c r="P1100" s="272"/>
      <c r="Q1100" s="272"/>
      <c r="R1100" s="272"/>
      <c r="S1100" s="272"/>
      <c r="T1100" s="272"/>
      <c r="U1100" s="272"/>
      <c r="V1100" s="272"/>
      <c r="W1100" s="272"/>
      <c r="X1100" s="272"/>
      <c r="Y1100" s="272"/>
      <c r="Z1100" s="272"/>
    </row>
    <row r="1101" spans="1:26" x14ac:dyDescent="0.35">
      <c r="A1101" s="1008"/>
      <c r="D1101" s="269" t="str">
        <f t="shared" si="18"/>
        <v/>
      </c>
      <c r="F1101" s="271" t="str">
        <f>IF(Table4[[#This Row],[START DATE]]="","",IF(Table4[[#This Row],[TASK DURATION]]="","",Table4[[#This Row],[START DATE]]+Table4[[#This Row],[TASK DURATION]]))</f>
        <v/>
      </c>
      <c r="G1101" s="272"/>
      <c r="H1101" s="272"/>
      <c r="I1101" s="272"/>
      <c r="J1101" s="272"/>
      <c r="K1101" s="272"/>
      <c r="L1101" s="272"/>
      <c r="M1101" s="272"/>
      <c r="N1101" s="272"/>
      <c r="O1101" s="272"/>
      <c r="P1101" s="272"/>
      <c r="Q1101" s="272"/>
      <c r="R1101" s="272"/>
      <c r="S1101" s="272"/>
      <c r="T1101" s="272"/>
      <c r="U1101" s="272"/>
      <c r="V1101" s="272"/>
      <c r="W1101" s="272"/>
      <c r="X1101" s="272"/>
      <c r="Y1101" s="272"/>
      <c r="Z1101" s="272"/>
    </row>
    <row r="1102" spans="1:26" x14ac:dyDescent="0.35">
      <c r="A1102" s="1008"/>
      <c r="D1102" s="269" t="str">
        <f t="shared" si="18"/>
        <v/>
      </c>
      <c r="F1102" s="271" t="str">
        <f>IF(Table4[[#This Row],[START DATE]]="","",IF(Table4[[#This Row],[TASK DURATION]]="","",Table4[[#This Row],[START DATE]]+Table4[[#This Row],[TASK DURATION]]))</f>
        <v/>
      </c>
      <c r="G1102" s="272"/>
      <c r="H1102" s="272"/>
      <c r="I1102" s="272"/>
      <c r="J1102" s="272"/>
      <c r="K1102" s="272"/>
      <c r="L1102" s="272"/>
      <c r="M1102" s="272"/>
      <c r="N1102" s="272"/>
      <c r="O1102" s="272"/>
      <c r="P1102" s="272"/>
      <c r="Q1102" s="272"/>
      <c r="R1102" s="272"/>
      <c r="S1102" s="272"/>
      <c r="T1102" s="272"/>
      <c r="U1102" s="272"/>
      <c r="V1102" s="272"/>
      <c r="W1102" s="272"/>
      <c r="X1102" s="272"/>
      <c r="Y1102" s="272"/>
      <c r="Z1102" s="272"/>
    </row>
    <row r="1103" spans="1:26" x14ac:dyDescent="0.35">
      <c r="A1103" s="1008"/>
      <c r="D1103" s="269" t="str">
        <f t="shared" si="18"/>
        <v/>
      </c>
      <c r="F1103" s="271" t="str">
        <f>IF(Table4[[#This Row],[START DATE]]="","",IF(Table4[[#This Row],[TASK DURATION]]="","",Table4[[#This Row],[START DATE]]+Table4[[#This Row],[TASK DURATION]]))</f>
        <v/>
      </c>
      <c r="G1103" s="272"/>
      <c r="H1103" s="272"/>
      <c r="I1103" s="272"/>
      <c r="J1103" s="272"/>
      <c r="K1103" s="272"/>
      <c r="L1103" s="272"/>
      <c r="M1103" s="272"/>
      <c r="N1103" s="272"/>
      <c r="O1103" s="272"/>
      <c r="P1103" s="272"/>
      <c r="Q1103" s="272"/>
      <c r="R1103" s="272"/>
      <c r="S1103" s="272"/>
      <c r="T1103" s="272"/>
      <c r="U1103" s="272"/>
      <c r="V1103" s="272"/>
      <c r="W1103" s="272"/>
      <c r="X1103" s="272"/>
      <c r="Y1103" s="272"/>
      <c r="Z1103" s="272"/>
    </row>
    <row r="1104" spans="1:26" x14ac:dyDescent="0.35">
      <c r="A1104" s="1008"/>
      <c r="D1104" s="269" t="str">
        <f t="shared" si="18"/>
        <v/>
      </c>
      <c r="F1104" s="271" t="str">
        <f>IF(Table4[[#This Row],[START DATE]]="","",IF(Table4[[#This Row],[TASK DURATION]]="","",Table4[[#This Row],[START DATE]]+Table4[[#This Row],[TASK DURATION]]))</f>
        <v/>
      </c>
      <c r="G1104" s="272"/>
      <c r="H1104" s="272"/>
      <c r="I1104" s="272"/>
      <c r="J1104" s="272"/>
      <c r="K1104" s="272"/>
      <c r="L1104" s="272"/>
      <c r="M1104" s="272"/>
      <c r="N1104" s="272"/>
      <c r="O1104" s="272"/>
      <c r="P1104" s="272"/>
      <c r="Q1104" s="272"/>
      <c r="R1104" s="272"/>
      <c r="S1104" s="272"/>
      <c r="T1104" s="272"/>
      <c r="U1104" s="272"/>
      <c r="V1104" s="272"/>
      <c r="W1104" s="272"/>
      <c r="X1104" s="272"/>
      <c r="Y1104" s="272"/>
      <c r="Z1104" s="272"/>
    </row>
    <row r="1105" spans="1:26" x14ac:dyDescent="0.35">
      <c r="A1105" s="1008"/>
      <c r="D1105" s="269" t="str">
        <f t="shared" si="18"/>
        <v/>
      </c>
      <c r="F1105" s="271" t="str">
        <f>IF(Table4[[#This Row],[START DATE]]="","",IF(Table4[[#This Row],[TASK DURATION]]="","",Table4[[#This Row],[START DATE]]+Table4[[#This Row],[TASK DURATION]]))</f>
        <v/>
      </c>
      <c r="G1105" s="272"/>
      <c r="H1105" s="272"/>
      <c r="I1105" s="272"/>
      <c r="J1105" s="272"/>
      <c r="K1105" s="272"/>
      <c r="L1105" s="272"/>
      <c r="M1105" s="272"/>
      <c r="N1105" s="272"/>
      <c r="O1105" s="272"/>
      <c r="P1105" s="272"/>
      <c r="Q1105" s="272"/>
      <c r="R1105" s="272"/>
      <c r="S1105" s="272"/>
      <c r="T1105" s="272"/>
      <c r="U1105" s="272"/>
      <c r="V1105" s="272"/>
      <c r="W1105" s="272"/>
      <c r="X1105" s="272"/>
      <c r="Y1105" s="272"/>
      <c r="Z1105" s="272"/>
    </row>
    <row r="1106" spans="1:26" x14ac:dyDescent="0.35">
      <c r="A1106" s="1008"/>
      <c r="D1106" s="269" t="str">
        <f t="shared" si="18"/>
        <v/>
      </c>
      <c r="F1106" s="271" t="str">
        <f>IF(Table4[[#This Row],[START DATE]]="","",IF(Table4[[#This Row],[TASK DURATION]]="","",Table4[[#This Row],[START DATE]]+Table4[[#This Row],[TASK DURATION]]))</f>
        <v/>
      </c>
      <c r="G1106" s="272"/>
      <c r="H1106" s="272"/>
      <c r="I1106" s="272"/>
      <c r="J1106" s="272"/>
      <c r="K1106" s="272"/>
      <c r="L1106" s="272"/>
      <c r="M1106" s="272"/>
      <c r="N1106" s="272"/>
      <c r="O1106" s="272"/>
      <c r="P1106" s="272"/>
      <c r="Q1106" s="272"/>
      <c r="R1106" s="272"/>
      <c r="S1106" s="272"/>
      <c r="T1106" s="272"/>
      <c r="U1106" s="272"/>
      <c r="V1106" s="272"/>
      <c r="W1106" s="272"/>
      <c r="X1106" s="272"/>
      <c r="Y1106" s="272"/>
      <c r="Z1106" s="272"/>
    </row>
    <row r="1107" spans="1:26" x14ac:dyDescent="0.35">
      <c r="A1107" s="1008"/>
      <c r="D1107" s="269" t="str">
        <f t="shared" si="18"/>
        <v/>
      </c>
      <c r="F1107" s="271" t="str">
        <f>IF(Table4[[#This Row],[START DATE]]="","",IF(Table4[[#This Row],[TASK DURATION]]="","",Table4[[#This Row],[START DATE]]+Table4[[#This Row],[TASK DURATION]]))</f>
        <v/>
      </c>
      <c r="G1107" s="272"/>
      <c r="H1107" s="272"/>
      <c r="I1107" s="272"/>
      <c r="J1107" s="272"/>
      <c r="K1107" s="272"/>
      <c r="L1107" s="272"/>
      <c r="M1107" s="272"/>
      <c r="N1107" s="272"/>
      <c r="O1107" s="272"/>
      <c r="P1107" s="272"/>
      <c r="Q1107" s="272"/>
      <c r="R1107" s="272"/>
      <c r="S1107" s="272"/>
      <c r="T1107" s="272"/>
      <c r="U1107" s="272"/>
      <c r="V1107" s="272"/>
      <c r="W1107" s="272"/>
      <c r="X1107" s="272"/>
      <c r="Y1107" s="272"/>
      <c r="Z1107" s="272"/>
    </row>
    <row r="1108" spans="1:26" x14ac:dyDescent="0.35">
      <c r="A1108" s="1008"/>
      <c r="D1108" s="269" t="str">
        <f t="shared" si="18"/>
        <v/>
      </c>
      <c r="F1108" s="271" t="str">
        <f>IF(Table4[[#This Row],[START DATE]]="","",IF(Table4[[#This Row],[TASK DURATION]]="","",Table4[[#This Row],[START DATE]]+Table4[[#This Row],[TASK DURATION]]))</f>
        <v/>
      </c>
      <c r="G1108" s="272"/>
      <c r="H1108" s="272"/>
      <c r="I1108" s="272"/>
      <c r="J1108" s="272"/>
      <c r="K1108" s="272"/>
      <c r="L1108" s="272"/>
      <c r="M1108" s="272"/>
      <c r="N1108" s="272"/>
      <c r="O1108" s="272"/>
      <c r="P1108" s="272"/>
      <c r="Q1108" s="272"/>
      <c r="R1108" s="272"/>
      <c r="S1108" s="272"/>
      <c r="T1108" s="272"/>
      <c r="U1108" s="272"/>
      <c r="V1108" s="272"/>
      <c r="W1108" s="272"/>
      <c r="X1108" s="272"/>
      <c r="Y1108" s="272"/>
      <c r="Z1108" s="272"/>
    </row>
    <row r="1109" spans="1:26" x14ac:dyDescent="0.35">
      <c r="A1109" s="1008"/>
      <c r="D1109" s="269" t="str">
        <f t="shared" si="18"/>
        <v/>
      </c>
      <c r="F1109" s="271" t="str">
        <f>IF(Table4[[#This Row],[START DATE]]="","",IF(Table4[[#This Row],[TASK DURATION]]="","",Table4[[#This Row],[START DATE]]+Table4[[#This Row],[TASK DURATION]]))</f>
        <v/>
      </c>
      <c r="G1109" s="272"/>
      <c r="H1109" s="272"/>
      <c r="I1109" s="272"/>
      <c r="J1109" s="272"/>
      <c r="K1109" s="272"/>
      <c r="L1109" s="272"/>
      <c r="M1109" s="272"/>
      <c r="N1109" s="272"/>
      <c r="O1109" s="272"/>
      <c r="P1109" s="272"/>
      <c r="Q1109" s="272"/>
      <c r="R1109" s="272"/>
      <c r="S1109" s="272"/>
      <c r="T1109" s="272"/>
      <c r="U1109" s="272"/>
      <c r="V1109" s="272"/>
      <c r="W1109" s="272"/>
      <c r="X1109" s="272"/>
      <c r="Y1109" s="272"/>
      <c r="Z1109" s="272"/>
    </row>
    <row r="1110" spans="1:26" x14ac:dyDescent="0.35">
      <c r="A1110" s="1008"/>
      <c r="D1110" s="269" t="str">
        <f t="shared" si="18"/>
        <v/>
      </c>
      <c r="F1110" s="271" t="str">
        <f>IF(Table4[[#This Row],[START DATE]]="","",IF(Table4[[#This Row],[TASK DURATION]]="","",Table4[[#This Row],[START DATE]]+Table4[[#This Row],[TASK DURATION]]))</f>
        <v/>
      </c>
      <c r="G1110" s="272"/>
      <c r="H1110" s="272"/>
      <c r="I1110" s="272"/>
      <c r="J1110" s="272"/>
      <c r="K1110" s="272"/>
      <c r="L1110" s="272"/>
      <c r="M1110" s="272"/>
      <c r="N1110" s="272"/>
      <c r="O1110" s="272"/>
      <c r="P1110" s="272"/>
      <c r="Q1110" s="272"/>
      <c r="R1110" s="272"/>
      <c r="S1110" s="272"/>
      <c r="T1110" s="272"/>
      <c r="U1110" s="272"/>
      <c r="V1110" s="272"/>
      <c r="W1110" s="272"/>
      <c r="X1110" s="272"/>
      <c r="Y1110" s="272"/>
      <c r="Z1110" s="272"/>
    </row>
    <row r="1111" spans="1:26" x14ac:dyDescent="0.35">
      <c r="A1111" s="1008"/>
      <c r="D1111" s="269" t="str">
        <f t="shared" si="18"/>
        <v/>
      </c>
      <c r="F1111" s="271" t="str">
        <f>IF(Table4[[#This Row],[START DATE]]="","",IF(Table4[[#This Row],[TASK DURATION]]="","",Table4[[#This Row],[START DATE]]+Table4[[#This Row],[TASK DURATION]]))</f>
        <v/>
      </c>
      <c r="G1111" s="272"/>
      <c r="H1111" s="272"/>
      <c r="I1111" s="272"/>
      <c r="J1111" s="272"/>
      <c r="K1111" s="272"/>
      <c r="L1111" s="272"/>
      <c r="M1111" s="272"/>
      <c r="N1111" s="272"/>
      <c r="O1111" s="272"/>
      <c r="P1111" s="272"/>
      <c r="Q1111" s="272"/>
      <c r="R1111" s="272"/>
      <c r="S1111" s="272"/>
      <c r="T1111" s="272"/>
      <c r="U1111" s="272"/>
      <c r="V1111" s="272"/>
      <c r="W1111" s="272"/>
      <c r="X1111" s="272"/>
      <c r="Y1111" s="272"/>
      <c r="Z1111" s="272"/>
    </row>
    <row r="1112" spans="1:26" x14ac:dyDescent="0.35">
      <c r="A1112" s="1008"/>
      <c r="D1112" s="269" t="str">
        <f t="shared" si="18"/>
        <v/>
      </c>
      <c r="F1112" s="271" t="str">
        <f>IF(Table4[[#This Row],[START DATE]]="","",IF(Table4[[#This Row],[TASK DURATION]]="","",Table4[[#This Row],[START DATE]]+Table4[[#This Row],[TASK DURATION]]))</f>
        <v/>
      </c>
      <c r="G1112" s="272"/>
      <c r="H1112" s="272"/>
      <c r="I1112" s="272"/>
      <c r="J1112" s="272"/>
      <c r="K1112" s="272"/>
      <c r="L1112" s="272"/>
      <c r="M1112" s="272"/>
      <c r="N1112" s="272"/>
      <c r="O1112" s="272"/>
      <c r="P1112" s="272"/>
      <c r="Q1112" s="272"/>
      <c r="R1112" s="272"/>
      <c r="S1112" s="272"/>
      <c r="T1112" s="272"/>
      <c r="U1112" s="272"/>
      <c r="V1112" s="272"/>
      <c r="W1112" s="272"/>
      <c r="X1112" s="272"/>
      <c r="Y1112" s="272"/>
      <c r="Z1112" s="272"/>
    </row>
    <row r="1113" spans="1:26" x14ac:dyDescent="0.35">
      <c r="A1113" s="1008"/>
      <c r="D1113" s="269" t="str">
        <f t="shared" si="18"/>
        <v/>
      </c>
      <c r="F1113" s="271" t="str">
        <f>IF(Table4[[#This Row],[START DATE]]="","",IF(Table4[[#This Row],[TASK DURATION]]="","",Table4[[#This Row],[START DATE]]+Table4[[#This Row],[TASK DURATION]]))</f>
        <v/>
      </c>
      <c r="G1113" s="272"/>
      <c r="H1113" s="272"/>
      <c r="I1113" s="272"/>
      <c r="J1113" s="272"/>
      <c r="K1113" s="272"/>
      <c r="L1113" s="272"/>
      <c r="M1113" s="272"/>
      <c r="N1113" s="272"/>
      <c r="O1113" s="272"/>
      <c r="P1113" s="272"/>
      <c r="Q1113" s="272"/>
      <c r="R1113" s="272"/>
      <c r="S1113" s="272"/>
      <c r="T1113" s="272"/>
      <c r="U1113" s="272"/>
      <c r="V1113" s="272"/>
      <c r="W1113" s="272"/>
      <c r="X1113" s="272"/>
      <c r="Y1113" s="272"/>
      <c r="Z1113" s="272"/>
    </row>
    <row r="1114" spans="1:26" x14ac:dyDescent="0.35">
      <c r="A1114" s="1008"/>
      <c r="D1114" s="269" t="str">
        <f t="shared" si="18"/>
        <v/>
      </c>
      <c r="F1114" s="271" t="str">
        <f>IF(Table4[[#This Row],[START DATE]]="","",IF(Table4[[#This Row],[TASK DURATION]]="","",Table4[[#This Row],[START DATE]]+Table4[[#This Row],[TASK DURATION]]))</f>
        <v/>
      </c>
      <c r="G1114" s="272"/>
      <c r="H1114" s="272"/>
      <c r="I1114" s="272"/>
      <c r="J1114" s="272"/>
      <c r="K1114" s="272"/>
      <c r="L1114" s="272"/>
      <c r="M1114" s="272"/>
      <c r="N1114" s="272"/>
      <c r="O1114" s="272"/>
      <c r="P1114" s="272"/>
      <c r="Q1114" s="272"/>
      <c r="R1114" s="272"/>
      <c r="S1114" s="272"/>
      <c r="T1114" s="272"/>
      <c r="U1114" s="272"/>
      <c r="V1114" s="272"/>
      <c r="W1114" s="272"/>
      <c r="X1114" s="272"/>
      <c r="Y1114" s="272"/>
      <c r="Z1114" s="272"/>
    </row>
    <row r="1115" spans="1:26" x14ac:dyDescent="0.35">
      <c r="A1115" s="1008"/>
      <c r="D1115" s="269" t="str">
        <f t="shared" si="18"/>
        <v/>
      </c>
      <c r="F1115" s="271" t="str">
        <f>IF(Table4[[#This Row],[START DATE]]="","",IF(Table4[[#This Row],[TASK DURATION]]="","",Table4[[#This Row],[START DATE]]+Table4[[#This Row],[TASK DURATION]]))</f>
        <v/>
      </c>
      <c r="G1115" s="272"/>
      <c r="H1115" s="272"/>
      <c r="I1115" s="272"/>
      <c r="J1115" s="272"/>
      <c r="K1115" s="272"/>
      <c r="L1115" s="272"/>
      <c r="M1115" s="272"/>
      <c r="N1115" s="272"/>
      <c r="O1115" s="272"/>
      <c r="P1115" s="272"/>
      <c r="Q1115" s="272"/>
      <c r="R1115" s="272"/>
      <c r="S1115" s="272"/>
      <c r="T1115" s="272"/>
      <c r="U1115" s="272"/>
      <c r="V1115" s="272"/>
      <c r="W1115" s="272"/>
      <c r="X1115" s="272"/>
      <c r="Y1115" s="272"/>
      <c r="Z1115" s="272"/>
    </row>
    <row r="1116" spans="1:26" x14ac:dyDescent="0.35">
      <c r="A1116" s="1008"/>
      <c r="D1116" s="269" t="str">
        <f t="shared" si="18"/>
        <v/>
      </c>
      <c r="F1116" s="271" t="str">
        <f>IF(Table4[[#This Row],[START DATE]]="","",IF(Table4[[#This Row],[TASK DURATION]]="","",Table4[[#This Row],[START DATE]]+Table4[[#This Row],[TASK DURATION]]))</f>
        <v/>
      </c>
      <c r="G1116" s="272"/>
      <c r="H1116" s="272"/>
      <c r="I1116" s="272"/>
      <c r="J1116" s="272"/>
      <c r="K1116" s="272"/>
      <c r="L1116" s="272"/>
      <c r="M1116" s="272"/>
      <c r="N1116" s="272"/>
      <c r="O1116" s="272"/>
      <c r="P1116" s="272"/>
      <c r="Q1116" s="272"/>
      <c r="R1116" s="272"/>
      <c r="S1116" s="272"/>
      <c r="T1116" s="272"/>
      <c r="U1116" s="272"/>
      <c r="V1116" s="272"/>
      <c r="W1116" s="272"/>
      <c r="X1116" s="272"/>
      <c r="Y1116" s="272"/>
      <c r="Z1116" s="272"/>
    </row>
    <row r="1117" spans="1:26" x14ac:dyDescent="0.35">
      <c r="A1117" s="1008"/>
      <c r="D1117" s="269" t="str">
        <f t="shared" si="18"/>
        <v/>
      </c>
      <c r="F1117" s="271" t="str">
        <f>IF(Table4[[#This Row],[START DATE]]="","",IF(Table4[[#This Row],[TASK DURATION]]="","",Table4[[#This Row],[START DATE]]+Table4[[#This Row],[TASK DURATION]]))</f>
        <v/>
      </c>
      <c r="G1117" s="272"/>
      <c r="H1117" s="272"/>
      <c r="I1117" s="272"/>
      <c r="J1117" s="272"/>
      <c r="K1117" s="272"/>
      <c r="L1117" s="272"/>
      <c r="M1117" s="272"/>
      <c r="N1117" s="272"/>
      <c r="O1117" s="272"/>
      <c r="P1117" s="272"/>
      <c r="Q1117" s="272"/>
      <c r="R1117" s="272"/>
      <c r="S1117" s="272"/>
      <c r="T1117" s="272"/>
      <c r="U1117" s="272"/>
      <c r="V1117" s="272"/>
      <c r="W1117" s="272"/>
      <c r="X1117" s="272"/>
      <c r="Y1117" s="272"/>
      <c r="Z1117" s="272"/>
    </row>
    <row r="1118" spans="1:26" x14ac:dyDescent="0.35">
      <c r="A1118" s="1008"/>
      <c r="D1118" s="269" t="str">
        <f t="shared" si="18"/>
        <v/>
      </c>
      <c r="F1118" s="271" t="str">
        <f>IF(Table4[[#This Row],[START DATE]]="","",IF(Table4[[#This Row],[TASK DURATION]]="","",Table4[[#This Row],[START DATE]]+Table4[[#This Row],[TASK DURATION]]))</f>
        <v/>
      </c>
      <c r="G1118" s="272"/>
      <c r="H1118" s="272"/>
      <c r="I1118" s="272"/>
      <c r="J1118" s="272"/>
      <c r="K1118" s="272"/>
      <c r="L1118" s="272"/>
      <c r="M1118" s="272"/>
      <c r="N1118" s="272"/>
      <c r="O1118" s="272"/>
      <c r="P1118" s="272"/>
      <c r="Q1118" s="272"/>
      <c r="R1118" s="272"/>
      <c r="S1118" s="272"/>
      <c r="T1118" s="272"/>
      <c r="U1118" s="272"/>
      <c r="V1118" s="272"/>
      <c r="W1118" s="272"/>
      <c r="X1118" s="272"/>
      <c r="Y1118" s="272"/>
      <c r="Z1118" s="272"/>
    </row>
    <row r="1119" spans="1:26" x14ac:dyDescent="0.35">
      <c r="A1119" s="1008"/>
      <c r="D1119" s="269" t="str">
        <f t="shared" si="18"/>
        <v/>
      </c>
      <c r="F1119" s="271" t="str">
        <f>IF(Table4[[#This Row],[START DATE]]="","",IF(Table4[[#This Row],[TASK DURATION]]="","",Table4[[#This Row],[START DATE]]+Table4[[#This Row],[TASK DURATION]]))</f>
        <v/>
      </c>
      <c r="G1119" s="272"/>
      <c r="H1119" s="272"/>
      <c r="I1119" s="272"/>
      <c r="J1119" s="272"/>
      <c r="K1119" s="272"/>
      <c r="L1119" s="272"/>
      <c r="M1119" s="272"/>
      <c r="N1119" s="272"/>
      <c r="O1119" s="272"/>
      <c r="P1119" s="272"/>
      <c r="Q1119" s="272"/>
      <c r="R1119" s="272"/>
      <c r="S1119" s="272"/>
      <c r="T1119" s="272"/>
      <c r="U1119" s="272"/>
      <c r="V1119" s="272"/>
      <c r="W1119" s="272"/>
      <c r="X1119" s="272"/>
      <c r="Y1119" s="272"/>
      <c r="Z1119" s="272"/>
    </row>
    <row r="1120" spans="1:26" x14ac:dyDescent="0.35">
      <c r="A1120" s="1008"/>
      <c r="D1120" s="269" t="str">
        <f t="shared" si="18"/>
        <v/>
      </c>
      <c r="F1120" s="271" t="str">
        <f>IF(Table4[[#This Row],[START DATE]]="","",IF(Table4[[#This Row],[TASK DURATION]]="","",Table4[[#This Row],[START DATE]]+Table4[[#This Row],[TASK DURATION]]))</f>
        <v/>
      </c>
      <c r="G1120" s="272"/>
      <c r="H1120" s="272"/>
      <c r="I1120" s="272"/>
      <c r="J1120" s="272"/>
      <c r="K1120" s="272"/>
      <c r="L1120" s="272"/>
      <c r="M1120" s="272"/>
      <c r="N1120" s="272"/>
      <c r="O1120" s="272"/>
      <c r="P1120" s="272"/>
      <c r="Q1120" s="272"/>
      <c r="R1120" s="272"/>
      <c r="S1120" s="272"/>
      <c r="T1120" s="272"/>
      <c r="U1120" s="272"/>
      <c r="V1120" s="272"/>
      <c r="W1120" s="272"/>
      <c r="X1120" s="272"/>
      <c r="Y1120" s="272"/>
      <c r="Z1120" s="272"/>
    </row>
    <row r="1121" spans="1:26" x14ac:dyDescent="0.35">
      <c r="A1121" s="1008"/>
      <c r="D1121" s="269" t="str">
        <f t="shared" si="18"/>
        <v/>
      </c>
      <c r="F1121" s="271" t="str">
        <f>IF(Table4[[#This Row],[START DATE]]="","",IF(Table4[[#This Row],[TASK DURATION]]="","",Table4[[#This Row],[START DATE]]+Table4[[#This Row],[TASK DURATION]]))</f>
        <v/>
      </c>
      <c r="G1121" s="272"/>
      <c r="H1121" s="272"/>
      <c r="I1121" s="272"/>
      <c r="J1121" s="272"/>
      <c r="K1121" s="272"/>
      <c r="L1121" s="272"/>
      <c r="M1121" s="272"/>
      <c r="N1121" s="272"/>
      <c r="O1121" s="272"/>
      <c r="P1121" s="272"/>
      <c r="Q1121" s="272"/>
      <c r="R1121" s="272"/>
      <c r="S1121" s="272"/>
      <c r="T1121" s="272"/>
      <c r="U1121" s="272"/>
      <c r="V1121" s="272"/>
      <c r="W1121" s="272"/>
      <c r="X1121" s="272"/>
      <c r="Y1121" s="272"/>
      <c r="Z1121" s="272"/>
    </row>
    <row r="1122" spans="1:26" x14ac:dyDescent="0.35">
      <c r="A1122" s="1008"/>
      <c r="D1122" s="269" t="str">
        <f t="shared" si="18"/>
        <v/>
      </c>
      <c r="F1122" s="271" t="str">
        <f>IF(Table4[[#This Row],[START DATE]]="","",IF(Table4[[#This Row],[TASK DURATION]]="","",Table4[[#This Row],[START DATE]]+Table4[[#This Row],[TASK DURATION]]))</f>
        <v/>
      </c>
      <c r="G1122" s="272"/>
      <c r="H1122" s="272"/>
      <c r="I1122" s="272"/>
      <c r="J1122" s="272"/>
      <c r="K1122" s="272"/>
      <c r="L1122" s="272"/>
      <c r="M1122" s="272"/>
      <c r="N1122" s="272"/>
      <c r="O1122" s="272"/>
      <c r="P1122" s="272"/>
      <c r="Q1122" s="272"/>
      <c r="R1122" s="272"/>
      <c r="S1122" s="272"/>
      <c r="T1122" s="272"/>
      <c r="U1122" s="272"/>
      <c r="V1122" s="272"/>
      <c r="W1122" s="272"/>
      <c r="X1122" s="272"/>
      <c r="Y1122" s="272"/>
      <c r="Z1122" s="272"/>
    </row>
    <row r="1123" spans="1:26" x14ac:dyDescent="0.35">
      <c r="A1123" s="1008"/>
      <c r="D1123" s="269" t="str">
        <f t="shared" si="18"/>
        <v/>
      </c>
      <c r="F1123" s="271" t="str">
        <f>IF(Table4[[#This Row],[START DATE]]="","",IF(Table4[[#This Row],[TASK DURATION]]="","",Table4[[#This Row],[START DATE]]+Table4[[#This Row],[TASK DURATION]]))</f>
        <v/>
      </c>
      <c r="G1123" s="272"/>
      <c r="H1123" s="272"/>
      <c r="I1123" s="272"/>
      <c r="J1123" s="272"/>
      <c r="K1123" s="272"/>
      <c r="L1123" s="272"/>
      <c r="M1123" s="272"/>
      <c r="N1123" s="272"/>
      <c r="O1123" s="272"/>
      <c r="P1123" s="272"/>
      <c r="Q1123" s="272"/>
      <c r="R1123" s="272"/>
      <c r="S1123" s="272"/>
      <c r="T1123" s="272"/>
      <c r="U1123" s="272"/>
      <c r="V1123" s="272"/>
      <c r="W1123" s="272"/>
      <c r="X1123" s="272"/>
      <c r="Y1123" s="272"/>
      <c r="Z1123" s="272"/>
    </row>
    <row r="1124" spans="1:26" x14ac:dyDescent="0.35">
      <c r="A1124" s="1008"/>
      <c r="D1124" s="269" t="str">
        <f t="shared" si="18"/>
        <v/>
      </c>
      <c r="F1124" s="271" t="str">
        <f>IF(Table4[[#This Row],[START DATE]]="","",IF(Table4[[#This Row],[TASK DURATION]]="","",Table4[[#This Row],[START DATE]]+Table4[[#This Row],[TASK DURATION]]))</f>
        <v/>
      </c>
      <c r="G1124" s="272"/>
      <c r="H1124" s="272"/>
      <c r="I1124" s="272"/>
      <c r="J1124" s="272"/>
      <c r="K1124" s="272"/>
      <c r="L1124" s="272"/>
      <c r="M1124" s="272"/>
      <c r="N1124" s="272"/>
      <c r="O1124" s="272"/>
      <c r="P1124" s="272"/>
      <c r="Q1124" s="272"/>
      <c r="R1124" s="272"/>
      <c r="S1124" s="272"/>
      <c r="T1124" s="272"/>
      <c r="U1124" s="272"/>
      <c r="V1124" s="272"/>
      <c r="W1124" s="272"/>
      <c r="X1124" s="272"/>
      <c r="Y1124" s="272"/>
      <c r="Z1124" s="272"/>
    </row>
    <row r="1125" spans="1:26" x14ac:dyDescent="0.35">
      <c r="A1125" s="1008"/>
      <c r="D1125" s="269" t="str">
        <f t="shared" si="18"/>
        <v/>
      </c>
      <c r="F1125" s="271" t="str">
        <f>IF(Table4[[#This Row],[START DATE]]="","",IF(Table4[[#This Row],[TASK DURATION]]="","",Table4[[#This Row],[START DATE]]+Table4[[#This Row],[TASK DURATION]]))</f>
        <v/>
      </c>
      <c r="G1125" s="272"/>
      <c r="H1125" s="272"/>
      <c r="I1125" s="272"/>
      <c r="J1125" s="272"/>
      <c r="K1125" s="272"/>
      <c r="L1125" s="272"/>
      <c r="M1125" s="272"/>
      <c r="N1125" s="272"/>
      <c r="O1125" s="272"/>
      <c r="P1125" s="272"/>
      <c r="Q1125" s="272"/>
      <c r="R1125" s="272"/>
      <c r="S1125" s="272"/>
      <c r="T1125" s="272"/>
      <c r="U1125" s="272"/>
      <c r="V1125" s="272"/>
      <c r="W1125" s="272"/>
      <c r="X1125" s="272"/>
      <c r="Y1125" s="272"/>
      <c r="Z1125" s="272"/>
    </row>
    <row r="1126" spans="1:26" x14ac:dyDescent="0.35">
      <c r="A1126" s="1008"/>
      <c r="D1126" s="269" t="str">
        <f t="shared" si="18"/>
        <v/>
      </c>
      <c r="F1126" s="271" t="str">
        <f>IF(Table4[[#This Row],[START DATE]]="","",IF(Table4[[#This Row],[TASK DURATION]]="","",Table4[[#This Row],[START DATE]]+Table4[[#This Row],[TASK DURATION]]))</f>
        <v/>
      </c>
      <c r="G1126" s="272"/>
      <c r="H1126" s="272"/>
      <c r="I1126" s="272"/>
      <c r="J1126" s="272"/>
      <c r="K1126" s="272"/>
      <c r="L1126" s="272"/>
      <c r="M1126" s="272"/>
      <c r="N1126" s="272"/>
      <c r="O1126" s="272"/>
      <c r="P1126" s="272"/>
      <c r="Q1126" s="272"/>
      <c r="R1126" s="272"/>
      <c r="S1126" s="272"/>
      <c r="T1126" s="272"/>
      <c r="U1126" s="272"/>
      <c r="V1126" s="272"/>
      <c r="W1126" s="272"/>
      <c r="X1126" s="272"/>
      <c r="Y1126" s="272"/>
      <c r="Z1126" s="272"/>
    </row>
    <row r="1127" spans="1:26" x14ac:dyDescent="0.35">
      <c r="A1127" s="1008"/>
      <c r="D1127" s="269" t="str">
        <f t="shared" si="18"/>
        <v/>
      </c>
      <c r="F1127" s="271" t="str">
        <f>IF(Table4[[#This Row],[START DATE]]="","",IF(Table4[[#This Row],[TASK DURATION]]="","",Table4[[#This Row],[START DATE]]+Table4[[#This Row],[TASK DURATION]]))</f>
        <v/>
      </c>
      <c r="G1127" s="272"/>
      <c r="H1127" s="272"/>
      <c r="I1127" s="272"/>
      <c r="J1127" s="272"/>
      <c r="K1127" s="272"/>
      <c r="L1127" s="272"/>
      <c r="M1127" s="272"/>
      <c r="N1127" s="272"/>
      <c r="O1127" s="272"/>
      <c r="P1127" s="272"/>
      <c r="Q1127" s="272"/>
      <c r="R1127" s="272"/>
      <c r="S1127" s="272"/>
      <c r="T1127" s="272"/>
      <c r="U1127" s="272"/>
      <c r="V1127" s="272"/>
      <c r="W1127" s="272"/>
      <c r="X1127" s="272"/>
      <c r="Y1127" s="272"/>
      <c r="Z1127" s="272"/>
    </row>
    <row r="1128" spans="1:26" x14ac:dyDescent="0.35">
      <c r="A1128" s="1008"/>
      <c r="D1128" s="269" t="str">
        <f t="shared" si="18"/>
        <v/>
      </c>
      <c r="F1128" s="271" t="str">
        <f>IF(Table4[[#This Row],[START DATE]]="","",IF(Table4[[#This Row],[TASK DURATION]]="","",Table4[[#This Row],[START DATE]]+Table4[[#This Row],[TASK DURATION]]))</f>
        <v/>
      </c>
      <c r="G1128" s="272"/>
      <c r="H1128" s="272"/>
      <c r="I1128" s="272"/>
      <c r="J1128" s="272"/>
      <c r="K1128" s="272"/>
      <c r="L1128" s="272"/>
      <c r="M1128" s="272"/>
      <c r="N1128" s="272"/>
      <c r="O1128" s="272"/>
      <c r="P1128" s="272"/>
      <c r="Q1128" s="272"/>
      <c r="R1128" s="272"/>
      <c r="S1128" s="272"/>
      <c r="T1128" s="272"/>
      <c r="U1128" s="272"/>
      <c r="V1128" s="272"/>
      <c r="W1128" s="272"/>
      <c r="X1128" s="272"/>
      <c r="Y1128" s="272"/>
      <c r="Z1128" s="272"/>
    </row>
    <row r="1129" spans="1:26" x14ac:dyDescent="0.35">
      <c r="A1129" s="1008"/>
      <c r="D1129" s="269" t="str">
        <f t="shared" si="18"/>
        <v/>
      </c>
      <c r="F1129" s="271" t="str">
        <f>IF(Table4[[#This Row],[START DATE]]="","",IF(Table4[[#This Row],[TASK DURATION]]="","",Table4[[#This Row],[START DATE]]+Table4[[#This Row],[TASK DURATION]]))</f>
        <v/>
      </c>
      <c r="G1129" s="272"/>
      <c r="H1129" s="272"/>
      <c r="I1129" s="272"/>
      <c r="J1129" s="272"/>
      <c r="K1129" s="272"/>
      <c r="L1129" s="272"/>
      <c r="M1129" s="272"/>
      <c r="N1129" s="272"/>
      <c r="O1129" s="272"/>
      <c r="P1129" s="272"/>
      <c r="Q1129" s="272"/>
      <c r="R1129" s="272"/>
      <c r="S1129" s="272"/>
      <c r="T1129" s="272"/>
      <c r="U1129" s="272"/>
      <c r="V1129" s="272"/>
      <c r="W1129" s="272"/>
      <c r="X1129" s="272"/>
      <c r="Y1129" s="272"/>
      <c r="Z1129" s="272"/>
    </row>
    <row r="1130" spans="1:26" x14ac:dyDescent="0.35">
      <c r="A1130" s="1008"/>
      <c r="D1130" s="269" t="str">
        <f t="shared" si="18"/>
        <v/>
      </c>
      <c r="F1130" s="271" t="str">
        <f>IF(Table4[[#This Row],[START DATE]]="","",IF(Table4[[#This Row],[TASK DURATION]]="","",Table4[[#This Row],[START DATE]]+Table4[[#This Row],[TASK DURATION]]))</f>
        <v/>
      </c>
      <c r="G1130" s="272"/>
      <c r="H1130" s="272"/>
      <c r="I1130" s="272"/>
      <c r="J1130" s="272"/>
      <c r="K1130" s="272"/>
      <c r="L1130" s="272"/>
      <c r="M1130" s="272"/>
      <c r="N1130" s="272"/>
      <c r="O1130" s="272"/>
      <c r="P1130" s="272"/>
      <c r="Q1130" s="272"/>
      <c r="R1130" s="272"/>
      <c r="S1130" s="272"/>
      <c r="T1130" s="272"/>
      <c r="U1130" s="272"/>
      <c r="V1130" s="272"/>
      <c r="W1130" s="272"/>
      <c r="X1130" s="272"/>
      <c r="Y1130" s="272"/>
      <c r="Z1130" s="272"/>
    </row>
    <row r="1131" spans="1:26" x14ac:dyDescent="0.35">
      <c r="A1131" s="1008"/>
      <c r="D1131" s="269" t="str">
        <f t="shared" si="18"/>
        <v/>
      </c>
      <c r="F1131" s="271" t="str">
        <f>IF(Table4[[#This Row],[START DATE]]="","",IF(Table4[[#This Row],[TASK DURATION]]="","",Table4[[#This Row],[START DATE]]+Table4[[#This Row],[TASK DURATION]]))</f>
        <v/>
      </c>
      <c r="G1131" s="272"/>
      <c r="H1131" s="272"/>
      <c r="I1131" s="272"/>
      <c r="J1131" s="272"/>
      <c r="K1131" s="272"/>
      <c r="L1131" s="272"/>
      <c r="M1131" s="272"/>
      <c r="N1131" s="272"/>
      <c r="O1131" s="272"/>
      <c r="P1131" s="272"/>
      <c r="Q1131" s="272"/>
      <c r="R1131" s="272"/>
      <c r="S1131" s="272"/>
      <c r="T1131" s="272"/>
      <c r="U1131" s="272"/>
      <c r="V1131" s="272"/>
      <c r="W1131" s="272"/>
      <c r="X1131" s="272"/>
      <c r="Y1131" s="272"/>
      <c r="Z1131" s="272"/>
    </row>
    <row r="1132" spans="1:26" x14ac:dyDescent="0.35">
      <c r="A1132" s="1008"/>
      <c r="D1132" s="269" t="str">
        <f t="shared" si="18"/>
        <v/>
      </c>
      <c r="F1132" s="271" t="str">
        <f>IF(Table4[[#This Row],[START DATE]]="","",IF(Table4[[#This Row],[TASK DURATION]]="","",Table4[[#This Row],[START DATE]]+Table4[[#This Row],[TASK DURATION]]))</f>
        <v/>
      </c>
      <c r="G1132" s="272"/>
      <c r="H1132" s="272"/>
      <c r="I1132" s="272"/>
      <c r="J1132" s="272"/>
      <c r="K1132" s="272"/>
      <c r="L1132" s="272"/>
      <c r="M1132" s="272"/>
      <c r="N1132" s="272"/>
      <c r="O1132" s="272"/>
      <c r="P1132" s="272"/>
      <c r="Q1132" s="272"/>
      <c r="R1132" s="272"/>
      <c r="S1132" s="272"/>
      <c r="T1132" s="272"/>
      <c r="U1132" s="272"/>
      <c r="V1132" s="272"/>
      <c r="W1132" s="272"/>
      <c r="X1132" s="272"/>
      <c r="Y1132" s="272"/>
      <c r="Z1132" s="272"/>
    </row>
    <row r="1133" spans="1:26" x14ac:dyDescent="0.35">
      <c r="A1133" s="1008"/>
      <c r="D1133" s="269" t="str">
        <f t="shared" si="18"/>
        <v/>
      </c>
      <c r="F1133" s="271" t="str">
        <f>IF(Table4[[#This Row],[START DATE]]="","",IF(Table4[[#This Row],[TASK DURATION]]="","",Table4[[#This Row],[START DATE]]+Table4[[#This Row],[TASK DURATION]]))</f>
        <v/>
      </c>
      <c r="G1133" s="272"/>
      <c r="H1133" s="272"/>
      <c r="I1133" s="272"/>
      <c r="J1133" s="272"/>
      <c r="K1133" s="272"/>
      <c r="L1133" s="272"/>
      <c r="M1133" s="272"/>
      <c r="N1133" s="272"/>
      <c r="O1133" s="272"/>
      <c r="P1133" s="272"/>
      <c r="Q1133" s="272"/>
      <c r="R1133" s="272"/>
      <c r="S1133" s="272"/>
      <c r="T1133" s="272"/>
      <c r="U1133" s="272"/>
      <c r="V1133" s="272"/>
      <c r="W1133" s="272"/>
      <c r="X1133" s="272"/>
      <c r="Y1133" s="272"/>
      <c r="Z1133" s="272"/>
    </row>
    <row r="1134" spans="1:26" x14ac:dyDescent="0.35">
      <c r="A1134" s="1008"/>
      <c r="D1134" s="269" t="str">
        <f t="shared" si="18"/>
        <v/>
      </c>
      <c r="F1134" s="271" t="str">
        <f>IF(Table4[[#This Row],[START DATE]]="","",IF(Table4[[#This Row],[TASK DURATION]]="","",Table4[[#This Row],[START DATE]]+Table4[[#This Row],[TASK DURATION]]))</f>
        <v/>
      </c>
      <c r="G1134" s="272"/>
      <c r="H1134" s="272"/>
      <c r="I1134" s="272"/>
      <c r="J1134" s="272"/>
      <c r="K1134" s="272"/>
      <c r="L1134" s="272"/>
      <c r="M1134" s="272"/>
      <c r="N1134" s="272"/>
      <c r="O1134" s="272"/>
      <c r="P1134" s="272"/>
      <c r="Q1134" s="272"/>
      <c r="R1134" s="272"/>
      <c r="S1134" s="272"/>
      <c r="T1134" s="272"/>
      <c r="U1134" s="272"/>
      <c r="V1134" s="272"/>
      <c r="W1134" s="272"/>
      <c r="X1134" s="272"/>
      <c r="Y1134" s="272"/>
      <c r="Z1134" s="272"/>
    </row>
    <row r="1135" spans="1:26" x14ac:dyDescent="0.35">
      <c r="A1135" s="1008"/>
      <c r="D1135" s="269" t="str">
        <f t="shared" si="18"/>
        <v/>
      </c>
      <c r="F1135" s="271" t="str">
        <f>IF(Table4[[#This Row],[START DATE]]="","",IF(Table4[[#This Row],[TASK DURATION]]="","",Table4[[#This Row],[START DATE]]+Table4[[#This Row],[TASK DURATION]]))</f>
        <v/>
      </c>
      <c r="G1135" s="272"/>
      <c r="H1135" s="272"/>
      <c r="I1135" s="272"/>
      <c r="J1135" s="272"/>
      <c r="K1135" s="272"/>
      <c r="L1135" s="272"/>
      <c r="M1135" s="272"/>
      <c r="N1135" s="272"/>
      <c r="O1135" s="272"/>
      <c r="P1135" s="272"/>
      <c r="Q1135" s="272"/>
      <c r="R1135" s="272"/>
      <c r="S1135" s="272"/>
      <c r="T1135" s="272"/>
      <c r="U1135" s="272"/>
      <c r="V1135" s="272"/>
      <c r="W1135" s="272"/>
      <c r="X1135" s="272"/>
      <c r="Y1135" s="272"/>
      <c r="Z1135" s="272"/>
    </row>
    <row r="1136" spans="1:26" x14ac:dyDescent="0.35">
      <c r="A1136" s="1008"/>
      <c r="D1136" s="269" t="str">
        <f t="shared" si="18"/>
        <v/>
      </c>
      <c r="F1136" s="271" t="str">
        <f>IF(Table4[[#This Row],[START DATE]]="","",IF(Table4[[#This Row],[TASK DURATION]]="","",Table4[[#This Row],[START DATE]]+Table4[[#This Row],[TASK DURATION]]))</f>
        <v/>
      </c>
      <c r="G1136" s="272"/>
      <c r="H1136" s="272"/>
      <c r="I1136" s="272"/>
      <c r="J1136" s="272"/>
      <c r="K1136" s="272"/>
      <c r="L1136" s="272"/>
      <c r="M1136" s="272"/>
      <c r="N1136" s="272"/>
      <c r="O1136" s="272"/>
      <c r="P1136" s="272"/>
      <c r="Q1136" s="272"/>
      <c r="R1136" s="272"/>
      <c r="S1136" s="272"/>
      <c r="T1136" s="272"/>
      <c r="U1136" s="272"/>
      <c r="V1136" s="272"/>
      <c r="W1136" s="272"/>
      <c r="X1136" s="272"/>
      <c r="Y1136" s="272"/>
      <c r="Z1136" s="272"/>
    </row>
    <row r="1137" spans="1:26" x14ac:dyDescent="0.35">
      <c r="A1137" s="1008"/>
      <c r="D1137" s="269" t="str">
        <f t="shared" si="18"/>
        <v/>
      </c>
      <c r="F1137" s="271" t="str">
        <f>IF(Table4[[#This Row],[START DATE]]="","",IF(Table4[[#This Row],[TASK DURATION]]="","",Table4[[#This Row],[START DATE]]+Table4[[#This Row],[TASK DURATION]]))</f>
        <v/>
      </c>
      <c r="G1137" s="272"/>
      <c r="H1137" s="272"/>
      <c r="I1137" s="272"/>
      <c r="J1137" s="272"/>
      <c r="K1137" s="272"/>
      <c r="L1137" s="272"/>
      <c r="M1137" s="272"/>
      <c r="N1137" s="272"/>
      <c r="O1137" s="272"/>
      <c r="P1137" s="272"/>
      <c r="Q1137" s="272"/>
      <c r="R1137" s="272"/>
      <c r="S1137" s="272"/>
      <c r="T1137" s="272"/>
      <c r="U1137" s="272"/>
      <c r="V1137" s="272"/>
      <c r="W1137" s="272"/>
      <c r="X1137" s="272"/>
      <c r="Y1137" s="272"/>
      <c r="Z1137" s="272"/>
    </row>
    <row r="1138" spans="1:26" x14ac:dyDescent="0.35">
      <c r="A1138" s="1008"/>
      <c r="D1138" s="269" t="str">
        <f t="shared" si="18"/>
        <v/>
      </c>
      <c r="F1138" s="271" t="str">
        <f>IF(Table4[[#This Row],[START DATE]]="","",IF(Table4[[#This Row],[TASK DURATION]]="","",Table4[[#This Row],[START DATE]]+Table4[[#This Row],[TASK DURATION]]))</f>
        <v/>
      </c>
      <c r="G1138" s="272"/>
      <c r="H1138" s="272"/>
      <c r="I1138" s="272"/>
      <c r="J1138" s="272"/>
      <c r="K1138" s="272"/>
      <c r="L1138" s="272"/>
      <c r="M1138" s="272"/>
      <c r="N1138" s="272"/>
      <c r="O1138" s="272"/>
      <c r="P1138" s="272"/>
      <c r="Q1138" s="272"/>
      <c r="R1138" s="272"/>
      <c r="S1138" s="272"/>
      <c r="T1138" s="272"/>
      <c r="U1138" s="272"/>
      <c r="V1138" s="272"/>
      <c r="W1138" s="272"/>
      <c r="X1138" s="272"/>
      <c r="Y1138" s="272"/>
      <c r="Z1138" s="272"/>
    </row>
    <row r="1139" spans="1:26" x14ac:dyDescent="0.35">
      <c r="A1139" s="1008"/>
      <c r="D1139" s="269" t="str">
        <f t="shared" si="18"/>
        <v/>
      </c>
      <c r="F1139" s="271" t="str">
        <f>IF(Table4[[#This Row],[START DATE]]="","",IF(Table4[[#This Row],[TASK DURATION]]="","",Table4[[#This Row],[START DATE]]+Table4[[#This Row],[TASK DURATION]]))</f>
        <v/>
      </c>
      <c r="G1139" s="272"/>
      <c r="H1139" s="272"/>
      <c r="I1139" s="272"/>
      <c r="J1139" s="272"/>
      <c r="K1139" s="272"/>
      <c r="L1139" s="272"/>
      <c r="M1139" s="272"/>
      <c r="N1139" s="272"/>
      <c r="O1139" s="272"/>
      <c r="P1139" s="272"/>
      <c r="Q1139" s="272"/>
      <c r="R1139" s="272"/>
      <c r="S1139" s="272"/>
      <c r="T1139" s="272"/>
      <c r="U1139" s="272"/>
      <c r="V1139" s="272"/>
      <c r="W1139" s="272"/>
      <c r="X1139" s="272"/>
      <c r="Y1139" s="272"/>
      <c r="Z1139" s="272"/>
    </row>
    <row r="1140" spans="1:26" x14ac:dyDescent="0.35">
      <c r="A1140" s="1008"/>
      <c r="D1140" s="269" t="str">
        <f t="shared" si="18"/>
        <v/>
      </c>
      <c r="F1140" s="271" t="str">
        <f>IF(Table4[[#This Row],[START DATE]]="","",IF(Table4[[#This Row],[TASK DURATION]]="","",Table4[[#This Row],[START DATE]]+Table4[[#This Row],[TASK DURATION]]))</f>
        <v/>
      </c>
      <c r="G1140" s="272"/>
      <c r="H1140" s="272"/>
      <c r="I1140" s="272"/>
      <c r="J1140" s="272"/>
      <c r="K1140" s="272"/>
      <c r="L1140" s="272"/>
      <c r="M1140" s="272"/>
      <c r="N1140" s="272"/>
      <c r="O1140" s="272"/>
      <c r="P1140" s="272"/>
      <c r="Q1140" s="272"/>
      <c r="R1140" s="272"/>
      <c r="S1140" s="272"/>
      <c r="T1140" s="272"/>
      <c r="U1140" s="272"/>
      <c r="V1140" s="272"/>
      <c r="W1140" s="272"/>
      <c r="X1140" s="272"/>
      <c r="Y1140" s="272"/>
      <c r="Z1140" s="272"/>
    </row>
    <row r="1141" spans="1:26" x14ac:dyDescent="0.35">
      <c r="A1141" s="1008"/>
      <c r="D1141" s="269" t="str">
        <f t="shared" si="18"/>
        <v/>
      </c>
      <c r="F1141" s="271" t="str">
        <f>IF(Table4[[#This Row],[START DATE]]="","",IF(Table4[[#This Row],[TASK DURATION]]="","",Table4[[#This Row],[START DATE]]+Table4[[#This Row],[TASK DURATION]]))</f>
        <v/>
      </c>
      <c r="G1141" s="272"/>
      <c r="H1141" s="272"/>
      <c r="I1141" s="272"/>
      <c r="J1141" s="272"/>
      <c r="K1141" s="272"/>
      <c r="L1141" s="272"/>
      <c r="M1141" s="272"/>
      <c r="N1141" s="272"/>
      <c r="O1141" s="272"/>
      <c r="P1141" s="272"/>
      <c r="Q1141" s="272"/>
      <c r="R1141" s="272"/>
      <c r="S1141" s="272"/>
      <c r="T1141" s="272"/>
      <c r="U1141" s="272"/>
      <c r="V1141" s="272"/>
      <c r="W1141" s="272"/>
      <c r="X1141" s="272"/>
      <c r="Y1141" s="272"/>
      <c r="Z1141" s="272"/>
    </row>
    <row r="1142" spans="1:26" x14ac:dyDescent="0.35">
      <c r="A1142" s="1008"/>
      <c r="D1142" s="269" t="str">
        <f t="shared" si="18"/>
        <v/>
      </c>
      <c r="F1142" s="271" t="str">
        <f>IF(Table4[[#This Row],[START DATE]]="","",IF(Table4[[#This Row],[TASK DURATION]]="","",Table4[[#This Row],[START DATE]]+Table4[[#This Row],[TASK DURATION]]))</f>
        <v/>
      </c>
      <c r="G1142" s="272"/>
      <c r="H1142" s="272"/>
      <c r="I1142" s="272"/>
      <c r="J1142" s="272"/>
      <c r="K1142" s="272"/>
      <c r="L1142" s="272"/>
      <c r="M1142" s="272"/>
      <c r="N1142" s="272"/>
      <c r="O1142" s="272"/>
      <c r="P1142" s="272"/>
      <c r="Q1142" s="272"/>
      <c r="R1142" s="272"/>
      <c r="S1142" s="272"/>
      <c r="T1142" s="272"/>
      <c r="U1142" s="272"/>
      <c r="V1142" s="272"/>
      <c r="W1142" s="272"/>
      <c r="X1142" s="272"/>
      <c r="Y1142" s="272"/>
      <c r="Z1142" s="272"/>
    </row>
    <row r="1143" spans="1:26" x14ac:dyDescent="0.35">
      <c r="A1143" s="1008"/>
      <c r="D1143" s="269" t="str">
        <f t="shared" si="18"/>
        <v/>
      </c>
      <c r="F1143" s="271" t="str">
        <f>IF(Table4[[#This Row],[START DATE]]="","",IF(Table4[[#This Row],[TASK DURATION]]="","",Table4[[#This Row],[START DATE]]+Table4[[#This Row],[TASK DURATION]]))</f>
        <v/>
      </c>
      <c r="G1143" s="272"/>
      <c r="H1143" s="272"/>
      <c r="I1143" s="272"/>
      <c r="J1143" s="272"/>
      <c r="K1143" s="272"/>
      <c r="L1143" s="272"/>
      <c r="M1143" s="272"/>
      <c r="N1143" s="272"/>
      <c r="O1143" s="272"/>
      <c r="P1143" s="272"/>
      <c r="Q1143" s="272"/>
      <c r="R1143" s="272"/>
      <c r="S1143" s="272"/>
      <c r="T1143" s="272"/>
      <c r="U1143" s="272"/>
      <c r="V1143" s="272"/>
      <c r="W1143" s="272"/>
      <c r="X1143" s="272"/>
      <c r="Y1143" s="272"/>
      <c r="Z1143" s="272"/>
    </row>
    <row r="1144" spans="1:26" x14ac:dyDescent="0.35">
      <c r="A1144" s="1008"/>
      <c r="D1144" s="269" t="str">
        <f t="shared" si="18"/>
        <v/>
      </c>
      <c r="F1144" s="271" t="str">
        <f>IF(Table4[[#This Row],[START DATE]]="","",IF(Table4[[#This Row],[TASK DURATION]]="","",Table4[[#This Row],[START DATE]]+Table4[[#This Row],[TASK DURATION]]))</f>
        <v/>
      </c>
      <c r="G1144" s="272"/>
      <c r="H1144" s="272"/>
      <c r="I1144" s="272"/>
      <c r="J1144" s="272"/>
      <c r="K1144" s="272"/>
      <c r="L1144" s="272"/>
      <c r="M1144" s="272"/>
      <c r="N1144" s="272"/>
      <c r="O1144" s="272"/>
      <c r="P1144" s="272"/>
      <c r="Q1144" s="272"/>
      <c r="R1144" s="272"/>
      <c r="S1144" s="272"/>
      <c r="T1144" s="272"/>
      <c r="U1144" s="272"/>
      <c r="V1144" s="272"/>
      <c r="W1144" s="272"/>
      <c r="X1144" s="272"/>
      <c r="Y1144" s="272"/>
      <c r="Z1144" s="272"/>
    </row>
    <row r="1145" spans="1:26" x14ac:dyDescent="0.35">
      <c r="A1145" s="1008"/>
      <c r="D1145" s="269" t="str">
        <f t="shared" si="18"/>
        <v/>
      </c>
      <c r="F1145" s="271" t="str">
        <f>IF(Table4[[#This Row],[START DATE]]="","",IF(Table4[[#This Row],[TASK DURATION]]="","",Table4[[#This Row],[START DATE]]+Table4[[#This Row],[TASK DURATION]]))</f>
        <v/>
      </c>
      <c r="G1145" s="272"/>
      <c r="H1145" s="272"/>
      <c r="I1145" s="272"/>
      <c r="J1145" s="272"/>
      <c r="K1145" s="272"/>
      <c r="L1145" s="272"/>
      <c r="M1145" s="272"/>
      <c r="N1145" s="272"/>
      <c r="O1145" s="272"/>
      <c r="P1145" s="272"/>
      <c r="Q1145" s="272"/>
      <c r="R1145" s="272"/>
      <c r="S1145" s="272"/>
      <c r="T1145" s="272"/>
      <c r="U1145" s="272"/>
      <c r="V1145" s="272"/>
      <c r="W1145" s="272"/>
      <c r="X1145" s="272"/>
      <c r="Y1145" s="272"/>
      <c r="Z1145" s="272"/>
    </row>
    <row r="1146" spans="1:26" x14ac:dyDescent="0.35">
      <c r="A1146" s="1008"/>
      <c r="D1146" s="269" t="str">
        <f t="shared" si="18"/>
        <v/>
      </c>
      <c r="F1146" s="271" t="str">
        <f>IF(Table4[[#This Row],[START DATE]]="","",IF(Table4[[#This Row],[TASK DURATION]]="","",Table4[[#This Row],[START DATE]]+Table4[[#This Row],[TASK DURATION]]))</f>
        <v/>
      </c>
      <c r="G1146" s="272"/>
      <c r="H1146" s="272"/>
      <c r="I1146" s="272"/>
      <c r="J1146" s="272"/>
      <c r="K1146" s="272"/>
      <c r="L1146" s="272"/>
      <c r="M1146" s="272"/>
      <c r="N1146" s="272"/>
      <c r="O1146" s="272"/>
      <c r="P1146" s="272"/>
      <c r="Q1146" s="272"/>
      <c r="R1146" s="272"/>
      <c r="S1146" s="272"/>
      <c r="T1146" s="272"/>
      <c r="U1146" s="272"/>
      <c r="V1146" s="272"/>
      <c r="W1146" s="272"/>
      <c r="X1146" s="272"/>
      <c r="Y1146" s="272"/>
      <c r="Z1146" s="272"/>
    </row>
    <row r="1147" spans="1:26" x14ac:dyDescent="0.35">
      <c r="A1147" s="1008"/>
      <c r="D1147" s="269" t="str">
        <f t="shared" si="18"/>
        <v/>
      </c>
      <c r="F1147" s="271" t="str">
        <f>IF(Table4[[#This Row],[START DATE]]="","",IF(Table4[[#This Row],[TASK DURATION]]="","",Table4[[#This Row],[START DATE]]+Table4[[#This Row],[TASK DURATION]]))</f>
        <v/>
      </c>
      <c r="G1147" s="272"/>
      <c r="H1147" s="272"/>
      <c r="I1147" s="272"/>
      <c r="J1147" s="272"/>
      <c r="K1147" s="272"/>
      <c r="L1147" s="272"/>
      <c r="M1147" s="272"/>
      <c r="N1147" s="272"/>
      <c r="O1147" s="272"/>
      <c r="P1147" s="272"/>
      <c r="Q1147" s="272"/>
      <c r="R1147" s="272"/>
      <c r="S1147" s="272"/>
      <c r="T1147" s="272"/>
      <c r="U1147" s="272"/>
      <c r="V1147" s="272"/>
      <c r="W1147" s="272"/>
      <c r="X1147" s="272"/>
      <c r="Y1147" s="272"/>
      <c r="Z1147" s="272"/>
    </row>
    <row r="1148" spans="1:26" x14ac:dyDescent="0.35">
      <c r="A1148" s="1008"/>
      <c r="D1148" s="269" t="str">
        <f t="shared" si="18"/>
        <v/>
      </c>
      <c r="F1148" s="271" t="str">
        <f>IF(Table4[[#This Row],[START DATE]]="","",IF(Table4[[#This Row],[TASK DURATION]]="","",Table4[[#This Row],[START DATE]]+Table4[[#This Row],[TASK DURATION]]))</f>
        <v/>
      </c>
      <c r="G1148" s="272"/>
      <c r="H1148" s="272"/>
      <c r="I1148" s="272"/>
      <c r="J1148" s="272"/>
      <c r="K1148" s="272"/>
      <c r="L1148" s="272"/>
      <c r="M1148" s="272"/>
      <c r="N1148" s="272"/>
      <c r="O1148" s="272"/>
      <c r="P1148" s="272"/>
      <c r="Q1148" s="272"/>
      <c r="R1148" s="272"/>
      <c r="S1148" s="272"/>
      <c r="T1148" s="272"/>
      <c r="U1148" s="272"/>
      <c r="V1148" s="272"/>
      <c r="W1148" s="272"/>
      <c r="X1148" s="272"/>
      <c r="Y1148" s="272"/>
      <c r="Z1148" s="272"/>
    </row>
    <row r="1149" spans="1:26" x14ac:dyDescent="0.35">
      <c r="A1149" s="1008"/>
      <c r="D1149" s="269" t="str">
        <f t="shared" si="18"/>
        <v/>
      </c>
      <c r="F1149" s="271" t="str">
        <f>IF(Table4[[#This Row],[START DATE]]="","",IF(Table4[[#This Row],[TASK DURATION]]="","",Table4[[#This Row],[START DATE]]+Table4[[#This Row],[TASK DURATION]]))</f>
        <v/>
      </c>
      <c r="G1149" s="272"/>
      <c r="H1149" s="272"/>
      <c r="I1149" s="272"/>
      <c r="J1149" s="272"/>
      <c r="K1149" s="272"/>
      <c r="L1149" s="272"/>
      <c r="M1149" s="272"/>
      <c r="N1149" s="272"/>
      <c r="O1149" s="272"/>
      <c r="P1149" s="272"/>
      <c r="Q1149" s="272"/>
      <c r="R1149" s="272"/>
      <c r="S1149" s="272"/>
      <c r="T1149" s="272"/>
      <c r="U1149" s="272"/>
      <c r="V1149" s="272"/>
      <c r="W1149" s="272"/>
      <c r="X1149" s="272"/>
      <c r="Y1149" s="272"/>
      <c r="Z1149" s="272"/>
    </row>
    <row r="1150" spans="1:26" x14ac:dyDescent="0.35">
      <c r="A1150" s="1008"/>
      <c r="D1150" s="269" t="str">
        <f t="shared" si="18"/>
        <v/>
      </c>
      <c r="F1150" s="271" t="str">
        <f>IF(Table4[[#This Row],[START DATE]]="","",IF(Table4[[#This Row],[TASK DURATION]]="","",Table4[[#This Row],[START DATE]]+Table4[[#This Row],[TASK DURATION]]))</f>
        <v/>
      </c>
      <c r="G1150" s="272"/>
      <c r="H1150" s="272"/>
      <c r="I1150" s="272"/>
      <c r="J1150" s="272"/>
      <c r="K1150" s="272"/>
      <c r="L1150" s="272"/>
      <c r="M1150" s="272"/>
      <c r="N1150" s="272"/>
      <c r="O1150" s="272"/>
      <c r="P1150" s="272"/>
      <c r="Q1150" s="272"/>
      <c r="R1150" s="272"/>
      <c r="S1150" s="272"/>
      <c r="T1150" s="272"/>
      <c r="U1150" s="272"/>
      <c r="V1150" s="272"/>
      <c r="W1150" s="272"/>
      <c r="X1150" s="272"/>
      <c r="Y1150" s="272"/>
      <c r="Z1150" s="272"/>
    </row>
    <row r="1151" spans="1:26" x14ac:dyDescent="0.35">
      <c r="A1151" s="1008"/>
      <c r="D1151" s="269" t="str">
        <f t="shared" si="18"/>
        <v/>
      </c>
      <c r="F1151" s="271" t="str">
        <f>IF(Table4[[#This Row],[START DATE]]="","",IF(Table4[[#This Row],[TASK DURATION]]="","",Table4[[#This Row],[START DATE]]+Table4[[#This Row],[TASK DURATION]]))</f>
        <v/>
      </c>
      <c r="G1151" s="272"/>
      <c r="H1151" s="272"/>
      <c r="I1151" s="272"/>
      <c r="J1151" s="272"/>
      <c r="K1151" s="272"/>
      <c r="L1151" s="272"/>
      <c r="M1151" s="272"/>
      <c r="N1151" s="272"/>
      <c r="O1151" s="272"/>
      <c r="P1151" s="272"/>
      <c r="Q1151" s="272"/>
      <c r="R1151" s="272"/>
      <c r="S1151" s="272"/>
      <c r="T1151" s="272"/>
      <c r="U1151" s="272"/>
      <c r="V1151" s="272"/>
      <c r="W1151" s="272"/>
      <c r="X1151" s="272"/>
      <c r="Y1151" s="272"/>
      <c r="Z1151" s="272"/>
    </row>
    <row r="1152" spans="1:26" x14ac:dyDescent="0.35">
      <c r="A1152" s="1008"/>
      <c r="D1152" s="269" t="str">
        <f t="shared" si="18"/>
        <v/>
      </c>
      <c r="F1152" s="271" t="str">
        <f>IF(Table4[[#This Row],[START DATE]]="","",IF(Table4[[#This Row],[TASK DURATION]]="","",Table4[[#This Row],[START DATE]]+Table4[[#This Row],[TASK DURATION]]))</f>
        <v/>
      </c>
      <c r="G1152" s="272"/>
      <c r="H1152" s="272"/>
      <c r="I1152" s="272"/>
      <c r="J1152" s="272"/>
      <c r="K1152" s="272"/>
      <c r="L1152" s="272"/>
      <c r="M1152" s="272"/>
      <c r="N1152" s="272"/>
      <c r="O1152" s="272"/>
      <c r="P1152" s="272"/>
      <c r="Q1152" s="272"/>
      <c r="R1152" s="272"/>
      <c r="S1152" s="272"/>
      <c r="T1152" s="272"/>
      <c r="U1152" s="272"/>
      <c r="V1152" s="272"/>
      <c r="W1152" s="272"/>
      <c r="X1152" s="272"/>
      <c r="Y1152" s="272"/>
      <c r="Z1152" s="272"/>
    </row>
    <row r="1153" spans="1:26" x14ac:dyDescent="0.35">
      <c r="A1153" s="1008"/>
      <c r="D1153" s="269" t="str">
        <f t="shared" si="18"/>
        <v/>
      </c>
      <c r="F1153" s="271" t="str">
        <f>IF(Table4[[#This Row],[START DATE]]="","",IF(Table4[[#This Row],[TASK DURATION]]="","",Table4[[#This Row],[START DATE]]+Table4[[#This Row],[TASK DURATION]]))</f>
        <v/>
      </c>
      <c r="G1153" s="272"/>
      <c r="H1153" s="272"/>
      <c r="I1153" s="272"/>
      <c r="J1153" s="272"/>
      <c r="K1153" s="272"/>
      <c r="L1153" s="272"/>
      <c r="M1153" s="272"/>
      <c r="N1153" s="272"/>
      <c r="O1153" s="272"/>
      <c r="P1153" s="272"/>
      <c r="Q1153" s="272"/>
      <c r="R1153" s="272"/>
      <c r="S1153" s="272"/>
      <c r="T1153" s="272"/>
      <c r="U1153" s="272"/>
      <c r="V1153" s="272"/>
      <c r="W1153" s="272"/>
      <c r="X1153" s="272"/>
      <c r="Y1153" s="272"/>
      <c r="Z1153" s="272"/>
    </row>
    <row r="1154" spans="1:26" x14ac:dyDescent="0.35">
      <c r="A1154" s="1008"/>
      <c r="D1154" s="269" t="str">
        <f t="shared" ref="D1154:D1217" si="19">IF(E1154="","",IF(C1154="","",E1154-C1154))</f>
        <v/>
      </c>
      <c r="F1154" s="271" t="str">
        <f>IF(Table4[[#This Row],[START DATE]]="","",IF(Table4[[#This Row],[TASK DURATION]]="","",Table4[[#This Row],[START DATE]]+Table4[[#This Row],[TASK DURATION]]))</f>
        <v/>
      </c>
      <c r="G1154" s="272"/>
      <c r="H1154" s="272"/>
      <c r="I1154" s="272"/>
      <c r="J1154" s="272"/>
      <c r="K1154" s="272"/>
      <c r="L1154" s="272"/>
      <c r="M1154" s="272"/>
      <c r="N1154" s="272"/>
      <c r="O1154" s="272"/>
      <c r="P1154" s="272"/>
      <c r="Q1154" s="272"/>
      <c r="R1154" s="272"/>
      <c r="S1154" s="272"/>
      <c r="T1154" s="272"/>
      <c r="U1154" s="272"/>
      <c r="V1154" s="272"/>
      <c r="W1154" s="272"/>
      <c r="X1154" s="272"/>
      <c r="Y1154" s="272"/>
      <c r="Z1154" s="272"/>
    </row>
    <row r="1155" spans="1:26" x14ac:dyDescent="0.35">
      <c r="A1155" s="1008"/>
      <c r="D1155" s="269" t="str">
        <f t="shared" si="19"/>
        <v/>
      </c>
      <c r="F1155" s="271" t="str">
        <f>IF(Table4[[#This Row],[START DATE]]="","",IF(Table4[[#This Row],[TASK DURATION]]="","",Table4[[#This Row],[START DATE]]+Table4[[#This Row],[TASK DURATION]]))</f>
        <v/>
      </c>
      <c r="G1155" s="272"/>
      <c r="H1155" s="272"/>
      <c r="I1155" s="272"/>
      <c r="J1155" s="272"/>
      <c r="K1155" s="272"/>
      <c r="L1155" s="272"/>
      <c r="M1155" s="272"/>
      <c r="N1155" s="272"/>
      <c r="O1155" s="272"/>
      <c r="P1155" s="272"/>
      <c r="Q1155" s="272"/>
      <c r="R1155" s="272"/>
      <c r="S1155" s="272"/>
      <c r="T1155" s="272"/>
      <c r="U1155" s="272"/>
      <c r="V1155" s="272"/>
      <c r="W1155" s="272"/>
      <c r="X1155" s="272"/>
      <c r="Y1155" s="272"/>
      <c r="Z1155" s="272"/>
    </row>
    <row r="1156" spans="1:26" x14ac:dyDescent="0.35">
      <c r="A1156" s="1008"/>
      <c r="D1156" s="269" t="str">
        <f t="shared" si="19"/>
        <v/>
      </c>
      <c r="F1156" s="271" t="str">
        <f>IF(Table4[[#This Row],[START DATE]]="","",IF(Table4[[#This Row],[TASK DURATION]]="","",Table4[[#This Row],[START DATE]]+Table4[[#This Row],[TASK DURATION]]))</f>
        <v/>
      </c>
      <c r="G1156" s="272"/>
      <c r="H1156" s="272"/>
      <c r="I1156" s="272"/>
      <c r="J1156" s="272"/>
      <c r="K1156" s="272"/>
      <c r="L1156" s="272"/>
      <c r="M1156" s="272"/>
      <c r="N1156" s="272"/>
      <c r="O1156" s="272"/>
      <c r="P1156" s="272"/>
      <c r="Q1156" s="272"/>
      <c r="R1156" s="272"/>
      <c r="S1156" s="272"/>
      <c r="T1156" s="272"/>
      <c r="U1156" s="272"/>
      <c r="V1156" s="272"/>
      <c r="W1156" s="272"/>
      <c r="X1156" s="272"/>
      <c r="Y1156" s="272"/>
      <c r="Z1156" s="272"/>
    </row>
    <row r="1157" spans="1:26" x14ac:dyDescent="0.35">
      <c r="A1157" s="1008"/>
      <c r="D1157" s="269" t="str">
        <f t="shared" si="19"/>
        <v/>
      </c>
      <c r="F1157" s="271" t="str">
        <f>IF(Table4[[#This Row],[START DATE]]="","",IF(Table4[[#This Row],[TASK DURATION]]="","",Table4[[#This Row],[START DATE]]+Table4[[#This Row],[TASK DURATION]]))</f>
        <v/>
      </c>
      <c r="G1157" s="272"/>
      <c r="H1157" s="272"/>
      <c r="I1157" s="272"/>
      <c r="J1157" s="272"/>
      <c r="K1157" s="272"/>
      <c r="L1157" s="272"/>
      <c r="M1157" s="272"/>
      <c r="N1157" s="272"/>
      <c r="O1157" s="272"/>
      <c r="P1157" s="272"/>
      <c r="Q1157" s="272"/>
      <c r="R1157" s="272"/>
      <c r="S1157" s="272"/>
      <c r="T1157" s="272"/>
      <c r="U1157" s="272"/>
      <c r="V1157" s="272"/>
      <c r="W1157" s="272"/>
      <c r="X1157" s="272"/>
      <c r="Y1157" s="272"/>
      <c r="Z1157" s="272"/>
    </row>
    <row r="1158" spans="1:26" x14ac:dyDescent="0.35">
      <c r="A1158" s="1008"/>
      <c r="D1158" s="269" t="str">
        <f t="shared" si="19"/>
        <v/>
      </c>
      <c r="F1158" s="271" t="str">
        <f>IF(Table4[[#This Row],[START DATE]]="","",IF(Table4[[#This Row],[TASK DURATION]]="","",Table4[[#This Row],[START DATE]]+Table4[[#This Row],[TASK DURATION]]))</f>
        <v/>
      </c>
      <c r="G1158" s="272"/>
      <c r="H1158" s="272"/>
      <c r="I1158" s="272"/>
      <c r="J1158" s="272"/>
      <c r="K1158" s="272"/>
      <c r="L1158" s="272"/>
      <c r="M1158" s="272"/>
      <c r="N1158" s="272"/>
      <c r="O1158" s="272"/>
      <c r="P1158" s="272"/>
      <c r="Q1158" s="272"/>
      <c r="R1158" s="272"/>
      <c r="S1158" s="272"/>
      <c r="T1158" s="272"/>
      <c r="U1158" s="272"/>
      <c r="V1158" s="272"/>
      <c r="W1158" s="272"/>
      <c r="X1158" s="272"/>
      <c r="Y1158" s="272"/>
      <c r="Z1158" s="272"/>
    </row>
    <row r="1159" spans="1:26" x14ac:dyDescent="0.35">
      <c r="A1159" s="1008"/>
      <c r="D1159" s="269" t="str">
        <f t="shared" si="19"/>
        <v/>
      </c>
      <c r="F1159" s="271" t="str">
        <f>IF(Table4[[#This Row],[START DATE]]="","",IF(Table4[[#This Row],[TASK DURATION]]="","",Table4[[#This Row],[START DATE]]+Table4[[#This Row],[TASK DURATION]]))</f>
        <v/>
      </c>
      <c r="G1159" s="272"/>
      <c r="H1159" s="272"/>
      <c r="I1159" s="272"/>
      <c r="J1159" s="272"/>
      <c r="K1159" s="272"/>
      <c r="L1159" s="272"/>
      <c r="M1159" s="272"/>
      <c r="N1159" s="272"/>
      <c r="O1159" s="272"/>
      <c r="P1159" s="272"/>
      <c r="Q1159" s="272"/>
      <c r="R1159" s="272"/>
      <c r="S1159" s="272"/>
      <c r="T1159" s="272"/>
      <c r="U1159" s="272"/>
      <c r="V1159" s="272"/>
      <c r="W1159" s="272"/>
      <c r="X1159" s="272"/>
      <c r="Y1159" s="272"/>
      <c r="Z1159" s="272"/>
    </row>
    <row r="1160" spans="1:26" x14ac:dyDescent="0.35">
      <c r="A1160" s="1008"/>
      <c r="D1160" s="269" t="str">
        <f t="shared" si="19"/>
        <v/>
      </c>
      <c r="F1160" s="271" t="str">
        <f>IF(Table4[[#This Row],[START DATE]]="","",IF(Table4[[#This Row],[TASK DURATION]]="","",Table4[[#This Row],[START DATE]]+Table4[[#This Row],[TASK DURATION]]))</f>
        <v/>
      </c>
      <c r="G1160" s="272"/>
      <c r="H1160" s="272"/>
      <c r="I1160" s="272"/>
      <c r="J1160" s="272"/>
      <c r="K1160" s="272"/>
      <c r="L1160" s="272"/>
      <c r="M1160" s="272"/>
      <c r="N1160" s="272"/>
      <c r="O1160" s="272"/>
      <c r="P1160" s="272"/>
      <c r="Q1160" s="272"/>
      <c r="R1160" s="272"/>
      <c r="S1160" s="272"/>
      <c r="T1160" s="272"/>
      <c r="U1160" s="272"/>
      <c r="V1160" s="272"/>
      <c r="W1160" s="272"/>
      <c r="X1160" s="272"/>
      <c r="Y1160" s="272"/>
      <c r="Z1160" s="272"/>
    </row>
    <row r="1161" spans="1:26" x14ac:dyDescent="0.35">
      <c r="A1161" s="1008"/>
      <c r="D1161" s="269" t="str">
        <f t="shared" si="19"/>
        <v/>
      </c>
      <c r="F1161" s="271" t="str">
        <f>IF(Table4[[#This Row],[START DATE]]="","",IF(Table4[[#This Row],[TASK DURATION]]="","",Table4[[#This Row],[START DATE]]+Table4[[#This Row],[TASK DURATION]]))</f>
        <v/>
      </c>
      <c r="G1161" s="272"/>
      <c r="H1161" s="272"/>
      <c r="I1161" s="272"/>
      <c r="J1161" s="272"/>
      <c r="K1161" s="272"/>
      <c r="L1161" s="272"/>
      <c r="M1161" s="272"/>
      <c r="N1161" s="272"/>
      <c r="O1161" s="272"/>
      <c r="P1161" s="272"/>
      <c r="Q1161" s="272"/>
      <c r="R1161" s="272"/>
      <c r="S1161" s="272"/>
      <c r="T1161" s="272"/>
      <c r="U1161" s="272"/>
      <c r="V1161" s="272"/>
      <c r="W1161" s="272"/>
      <c r="X1161" s="272"/>
      <c r="Y1161" s="272"/>
      <c r="Z1161" s="272"/>
    </row>
    <row r="1162" spans="1:26" x14ac:dyDescent="0.35">
      <c r="A1162" s="1008"/>
      <c r="D1162" s="269" t="str">
        <f t="shared" si="19"/>
        <v/>
      </c>
      <c r="F1162" s="271" t="str">
        <f>IF(Table4[[#This Row],[START DATE]]="","",IF(Table4[[#This Row],[TASK DURATION]]="","",Table4[[#This Row],[START DATE]]+Table4[[#This Row],[TASK DURATION]]))</f>
        <v/>
      </c>
      <c r="G1162" s="272"/>
      <c r="H1162" s="272"/>
      <c r="I1162" s="272"/>
      <c r="J1162" s="272"/>
      <c r="K1162" s="272"/>
      <c r="L1162" s="272"/>
      <c r="M1162" s="272"/>
      <c r="N1162" s="272"/>
      <c r="O1162" s="272"/>
      <c r="P1162" s="272"/>
      <c r="Q1162" s="272"/>
      <c r="R1162" s="272"/>
      <c r="S1162" s="272"/>
      <c r="T1162" s="272"/>
      <c r="U1162" s="272"/>
      <c r="V1162" s="272"/>
      <c r="W1162" s="272"/>
      <c r="X1162" s="272"/>
      <c r="Y1162" s="272"/>
      <c r="Z1162" s="272"/>
    </row>
    <row r="1163" spans="1:26" x14ac:dyDescent="0.35">
      <c r="A1163" s="1008"/>
      <c r="D1163" s="269" t="str">
        <f t="shared" si="19"/>
        <v/>
      </c>
      <c r="F1163" s="271" t="str">
        <f>IF(Table4[[#This Row],[START DATE]]="","",IF(Table4[[#This Row],[TASK DURATION]]="","",Table4[[#This Row],[START DATE]]+Table4[[#This Row],[TASK DURATION]]))</f>
        <v/>
      </c>
      <c r="G1163" s="272"/>
      <c r="H1163" s="272"/>
      <c r="I1163" s="272"/>
      <c r="J1163" s="272"/>
      <c r="K1163" s="272"/>
      <c r="L1163" s="272"/>
      <c r="M1163" s="272"/>
      <c r="N1163" s="272"/>
      <c r="O1163" s="272"/>
      <c r="P1163" s="272"/>
      <c r="Q1163" s="272"/>
      <c r="R1163" s="272"/>
      <c r="S1163" s="272"/>
      <c r="T1163" s="272"/>
      <c r="U1163" s="272"/>
      <c r="V1163" s="272"/>
      <c r="W1163" s="272"/>
      <c r="X1163" s="272"/>
      <c r="Y1163" s="272"/>
      <c r="Z1163" s="272"/>
    </row>
    <row r="1164" spans="1:26" x14ac:dyDescent="0.35">
      <c r="A1164" s="1008"/>
      <c r="D1164" s="269" t="str">
        <f t="shared" si="19"/>
        <v/>
      </c>
      <c r="F1164" s="271" t="str">
        <f>IF(Table4[[#This Row],[START DATE]]="","",IF(Table4[[#This Row],[TASK DURATION]]="","",Table4[[#This Row],[START DATE]]+Table4[[#This Row],[TASK DURATION]]))</f>
        <v/>
      </c>
      <c r="G1164" s="272"/>
      <c r="H1164" s="272"/>
      <c r="I1164" s="272"/>
      <c r="J1164" s="272"/>
      <c r="K1164" s="272"/>
      <c r="L1164" s="272"/>
      <c r="M1164" s="272"/>
      <c r="N1164" s="272"/>
      <c r="O1164" s="272"/>
      <c r="P1164" s="272"/>
      <c r="Q1164" s="272"/>
      <c r="R1164" s="272"/>
      <c r="S1164" s="272"/>
      <c r="T1164" s="272"/>
      <c r="U1164" s="272"/>
      <c r="V1164" s="272"/>
      <c r="W1164" s="272"/>
      <c r="X1164" s="272"/>
      <c r="Y1164" s="272"/>
      <c r="Z1164" s="272"/>
    </row>
    <row r="1165" spans="1:26" x14ac:dyDescent="0.35">
      <c r="A1165" s="1008"/>
      <c r="D1165" s="269" t="str">
        <f t="shared" si="19"/>
        <v/>
      </c>
      <c r="F1165" s="271" t="str">
        <f>IF(Table4[[#This Row],[START DATE]]="","",IF(Table4[[#This Row],[TASK DURATION]]="","",Table4[[#This Row],[START DATE]]+Table4[[#This Row],[TASK DURATION]]))</f>
        <v/>
      </c>
      <c r="G1165" s="272"/>
      <c r="H1165" s="272"/>
      <c r="I1165" s="272"/>
      <c r="J1165" s="272"/>
      <c r="K1165" s="272"/>
      <c r="L1165" s="272"/>
      <c r="M1165" s="272"/>
      <c r="N1165" s="272"/>
      <c r="O1165" s="272"/>
      <c r="P1165" s="272"/>
      <c r="Q1165" s="272"/>
      <c r="R1165" s="272"/>
      <c r="S1165" s="272"/>
      <c r="T1165" s="272"/>
      <c r="U1165" s="272"/>
      <c r="V1165" s="272"/>
      <c r="W1165" s="272"/>
      <c r="X1165" s="272"/>
      <c r="Y1165" s="272"/>
      <c r="Z1165" s="272"/>
    </row>
    <row r="1166" spans="1:26" x14ac:dyDescent="0.35">
      <c r="A1166" s="1008"/>
      <c r="D1166" s="269" t="str">
        <f t="shared" si="19"/>
        <v/>
      </c>
      <c r="F1166" s="271" t="str">
        <f>IF(Table4[[#This Row],[START DATE]]="","",IF(Table4[[#This Row],[TASK DURATION]]="","",Table4[[#This Row],[START DATE]]+Table4[[#This Row],[TASK DURATION]]))</f>
        <v/>
      </c>
      <c r="G1166" s="272"/>
      <c r="H1166" s="272"/>
      <c r="I1166" s="272"/>
      <c r="J1166" s="272"/>
      <c r="K1166" s="272"/>
      <c r="L1166" s="272"/>
      <c r="M1166" s="272"/>
      <c r="N1166" s="272"/>
      <c r="O1166" s="272"/>
      <c r="P1166" s="272"/>
      <c r="Q1166" s="272"/>
      <c r="R1166" s="272"/>
      <c r="S1166" s="272"/>
      <c r="T1166" s="272"/>
      <c r="U1166" s="272"/>
      <c r="V1166" s="272"/>
      <c r="W1166" s="272"/>
      <c r="X1166" s="272"/>
      <c r="Y1166" s="272"/>
      <c r="Z1166" s="272"/>
    </row>
    <row r="1167" spans="1:26" x14ac:dyDescent="0.35">
      <c r="A1167" s="1008"/>
      <c r="D1167" s="269" t="str">
        <f t="shared" si="19"/>
        <v/>
      </c>
      <c r="F1167" s="271" t="str">
        <f>IF(Table4[[#This Row],[START DATE]]="","",IF(Table4[[#This Row],[TASK DURATION]]="","",Table4[[#This Row],[START DATE]]+Table4[[#This Row],[TASK DURATION]]))</f>
        <v/>
      </c>
      <c r="G1167" s="272"/>
      <c r="H1167" s="272"/>
      <c r="I1167" s="272"/>
      <c r="J1167" s="272"/>
      <c r="K1167" s="272"/>
      <c r="L1167" s="272"/>
      <c r="M1167" s="272"/>
      <c r="N1167" s="272"/>
      <c r="O1167" s="272"/>
      <c r="P1167" s="272"/>
      <c r="Q1167" s="272"/>
      <c r="R1167" s="272"/>
      <c r="S1167" s="272"/>
      <c r="T1167" s="272"/>
      <c r="U1167" s="272"/>
      <c r="V1167" s="272"/>
      <c r="W1167" s="272"/>
      <c r="X1167" s="272"/>
      <c r="Y1167" s="272"/>
      <c r="Z1167" s="272"/>
    </row>
    <row r="1168" spans="1:26" x14ac:dyDescent="0.35">
      <c r="A1168" s="1008"/>
      <c r="D1168" s="269" t="str">
        <f t="shared" si="19"/>
        <v/>
      </c>
      <c r="F1168" s="271" t="str">
        <f>IF(Table4[[#This Row],[START DATE]]="","",IF(Table4[[#This Row],[TASK DURATION]]="","",Table4[[#This Row],[START DATE]]+Table4[[#This Row],[TASK DURATION]]))</f>
        <v/>
      </c>
      <c r="G1168" s="272"/>
      <c r="H1168" s="272"/>
      <c r="I1168" s="272"/>
      <c r="J1168" s="272"/>
      <c r="K1168" s="272"/>
      <c r="L1168" s="272"/>
      <c r="M1168" s="272"/>
      <c r="N1168" s="272"/>
      <c r="O1168" s="272"/>
      <c r="P1168" s="272"/>
      <c r="Q1168" s="272"/>
      <c r="R1168" s="272"/>
      <c r="S1168" s="272"/>
      <c r="T1168" s="272"/>
      <c r="U1168" s="272"/>
      <c r="V1168" s="272"/>
      <c r="W1168" s="272"/>
      <c r="X1168" s="272"/>
      <c r="Y1168" s="272"/>
      <c r="Z1168" s="272"/>
    </row>
    <row r="1169" spans="1:26" x14ac:dyDescent="0.35">
      <c r="A1169" s="1008"/>
      <c r="D1169" s="269" t="str">
        <f t="shared" si="19"/>
        <v/>
      </c>
      <c r="F1169" s="271" t="str">
        <f>IF(Table4[[#This Row],[START DATE]]="","",IF(Table4[[#This Row],[TASK DURATION]]="","",Table4[[#This Row],[START DATE]]+Table4[[#This Row],[TASK DURATION]]))</f>
        <v/>
      </c>
      <c r="G1169" s="272"/>
      <c r="H1169" s="272"/>
      <c r="I1169" s="272"/>
      <c r="J1169" s="272"/>
      <c r="K1169" s="272"/>
      <c r="L1169" s="272"/>
      <c r="M1169" s="272"/>
      <c r="N1169" s="272"/>
      <c r="O1169" s="272"/>
      <c r="P1169" s="272"/>
      <c r="Q1169" s="272"/>
      <c r="R1169" s="272"/>
      <c r="S1169" s="272"/>
      <c r="T1169" s="272"/>
      <c r="U1169" s="272"/>
      <c r="V1169" s="272"/>
      <c r="W1169" s="272"/>
      <c r="X1169" s="272"/>
      <c r="Y1169" s="272"/>
      <c r="Z1169" s="272"/>
    </row>
    <row r="1170" spans="1:26" x14ac:dyDescent="0.35">
      <c r="A1170" s="1008"/>
      <c r="D1170" s="269" t="str">
        <f t="shared" si="19"/>
        <v/>
      </c>
      <c r="F1170" s="271" t="str">
        <f>IF(Table4[[#This Row],[START DATE]]="","",IF(Table4[[#This Row],[TASK DURATION]]="","",Table4[[#This Row],[START DATE]]+Table4[[#This Row],[TASK DURATION]]))</f>
        <v/>
      </c>
      <c r="G1170" s="272"/>
      <c r="H1170" s="272"/>
      <c r="I1170" s="272"/>
      <c r="J1170" s="272"/>
      <c r="K1170" s="272"/>
      <c r="L1170" s="272"/>
      <c r="M1170" s="272"/>
      <c r="N1170" s="272"/>
      <c r="O1170" s="272"/>
      <c r="P1170" s="272"/>
      <c r="Q1170" s="272"/>
      <c r="R1170" s="272"/>
      <c r="S1170" s="272"/>
      <c r="T1170" s="272"/>
      <c r="U1170" s="272"/>
      <c r="V1170" s="272"/>
      <c r="W1170" s="272"/>
      <c r="X1170" s="272"/>
      <c r="Y1170" s="272"/>
      <c r="Z1170" s="272"/>
    </row>
    <row r="1171" spans="1:26" x14ac:dyDescent="0.35">
      <c r="A1171" s="1008"/>
      <c r="D1171" s="269" t="str">
        <f t="shared" si="19"/>
        <v/>
      </c>
      <c r="F1171" s="271" t="str">
        <f>IF(Table4[[#This Row],[START DATE]]="","",IF(Table4[[#This Row],[TASK DURATION]]="","",Table4[[#This Row],[START DATE]]+Table4[[#This Row],[TASK DURATION]]))</f>
        <v/>
      </c>
      <c r="G1171" s="272"/>
      <c r="H1171" s="272"/>
      <c r="I1171" s="272"/>
      <c r="J1171" s="272"/>
      <c r="K1171" s="272"/>
      <c r="L1171" s="272"/>
      <c r="M1171" s="272"/>
      <c r="N1171" s="272"/>
      <c r="O1171" s="272"/>
      <c r="P1171" s="272"/>
      <c r="Q1171" s="272"/>
      <c r="R1171" s="272"/>
      <c r="S1171" s="272"/>
      <c r="T1171" s="272"/>
      <c r="U1171" s="272"/>
      <c r="V1171" s="272"/>
      <c r="W1171" s="272"/>
      <c r="X1171" s="272"/>
      <c r="Y1171" s="272"/>
      <c r="Z1171" s="272"/>
    </row>
    <row r="1172" spans="1:26" x14ac:dyDescent="0.35">
      <c r="A1172" s="1008"/>
      <c r="D1172" s="269" t="str">
        <f t="shared" si="19"/>
        <v/>
      </c>
      <c r="F1172" s="271" t="str">
        <f>IF(Table4[[#This Row],[START DATE]]="","",IF(Table4[[#This Row],[TASK DURATION]]="","",Table4[[#This Row],[START DATE]]+Table4[[#This Row],[TASK DURATION]]))</f>
        <v/>
      </c>
      <c r="G1172" s="272"/>
      <c r="H1172" s="272"/>
      <c r="I1172" s="272"/>
      <c r="J1172" s="272"/>
      <c r="K1172" s="272"/>
      <c r="L1172" s="272"/>
      <c r="M1172" s="272"/>
      <c r="N1172" s="272"/>
      <c r="O1172" s="272"/>
      <c r="P1172" s="272"/>
      <c r="Q1172" s="272"/>
      <c r="R1172" s="272"/>
      <c r="S1172" s="272"/>
      <c r="T1172" s="272"/>
      <c r="U1172" s="272"/>
      <c r="V1172" s="272"/>
      <c r="W1172" s="272"/>
      <c r="X1172" s="272"/>
      <c r="Y1172" s="272"/>
      <c r="Z1172" s="272"/>
    </row>
    <row r="1173" spans="1:26" x14ac:dyDescent="0.35">
      <c r="A1173" s="1008"/>
      <c r="D1173" s="269" t="str">
        <f t="shared" si="19"/>
        <v/>
      </c>
      <c r="F1173" s="271" t="str">
        <f>IF(Table4[[#This Row],[START DATE]]="","",IF(Table4[[#This Row],[TASK DURATION]]="","",Table4[[#This Row],[START DATE]]+Table4[[#This Row],[TASK DURATION]]))</f>
        <v/>
      </c>
      <c r="G1173" s="272"/>
      <c r="H1173" s="272"/>
      <c r="I1173" s="272"/>
      <c r="J1173" s="272"/>
      <c r="K1173" s="272"/>
      <c r="L1173" s="272"/>
      <c r="M1173" s="272"/>
      <c r="N1173" s="272"/>
      <c r="O1173" s="272"/>
      <c r="P1173" s="272"/>
      <c r="Q1173" s="272"/>
      <c r="R1173" s="272"/>
      <c r="S1173" s="272"/>
      <c r="T1173" s="272"/>
      <c r="U1173" s="272"/>
      <c r="V1173" s="272"/>
      <c r="W1173" s="272"/>
      <c r="X1173" s="272"/>
      <c r="Y1173" s="272"/>
      <c r="Z1173" s="272"/>
    </row>
    <row r="1174" spans="1:26" x14ac:dyDescent="0.35">
      <c r="A1174" s="1008"/>
      <c r="D1174" s="269" t="str">
        <f t="shared" si="19"/>
        <v/>
      </c>
      <c r="F1174" s="271" t="str">
        <f>IF(Table4[[#This Row],[START DATE]]="","",IF(Table4[[#This Row],[TASK DURATION]]="","",Table4[[#This Row],[START DATE]]+Table4[[#This Row],[TASK DURATION]]))</f>
        <v/>
      </c>
      <c r="G1174" s="272"/>
      <c r="H1174" s="272"/>
      <c r="I1174" s="272"/>
      <c r="J1174" s="272"/>
      <c r="K1174" s="272"/>
      <c r="L1174" s="272"/>
      <c r="M1174" s="272"/>
      <c r="N1174" s="272"/>
      <c r="O1174" s="272"/>
      <c r="P1174" s="272"/>
      <c r="Q1174" s="272"/>
      <c r="R1174" s="272"/>
      <c r="S1174" s="272"/>
      <c r="T1174" s="272"/>
      <c r="U1174" s="272"/>
      <c r="V1174" s="272"/>
      <c r="W1174" s="272"/>
      <c r="X1174" s="272"/>
      <c r="Y1174" s="272"/>
      <c r="Z1174" s="272"/>
    </row>
    <row r="1175" spans="1:26" x14ac:dyDescent="0.35">
      <c r="A1175" s="1008"/>
      <c r="D1175" s="269" t="str">
        <f t="shared" si="19"/>
        <v/>
      </c>
      <c r="F1175" s="271" t="str">
        <f>IF(Table4[[#This Row],[START DATE]]="","",IF(Table4[[#This Row],[TASK DURATION]]="","",Table4[[#This Row],[START DATE]]+Table4[[#This Row],[TASK DURATION]]))</f>
        <v/>
      </c>
      <c r="G1175" s="272"/>
      <c r="H1175" s="272"/>
      <c r="I1175" s="272"/>
      <c r="J1175" s="272"/>
      <c r="K1175" s="272"/>
      <c r="L1175" s="272"/>
      <c r="M1175" s="272"/>
      <c r="N1175" s="272"/>
      <c r="O1175" s="272"/>
      <c r="P1175" s="272"/>
      <c r="Q1175" s="272"/>
      <c r="R1175" s="272"/>
      <c r="S1175" s="272"/>
      <c r="T1175" s="272"/>
      <c r="U1175" s="272"/>
      <c r="V1175" s="272"/>
      <c r="W1175" s="272"/>
      <c r="X1175" s="272"/>
      <c r="Y1175" s="272"/>
      <c r="Z1175" s="272"/>
    </row>
    <row r="1176" spans="1:26" x14ac:dyDescent="0.35">
      <c r="A1176" s="1008"/>
      <c r="D1176" s="269" t="str">
        <f t="shared" si="19"/>
        <v/>
      </c>
      <c r="F1176" s="271" t="str">
        <f>IF(Table4[[#This Row],[START DATE]]="","",IF(Table4[[#This Row],[TASK DURATION]]="","",Table4[[#This Row],[START DATE]]+Table4[[#This Row],[TASK DURATION]]))</f>
        <v/>
      </c>
      <c r="G1176" s="272"/>
      <c r="H1176" s="272"/>
      <c r="I1176" s="272"/>
      <c r="J1176" s="272"/>
      <c r="K1176" s="272"/>
      <c r="L1176" s="272"/>
      <c r="M1176" s="272"/>
      <c r="N1176" s="272"/>
      <c r="O1176" s="272"/>
      <c r="P1176" s="272"/>
      <c r="Q1176" s="272"/>
      <c r="R1176" s="272"/>
      <c r="S1176" s="272"/>
      <c r="T1176" s="272"/>
      <c r="U1176" s="272"/>
      <c r="V1176" s="272"/>
      <c r="W1176" s="272"/>
      <c r="X1176" s="272"/>
      <c r="Y1176" s="272"/>
      <c r="Z1176" s="272"/>
    </row>
    <row r="1177" spans="1:26" x14ac:dyDescent="0.35">
      <c r="A1177" s="1008"/>
      <c r="D1177" s="269" t="str">
        <f t="shared" si="19"/>
        <v/>
      </c>
      <c r="F1177" s="271" t="str">
        <f>IF(Table4[[#This Row],[START DATE]]="","",IF(Table4[[#This Row],[TASK DURATION]]="","",Table4[[#This Row],[START DATE]]+Table4[[#This Row],[TASK DURATION]]))</f>
        <v/>
      </c>
      <c r="G1177" s="272"/>
      <c r="H1177" s="272"/>
      <c r="I1177" s="272"/>
      <c r="J1177" s="272"/>
      <c r="K1177" s="272"/>
      <c r="L1177" s="272"/>
      <c r="M1177" s="272"/>
      <c r="N1177" s="272"/>
      <c r="O1177" s="272"/>
      <c r="P1177" s="272"/>
      <c r="Q1177" s="272"/>
      <c r="R1177" s="272"/>
      <c r="S1177" s="272"/>
      <c r="T1177" s="272"/>
      <c r="U1177" s="272"/>
      <c r="V1177" s="272"/>
      <c r="W1177" s="272"/>
      <c r="X1177" s="272"/>
      <c r="Y1177" s="272"/>
      <c r="Z1177" s="272"/>
    </row>
    <row r="1178" spans="1:26" x14ac:dyDescent="0.35">
      <c r="A1178" s="1008"/>
      <c r="D1178" s="269" t="str">
        <f t="shared" si="19"/>
        <v/>
      </c>
      <c r="F1178" s="271" t="str">
        <f>IF(Table4[[#This Row],[START DATE]]="","",IF(Table4[[#This Row],[TASK DURATION]]="","",Table4[[#This Row],[START DATE]]+Table4[[#This Row],[TASK DURATION]]))</f>
        <v/>
      </c>
      <c r="G1178" s="272"/>
      <c r="H1178" s="272"/>
      <c r="I1178" s="272"/>
      <c r="J1178" s="272"/>
      <c r="K1178" s="272"/>
      <c r="L1178" s="272"/>
      <c r="M1178" s="272"/>
      <c r="N1178" s="272"/>
      <c r="O1178" s="272"/>
      <c r="P1178" s="272"/>
      <c r="Q1178" s="272"/>
      <c r="R1178" s="272"/>
      <c r="S1178" s="272"/>
      <c r="T1178" s="272"/>
      <c r="U1178" s="272"/>
      <c r="V1178" s="272"/>
      <c r="W1178" s="272"/>
      <c r="X1178" s="272"/>
      <c r="Y1178" s="272"/>
      <c r="Z1178" s="272"/>
    </row>
    <row r="1179" spans="1:26" x14ac:dyDescent="0.35">
      <c r="A1179" s="1008"/>
      <c r="D1179" s="269" t="str">
        <f t="shared" si="19"/>
        <v/>
      </c>
      <c r="F1179" s="271" t="str">
        <f>IF(Table4[[#This Row],[START DATE]]="","",IF(Table4[[#This Row],[TASK DURATION]]="","",Table4[[#This Row],[START DATE]]+Table4[[#This Row],[TASK DURATION]]))</f>
        <v/>
      </c>
      <c r="G1179" s="272"/>
      <c r="H1179" s="272"/>
      <c r="I1179" s="272"/>
      <c r="J1179" s="272"/>
      <c r="K1179" s="272"/>
      <c r="L1179" s="272"/>
      <c r="M1179" s="272"/>
      <c r="N1179" s="272"/>
      <c r="O1179" s="272"/>
      <c r="P1179" s="272"/>
      <c r="Q1179" s="272"/>
      <c r="R1179" s="272"/>
      <c r="S1179" s="272"/>
      <c r="T1179" s="272"/>
      <c r="U1179" s="272"/>
      <c r="V1179" s="272"/>
      <c r="W1179" s="272"/>
      <c r="X1179" s="272"/>
      <c r="Y1179" s="272"/>
      <c r="Z1179" s="272"/>
    </row>
    <row r="1180" spans="1:26" x14ac:dyDescent="0.35">
      <c r="A1180" s="1008"/>
      <c r="D1180" s="269" t="str">
        <f t="shared" si="19"/>
        <v/>
      </c>
      <c r="F1180" s="271" t="str">
        <f>IF(Table4[[#This Row],[START DATE]]="","",IF(Table4[[#This Row],[TASK DURATION]]="","",Table4[[#This Row],[START DATE]]+Table4[[#This Row],[TASK DURATION]]))</f>
        <v/>
      </c>
      <c r="G1180" s="272"/>
      <c r="H1180" s="272"/>
      <c r="I1180" s="272"/>
      <c r="J1180" s="272"/>
      <c r="K1180" s="272"/>
      <c r="L1180" s="272"/>
      <c r="M1180" s="272"/>
      <c r="N1180" s="272"/>
      <c r="O1180" s="272"/>
      <c r="P1180" s="272"/>
      <c r="Q1180" s="272"/>
      <c r="R1180" s="272"/>
      <c r="S1180" s="272"/>
      <c r="T1180" s="272"/>
      <c r="U1180" s="272"/>
      <c r="V1180" s="272"/>
      <c r="W1180" s="272"/>
      <c r="X1180" s="272"/>
      <c r="Y1180" s="272"/>
      <c r="Z1180" s="272"/>
    </row>
    <row r="1181" spans="1:26" x14ac:dyDescent="0.35">
      <c r="A1181" s="1008"/>
      <c r="D1181" s="269" t="str">
        <f t="shared" si="19"/>
        <v/>
      </c>
      <c r="F1181" s="271" t="str">
        <f>IF(Table4[[#This Row],[START DATE]]="","",IF(Table4[[#This Row],[TASK DURATION]]="","",Table4[[#This Row],[START DATE]]+Table4[[#This Row],[TASK DURATION]]))</f>
        <v/>
      </c>
      <c r="G1181" s="272"/>
      <c r="H1181" s="272"/>
      <c r="I1181" s="272"/>
      <c r="J1181" s="272"/>
      <c r="K1181" s="272"/>
      <c r="L1181" s="272"/>
      <c r="M1181" s="272"/>
      <c r="N1181" s="272"/>
      <c r="O1181" s="272"/>
      <c r="P1181" s="272"/>
      <c r="Q1181" s="272"/>
      <c r="R1181" s="272"/>
      <c r="S1181" s="272"/>
      <c r="T1181" s="272"/>
      <c r="U1181" s="272"/>
      <c r="V1181" s="272"/>
      <c r="W1181" s="272"/>
      <c r="X1181" s="272"/>
      <c r="Y1181" s="272"/>
      <c r="Z1181" s="272"/>
    </row>
    <row r="1182" spans="1:26" x14ac:dyDescent="0.35">
      <c r="A1182" s="1008"/>
      <c r="D1182" s="269" t="str">
        <f t="shared" si="19"/>
        <v/>
      </c>
      <c r="F1182" s="271" t="str">
        <f>IF(Table4[[#This Row],[START DATE]]="","",IF(Table4[[#This Row],[TASK DURATION]]="","",Table4[[#This Row],[START DATE]]+Table4[[#This Row],[TASK DURATION]]))</f>
        <v/>
      </c>
      <c r="G1182" s="272"/>
      <c r="H1182" s="272"/>
      <c r="I1182" s="272"/>
      <c r="J1182" s="272"/>
      <c r="K1182" s="272"/>
      <c r="L1182" s="272"/>
      <c r="M1182" s="272"/>
      <c r="N1182" s="272"/>
      <c r="O1182" s="272"/>
      <c r="P1182" s="272"/>
      <c r="Q1182" s="272"/>
      <c r="R1182" s="272"/>
      <c r="S1182" s="272"/>
      <c r="T1182" s="272"/>
      <c r="U1182" s="272"/>
      <c r="V1182" s="272"/>
      <c r="W1182" s="272"/>
      <c r="X1182" s="272"/>
      <c r="Y1182" s="272"/>
      <c r="Z1182" s="272"/>
    </row>
    <row r="1183" spans="1:26" x14ac:dyDescent="0.35">
      <c r="A1183" s="1008"/>
      <c r="D1183" s="269" t="str">
        <f t="shared" si="19"/>
        <v/>
      </c>
      <c r="F1183" s="271" t="str">
        <f>IF(Table4[[#This Row],[START DATE]]="","",IF(Table4[[#This Row],[TASK DURATION]]="","",Table4[[#This Row],[START DATE]]+Table4[[#This Row],[TASK DURATION]]))</f>
        <v/>
      </c>
      <c r="G1183" s="272"/>
      <c r="H1183" s="272"/>
      <c r="I1183" s="272"/>
      <c r="J1183" s="272"/>
      <c r="K1183" s="272"/>
      <c r="L1183" s="272"/>
      <c r="M1183" s="272"/>
      <c r="N1183" s="272"/>
      <c r="O1183" s="272"/>
      <c r="P1183" s="272"/>
      <c r="Q1183" s="272"/>
      <c r="R1183" s="272"/>
      <c r="S1183" s="272"/>
      <c r="T1183" s="272"/>
      <c r="U1183" s="272"/>
      <c r="V1183" s="272"/>
      <c r="W1183" s="272"/>
      <c r="X1183" s="272"/>
      <c r="Y1183" s="272"/>
      <c r="Z1183" s="272"/>
    </row>
    <row r="1184" spans="1:26" x14ac:dyDescent="0.35">
      <c r="A1184" s="1008"/>
      <c r="D1184" s="269" t="str">
        <f t="shared" si="19"/>
        <v/>
      </c>
      <c r="F1184" s="271" t="str">
        <f>IF(Table4[[#This Row],[START DATE]]="","",IF(Table4[[#This Row],[TASK DURATION]]="","",Table4[[#This Row],[START DATE]]+Table4[[#This Row],[TASK DURATION]]))</f>
        <v/>
      </c>
      <c r="G1184" s="272"/>
      <c r="H1184" s="272"/>
      <c r="I1184" s="272"/>
      <c r="J1184" s="272"/>
      <c r="K1184" s="272"/>
      <c r="L1184" s="272"/>
      <c r="M1184" s="272"/>
      <c r="N1184" s="272"/>
      <c r="O1184" s="272"/>
      <c r="P1184" s="272"/>
      <c r="Q1184" s="272"/>
      <c r="R1184" s="272"/>
      <c r="S1184" s="272"/>
      <c r="T1184" s="272"/>
      <c r="U1184" s="272"/>
      <c r="V1184" s="272"/>
      <c r="W1184" s="272"/>
      <c r="X1184" s="272"/>
      <c r="Y1184" s="272"/>
      <c r="Z1184" s="272"/>
    </row>
    <row r="1185" spans="1:26" x14ac:dyDescent="0.35">
      <c r="A1185" s="1008"/>
      <c r="D1185" s="269" t="str">
        <f t="shared" si="19"/>
        <v/>
      </c>
      <c r="F1185" s="271" t="str">
        <f>IF(Table4[[#This Row],[START DATE]]="","",IF(Table4[[#This Row],[TASK DURATION]]="","",Table4[[#This Row],[START DATE]]+Table4[[#This Row],[TASK DURATION]]))</f>
        <v/>
      </c>
      <c r="G1185" s="272"/>
      <c r="H1185" s="272"/>
      <c r="I1185" s="272"/>
      <c r="J1185" s="272"/>
      <c r="K1185" s="272"/>
      <c r="L1185" s="272"/>
      <c r="M1185" s="272"/>
      <c r="N1185" s="272"/>
      <c r="O1185" s="272"/>
      <c r="P1185" s="272"/>
      <c r="Q1185" s="272"/>
      <c r="R1185" s="272"/>
      <c r="S1185" s="272"/>
      <c r="T1185" s="272"/>
      <c r="U1185" s="272"/>
      <c r="V1185" s="272"/>
      <c r="W1185" s="272"/>
      <c r="X1185" s="272"/>
      <c r="Y1185" s="272"/>
      <c r="Z1185" s="272"/>
    </row>
    <row r="1186" spans="1:26" x14ac:dyDescent="0.35">
      <c r="A1186" s="1008"/>
      <c r="D1186" s="269" t="str">
        <f t="shared" si="19"/>
        <v/>
      </c>
      <c r="F1186" s="271" t="str">
        <f>IF(Table4[[#This Row],[START DATE]]="","",IF(Table4[[#This Row],[TASK DURATION]]="","",Table4[[#This Row],[START DATE]]+Table4[[#This Row],[TASK DURATION]]))</f>
        <v/>
      </c>
      <c r="G1186" s="272"/>
      <c r="H1186" s="272"/>
      <c r="I1186" s="272"/>
      <c r="J1186" s="272"/>
      <c r="K1186" s="272"/>
      <c r="L1186" s="272"/>
      <c r="M1186" s="272"/>
      <c r="N1186" s="272"/>
      <c r="O1186" s="272"/>
      <c r="P1186" s="272"/>
      <c r="Q1186" s="272"/>
      <c r="R1186" s="272"/>
      <c r="S1186" s="272"/>
      <c r="T1186" s="272"/>
      <c r="U1186" s="272"/>
      <c r="V1186" s="272"/>
      <c r="W1186" s="272"/>
      <c r="X1186" s="272"/>
      <c r="Y1186" s="272"/>
      <c r="Z1186" s="272"/>
    </row>
    <row r="1187" spans="1:26" x14ac:dyDescent="0.35">
      <c r="A1187" s="1008"/>
      <c r="D1187" s="269" t="str">
        <f t="shared" si="19"/>
        <v/>
      </c>
      <c r="F1187" s="271" t="str">
        <f>IF(Table4[[#This Row],[START DATE]]="","",IF(Table4[[#This Row],[TASK DURATION]]="","",Table4[[#This Row],[START DATE]]+Table4[[#This Row],[TASK DURATION]]))</f>
        <v/>
      </c>
      <c r="G1187" s="272"/>
      <c r="H1187" s="272"/>
      <c r="I1187" s="272"/>
      <c r="J1187" s="272"/>
      <c r="K1187" s="272"/>
      <c r="L1187" s="272"/>
      <c r="M1187" s="272"/>
      <c r="N1187" s="272"/>
      <c r="O1187" s="272"/>
      <c r="P1187" s="272"/>
      <c r="Q1187" s="272"/>
      <c r="R1187" s="272"/>
      <c r="S1187" s="272"/>
      <c r="T1187" s="272"/>
      <c r="U1187" s="272"/>
      <c r="V1187" s="272"/>
      <c r="W1187" s="272"/>
      <c r="X1187" s="272"/>
      <c r="Y1187" s="272"/>
      <c r="Z1187" s="272"/>
    </row>
    <row r="1188" spans="1:26" x14ac:dyDescent="0.35">
      <c r="A1188" s="1008"/>
      <c r="D1188" s="269" t="str">
        <f t="shared" si="19"/>
        <v/>
      </c>
      <c r="F1188" s="271" t="str">
        <f>IF(Table4[[#This Row],[START DATE]]="","",IF(Table4[[#This Row],[TASK DURATION]]="","",Table4[[#This Row],[START DATE]]+Table4[[#This Row],[TASK DURATION]]))</f>
        <v/>
      </c>
      <c r="G1188" s="272"/>
      <c r="H1188" s="272"/>
      <c r="I1188" s="272"/>
      <c r="J1188" s="272"/>
      <c r="K1188" s="272"/>
      <c r="L1188" s="272"/>
      <c r="M1188" s="272"/>
      <c r="N1188" s="272"/>
      <c r="O1188" s="272"/>
      <c r="P1188" s="272"/>
      <c r="Q1188" s="272"/>
      <c r="R1188" s="272"/>
      <c r="S1188" s="272"/>
      <c r="T1188" s="272"/>
      <c r="U1188" s="272"/>
      <c r="V1188" s="272"/>
      <c r="W1188" s="272"/>
      <c r="X1188" s="272"/>
      <c r="Y1188" s="272"/>
      <c r="Z1188" s="272"/>
    </row>
    <row r="1189" spans="1:26" x14ac:dyDescent="0.35">
      <c r="A1189" s="1008"/>
      <c r="D1189" s="269" t="str">
        <f t="shared" si="19"/>
        <v/>
      </c>
      <c r="F1189" s="271" t="str">
        <f>IF(Table4[[#This Row],[START DATE]]="","",IF(Table4[[#This Row],[TASK DURATION]]="","",Table4[[#This Row],[START DATE]]+Table4[[#This Row],[TASK DURATION]]))</f>
        <v/>
      </c>
      <c r="G1189" s="272"/>
      <c r="H1189" s="272"/>
      <c r="I1189" s="272"/>
      <c r="J1189" s="272"/>
      <c r="K1189" s="272"/>
      <c r="L1189" s="272"/>
      <c r="M1189" s="272"/>
      <c r="N1189" s="272"/>
      <c r="O1189" s="272"/>
      <c r="P1189" s="272"/>
      <c r="Q1189" s="272"/>
      <c r="R1189" s="272"/>
      <c r="S1189" s="272"/>
      <c r="T1189" s="272"/>
      <c r="U1189" s="272"/>
      <c r="V1189" s="272"/>
      <c r="W1189" s="272"/>
      <c r="X1189" s="272"/>
      <c r="Y1189" s="272"/>
      <c r="Z1189" s="272"/>
    </row>
    <row r="1190" spans="1:26" x14ac:dyDescent="0.35">
      <c r="A1190" s="1008"/>
      <c r="D1190" s="269" t="str">
        <f t="shared" si="19"/>
        <v/>
      </c>
      <c r="F1190" s="271" t="str">
        <f>IF(Table4[[#This Row],[START DATE]]="","",IF(Table4[[#This Row],[TASK DURATION]]="","",Table4[[#This Row],[START DATE]]+Table4[[#This Row],[TASK DURATION]]))</f>
        <v/>
      </c>
      <c r="G1190" s="272"/>
      <c r="H1190" s="272"/>
      <c r="I1190" s="272"/>
      <c r="J1190" s="272"/>
      <c r="K1190" s="272"/>
      <c r="L1190" s="272"/>
      <c r="M1190" s="272"/>
      <c r="N1190" s="272"/>
      <c r="O1190" s="272"/>
      <c r="P1190" s="272"/>
      <c r="Q1190" s="272"/>
      <c r="R1190" s="272"/>
      <c r="S1190" s="272"/>
      <c r="T1190" s="272"/>
      <c r="U1190" s="272"/>
      <c r="V1190" s="272"/>
      <c r="W1190" s="272"/>
      <c r="X1190" s="272"/>
      <c r="Y1190" s="272"/>
      <c r="Z1190" s="272"/>
    </row>
    <row r="1191" spans="1:26" x14ac:dyDescent="0.35">
      <c r="A1191" s="1008"/>
      <c r="D1191" s="269" t="str">
        <f t="shared" si="19"/>
        <v/>
      </c>
      <c r="F1191" s="271" t="str">
        <f>IF(Table4[[#This Row],[START DATE]]="","",IF(Table4[[#This Row],[TASK DURATION]]="","",Table4[[#This Row],[START DATE]]+Table4[[#This Row],[TASK DURATION]]))</f>
        <v/>
      </c>
      <c r="G1191" s="272"/>
      <c r="H1191" s="272"/>
      <c r="I1191" s="272"/>
      <c r="J1191" s="272"/>
      <c r="K1191" s="272"/>
      <c r="L1191" s="272"/>
      <c r="M1191" s="272"/>
      <c r="N1191" s="272"/>
      <c r="O1191" s="272"/>
      <c r="P1191" s="272"/>
      <c r="Q1191" s="272"/>
      <c r="R1191" s="272"/>
      <c r="S1191" s="272"/>
      <c r="T1191" s="272"/>
      <c r="U1191" s="272"/>
      <c r="V1191" s="272"/>
      <c r="W1191" s="272"/>
      <c r="X1191" s="272"/>
      <c r="Y1191" s="272"/>
      <c r="Z1191" s="272"/>
    </row>
    <row r="1192" spans="1:26" x14ac:dyDescent="0.35">
      <c r="A1192" s="1008"/>
      <c r="D1192" s="269" t="str">
        <f t="shared" si="19"/>
        <v/>
      </c>
      <c r="F1192" s="271" t="str">
        <f>IF(Table4[[#This Row],[START DATE]]="","",IF(Table4[[#This Row],[TASK DURATION]]="","",Table4[[#This Row],[START DATE]]+Table4[[#This Row],[TASK DURATION]]))</f>
        <v/>
      </c>
      <c r="G1192" s="272"/>
      <c r="H1192" s="272"/>
      <c r="I1192" s="272"/>
      <c r="J1192" s="272"/>
      <c r="K1192" s="272"/>
      <c r="L1192" s="272"/>
      <c r="M1192" s="272"/>
      <c r="N1192" s="272"/>
      <c r="O1192" s="272"/>
      <c r="P1192" s="272"/>
      <c r="Q1192" s="272"/>
      <c r="R1192" s="272"/>
      <c r="S1192" s="272"/>
      <c r="T1192" s="272"/>
      <c r="U1192" s="272"/>
      <c r="V1192" s="272"/>
      <c r="W1192" s="272"/>
      <c r="X1192" s="272"/>
      <c r="Y1192" s="272"/>
      <c r="Z1192" s="272"/>
    </row>
    <row r="1193" spans="1:26" x14ac:dyDescent="0.35">
      <c r="A1193" s="1008"/>
      <c r="D1193" s="269" t="str">
        <f t="shared" si="19"/>
        <v/>
      </c>
      <c r="F1193" s="271" t="str">
        <f>IF(Table4[[#This Row],[START DATE]]="","",IF(Table4[[#This Row],[TASK DURATION]]="","",Table4[[#This Row],[START DATE]]+Table4[[#This Row],[TASK DURATION]]))</f>
        <v/>
      </c>
      <c r="G1193" s="272"/>
      <c r="H1193" s="272"/>
      <c r="I1193" s="272"/>
      <c r="J1193" s="272"/>
      <c r="K1193" s="272"/>
      <c r="L1193" s="272"/>
      <c r="M1193" s="272"/>
      <c r="N1193" s="272"/>
      <c r="O1193" s="272"/>
      <c r="P1193" s="272"/>
      <c r="Q1193" s="272"/>
      <c r="R1193" s="272"/>
      <c r="S1193" s="272"/>
      <c r="T1193" s="272"/>
      <c r="U1193" s="272"/>
      <c r="V1193" s="272"/>
      <c r="W1193" s="272"/>
      <c r="X1193" s="272"/>
      <c r="Y1193" s="272"/>
      <c r="Z1193" s="272"/>
    </row>
    <row r="1194" spans="1:26" x14ac:dyDescent="0.35">
      <c r="A1194" s="1008"/>
      <c r="D1194" s="269" t="str">
        <f t="shared" si="19"/>
        <v/>
      </c>
      <c r="F1194" s="271" t="str">
        <f>IF(Table4[[#This Row],[START DATE]]="","",IF(Table4[[#This Row],[TASK DURATION]]="","",Table4[[#This Row],[START DATE]]+Table4[[#This Row],[TASK DURATION]]))</f>
        <v/>
      </c>
      <c r="G1194" s="272"/>
      <c r="H1194" s="272"/>
      <c r="I1194" s="272"/>
      <c r="J1194" s="272"/>
      <c r="K1194" s="272"/>
      <c r="L1194" s="272"/>
      <c r="M1194" s="272"/>
      <c r="N1194" s="272"/>
      <c r="O1194" s="272"/>
      <c r="P1194" s="272"/>
      <c r="Q1194" s="272"/>
      <c r="R1194" s="272"/>
      <c r="S1194" s="272"/>
      <c r="T1194" s="272"/>
      <c r="U1194" s="272"/>
      <c r="V1194" s="272"/>
      <c r="W1194" s="272"/>
      <c r="X1194" s="272"/>
      <c r="Y1194" s="272"/>
      <c r="Z1194" s="272"/>
    </row>
    <row r="1195" spans="1:26" x14ac:dyDescent="0.35">
      <c r="A1195" s="1008"/>
      <c r="D1195" s="269" t="str">
        <f t="shared" si="19"/>
        <v/>
      </c>
      <c r="F1195" s="271" t="str">
        <f>IF(Table4[[#This Row],[START DATE]]="","",IF(Table4[[#This Row],[TASK DURATION]]="","",Table4[[#This Row],[START DATE]]+Table4[[#This Row],[TASK DURATION]]))</f>
        <v/>
      </c>
      <c r="G1195" s="272"/>
      <c r="H1195" s="272"/>
      <c r="I1195" s="272"/>
      <c r="J1195" s="272"/>
      <c r="K1195" s="272"/>
      <c r="L1195" s="272"/>
      <c r="M1195" s="272"/>
      <c r="N1195" s="272"/>
      <c r="O1195" s="272"/>
      <c r="P1195" s="272"/>
      <c r="Q1195" s="272"/>
      <c r="R1195" s="272"/>
      <c r="S1195" s="272"/>
      <c r="T1195" s="272"/>
      <c r="U1195" s="272"/>
      <c r="V1195" s="272"/>
      <c r="W1195" s="272"/>
      <c r="X1195" s="272"/>
      <c r="Y1195" s="272"/>
      <c r="Z1195" s="272"/>
    </row>
    <row r="1196" spans="1:26" x14ac:dyDescent="0.35">
      <c r="A1196" s="1008"/>
      <c r="D1196" s="269" t="str">
        <f t="shared" si="19"/>
        <v/>
      </c>
      <c r="F1196" s="271" t="str">
        <f>IF(Table4[[#This Row],[START DATE]]="","",IF(Table4[[#This Row],[TASK DURATION]]="","",Table4[[#This Row],[START DATE]]+Table4[[#This Row],[TASK DURATION]]))</f>
        <v/>
      </c>
      <c r="G1196" s="272"/>
      <c r="H1196" s="272"/>
      <c r="I1196" s="272"/>
      <c r="J1196" s="272"/>
      <c r="K1196" s="272"/>
      <c r="L1196" s="272"/>
      <c r="M1196" s="272"/>
      <c r="N1196" s="272"/>
      <c r="O1196" s="272"/>
      <c r="P1196" s="272"/>
      <c r="Q1196" s="272"/>
      <c r="R1196" s="272"/>
      <c r="S1196" s="272"/>
      <c r="T1196" s="272"/>
      <c r="U1196" s="272"/>
      <c r="V1196" s="272"/>
      <c r="W1196" s="272"/>
      <c r="X1196" s="272"/>
      <c r="Y1196" s="272"/>
      <c r="Z1196" s="272"/>
    </row>
    <row r="1197" spans="1:26" x14ac:dyDescent="0.35">
      <c r="A1197" s="1008"/>
      <c r="D1197" s="269" t="str">
        <f t="shared" si="19"/>
        <v/>
      </c>
      <c r="F1197" s="271" t="str">
        <f>IF(Table4[[#This Row],[START DATE]]="","",IF(Table4[[#This Row],[TASK DURATION]]="","",Table4[[#This Row],[START DATE]]+Table4[[#This Row],[TASK DURATION]]))</f>
        <v/>
      </c>
      <c r="G1197" s="272"/>
      <c r="H1197" s="272"/>
      <c r="I1197" s="272"/>
      <c r="J1197" s="272"/>
      <c r="K1197" s="272"/>
      <c r="L1197" s="272"/>
      <c r="M1197" s="272"/>
      <c r="N1197" s="272"/>
      <c r="O1197" s="272"/>
      <c r="P1197" s="272"/>
      <c r="Q1197" s="272"/>
      <c r="R1197" s="272"/>
      <c r="S1197" s="272"/>
      <c r="T1197" s="272"/>
      <c r="U1197" s="272"/>
      <c r="V1197" s="272"/>
      <c r="W1197" s="272"/>
      <c r="X1197" s="272"/>
      <c r="Y1197" s="272"/>
      <c r="Z1197" s="272"/>
    </row>
    <row r="1198" spans="1:26" x14ac:dyDescent="0.35">
      <c r="A1198" s="1008"/>
      <c r="D1198" s="269" t="str">
        <f t="shared" si="19"/>
        <v/>
      </c>
      <c r="F1198" s="271" t="str">
        <f>IF(Table4[[#This Row],[START DATE]]="","",IF(Table4[[#This Row],[TASK DURATION]]="","",Table4[[#This Row],[START DATE]]+Table4[[#This Row],[TASK DURATION]]))</f>
        <v/>
      </c>
      <c r="G1198" s="272"/>
      <c r="H1198" s="272"/>
      <c r="I1198" s="272"/>
      <c r="J1198" s="272"/>
      <c r="K1198" s="272"/>
      <c r="L1198" s="272"/>
      <c r="M1198" s="272"/>
      <c r="N1198" s="272"/>
      <c r="O1198" s="272"/>
      <c r="P1198" s="272"/>
      <c r="Q1198" s="272"/>
      <c r="R1198" s="272"/>
      <c r="S1198" s="272"/>
      <c r="T1198" s="272"/>
      <c r="U1198" s="272"/>
      <c r="V1198" s="272"/>
      <c r="W1198" s="272"/>
      <c r="X1198" s="272"/>
      <c r="Y1198" s="272"/>
      <c r="Z1198" s="272"/>
    </row>
    <row r="1199" spans="1:26" x14ac:dyDescent="0.35">
      <c r="A1199" s="1008"/>
      <c r="D1199" s="269" t="str">
        <f t="shared" si="19"/>
        <v/>
      </c>
      <c r="F1199" s="271" t="str">
        <f>IF(Table4[[#This Row],[START DATE]]="","",IF(Table4[[#This Row],[TASK DURATION]]="","",Table4[[#This Row],[START DATE]]+Table4[[#This Row],[TASK DURATION]]))</f>
        <v/>
      </c>
      <c r="G1199" s="272"/>
      <c r="H1199" s="272"/>
      <c r="I1199" s="272"/>
      <c r="J1199" s="272"/>
      <c r="K1199" s="272"/>
      <c r="L1199" s="272"/>
      <c r="M1199" s="272"/>
      <c r="N1199" s="272"/>
      <c r="O1199" s="272"/>
      <c r="P1199" s="272"/>
      <c r="Q1199" s="272"/>
      <c r="R1199" s="272"/>
      <c r="S1199" s="272"/>
      <c r="T1199" s="272"/>
      <c r="U1199" s="272"/>
      <c r="V1199" s="272"/>
      <c r="W1199" s="272"/>
      <c r="X1199" s="272"/>
      <c r="Y1199" s="272"/>
      <c r="Z1199" s="272"/>
    </row>
    <row r="1200" spans="1:26" x14ac:dyDescent="0.35">
      <c r="A1200" s="1008"/>
      <c r="D1200" s="269" t="str">
        <f t="shared" si="19"/>
        <v/>
      </c>
      <c r="F1200" s="271" t="str">
        <f>IF(Table4[[#This Row],[START DATE]]="","",IF(Table4[[#This Row],[TASK DURATION]]="","",Table4[[#This Row],[START DATE]]+Table4[[#This Row],[TASK DURATION]]))</f>
        <v/>
      </c>
      <c r="G1200" s="272"/>
      <c r="H1200" s="272"/>
      <c r="I1200" s="272"/>
      <c r="J1200" s="272"/>
      <c r="K1200" s="272"/>
      <c r="L1200" s="272"/>
      <c r="M1200" s="272"/>
      <c r="N1200" s="272"/>
      <c r="O1200" s="272"/>
      <c r="P1200" s="272"/>
      <c r="Q1200" s="272"/>
      <c r="R1200" s="272"/>
      <c r="S1200" s="272"/>
      <c r="T1200" s="272"/>
      <c r="U1200" s="272"/>
      <c r="V1200" s="272"/>
      <c r="W1200" s="272"/>
      <c r="X1200" s="272"/>
      <c r="Y1200" s="272"/>
      <c r="Z1200" s="272"/>
    </row>
    <row r="1201" spans="1:26" x14ac:dyDescent="0.35">
      <c r="A1201" s="1008"/>
      <c r="D1201" s="269" t="str">
        <f t="shared" si="19"/>
        <v/>
      </c>
      <c r="F1201" s="271" t="str">
        <f>IF(Table4[[#This Row],[START DATE]]="","",IF(Table4[[#This Row],[TASK DURATION]]="","",Table4[[#This Row],[START DATE]]+Table4[[#This Row],[TASK DURATION]]))</f>
        <v/>
      </c>
      <c r="G1201" s="272"/>
      <c r="H1201" s="272"/>
      <c r="I1201" s="272"/>
      <c r="J1201" s="272"/>
      <c r="K1201" s="272"/>
      <c r="L1201" s="272"/>
      <c r="M1201" s="272"/>
      <c r="N1201" s="272"/>
      <c r="O1201" s="272"/>
      <c r="P1201" s="272"/>
      <c r="Q1201" s="272"/>
      <c r="R1201" s="272"/>
      <c r="S1201" s="272"/>
      <c r="T1201" s="272"/>
      <c r="U1201" s="272"/>
      <c r="V1201" s="272"/>
      <c r="W1201" s="272"/>
      <c r="X1201" s="272"/>
      <c r="Y1201" s="272"/>
      <c r="Z1201" s="272"/>
    </row>
    <row r="1202" spans="1:26" x14ac:dyDescent="0.35">
      <c r="A1202" s="1008"/>
      <c r="D1202" s="269" t="str">
        <f t="shared" si="19"/>
        <v/>
      </c>
      <c r="F1202" s="271" t="str">
        <f>IF(Table4[[#This Row],[START DATE]]="","",IF(Table4[[#This Row],[TASK DURATION]]="","",Table4[[#This Row],[START DATE]]+Table4[[#This Row],[TASK DURATION]]))</f>
        <v/>
      </c>
      <c r="G1202" s="272"/>
      <c r="H1202" s="272"/>
      <c r="I1202" s="272"/>
      <c r="J1202" s="272"/>
      <c r="K1202" s="272"/>
      <c r="L1202" s="272"/>
      <c r="M1202" s="272"/>
      <c r="N1202" s="272"/>
      <c r="O1202" s="272"/>
      <c r="P1202" s="272"/>
      <c r="Q1202" s="272"/>
      <c r="R1202" s="272"/>
      <c r="S1202" s="272"/>
      <c r="T1202" s="272"/>
      <c r="U1202" s="272"/>
      <c r="V1202" s="272"/>
      <c r="W1202" s="272"/>
      <c r="X1202" s="272"/>
      <c r="Y1202" s="272"/>
      <c r="Z1202" s="272"/>
    </row>
    <row r="1203" spans="1:26" x14ac:dyDescent="0.35">
      <c r="A1203" s="1008"/>
      <c r="D1203" s="269" t="str">
        <f t="shared" si="19"/>
        <v/>
      </c>
      <c r="F1203" s="271" t="str">
        <f>IF(Table4[[#This Row],[START DATE]]="","",IF(Table4[[#This Row],[TASK DURATION]]="","",Table4[[#This Row],[START DATE]]+Table4[[#This Row],[TASK DURATION]]))</f>
        <v/>
      </c>
      <c r="G1203" s="272"/>
      <c r="H1203" s="272"/>
      <c r="I1203" s="272"/>
      <c r="J1203" s="272"/>
      <c r="K1203" s="272"/>
      <c r="L1203" s="272"/>
      <c r="M1203" s="272"/>
      <c r="N1203" s="272"/>
      <c r="O1203" s="272"/>
      <c r="P1203" s="272"/>
      <c r="Q1203" s="272"/>
      <c r="R1203" s="272"/>
      <c r="S1203" s="272"/>
      <c r="T1203" s="272"/>
      <c r="U1203" s="272"/>
      <c r="V1203" s="272"/>
      <c r="W1203" s="272"/>
      <c r="X1203" s="272"/>
      <c r="Y1203" s="272"/>
      <c r="Z1203" s="272"/>
    </row>
    <row r="1204" spans="1:26" x14ac:dyDescent="0.35">
      <c r="A1204" s="1008"/>
      <c r="D1204" s="269" t="str">
        <f t="shared" si="19"/>
        <v/>
      </c>
      <c r="F1204" s="271" t="str">
        <f>IF(Table4[[#This Row],[START DATE]]="","",IF(Table4[[#This Row],[TASK DURATION]]="","",Table4[[#This Row],[START DATE]]+Table4[[#This Row],[TASK DURATION]]))</f>
        <v/>
      </c>
      <c r="G1204" s="272"/>
      <c r="H1204" s="272"/>
      <c r="I1204" s="272"/>
      <c r="J1204" s="272"/>
      <c r="K1204" s="272"/>
      <c r="L1204" s="272"/>
      <c r="M1204" s="272"/>
      <c r="N1204" s="272"/>
      <c r="O1204" s="272"/>
      <c r="P1204" s="272"/>
      <c r="Q1204" s="272"/>
      <c r="R1204" s="272"/>
      <c r="S1204" s="272"/>
      <c r="T1204" s="272"/>
      <c r="U1204" s="272"/>
      <c r="V1204" s="272"/>
      <c r="W1204" s="272"/>
      <c r="X1204" s="272"/>
      <c r="Y1204" s="272"/>
      <c r="Z1204" s="272"/>
    </row>
    <row r="1205" spans="1:26" x14ac:dyDescent="0.35">
      <c r="A1205" s="1008"/>
      <c r="D1205" s="269" t="str">
        <f t="shared" si="19"/>
        <v/>
      </c>
      <c r="F1205" s="271" t="str">
        <f>IF(Table4[[#This Row],[START DATE]]="","",IF(Table4[[#This Row],[TASK DURATION]]="","",Table4[[#This Row],[START DATE]]+Table4[[#This Row],[TASK DURATION]]))</f>
        <v/>
      </c>
      <c r="G1205" s="272"/>
      <c r="H1205" s="272"/>
      <c r="I1205" s="272"/>
      <c r="J1205" s="272"/>
      <c r="K1205" s="272"/>
      <c r="L1205" s="272"/>
      <c r="M1205" s="272"/>
      <c r="N1205" s="272"/>
      <c r="O1205" s="272"/>
      <c r="P1205" s="272"/>
      <c r="Q1205" s="272"/>
      <c r="R1205" s="272"/>
      <c r="S1205" s="272"/>
      <c r="T1205" s="272"/>
      <c r="U1205" s="272"/>
      <c r="V1205" s="272"/>
      <c r="W1205" s="272"/>
      <c r="X1205" s="272"/>
      <c r="Y1205" s="272"/>
      <c r="Z1205" s="272"/>
    </row>
    <row r="1206" spans="1:26" x14ac:dyDescent="0.35">
      <c r="A1206" s="1008"/>
      <c r="D1206" s="269" t="str">
        <f t="shared" si="19"/>
        <v/>
      </c>
      <c r="F1206" s="271" t="str">
        <f>IF(Table4[[#This Row],[START DATE]]="","",IF(Table4[[#This Row],[TASK DURATION]]="","",Table4[[#This Row],[START DATE]]+Table4[[#This Row],[TASK DURATION]]))</f>
        <v/>
      </c>
      <c r="G1206" s="272"/>
      <c r="H1206" s="272"/>
      <c r="I1206" s="272"/>
      <c r="J1206" s="272"/>
      <c r="K1206" s="272"/>
      <c r="L1206" s="272"/>
      <c r="M1206" s="272"/>
      <c r="N1206" s="272"/>
      <c r="O1206" s="272"/>
      <c r="P1206" s="272"/>
      <c r="Q1206" s="272"/>
      <c r="R1206" s="272"/>
      <c r="S1206" s="272"/>
      <c r="T1206" s="272"/>
      <c r="U1206" s="272"/>
      <c r="V1206" s="272"/>
      <c r="W1206" s="272"/>
      <c r="X1206" s="272"/>
      <c r="Y1206" s="272"/>
      <c r="Z1206" s="272"/>
    </row>
    <row r="1207" spans="1:26" x14ac:dyDescent="0.35">
      <c r="A1207" s="1008"/>
      <c r="D1207" s="269" t="str">
        <f t="shared" si="19"/>
        <v/>
      </c>
      <c r="F1207" s="271" t="str">
        <f>IF(Table4[[#This Row],[START DATE]]="","",IF(Table4[[#This Row],[TASK DURATION]]="","",Table4[[#This Row],[START DATE]]+Table4[[#This Row],[TASK DURATION]]))</f>
        <v/>
      </c>
      <c r="G1207" s="272"/>
      <c r="H1207" s="272"/>
      <c r="I1207" s="272"/>
      <c r="J1207" s="272"/>
      <c r="K1207" s="272"/>
      <c r="L1207" s="272"/>
      <c r="M1207" s="272"/>
      <c r="N1207" s="272"/>
      <c r="O1207" s="272"/>
      <c r="P1207" s="272"/>
      <c r="Q1207" s="272"/>
      <c r="R1207" s="272"/>
      <c r="S1207" s="272"/>
      <c r="T1207" s="272"/>
      <c r="U1207" s="272"/>
      <c r="V1207" s="272"/>
      <c r="W1207" s="272"/>
      <c r="X1207" s="272"/>
      <c r="Y1207" s="272"/>
      <c r="Z1207" s="272"/>
    </row>
    <row r="1208" spans="1:26" x14ac:dyDescent="0.35">
      <c r="A1208" s="1008"/>
      <c r="D1208" s="269" t="str">
        <f t="shared" si="19"/>
        <v/>
      </c>
      <c r="F1208" s="271" t="str">
        <f>IF(Table4[[#This Row],[START DATE]]="","",IF(Table4[[#This Row],[TASK DURATION]]="","",Table4[[#This Row],[START DATE]]+Table4[[#This Row],[TASK DURATION]]))</f>
        <v/>
      </c>
      <c r="G1208" s="272"/>
      <c r="H1208" s="272"/>
      <c r="I1208" s="272"/>
      <c r="J1208" s="272"/>
      <c r="K1208" s="272"/>
      <c r="L1208" s="272"/>
      <c r="M1208" s="272"/>
      <c r="N1208" s="272"/>
      <c r="O1208" s="272"/>
      <c r="P1208" s="272"/>
      <c r="Q1208" s="272"/>
      <c r="R1208" s="272"/>
      <c r="S1208" s="272"/>
      <c r="T1208" s="272"/>
      <c r="U1208" s="272"/>
      <c r="V1208" s="272"/>
      <c r="W1208" s="272"/>
      <c r="X1208" s="272"/>
      <c r="Y1208" s="272"/>
      <c r="Z1208" s="272"/>
    </row>
    <row r="1209" spans="1:26" x14ac:dyDescent="0.35">
      <c r="A1209" s="1008"/>
      <c r="D1209" s="269" t="str">
        <f t="shared" si="19"/>
        <v/>
      </c>
      <c r="F1209" s="271" t="str">
        <f>IF(Table4[[#This Row],[START DATE]]="","",IF(Table4[[#This Row],[TASK DURATION]]="","",Table4[[#This Row],[START DATE]]+Table4[[#This Row],[TASK DURATION]]))</f>
        <v/>
      </c>
      <c r="G1209" s="272"/>
      <c r="H1209" s="272"/>
      <c r="I1209" s="272"/>
      <c r="J1209" s="272"/>
      <c r="K1209" s="272"/>
      <c r="L1209" s="272"/>
      <c r="M1209" s="272"/>
      <c r="N1209" s="272"/>
      <c r="O1209" s="272"/>
      <c r="P1209" s="272"/>
      <c r="Q1209" s="272"/>
      <c r="R1209" s="272"/>
      <c r="S1209" s="272"/>
      <c r="T1209" s="272"/>
      <c r="U1209" s="272"/>
      <c r="V1209" s="272"/>
      <c r="W1209" s="272"/>
      <c r="X1209" s="272"/>
      <c r="Y1209" s="272"/>
      <c r="Z1209" s="272"/>
    </row>
    <row r="1210" spans="1:26" x14ac:dyDescent="0.35">
      <c r="A1210" s="1008"/>
      <c r="D1210" s="269" t="str">
        <f t="shared" si="19"/>
        <v/>
      </c>
      <c r="F1210" s="271" t="str">
        <f>IF(Table4[[#This Row],[START DATE]]="","",IF(Table4[[#This Row],[TASK DURATION]]="","",Table4[[#This Row],[START DATE]]+Table4[[#This Row],[TASK DURATION]]))</f>
        <v/>
      </c>
      <c r="G1210" s="272"/>
      <c r="H1210" s="272"/>
      <c r="I1210" s="272"/>
      <c r="J1210" s="272"/>
      <c r="K1210" s="272"/>
      <c r="L1210" s="272"/>
      <c r="M1210" s="272"/>
      <c r="N1210" s="272"/>
      <c r="O1210" s="272"/>
      <c r="P1210" s="272"/>
      <c r="Q1210" s="272"/>
      <c r="R1210" s="272"/>
      <c r="S1210" s="272"/>
      <c r="T1210" s="272"/>
      <c r="U1210" s="272"/>
      <c r="V1210" s="272"/>
      <c r="W1210" s="272"/>
      <c r="X1210" s="272"/>
      <c r="Y1210" s="272"/>
      <c r="Z1210" s="272"/>
    </row>
    <row r="1211" spans="1:26" x14ac:dyDescent="0.35">
      <c r="A1211" s="1008"/>
      <c r="D1211" s="269" t="str">
        <f t="shared" si="19"/>
        <v/>
      </c>
      <c r="F1211" s="271" t="str">
        <f>IF(Table4[[#This Row],[START DATE]]="","",IF(Table4[[#This Row],[TASK DURATION]]="","",Table4[[#This Row],[START DATE]]+Table4[[#This Row],[TASK DURATION]]))</f>
        <v/>
      </c>
      <c r="G1211" s="272"/>
      <c r="H1211" s="272"/>
      <c r="I1211" s="272"/>
      <c r="J1211" s="272"/>
      <c r="K1211" s="272"/>
      <c r="L1211" s="272"/>
      <c r="M1211" s="272"/>
      <c r="N1211" s="272"/>
      <c r="O1211" s="272"/>
      <c r="P1211" s="272"/>
      <c r="Q1211" s="272"/>
      <c r="R1211" s="272"/>
      <c r="S1211" s="272"/>
      <c r="T1211" s="272"/>
      <c r="U1211" s="272"/>
      <c r="V1211" s="272"/>
      <c r="W1211" s="272"/>
      <c r="X1211" s="272"/>
      <c r="Y1211" s="272"/>
      <c r="Z1211" s="272"/>
    </row>
    <row r="1212" spans="1:26" x14ac:dyDescent="0.35">
      <c r="A1212" s="1008"/>
      <c r="D1212" s="269" t="str">
        <f t="shared" si="19"/>
        <v/>
      </c>
      <c r="F1212" s="271" t="str">
        <f>IF(Table4[[#This Row],[START DATE]]="","",IF(Table4[[#This Row],[TASK DURATION]]="","",Table4[[#This Row],[START DATE]]+Table4[[#This Row],[TASK DURATION]]))</f>
        <v/>
      </c>
      <c r="G1212" s="272"/>
      <c r="H1212" s="272"/>
      <c r="I1212" s="272"/>
      <c r="J1212" s="272"/>
      <c r="K1212" s="272"/>
      <c r="L1212" s="272"/>
      <c r="M1212" s="272"/>
      <c r="N1212" s="272"/>
      <c r="O1212" s="272"/>
      <c r="P1212" s="272"/>
      <c r="Q1212" s="272"/>
      <c r="R1212" s="272"/>
      <c r="S1212" s="272"/>
      <c r="T1212" s="272"/>
      <c r="U1212" s="272"/>
      <c r="V1212" s="272"/>
      <c r="W1212" s="272"/>
      <c r="X1212" s="272"/>
      <c r="Y1212" s="272"/>
      <c r="Z1212" s="272"/>
    </row>
    <row r="1213" spans="1:26" x14ac:dyDescent="0.35">
      <c r="A1213" s="1008"/>
      <c r="D1213" s="269" t="str">
        <f t="shared" si="19"/>
        <v/>
      </c>
      <c r="F1213" s="271" t="str">
        <f>IF(Table4[[#This Row],[START DATE]]="","",IF(Table4[[#This Row],[TASK DURATION]]="","",Table4[[#This Row],[START DATE]]+Table4[[#This Row],[TASK DURATION]]))</f>
        <v/>
      </c>
      <c r="G1213" s="272"/>
      <c r="H1213" s="272"/>
      <c r="I1213" s="272"/>
      <c r="J1213" s="272"/>
      <c r="K1213" s="272"/>
      <c r="L1213" s="272"/>
      <c r="M1213" s="272"/>
      <c r="N1213" s="272"/>
      <c r="O1213" s="272"/>
      <c r="P1213" s="272"/>
      <c r="Q1213" s="272"/>
      <c r="R1213" s="272"/>
      <c r="S1213" s="272"/>
      <c r="T1213" s="272"/>
      <c r="U1213" s="272"/>
      <c r="V1213" s="272"/>
      <c r="W1213" s="272"/>
      <c r="X1213" s="272"/>
      <c r="Y1213" s="272"/>
      <c r="Z1213" s="272"/>
    </row>
    <row r="1214" spans="1:26" x14ac:dyDescent="0.35">
      <c r="A1214" s="1008"/>
      <c r="D1214" s="269" t="str">
        <f t="shared" si="19"/>
        <v/>
      </c>
      <c r="F1214" s="271" t="str">
        <f>IF(Table4[[#This Row],[START DATE]]="","",IF(Table4[[#This Row],[TASK DURATION]]="","",Table4[[#This Row],[START DATE]]+Table4[[#This Row],[TASK DURATION]]))</f>
        <v/>
      </c>
      <c r="G1214" s="272"/>
      <c r="H1214" s="272"/>
      <c r="I1214" s="272"/>
      <c r="J1214" s="272"/>
      <c r="K1214" s="272"/>
      <c r="L1214" s="272"/>
      <c r="M1214" s="272"/>
      <c r="N1214" s="272"/>
      <c r="O1214" s="272"/>
      <c r="P1214" s="272"/>
      <c r="Q1214" s="272"/>
      <c r="R1214" s="272"/>
      <c r="S1214" s="272"/>
      <c r="T1214" s="272"/>
      <c r="U1214" s="272"/>
      <c r="V1214" s="272"/>
      <c r="W1214" s="272"/>
      <c r="X1214" s="272"/>
      <c r="Y1214" s="272"/>
      <c r="Z1214" s="272"/>
    </row>
    <row r="1215" spans="1:26" x14ac:dyDescent="0.35">
      <c r="A1215" s="1008"/>
      <c r="D1215" s="269" t="str">
        <f t="shared" si="19"/>
        <v/>
      </c>
      <c r="F1215" s="271" t="str">
        <f>IF(Table4[[#This Row],[START DATE]]="","",IF(Table4[[#This Row],[TASK DURATION]]="","",Table4[[#This Row],[START DATE]]+Table4[[#This Row],[TASK DURATION]]))</f>
        <v/>
      </c>
      <c r="G1215" s="272"/>
      <c r="H1215" s="272"/>
      <c r="I1215" s="272"/>
      <c r="J1215" s="272"/>
      <c r="K1215" s="272"/>
      <c r="L1215" s="272"/>
      <c r="M1215" s="272"/>
      <c r="N1215" s="272"/>
      <c r="O1215" s="272"/>
      <c r="P1215" s="272"/>
      <c r="Q1215" s="272"/>
      <c r="R1215" s="272"/>
      <c r="S1215" s="272"/>
      <c r="T1215" s="272"/>
      <c r="U1215" s="272"/>
      <c r="V1215" s="272"/>
      <c r="W1215" s="272"/>
      <c r="X1215" s="272"/>
      <c r="Y1215" s="272"/>
      <c r="Z1215" s="272"/>
    </row>
    <row r="1216" spans="1:26" x14ac:dyDescent="0.35">
      <c r="A1216" s="1008"/>
      <c r="D1216" s="269" t="str">
        <f t="shared" si="19"/>
        <v/>
      </c>
      <c r="F1216" s="271" t="str">
        <f>IF(Table4[[#This Row],[START DATE]]="","",IF(Table4[[#This Row],[TASK DURATION]]="","",Table4[[#This Row],[START DATE]]+Table4[[#This Row],[TASK DURATION]]))</f>
        <v/>
      </c>
      <c r="G1216" s="272"/>
      <c r="H1216" s="272"/>
      <c r="I1216" s="272"/>
      <c r="J1216" s="272"/>
      <c r="K1216" s="272"/>
      <c r="L1216" s="272"/>
      <c r="M1216" s="272"/>
      <c r="N1216" s="272"/>
      <c r="O1216" s="272"/>
      <c r="P1216" s="272"/>
      <c r="Q1216" s="272"/>
      <c r="R1216" s="272"/>
      <c r="S1216" s="272"/>
      <c r="T1216" s="272"/>
      <c r="U1216" s="272"/>
      <c r="V1216" s="272"/>
      <c r="W1216" s="272"/>
      <c r="X1216" s="272"/>
      <c r="Y1216" s="272"/>
      <c r="Z1216" s="272"/>
    </row>
    <row r="1217" spans="1:26" x14ac:dyDescent="0.35">
      <c r="A1217" s="1008"/>
      <c r="D1217" s="269" t="str">
        <f t="shared" si="19"/>
        <v/>
      </c>
      <c r="F1217" s="271" t="str">
        <f>IF(Table4[[#This Row],[START DATE]]="","",IF(Table4[[#This Row],[TASK DURATION]]="","",Table4[[#This Row],[START DATE]]+Table4[[#This Row],[TASK DURATION]]))</f>
        <v/>
      </c>
      <c r="G1217" s="272"/>
      <c r="H1217" s="272"/>
      <c r="I1217" s="272"/>
      <c r="J1217" s="272"/>
      <c r="K1217" s="272"/>
      <c r="L1217" s="272"/>
      <c r="M1217" s="272"/>
      <c r="N1217" s="272"/>
      <c r="O1217" s="272"/>
      <c r="P1217" s="272"/>
      <c r="Q1217" s="272"/>
      <c r="R1217" s="272"/>
      <c r="S1217" s="272"/>
      <c r="T1217" s="272"/>
      <c r="U1217" s="272"/>
      <c r="V1217" s="272"/>
      <c r="W1217" s="272"/>
      <c r="X1217" s="272"/>
      <c r="Y1217" s="272"/>
      <c r="Z1217" s="272"/>
    </row>
    <row r="1218" spans="1:26" x14ac:dyDescent="0.35">
      <c r="A1218" s="1008"/>
      <c r="D1218" s="269" t="str">
        <f t="shared" ref="D1218:D1281" si="20">IF(E1218="","",IF(C1218="","",E1218-C1218))</f>
        <v/>
      </c>
      <c r="F1218" s="271" t="str">
        <f>IF(Table4[[#This Row],[START DATE]]="","",IF(Table4[[#This Row],[TASK DURATION]]="","",Table4[[#This Row],[START DATE]]+Table4[[#This Row],[TASK DURATION]]))</f>
        <v/>
      </c>
      <c r="G1218" s="272"/>
      <c r="H1218" s="272"/>
      <c r="I1218" s="272"/>
      <c r="J1218" s="272"/>
      <c r="K1218" s="272"/>
      <c r="L1218" s="272"/>
      <c r="M1218" s="272"/>
      <c r="N1218" s="272"/>
      <c r="O1218" s="272"/>
      <c r="P1218" s="272"/>
      <c r="Q1218" s="272"/>
      <c r="R1218" s="272"/>
      <c r="S1218" s="272"/>
      <c r="T1218" s="272"/>
      <c r="U1218" s="272"/>
      <c r="V1218" s="272"/>
      <c r="W1218" s="272"/>
      <c r="X1218" s="272"/>
      <c r="Y1218" s="272"/>
      <c r="Z1218" s="272"/>
    </row>
    <row r="1219" spans="1:26" x14ac:dyDescent="0.35">
      <c r="A1219" s="1008"/>
      <c r="D1219" s="269" t="str">
        <f t="shared" si="20"/>
        <v/>
      </c>
      <c r="F1219" s="271" t="str">
        <f>IF(Table4[[#This Row],[START DATE]]="","",IF(Table4[[#This Row],[TASK DURATION]]="","",Table4[[#This Row],[START DATE]]+Table4[[#This Row],[TASK DURATION]]))</f>
        <v/>
      </c>
      <c r="G1219" s="272"/>
      <c r="H1219" s="272"/>
      <c r="I1219" s="272"/>
      <c r="J1219" s="272"/>
      <c r="K1219" s="272"/>
      <c r="L1219" s="272"/>
      <c r="M1219" s="272"/>
      <c r="N1219" s="272"/>
      <c r="O1219" s="272"/>
      <c r="P1219" s="272"/>
      <c r="Q1219" s="272"/>
      <c r="R1219" s="272"/>
      <c r="S1219" s="272"/>
      <c r="T1219" s="272"/>
      <c r="U1219" s="272"/>
      <c r="V1219" s="272"/>
      <c r="W1219" s="272"/>
      <c r="X1219" s="272"/>
      <c r="Y1219" s="272"/>
      <c r="Z1219" s="272"/>
    </row>
    <row r="1220" spans="1:26" x14ac:dyDescent="0.35">
      <c r="A1220" s="1008"/>
      <c r="D1220" s="269" t="str">
        <f t="shared" si="20"/>
        <v/>
      </c>
      <c r="F1220" s="271" t="str">
        <f>IF(Table4[[#This Row],[START DATE]]="","",IF(Table4[[#This Row],[TASK DURATION]]="","",Table4[[#This Row],[START DATE]]+Table4[[#This Row],[TASK DURATION]]))</f>
        <v/>
      </c>
      <c r="G1220" s="272"/>
      <c r="H1220" s="272"/>
      <c r="I1220" s="272"/>
      <c r="J1220" s="272"/>
      <c r="K1220" s="272"/>
      <c r="L1220" s="272"/>
      <c r="M1220" s="272"/>
      <c r="N1220" s="272"/>
      <c r="O1220" s="272"/>
      <c r="P1220" s="272"/>
      <c r="Q1220" s="272"/>
      <c r="R1220" s="272"/>
      <c r="S1220" s="272"/>
      <c r="T1220" s="272"/>
      <c r="U1220" s="272"/>
      <c r="V1220" s="272"/>
      <c r="W1220" s="272"/>
      <c r="X1220" s="272"/>
      <c r="Y1220" s="272"/>
      <c r="Z1220" s="272"/>
    </row>
    <row r="1221" spans="1:26" x14ac:dyDescent="0.35">
      <c r="A1221" s="1008"/>
      <c r="D1221" s="269" t="str">
        <f t="shared" si="20"/>
        <v/>
      </c>
      <c r="F1221" s="271" t="str">
        <f>IF(Table4[[#This Row],[START DATE]]="","",IF(Table4[[#This Row],[TASK DURATION]]="","",Table4[[#This Row],[START DATE]]+Table4[[#This Row],[TASK DURATION]]))</f>
        <v/>
      </c>
      <c r="G1221" s="272"/>
      <c r="H1221" s="272"/>
      <c r="I1221" s="272"/>
      <c r="J1221" s="272"/>
      <c r="K1221" s="272"/>
      <c r="L1221" s="272"/>
      <c r="M1221" s="272"/>
      <c r="N1221" s="272"/>
      <c r="O1221" s="272"/>
      <c r="P1221" s="272"/>
      <c r="Q1221" s="272"/>
      <c r="R1221" s="272"/>
      <c r="S1221" s="272"/>
      <c r="T1221" s="272"/>
      <c r="U1221" s="272"/>
      <c r="V1221" s="272"/>
      <c r="W1221" s="272"/>
      <c r="X1221" s="272"/>
      <c r="Y1221" s="272"/>
      <c r="Z1221" s="272"/>
    </row>
    <row r="1222" spans="1:26" x14ac:dyDescent="0.35">
      <c r="A1222" s="1008"/>
      <c r="D1222" s="269" t="str">
        <f t="shared" si="20"/>
        <v/>
      </c>
      <c r="F1222" s="271" t="str">
        <f>IF(Table4[[#This Row],[START DATE]]="","",IF(Table4[[#This Row],[TASK DURATION]]="","",Table4[[#This Row],[START DATE]]+Table4[[#This Row],[TASK DURATION]]))</f>
        <v/>
      </c>
      <c r="G1222" s="272"/>
      <c r="H1222" s="272"/>
      <c r="I1222" s="272"/>
      <c r="J1222" s="272"/>
      <c r="K1222" s="272"/>
      <c r="L1222" s="272"/>
      <c r="M1222" s="272"/>
      <c r="N1222" s="272"/>
      <c r="O1222" s="272"/>
      <c r="P1222" s="272"/>
      <c r="Q1222" s="272"/>
      <c r="R1222" s="272"/>
      <c r="S1222" s="272"/>
      <c r="T1222" s="272"/>
      <c r="U1222" s="272"/>
      <c r="V1222" s="272"/>
      <c r="W1222" s="272"/>
      <c r="X1222" s="272"/>
      <c r="Y1222" s="272"/>
      <c r="Z1222" s="272"/>
    </row>
    <row r="1223" spans="1:26" x14ac:dyDescent="0.35">
      <c r="A1223" s="1008"/>
      <c r="D1223" s="269" t="str">
        <f t="shared" si="20"/>
        <v/>
      </c>
      <c r="F1223" s="271" t="str">
        <f>IF(Table4[[#This Row],[START DATE]]="","",IF(Table4[[#This Row],[TASK DURATION]]="","",Table4[[#This Row],[START DATE]]+Table4[[#This Row],[TASK DURATION]]))</f>
        <v/>
      </c>
      <c r="G1223" s="272"/>
      <c r="H1223" s="272"/>
      <c r="I1223" s="272"/>
      <c r="J1223" s="272"/>
      <c r="K1223" s="272"/>
      <c r="L1223" s="272"/>
      <c r="M1223" s="272"/>
      <c r="N1223" s="272"/>
      <c r="O1223" s="272"/>
      <c r="P1223" s="272"/>
      <c r="Q1223" s="272"/>
      <c r="R1223" s="272"/>
      <c r="S1223" s="272"/>
      <c r="T1223" s="272"/>
      <c r="U1223" s="272"/>
      <c r="V1223" s="272"/>
      <c r="W1223" s="272"/>
      <c r="X1223" s="272"/>
      <c r="Y1223" s="272"/>
      <c r="Z1223" s="272"/>
    </row>
    <row r="1224" spans="1:26" x14ac:dyDescent="0.35">
      <c r="A1224" s="1008"/>
      <c r="D1224" s="269" t="str">
        <f t="shared" si="20"/>
        <v/>
      </c>
      <c r="F1224" s="271" t="str">
        <f>IF(Table4[[#This Row],[START DATE]]="","",IF(Table4[[#This Row],[TASK DURATION]]="","",Table4[[#This Row],[START DATE]]+Table4[[#This Row],[TASK DURATION]]))</f>
        <v/>
      </c>
      <c r="G1224" s="272"/>
      <c r="H1224" s="272"/>
      <c r="I1224" s="272"/>
      <c r="J1224" s="272"/>
      <c r="K1224" s="272"/>
      <c r="L1224" s="272"/>
      <c r="M1224" s="272"/>
      <c r="N1224" s="272"/>
      <c r="O1224" s="272"/>
      <c r="P1224" s="272"/>
      <c r="Q1224" s="272"/>
      <c r="R1224" s="272"/>
      <c r="S1224" s="272"/>
      <c r="T1224" s="272"/>
      <c r="U1224" s="272"/>
      <c r="V1224" s="272"/>
      <c r="W1224" s="272"/>
      <c r="X1224" s="272"/>
      <c r="Y1224" s="272"/>
      <c r="Z1224" s="272"/>
    </row>
    <row r="1225" spans="1:26" x14ac:dyDescent="0.35">
      <c r="A1225" s="1008"/>
      <c r="D1225" s="269" t="str">
        <f t="shared" si="20"/>
        <v/>
      </c>
      <c r="F1225" s="271" t="str">
        <f>IF(Table4[[#This Row],[START DATE]]="","",IF(Table4[[#This Row],[TASK DURATION]]="","",Table4[[#This Row],[START DATE]]+Table4[[#This Row],[TASK DURATION]]))</f>
        <v/>
      </c>
      <c r="G1225" s="272"/>
      <c r="H1225" s="272"/>
      <c r="I1225" s="272"/>
      <c r="J1225" s="272"/>
      <c r="K1225" s="272"/>
      <c r="L1225" s="272"/>
      <c r="M1225" s="272"/>
      <c r="N1225" s="272"/>
      <c r="O1225" s="272"/>
      <c r="P1225" s="272"/>
      <c r="Q1225" s="272"/>
      <c r="R1225" s="272"/>
      <c r="S1225" s="272"/>
      <c r="T1225" s="272"/>
      <c r="U1225" s="272"/>
      <c r="V1225" s="272"/>
      <c r="W1225" s="272"/>
      <c r="X1225" s="272"/>
      <c r="Y1225" s="272"/>
      <c r="Z1225" s="272"/>
    </row>
    <row r="1226" spans="1:26" x14ac:dyDescent="0.35">
      <c r="A1226" s="1008"/>
      <c r="D1226" s="269" t="str">
        <f t="shared" si="20"/>
        <v/>
      </c>
      <c r="F1226" s="271" t="str">
        <f>IF(Table4[[#This Row],[START DATE]]="","",IF(Table4[[#This Row],[TASK DURATION]]="","",Table4[[#This Row],[START DATE]]+Table4[[#This Row],[TASK DURATION]]))</f>
        <v/>
      </c>
      <c r="G1226" s="272"/>
      <c r="H1226" s="272"/>
      <c r="I1226" s="272"/>
      <c r="J1226" s="272"/>
      <c r="K1226" s="272"/>
      <c r="L1226" s="272"/>
      <c r="M1226" s="272"/>
      <c r="N1226" s="272"/>
      <c r="O1226" s="272"/>
      <c r="P1226" s="272"/>
      <c r="Q1226" s="272"/>
      <c r="R1226" s="272"/>
      <c r="S1226" s="272"/>
      <c r="T1226" s="272"/>
      <c r="U1226" s="272"/>
      <c r="V1226" s="272"/>
      <c r="W1226" s="272"/>
      <c r="X1226" s="272"/>
      <c r="Y1226" s="272"/>
      <c r="Z1226" s="272"/>
    </row>
    <row r="1227" spans="1:26" x14ac:dyDescent="0.35">
      <c r="A1227" s="1008"/>
      <c r="D1227" s="269" t="str">
        <f t="shared" si="20"/>
        <v/>
      </c>
      <c r="F1227" s="271" t="str">
        <f>IF(Table4[[#This Row],[START DATE]]="","",IF(Table4[[#This Row],[TASK DURATION]]="","",Table4[[#This Row],[START DATE]]+Table4[[#This Row],[TASK DURATION]]))</f>
        <v/>
      </c>
      <c r="G1227" s="272"/>
      <c r="H1227" s="272"/>
      <c r="I1227" s="272"/>
      <c r="J1227" s="272"/>
      <c r="K1227" s="272"/>
      <c r="L1227" s="272"/>
      <c r="M1227" s="272"/>
      <c r="N1227" s="272"/>
      <c r="O1227" s="272"/>
      <c r="P1227" s="272"/>
      <c r="Q1227" s="272"/>
      <c r="R1227" s="272"/>
      <c r="S1227" s="272"/>
      <c r="T1227" s="272"/>
      <c r="U1227" s="272"/>
      <c r="V1227" s="272"/>
      <c r="W1227" s="272"/>
      <c r="X1227" s="272"/>
      <c r="Y1227" s="272"/>
      <c r="Z1227" s="272"/>
    </row>
    <row r="1228" spans="1:26" x14ac:dyDescent="0.35">
      <c r="A1228" s="1008"/>
      <c r="D1228" s="269" t="str">
        <f t="shared" si="20"/>
        <v/>
      </c>
      <c r="F1228" s="271" t="str">
        <f>IF(Table4[[#This Row],[START DATE]]="","",IF(Table4[[#This Row],[TASK DURATION]]="","",Table4[[#This Row],[START DATE]]+Table4[[#This Row],[TASK DURATION]]))</f>
        <v/>
      </c>
      <c r="G1228" s="272"/>
      <c r="H1228" s="272"/>
      <c r="I1228" s="272"/>
      <c r="J1228" s="272"/>
      <c r="K1228" s="272"/>
      <c r="L1228" s="272"/>
      <c r="M1228" s="272"/>
      <c r="N1228" s="272"/>
      <c r="O1228" s="272"/>
      <c r="P1228" s="272"/>
      <c r="Q1228" s="272"/>
      <c r="R1228" s="272"/>
      <c r="S1228" s="272"/>
      <c r="T1228" s="272"/>
      <c r="U1228" s="272"/>
      <c r="V1228" s="272"/>
      <c r="W1228" s="272"/>
      <c r="X1228" s="272"/>
      <c r="Y1228" s="272"/>
      <c r="Z1228" s="272"/>
    </row>
    <row r="1229" spans="1:26" x14ac:dyDescent="0.35">
      <c r="A1229" s="1008"/>
      <c r="D1229" s="269" t="str">
        <f t="shared" si="20"/>
        <v/>
      </c>
      <c r="F1229" s="271" t="str">
        <f>IF(Table4[[#This Row],[START DATE]]="","",IF(Table4[[#This Row],[TASK DURATION]]="","",Table4[[#This Row],[START DATE]]+Table4[[#This Row],[TASK DURATION]]))</f>
        <v/>
      </c>
      <c r="G1229" s="272"/>
      <c r="H1229" s="272"/>
      <c r="I1229" s="272"/>
      <c r="J1229" s="272"/>
      <c r="K1229" s="272"/>
      <c r="L1229" s="272"/>
      <c r="M1229" s="272"/>
      <c r="N1229" s="272"/>
      <c r="O1229" s="272"/>
      <c r="P1229" s="272"/>
      <c r="Q1229" s="272"/>
      <c r="R1229" s="272"/>
      <c r="S1229" s="272"/>
      <c r="T1229" s="272"/>
      <c r="U1229" s="272"/>
      <c r="V1229" s="272"/>
      <c r="W1229" s="272"/>
      <c r="X1229" s="272"/>
      <c r="Y1229" s="272"/>
      <c r="Z1229" s="272"/>
    </row>
    <row r="1230" spans="1:26" x14ac:dyDescent="0.35">
      <c r="A1230" s="1008"/>
      <c r="D1230" s="269" t="str">
        <f t="shared" si="20"/>
        <v/>
      </c>
      <c r="F1230" s="271" t="str">
        <f>IF(Table4[[#This Row],[START DATE]]="","",IF(Table4[[#This Row],[TASK DURATION]]="","",Table4[[#This Row],[START DATE]]+Table4[[#This Row],[TASK DURATION]]))</f>
        <v/>
      </c>
      <c r="G1230" s="272"/>
      <c r="H1230" s="272"/>
      <c r="I1230" s="272"/>
      <c r="J1230" s="272"/>
      <c r="K1230" s="272"/>
      <c r="L1230" s="272"/>
      <c r="M1230" s="272"/>
      <c r="N1230" s="272"/>
      <c r="O1230" s="272"/>
      <c r="P1230" s="272"/>
      <c r="Q1230" s="272"/>
      <c r="R1230" s="272"/>
      <c r="S1230" s="272"/>
      <c r="T1230" s="272"/>
      <c r="U1230" s="272"/>
      <c r="V1230" s="272"/>
      <c r="W1230" s="272"/>
      <c r="X1230" s="272"/>
      <c r="Y1230" s="272"/>
      <c r="Z1230" s="272"/>
    </row>
    <row r="1231" spans="1:26" x14ac:dyDescent="0.35">
      <c r="A1231" s="1008"/>
      <c r="D1231" s="269" t="str">
        <f t="shared" si="20"/>
        <v/>
      </c>
      <c r="F1231" s="271" t="str">
        <f>IF(Table4[[#This Row],[START DATE]]="","",IF(Table4[[#This Row],[TASK DURATION]]="","",Table4[[#This Row],[START DATE]]+Table4[[#This Row],[TASK DURATION]]))</f>
        <v/>
      </c>
      <c r="G1231" s="272"/>
      <c r="H1231" s="272"/>
      <c r="I1231" s="272"/>
      <c r="J1231" s="272"/>
      <c r="K1231" s="272"/>
      <c r="L1231" s="272"/>
      <c r="M1231" s="272"/>
      <c r="N1231" s="272"/>
      <c r="O1231" s="272"/>
      <c r="P1231" s="272"/>
      <c r="Q1231" s="272"/>
      <c r="R1231" s="272"/>
      <c r="S1231" s="272"/>
      <c r="T1231" s="272"/>
      <c r="U1231" s="272"/>
      <c r="V1231" s="272"/>
      <c r="W1231" s="272"/>
      <c r="X1231" s="272"/>
      <c r="Y1231" s="272"/>
      <c r="Z1231" s="272"/>
    </row>
    <row r="1232" spans="1:26" x14ac:dyDescent="0.35">
      <c r="A1232" s="1008"/>
      <c r="D1232" s="269" t="str">
        <f t="shared" si="20"/>
        <v/>
      </c>
      <c r="F1232" s="271" t="str">
        <f>IF(Table4[[#This Row],[START DATE]]="","",IF(Table4[[#This Row],[TASK DURATION]]="","",Table4[[#This Row],[START DATE]]+Table4[[#This Row],[TASK DURATION]]))</f>
        <v/>
      </c>
      <c r="G1232" s="272"/>
      <c r="H1232" s="272"/>
      <c r="I1232" s="272"/>
      <c r="J1232" s="272"/>
      <c r="K1232" s="272"/>
      <c r="L1232" s="272"/>
      <c r="M1232" s="272"/>
      <c r="N1232" s="272"/>
      <c r="O1232" s="272"/>
      <c r="P1232" s="272"/>
      <c r="Q1232" s="272"/>
      <c r="R1232" s="272"/>
      <c r="S1232" s="272"/>
      <c r="T1232" s="272"/>
      <c r="U1232" s="272"/>
      <c r="V1232" s="272"/>
      <c r="W1232" s="272"/>
      <c r="X1232" s="272"/>
      <c r="Y1232" s="272"/>
      <c r="Z1232" s="272"/>
    </row>
    <row r="1233" spans="1:26" x14ac:dyDescent="0.35">
      <c r="A1233" s="1008"/>
      <c r="D1233" s="269" t="str">
        <f t="shared" si="20"/>
        <v/>
      </c>
      <c r="F1233" s="271" t="str">
        <f>IF(Table4[[#This Row],[START DATE]]="","",IF(Table4[[#This Row],[TASK DURATION]]="","",Table4[[#This Row],[START DATE]]+Table4[[#This Row],[TASK DURATION]]))</f>
        <v/>
      </c>
      <c r="G1233" s="272"/>
      <c r="H1233" s="272"/>
      <c r="I1233" s="272"/>
      <c r="J1233" s="272"/>
      <c r="K1233" s="272"/>
      <c r="L1233" s="272"/>
      <c r="M1233" s="272"/>
      <c r="N1233" s="272"/>
      <c r="O1233" s="272"/>
      <c r="P1233" s="272"/>
      <c r="Q1233" s="272"/>
      <c r="R1233" s="272"/>
      <c r="S1233" s="272"/>
      <c r="T1233" s="272"/>
      <c r="U1233" s="272"/>
      <c r="V1233" s="272"/>
      <c r="W1233" s="272"/>
      <c r="X1233" s="272"/>
      <c r="Y1233" s="272"/>
      <c r="Z1233" s="272"/>
    </row>
    <row r="1234" spans="1:26" x14ac:dyDescent="0.35">
      <c r="A1234" s="1008"/>
      <c r="D1234" s="269" t="str">
        <f t="shared" si="20"/>
        <v/>
      </c>
      <c r="F1234" s="271" t="str">
        <f>IF(Table4[[#This Row],[START DATE]]="","",IF(Table4[[#This Row],[TASK DURATION]]="","",Table4[[#This Row],[START DATE]]+Table4[[#This Row],[TASK DURATION]]))</f>
        <v/>
      </c>
      <c r="G1234" s="272"/>
      <c r="H1234" s="272"/>
      <c r="I1234" s="272"/>
      <c r="J1234" s="272"/>
      <c r="K1234" s="272"/>
      <c r="L1234" s="272"/>
      <c r="M1234" s="272"/>
      <c r="N1234" s="272"/>
      <c r="O1234" s="272"/>
      <c r="P1234" s="272"/>
      <c r="Q1234" s="272"/>
      <c r="R1234" s="272"/>
      <c r="S1234" s="272"/>
      <c r="T1234" s="272"/>
      <c r="U1234" s="272"/>
      <c r="V1234" s="272"/>
      <c r="W1234" s="272"/>
      <c r="X1234" s="272"/>
      <c r="Y1234" s="272"/>
      <c r="Z1234" s="272"/>
    </row>
    <row r="1235" spans="1:26" x14ac:dyDescent="0.35">
      <c r="A1235" s="1008"/>
      <c r="D1235" s="269" t="str">
        <f t="shared" si="20"/>
        <v/>
      </c>
      <c r="F1235" s="271" t="str">
        <f>IF(Table4[[#This Row],[START DATE]]="","",IF(Table4[[#This Row],[TASK DURATION]]="","",Table4[[#This Row],[START DATE]]+Table4[[#This Row],[TASK DURATION]]))</f>
        <v/>
      </c>
      <c r="G1235" s="272"/>
      <c r="H1235" s="272"/>
      <c r="I1235" s="272"/>
      <c r="J1235" s="272"/>
      <c r="K1235" s="272"/>
      <c r="L1235" s="272"/>
      <c r="M1235" s="272"/>
      <c r="N1235" s="272"/>
      <c r="O1235" s="272"/>
      <c r="P1235" s="272"/>
      <c r="Q1235" s="272"/>
      <c r="R1235" s="272"/>
      <c r="S1235" s="272"/>
      <c r="T1235" s="272"/>
      <c r="U1235" s="272"/>
      <c r="V1235" s="272"/>
      <c r="W1235" s="272"/>
      <c r="X1235" s="272"/>
      <c r="Y1235" s="272"/>
      <c r="Z1235" s="272"/>
    </row>
    <row r="1236" spans="1:26" x14ac:dyDescent="0.35">
      <c r="A1236" s="1008"/>
      <c r="D1236" s="269" t="str">
        <f t="shared" si="20"/>
        <v/>
      </c>
      <c r="F1236" s="271" t="str">
        <f>IF(Table4[[#This Row],[START DATE]]="","",IF(Table4[[#This Row],[TASK DURATION]]="","",Table4[[#This Row],[START DATE]]+Table4[[#This Row],[TASK DURATION]]))</f>
        <v/>
      </c>
      <c r="G1236" s="272"/>
      <c r="H1236" s="272"/>
      <c r="I1236" s="272"/>
      <c r="J1236" s="272"/>
      <c r="K1236" s="272"/>
      <c r="L1236" s="272"/>
      <c r="M1236" s="272"/>
      <c r="N1236" s="272"/>
      <c r="O1236" s="272"/>
      <c r="P1236" s="272"/>
      <c r="Q1236" s="272"/>
      <c r="R1236" s="272"/>
      <c r="S1236" s="272"/>
      <c r="T1236" s="272"/>
      <c r="U1236" s="272"/>
      <c r="V1236" s="272"/>
      <c r="W1236" s="272"/>
      <c r="X1236" s="272"/>
      <c r="Y1236" s="272"/>
      <c r="Z1236" s="272"/>
    </row>
    <row r="1237" spans="1:26" x14ac:dyDescent="0.35">
      <c r="A1237" s="1008"/>
      <c r="D1237" s="269" t="str">
        <f t="shared" si="20"/>
        <v/>
      </c>
      <c r="F1237" s="271" t="str">
        <f>IF(Table4[[#This Row],[START DATE]]="","",IF(Table4[[#This Row],[TASK DURATION]]="","",Table4[[#This Row],[START DATE]]+Table4[[#This Row],[TASK DURATION]]))</f>
        <v/>
      </c>
      <c r="G1237" s="272"/>
      <c r="H1237" s="272"/>
      <c r="I1237" s="272"/>
      <c r="J1237" s="272"/>
      <c r="K1237" s="272"/>
      <c r="L1237" s="272"/>
      <c r="M1237" s="272"/>
      <c r="N1237" s="272"/>
      <c r="O1237" s="272"/>
      <c r="P1237" s="272"/>
      <c r="Q1237" s="272"/>
      <c r="R1237" s="272"/>
      <c r="S1237" s="272"/>
      <c r="T1237" s="272"/>
      <c r="U1237" s="272"/>
      <c r="V1237" s="272"/>
      <c r="W1237" s="272"/>
      <c r="X1237" s="272"/>
      <c r="Y1237" s="272"/>
      <c r="Z1237" s="272"/>
    </row>
    <row r="1238" spans="1:26" x14ac:dyDescent="0.35">
      <c r="A1238" s="1008"/>
      <c r="D1238" s="269" t="str">
        <f t="shared" si="20"/>
        <v/>
      </c>
      <c r="F1238" s="271" t="str">
        <f>IF(Table4[[#This Row],[START DATE]]="","",IF(Table4[[#This Row],[TASK DURATION]]="","",Table4[[#This Row],[START DATE]]+Table4[[#This Row],[TASK DURATION]]))</f>
        <v/>
      </c>
      <c r="G1238" s="272"/>
      <c r="H1238" s="272"/>
      <c r="I1238" s="272"/>
      <c r="J1238" s="272"/>
      <c r="K1238" s="272"/>
      <c r="L1238" s="272"/>
      <c r="M1238" s="272"/>
      <c r="N1238" s="272"/>
      <c r="O1238" s="272"/>
      <c r="P1238" s="272"/>
      <c r="Q1238" s="272"/>
      <c r="R1238" s="272"/>
      <c r="S1238" s="272"/>
      <c r="T1238" s="272"/>
      <c r="U1238" s="272"/>
      <c r="V1238" s="272"/>
      <c r="W1238" s="272"/>
      <c r="X1238" s="272"/>
      <c r="Y1238" s="272"/>
      <c r="Z1238" s="272"/>
    </row>
    <row r="1239" spans="1:26" x14ac:dyDescent="0.35">
      <c r="A1239" s="1008"/>
      <c r="D1239" s="269" t="str">
        <f t="shared" si="20"/>
        <v/>
      </c>
      <c r="F1239" s="271" t="str">
        <f>IF(Table4[[#This Row],[START DATE]]="","",IF(Table4[[#This Row],[TASK DURATION]]="","",Table4[[#This Row],[START DATE]]+Table4[[#This Row],[TASK DURATION]]))</f>
        <v/>
      </c>
      <c r="G1239" s="272"/>
      <c r="H1239" s="272"/>
      <c r="I1239" s="272"/>
      <c r="J1239" s="272"/>
      <c r="K1239" s="272"/>
      <c r="L1239" s="272"/>
      <c r="M1239" s="272"/>
      <c r="N1239" s="272"/>
      <c r="O1239" s="272"/>
      <c r="P1239" s="272"/>
      <c r="Q1239" s="272"/>
      <c r="R1239" s="272"/>
      <c r="S1239" s="272"/>
      <c r="T1239" s="272"/>
      <c r="U1239" s="272"/>
      <c r="V1239" s="272"/>
      <c r="W1239" s="272"/>
      <c r="X1239" s="272"/>
      <c r="Y1239" s="272"/>
      <c r="Z1239" s="272"/>
    </row>
    <row r="1240" spans="1:26" x14ac:dyDescent="0.35">
      <c r="A1240" s="1008"/>
      <c r="D1240" s="269" t="str">
        <f t="shared" si="20"/>
        <v/>
      </c>
      <c r="F1240" s="271" t="str">
        <f>IF(Table4[[#This Row],[START DATE]]="","",IF(Table4[[#This Row],[TASK DURATION]]="","",Table4[[#This Row],[START DATE]]+Table4[[#This Row],[TASK DURATION]]))</f>
        <v/>
      </c>
      <c r="G1240" s="272"/>
      <c r="H1240" s="272"/>
      <c r="I1240" s="272"/>
      <c r="J1240" s="272"/>
      <c r="K1240" s="272"/>
      <c r="L1240" s="272"/>
      <c r="M1240" s="272"/>
      <c r="N1240" s="272"/>
      <c r="O1240" s="272"/>
      <c r="P1240" s="272"/>
      <c r="Q1240" s="272"/>
      <c r="R1240" s="272"/>
      <c r="S1240" s="272"/>
      <c r="T1240" s="272"/>
      <c r="U1240" s="272"/>
      <c r="V1240" s="272"/>
      <c r="W1240" s="272"/>
      <c r="X1240" s="272"/>
      <c r="Y1240" s="272"/>
      <c r="Z1240" s="272"/>
    </row>
    <row r="1241" spans="1:26" x14ac:dyDescent="0.35">
      <c r="A1241" s="1008"/>
      <c r="D1241" s="269" t="str">
        <f t="shared" si="20"/>
        <v/>
      </c>
      <c r="F1241" s="271" t="str">
        <f>IF(Table4[[#This Row],[START DATE]]="","",IF(Table4[[#This Row],[TASK DURATION]]="","",Table4[[#This Row],[START DATE]]+Table4[[#This Row],[TASK DURATION]]))</f>
        <v/>
      </c>
      <c r="G1241" s="272"/>
      <c r="H1241" s="272"/>
      <c r="I1241" s="272"/>
      <c r="J1241" s="272"/>
      <c r="K1241" s="272"/>
      <c r="L1241" s="272"/>
      <c r="M1241" s="272"/>
      <c r="N1241" s="272"/>
      <c r="O1241" s="272"/>
      <c r="P1241" s="272"/>
      <c r="Q1241" s="272"/>
      <c r="R1241" s="272"/>
      <c r="S1241" s="272"/>
      <c r="T1241" s="272"/>
      <c r="U1241" s="272"/>
      <c r="V1241" s="272"/>
      <c r="W1241" s="272"/>
      <c r="X1241" s="272"/>
      <c r="Y1241" s="272"/>
      <c r="Z1241" s="272"/>
    </row>
    <row r="1242" spans="1:26" x14ac:dyDescent="0.35">
      <c r="A1242" s="1008"/>
      <c r="D1242" s="269" t="str">
        <f t="shared" si="20"/>
        <v/>
      </c>
      <c r="F1242" s="271" t="str">
        <f>IF(Table4[[#This Row],[START DATE]]="","",IF(Table4[[#This Row],[TASK DURATION]]="","",Table4[[#This Row],[START DATE]]+Table4[[#This Row],[TASK DURATION]]))</f>
        <v/>
      </c>
      <c r="G1242" s="272"/>
      <c r="H1242" s="272"/>
      <c r="I1242" s="272"/>
      <c r="J1242" s="272"/>
      <c r="K1242" s="272"/>
      <c r="L1242" s="272"/>
      <c r="M1242" s="272"/>
      <c r="N1242" s="272"/>
      <c r="O1242" s="272"/>
      <c r="P1242" s="272"/>
      <c r="Q1242" s="272"/>
      <c r="R1242" s="272"/>
      <c r="S1242" s="272"/>
      <c r="T1242" s="272"/>
      <c r="U1242" s="272"/>
      <c r="V1242" s="272"/>
      <c r="W1242" s="272"/>
      <c r="X1242" s="272"/>
      <c r="Y1242" s="272"/>
      <c r="Z1242" s="272"/>
    </row>
    <row r="1243" spans="1:26" x14ac:dyDescent="0.35">
      <c r="A1243" s="1008"/>
      <c r="D1243" s="269" t="str">
        <f t="shared" si="20"/>
        <v/>
      </c>
      <c r="F1243" s="271" t="str">
        <f>IF(Table4[[#This Row],[START DATE]]="","",IF(Table4[[#This Row],[TASK DURATION]]="","",Table4[[#This Row],[START DATE]]+Table4[[#This Row],[TASK DURATION]]))</f>
        <v/>
      </c>
      <c r="G1243" s="272"/>
      <c r="H1243" s="272"/>
      <c r="I1243" s="272"/>
      <c r="J1243" s="272"/>
      <c r="K1243" s="272"/>
      <c r="L1243" s="272"/>
      <c r="M1243" s="272"/>
      <c r="N1243" s="272"/>
      <c r="O1243" s="272"/>
      <c r="P1243" s="272"/>
      <c r="Q1243" s="272"/>
      <c r="R1243" s="272"/>
      <c r="S1243" s="272"/>
      <c r="T1243" s="272"/>
      <c r="U1243" s="272"/>
      <c r="V1243" s="272"/>
      <c r="W1243" s="272"/>
      <c r="X1243" s="272"/>
      <c r="Y1243" s="272"/>
      <c r="Z1243" s="272"/>
    </row>
    <row r="1244" spans="1:26" x14ac:dyDescent="0.35">
      <c r="A1244" s="1008"/>
      <c r="D1244" s="269" t="str">
        <f t="shared" si="20"/>
        <v/>
      </c>
      <c r="F1244" s="271" t="str">
        <f>IF(Table4[[#This Row],[START DATE]]="","",IF(Table4[[#This Row],[TASK DURATION]]="","",Table4[[#This Row],[START DATE]]+Table4[[#This Row],[TASK DURATION]]))</f>
        <v/>
      </c>
      <c r="G1244" s="272"/>
      <c r="H1244" s="272"/>
      <c r="I1244" s="272"/>
      <c r="J1244" s="272"/>
      <c r="K1244" s="272"/>
      <c r="L1244" s="272"/>
      <c r="M1244" s="272"/>
      <c r="N1244" s="272"/>
      <c r="O1244" s="272"/>
      <c r="P1244" s="272"/>
      <c r="Q1244" s="272"/>
      <c r="R1244" s="272"/>
      <c r="S1244" s="272"/>
      <c r="T1244" s="272"/>
      <c r="U1244" s="272"/>
      <c r="V1244" s="272"/>
      <c r="W1244" s="272"/>
      <c r="X1244" s="272"/>
      <c r="Y1244" s="272"/>
      <c r="Z1244" s="272"/>
    </row>
    <row r="1245" spans="1:26" x14ac:dyDescent="0.35">
      <c r="A1245" s="1008"/>
      <c r="D1245" s="269" t="str">
        <f t="shared" si="20"/>
        <v/>
      </c>
      <c r="F1245" s="271" t="str">
        <f>IF(Table4[[#This Row],[START DATE]]="","",IF(Table4[[#This Row],[TASK DURATION]]="","",Table4[[#This Row],[START DATE]]+Table4[[#This Row],[TASK DURATION]]))</f>
        <v/>
      </c>
      <c r="G1245" s="272"/>
      <c r="H1245" s="272"/>
      <c r="I1245" s="272"/>
      <c r="J1245" s="272"/>
      <c r="K1245" s="272"/>
      <c r="L1245" s="272"/>
      <c r="M1245" s="272"/>
      <c r="N1245" s="272"/>
      <c r="O1245" s="272"/>
      <c r="P1245" s="272"/>
      <c r="Q1245" s="272"/>
      <c r="R1245" s="272"/>
      <c r="S1245" s="272"/>
      <c r="T1245" s="272"/>
      <c r="U1245" s="272"/>
      <c r="V1245" s="272"/>
      <c r="W1245" s="272"/>
      <c r="X1245" s="272"/>
      <c r="Y1245" s="272"/>
      <c r="Z1245" s="272"/>
    </row>
    <row r="1246" spans="1:26" x14ac:dyDescent="0.35">
      <c r="A1246" s="1008"/>
      <c r="D1246" s="269" t="str">
        <f t="shared" si="20"/>
        <v/>
      </c>
      <c r="F1246" s="271" t="str">
        <f>IF(Table4[[#This Row],[START DATE]]="","",IF(Table4[[#This Row],[TASK DURATION]]="","",Table4[[#This Row],[START DATE]]+Table4[[#This Row],[TASK DURATION]]))</f>
        <v/>
      </c>
      <c r="G1246" s="272"/>
      <c r="H1246" s="272"/>
      <c r="I1246" s="272"/>
      <c r="J1246" s="272"/>
      <c r="K1246" s="272"/>
      <c r="L1246" s="272"/>
      <c r="M1246" s="272"/>
      <c r="N1246" s="272"/>
      <c r="O1246" s="272"/>
      <c r="P1246" s="272"/>
      <c r="Q1246" s="272"/>
      <c r="R1246" s="272"/>
      <c r="S1246" s="272"/>
      <c r="T1246" s="272"/>
      <c r="U1246" s="272"/>
      <c r="V1246" s="272"/>
      <c r="W1246" s="272"/>
      <c r="X1246" s="272"/>
      <c r="Y1246" s="272"/>
      <c r="Z1246" s="272"/>
    </row>
    <row r="1247" spans="1:26" x14ac:dyDescent="0.35">
      <c r="A1247" s="1008"/>
      <c r="D1247" s="269" t="str">
        <f t="shared" si="20"/>
        <v/>
      </c>
      <c r="F1247" s="271" t="str">
        <f>IF(Table4[[#This Row],[START DATE]]="","",IF(Table4[[#This Row],[TASK DURATION]]="","",Table4[[#This Row],[START DATE]]+Table4[[#This Row],[TASK DURATION]]))</f>
        <v/>
      </c>
      <c r="G1247" s="272"/>
      <c r="H1247" s="272"/>
      <c r="I1247" s="272"/>
      <c r="J1247" s="272"/>
      <c r="K1247" s="272"/>
      <c r="L1247" s="272"/>
      <c r="M1247" s="272"/>
      <c r="N1247" s="272"/>
      <c r="O1247" s="272"/>
      <c r="P1247" s="272"/>
      <c r="Q1247" s="272"/>
      <c r="R1247" s="272"/>
      <c r="S1247" s="272"/>
      <c r="T1247" s="272"/>
      <c r="U1247" s="272"/>
      <c r="V1247" s="272"/>
      <c r="W1247" s="272"/>
      <c r="X1247" s="272"/>
      <c r="Y1247" s="272"/>
      <c r="Z1247" s="272"/>
    </row>
    <row r="1248" spans="1:26" x14ac:dyDescent="0.35">
      <c r="A1248" s="1008"/>
      <c r="D1248" s="269" t="str">
        <f t="shared" si="20"/>
        <v/>
      </c>
      <c r="F1248" s="271" t="str">
        <f>IF(Table4[[#This Row],[START DATE]]="","",IF(Table4[[#This Row],[TASK DURATION]]="","",Table4[[#This Row],[START DATE]]+Table4[[#This Row],[TASK DURATION]]))</f>
        <v/>
      </c>
      <c r="G1248" s="272"/>
      <c r="H1248" s="272"/>
      <c r="I1248" s="272"/>
      <c r="J1248" s="272"/>
      <c r="K1248" s="272"/>
      <c r="L1248" s="272"/>
      <c r="M1248" s="272"/>
      <c r="N1248" s="272"/>
      <c r="O1248" s="272"/>
      <c r="P1248" s="272"/>
      <c r="Q1248" s="272"/>
      <c r="R1248" s="272"/>
      <c r="S1248" s="272"/>
      <c r="T1248" s="272"/>
      <c r="U1248" s="272"/>
      <c r="V1248" s="272"/>
      <c r="W1248" s="272"/>
      <c r="X1248" s="272"/>
      <c r="Y1248" s="272"/>
      <c r="Z1248" s="272"/>
    </row>
    <row r="1249" spans="1:26" x14ac:dyDescent="0.35">
      <c r="A1249" s="1008"/>
      <c r="D1249" s="269" t="str">
        <f t="shared" si="20"/>
        <v/>
      </c>
      <c r="F1249" s="271" t="str">
        <f>IF(Table4[[#This Row],[START DATE]]="","",IF(Table4[[#This Row],[TASK DURATION]]="","",Table4[[#This Row],[START DATE]]+Table4[[#This Row],[TASK DURATION]]))</f>
        <v/>
      </c>
      <c r="G1249" s="272"/>
      <c r="H1249" s="272"/>
      <c r="I1249" s="272"/>
      <c r="J1249" s="272"/>
      <c r="K1249" s="272"/>
      <c r="L1249" s="272"/>
      <c r="M1249" s="272"/>
      <c r="N1249" s="272"/>
      <c r="O1249" s="272"/>
      <c r="P1249" s="272"/>
      <c r="Q1249" s="272"/>
      <c r="R1249" s="272"/>
      <c r="S1249" s="272"/>
      <c r="T1249" s="272"/>
      <c r="U1249" s="272"/>
      <c r="V1249" s="272"/>
      <c r="W1249" s="272"/>
      <c r="X1249" s="272"/>
      <c r="Y1249" s="272"/>
      <c r="Z1249" s="272"/>
    </row>
    <row r="1250" spans="1:26" x14ac:dyDescent="0.35">
      <c r="A1250" s="1008"/>
      <c r="D1250" s="269" t="str">
        <f t="shared" si="20"/>
        <v/>
      </c>
      <c r="F1250" s="271" t="str">
        <f>IF(Table4[[#This Row],[START DATE]]="","",IF(Table4[[#This Row],[TASK DURATION]]="","",Table4[[#This Row],[START DATE]]+Table4[[#This Row],[TASK DURATION]]))</f>
        <v/>
      </c>
      <c r="G1250" s="272"/>
      <c r="H1250" s="272"/>
      <c r="I1250" s="272"/>
      <c r="J1250" s="272"/>
      <c r="K1250" s="272"/>
      <c r="L1250" s="272"/>
      <c r="M1250" s="272"/>
      <c r="N1250" s="272"/>
      <c r="O1250" s="272"/>
      <c r="P1250" s="272"/>
      <c r="Q1250" s="272"/>
      <c r="R1250" s="272"/>
      <c r="S1250" s="272"/>
      <c r="T1250" s="272"/>
      <c r="U1250" s="272"/>
      <c r="V1250" s="272"/>
      <c r="W1250" s="272"/>
      <c r="X1250" s="272"/>
      <c r="Y1250" s="272"/>
      <c r="Z1250" s="272"/>
    </row>
    <row r="1251" spans="1:26" x14ac:dyDescent="0.35">
      <c r="A1251" s="1008"/>
      <c r="D1251" s="269" t="str">
        <f t="shared" si="20"/>
        <v/>
      </c>
      <c r="F1251" s="271" t="str">
        <f>IF(Table4[[#This Row],[START DATE]]="","",IF(Table4[[#This Row],[TASK DURATION]]="","",Table4[[#This Row],[START DATE]]+Table4[[#This Row],[TASK DURATION]]))</f>
        <v/>
      </c>
      <c r="G1251" s="272"/>
      <c r="H1251" s="272"/>
      <c r="I1251" s="272"/>
      <c r="J1251" s="272"/>
      <c r="K1251" s="272"/>
      <c r="L1251" s="272"/>
      <c r="M1251" s="272"/>
      <c r="N1251" s="272"/>
      <c r="O1251" s="272"/>
      <c r="P1251" s="272"/>
      <c r="Q1251" s="272"/>
      <c r="R1251" s="272"/>
      <c r="S1251" s="272"/>
      <c r="T1251" s="272"/>
      <c r="U1251" s="272"/>
      <c r="V1251" s="272"/>
      <c r="W1251" s="272"/>
      <c r="X1251" s="272"/>
      <c r="Y1251" s="272"/>
      <c r="Z1251" s="272"/>
    </row>
    <row r="1252" spans="1:26" x14ac:dyDescent="0.35">
      <c r="A1252" s="1008"/>
      <c r="D1252" s="269" t="str">
        <f t="shared" si="20"/>
        <v/>
      </c>
      <c r="F1252" s="271" t="str">
        <f>IF(Table4[[#This Row],[START DATE]]="","",IF(Table4[[#This Row],[TASK DURATION]]="","",Table4[[#This Row],[START DATE]]+Table4[[#This Row],[TASK DURATION]]))</f>
        <v/>
      </c>
      <c r="G1252" s="272"/>
      <c r="H1252" s="272"/>
      <c r="I1252" s="272"/>
      <c r="J1252" s="272"/>
      <c r="K1252" s="272"/>
      <c r="L1252" s="272"/>
      <c r="M1252" s="272"/>
      <c r="N1252" s="272"/>
      <c r="O1252" s="272"/>
      <c r="P1252" s="272"/>
      <c r="Q1252" s="272"/>
      <c r="R1252" s="272"/>
      <c r="S1252" s="272"/>
      <c r="T1252" s="272"/>
      <c r="U1252" s="272"/>
      <c r="V1252" s="272"/>
      <c r="W1252" s="272"/>
      <c r="X1252" s="272"/>
      <c r="Y1252" s="272"/>
      <c r="Z1252" s="272"/>
    </row>
    <row r="1253" spans="1:26" x14ac:dyDescent="0.35">
      <c r="A1253" s="1008"/>
      <c r="D1253" s="269" t="str">
        <f t="shared" si="20"/>
        <v/>
      </c>
      <c r="F1253" s="271" t="str">
        <f>IF(Table4[[#This Row],[START DATE]]="","",IF(Table4[[#This Row],[TASK DURATION]]="","",Table4[[#This Row],[START DATE]]+Table4[[#This Row],[TASK DURATION]]))</f>
        <v/>
      </c>
      <c r="G1253" s="272"/>
      <c r="H1253" s="272"/>
      <c r="I1253" s="272"/>
      <c r="J1253" s="272"/>
      <c r="K1253" s="272"/>
      <c r="L1253" s="272"/>
      <c r="M1253" s="272"/>
      <c r="N1253" s="272"/>
      <c r="O1253" s="272"/>
      <c r="P1253" s="272"/>
      <c r="Q1253" s="272"/>
      <c r="R1253" s="272"/>
      <c r="S1253" s="272"/>
      <c r="T1253" s="272"/>
      <c r="U1253" s="272"/>
      <c r="V1253" s="272"/>
      <c r="W1253" s="272"/>
      <c r="X1253" s="272"/>
      <c r="Y1253" s="272"/>
      <c r="Z1253" s="272"/>
    </row>
    <row r="1254" spans="1:26" x14ac:dyDescent="0.35">
      <c r="A1254" s="1008"/>
      <c r="D1254" s="269" t="str">
        <f t="shared" si="20"/>
        <v/>
      </c>
      <c r="F1254" s="271" t="str">
        <f>IF(Table4[[#This Row],[START DATE]]="","",IF(Table4[[#This Row],[TASK DURATION]]="","",Table4[[#This Row],[START DATE]]+Table4[[#This Row],[TASK DURATION]]))</f>
        <v/>
      </c>
      <c r="G1254" s="272"/>
      <c r="H1254" s="272"/>
      <c r="I1254" s="272"/>
      <c r="J1254" s="272"/>
      <c r="K1254" s="272"/>
      <c r="L1254" s="272"/>
      <c r="M1254" s="272"/>
      <c r="N1254" s="272"/>
      <c r="O1254" s="272"/>
      <c r="P1254" s="272"/>
      <c r="Q1254" s="272"/>
      <c r="R1254" s="272"/>
      <c r="S1254" s="272"/>
      <c r="T1254" s="272"/>
      <c r="U1254" s="272"/>
      <c r="V1254" s="272"/>
      <c r="W1254" s="272"/>
      <c r="X1254" s="272"/>
      <c r="Y1254" s="272"/>
      <c r="Z1254" s="272"/>
    </row>
    <row r="1255" spans="1:26" x14ac:dyDescent="0.35">
      <c r="A1255" s="1008"/>
      <c r="D1255" s="269" t="str">
        <f t="shared" si="20"/>
        <v/>
      </c>
      <c r="F1255" s="271" t="str">
        <f>IF(Table4[[#This Row],[START DATE]]="","",IF(Table4[[#This Row],[TASK DURATION]]="","",Table4[[#This Row],[START DATE]]+Table4[[#This Row],[TASK DURATION]]))</f>
        <v/>
      </c>
      <c r="G1255" s="272"/>
      <c r="H1255" s="272"/>
      <c r="I1255" s="272"/>
      <c r="J1255" s="272"/>
      <c r="K1255" s="272"/>
      <c r="L1255" s="272"/>
      <c r="M1255" s="272"/>
      <c r="N1255" s="272"/>
      <c r="O1255" s="272"/>
      <c r="P1255" s="272"/>
      <c r="Q1255" s="272"/>
      <c r="R1255" s="272"/>
      <c r="S1255" s="272"/>
      <c r="T1255" s="272"/>
      <c r="U1255" s="272"/>
      <c r="V1255" s="272"/>
      <c r="W1255" s="272"/>
      <c r="X1255" s="272"/>
      <c r="Y1255" s="272"/>
      <c r="Z1255" s="272"/>
    </row>
    <row r="1256" spans="1:26" x14ac:dyDescent="0.35">
      <c r="A1256" s="1008"/>
      <c r="D1256" s="269" t="str">
        <f t="shared" si="20"/>
        <v/>
      </c>
      <c r="F1256" s="271" t="str">
        <f>IF(Table4[[#This Row],[START DATE]]="","",IF(Table4[[#This Row],[TASK DURATION]]="","",Table4[[#This Row],[START DATE]]+Table4[[#This Row],[TASK DURATION]]))</f>
        <v/>
      </c>
      <c r="G1256" s="272"/>
      <c r="H1256" s="272"/>
      <c r="I1256" s="272"/>
      <c r="J1256" s="272"/>
      <c r="K1256" s="272"/>
      <c r="L1256" s="272"/>
      <c r="M1256" s="272"/>
      <c r="N1256" s="272"/>
      <c r="O1256" s="272"/>
      <c r="P1256" s="272"/>
      <c r="Q1256" s="272"/>
      <c r="R1256" s="272"/>
      <c r="S1256" s="272"/>
      <c r="T1256" s="272"/>
      <c r="U1256" s="272"/>
      <c r="V1256" s="272"/>
      <c r="W1256" s="272"/>
      <c r="X1256" s="272"/>
      <c r="Y1256" s="272"/>
      <c r="Z1256" s="272"/>
    </row>
    <row r="1257" spans="1:26" x14ac:dyDescent="0.35">
      <c r="A1257" s="1008"/>
      <c r="D1257" s="269" t="str">
        <f t="shared" si="20"/>
        <v/>
      </c>
      <c r="F1257" s="271" t="str">
        <f>IF(Table4[[#This Row],[START DATE]]="","",IF(Table4[[#This Row],[TASK DURATION]]="","",Table4[[#This Row],[START DATE]]+Table4[[#This Row],[TASK DURATION]]))</f>
        <v/>
      </c>
      <c r="G1257" s="272"/>
      <c r="H1257" s="272"/>
      <c r="I1257" s="272"/>
      <c r="J1257" s="272"/>
      <c r="K1257" s="272"/>
      <c r="L1257" s="272"/>
      <c r="M1257" s="272"/>
      <c r="N1257" s="272"/>
      <c r="O1257" s="272"/>
      <c r="P1257" s="272"/>
      <c r="Q1257" s="272"/>
      <c r="R1257" s="272"/>
      <c r="S1257" s="272"/>
      <c r="T1257" s="272"/>
      <c r="U1257" s="272"/>
      <c r="V1257" s="272"/>
      <c r="W1257" s="272"/>
      <c r="X1257" s="272"/>
      <c r="Y1257" s="272"/>
      <c r="Z1257" s="272"/>
    </row>
    <row r="1258" spans="1:26" x14ac:dyDescent="0.35">
      <c r="A1258" s="1008"/>
      <c r="D1258" s="269" t="str">
        <f t="shared" si="20"/>
        <v/>
      </c>
      <c r="F1258" s="271" t="str">
        <f>IF(Table4[[#This Row],[START DATE]]="","",IF(Table4[[#This Row],[TASK DURATION]]="","",Table4[[#This Row],[START DATE]]+Table4[[#This Row],[TASK DURATION]]))</f>
        <v/>
      </c>
      <c r="G1258" s="272"/>
      <c r="H1258" s="272"/>
      <c r="I1258" s="272"/>
      <c r="J1258" s="272"/>
      <c r="K1258" s="272"/>
      <c r="L1258" s="272"/>
      <c r="M1258" s="272"/>
      <c r="N1258" s="272"/>
      <c r="O1258" s="272"/>
      <c r="P1258" s="272"/>
      <c r="Q1258" s="272"/>
      <c r="R1258" s="272"/>
      <c r="S1258" s="272"/>
      <c r="T1258" s="272"/>
      <c r="U1258" s="272"/>
      <c r="V1258" s="272"/>
      <c r="W1258" s="272"/>
      <c r="X1258" s="272"/>
      <c r="Y1258" s="272"/>
      <c r="Z1258" s="272"/>
    </row>
    <row r="1259" spans="1:26" x14ac:dyDescent="0.35">
      <c r="A1259" s="1008"/>
      <c r="D1259" s="269" t="str">
        <f t="shared" si="20"/>
        <v/>
      </c>
      <c r="F1259" s="271" t="str">
        <f>IF(Table4[[#This Row],[START DATE]]="","",IF(Table4[[#This Row],[TASK DURATION]]="","",Table4[[#This Row],[START DATE]]+Table4[[#This Row],[TASK DURATION]]))</f>
        <v/>
      </c>
      <c r="G1259" s="272"/>
      <c r="H1259" s="272"/>
      <c r="I1259" s="272"/>
      <c r="J1259" s="272"/>
      <c r="K1259" s="272"/>
      <c r="L1259" s="272"/>
      <c r="M1259" s="272"/>
      <c r="N1259" s="272"/>
      <c r="O1259" s="272"/>
      <c r="P1259" s="272"/>
      <c r="Q1259" s="272"/>
      <c r="R1259" s="272"/>
      <c r="S1259" s="272"/>
      <c r="T1259" s="272"/>
      <c r="U1259" s="272"/>
      <c r="V1259" s="272"/>
      <c r="W1259" s="272"/>
      <c r="X1259" s="272"/>
      <c r="Y1259" s="272"/>
      <c r="Z1259" s="272"/>
    </row>
    <row r="1260" spans="1:26" x14ac:dyDescent="0.35">
      <c r="A1260" s="1008"/>
      <c r="D1260" s="269" t="str">
        <f t="shared" si="20"/>
        <v/>
      </c>
      <c r="F1260" s="271" t="str">
        <f>IF(Table4[[#This Row],[START DATE]]="","",IF(Table4[[#This Row],[TASK DURATION]]="","",Table4[[#This Row],[START DATE]]+Table4[[#This Row],[TASK DURATION]]))</f>
        <v/>
      </c>
      <c r="G1260" s="272"/>
      <c r="H1260" s="272"/>
      <c r="I1260" s="272"/>
      <c r="J1260" s="272"/>
      <c r="K1260" s="272"/>
      <c r="L1260" s="272"/>
      <c r="M1260" s="272"/>
      <c r="N1260" s="272"/>
      <c r="O1260" s="272"/>
      <c r="P1260" s="272"/>
      <c r="Q1260" s="272"/>
      <c r="R1260" s="272"/>
      <c r="S1260" s="272"/>
      <c r="T1260" s="272"/>
      <c r="U1260" s="272"/>
      <c r="V1260" s="272"/>
      <c r="W1260" s="272"/>
      <c r="X1260" s="272"/>
      <c r="Y1260" s="272"/>
      <c r="Z1260" s="272"/>
    </row>
    <row r="1261" spans="1:26" x14ac:dyDescent="0.35">
      <c r="A1261" s="1008"/>
      <c r="D1261" s="269" t="str">
        <f t="shared" si="20"/>
        <v/>
      </c>
      <c r="F1261" s="271" t="str">
        <f>IF(Table4[[#This Row],[START DATE]]="","",IF(Table4[[#This Row],[TASK DURATION]]="","",Table4[[#This Row],[START DATE]]+Table4[[#This Row],[TASK DURATION]]))</f>
        <v/>
      </c>
      <c r="G1261" s="272"/>
      <c r="H1261" s="272"/>
      <c r="I1261" s="272"/>
      <c r="J1261" s="272"/>
      <c r="K1261" s="272"/>
      <c r="L1261" s="272"/>
      <c r="M1261" s="272"/>
      <c r="N1261" s="272"/>
      <c r="O1261" s="272"/>
      <c r="P1261" s="272"/>
      <c r="Q1261" s="272"/>
      <c r="R1261" s="272"/>
      <c r="S1261" s="272"/>
      <c r="T1261" s="272"/>
      <c r="U1261" s="272"/>
      <c r="V1261" s="272"/>
      <c r="W1261" s="272"/>
      <c r="X1261" s="272"/>
      <c r="Y1261" s="272"/>
      <c r="Z1261" s="272"/>
    </row>
    <row r="1262" spans="1:26" x14ac:dyDescent="0.35">
      <c r="A1262" s="1008"/>
      <c r="D1262" s="269" t="str">
        <f t="shared" si="20"/>
        <v/>
      </c>
      <c r="F1262" s="271" t="str">
        <f>IF(Table4[[#This Row],[START DATE]]="","",IF(Table4[[#This Row],[TASK DURATION]]="","",Table4[[#This Row],[START DATE]]+Table4[[#This Row],[TASK DURATION]]))</f>
        <v/>
      </c>
      <c r="G1262" s="272"/>
      <c r="H1262" s="272"/>
      <c r="I1262" s="272"/>
      <c r="J1262" s="272"/>
      <c r="K1262" s="272"/>
      <c r="L1262" s="272"/>
      <c r="M1262" s="272"/>
      <c r="N1262" s="272"/>
      <c r="O1262" s="272"/>
      <c r="P1262" s="272"/>
      <c r="Q1262" s="272"/>
      <c r="R1262" s="272"/>
      <c r="S1262" s="272"/>
      <c r="T1262" s="272"/>
      <c r="U1262" s="272"/>
      <c r="V1262" s="272"/>
      <c r="W1262" s="272"/>
      <c r="X1262" s="272"/>
      <c r="Y1262" s="272"/>
      <c r="Z1262" s="272"/>
    </row>
    <row r="1263" spans="1:26" x14ac:dyDescent="0.35">
      <c r="A1263" s="1008"/>
      <c r="D1263" s="269" t="str">
        <f t="shared" si="20"/>
        <v/>
      </c>
      <c r="F1263" s="271" t="str">
        <f>IF(Table4[[#This Row],[START DATE]]="","",IF(Table4[[#This Row],[TASK DURATION]]="","",Table4[[#This Row],[START DATE]]+Table4[[#This Row],[TASK DURATION]]))</f>
        <v/>
      </c>
      <c r="G1263" s="272"/>
      <c r="H1263" s="272"/>
      <c r="I1263" s="272"/>
      <c r="J1263" s="272"/>
      <c r="K1263" s="272"/>
      <c r="L1263" s="272"/>
      <c r="M1263" s="272"/>
      <c r="N1263" s="272"/>
      <c r="O1263" s="272"/>
      <c r="P1263" s="272"/>
      <c r="Q1263" s="272"/>
      <c r="R1263" s="272"/>
      <c r="S1263" s="272"/>
      <c r="T1263" s="272"/>
      <c r="U1263" s="272"/>
      <c r="V1263" s="272"/>
      <c r="W1263" s="272"/>
      <c r="X1263" s="272"/>
      <c r="Y1263" s="272"/>
      <c r="Z1263" s="272"/>
    </row>
    <row r="1264" spans="1:26" x14ac:dyDescent="0.35">
      <c r="A1264" s="1008"/>
      <c r="D1264" s="269" t="str">
        <f t="shared" si="20"/>
        <v/>
      </c>
      <c r="F1264" s="271" t="str">
        <f>IF(Table4[[#This Row],[START DATE]]="","",IF(Table4[[#This Row],[TASK DURATION]]="","",Table4[[#This Row],[START DATE]]+Table4[[#This Row],[TASK DURATION]]))</f>
        <v/>
      </c>
      <c r="G1264" s="272"/>
      <c r="H1264" s="272"/>
      <c r="I1264" s="272"/>
      <c r="J1264" s="272"/>
      <c r="K1264" s="272"/>
      <c r="L1264" s="272"/>
      <c r="M1264" s="272"/>
      <c r="N1264" s="272"/>
      <c r="O1264" s="272"/>
      <c r="P1264" s="272"/>
      <c r="Q1264" s="272"/>
      <c r="R1264" s="272"/>
      <c r="S1264" s="272"/>
      <c r="T1264" s="272"/>
      <c r="U1264" s="272"/>
      <c r="V1264" s="272"/>
      <c r="W1264" s="272"/>
      <c r="X1264" s="272"/>
      <c r="Y1264" s="272"/>
      <c r="Z1264" s="272"/>
    </row>
    <row r="1265" spans="1:26" x14ac:dyDescent="0.35">
      <c r="A1265" s="1008"/>
      <c r="D1265" s="269" t="str">
        <f t="shared" si="20"/>
        <v/>
      </c>
      <c r="F1265" s="271" t="str">
        <f>IF(Table4[[#This Row],[START DATE]]="","",IF(Table4[[#This Row],[TASK DURATION]]="","",Table4[[#This Row],[START DATE]]+Table4[[#This Row],[TASK DURATION]]))</f>
        <v/>
      </c>
      <c r="G1265" s="272"/>
      <c r="H1265" s="272"/>
      <c r="I1265" s="272"/>
      <c r="J1265" s="272"/>
      <c r="K1265" s="272"/>
      <c r="L1265" s="272"/>
      <c r="M1265" s="272"/>
      <c r="N1265" s="272"/>
      <c r="O1265" s="272"/>
      <c r="P1265" s="272"/>
      <c r="Q1265" s="272"/>
      <c r="R1265" s="272"/>
      <c r="S1265" s="272"/>
      <c r="T1265" s="272"/>
      <c r="U1265" s="272"/>
      <c r="V1265" s="272"/>
      <c r="W1265" s="272"/>
      <c r="X1265" s="272"/>
      <c r="Y1265" s="272"/>
      <c r="Z1265" s="272"/>
    </row>
    <row r="1266" spans="1:26" x14ac:dyDescent="0.35">
      <c r="A1266" s="1008"/>
      <c r="D1266" s="269" t="str">
        <f t="shared" si="20"/>
        <v/>
      </c>
      <c r="F1266" s="271" t="str">
        <f>IF(Table4[[#This Row],[START DATE]]="","",IF(Table4[[#This Row],[TASK DURATION]]="","",Table4[[#This Row],[START DATE]]+Table4[[#This Row],[TASK DURATION]]))</f>
        <v/>
      </c>
      <c r="G1266" s="272"/>
      <c r="H1266" s="272"/>
      <c r="I1266" s="272"/>
      <c r="J1266" s="272"/>
      <c r="K1266" s="272"/>
      <c r="L1266" s="272"/>
      <c r="M1266" s="272"/>
      <c r="N1266" s="272"/>
      <c r="O1266" s="272"/>
      <c r="P1266" s="272"/>
      <c r="Q1266" s="272"/>
      <c r="R1266" s="272"/>
      <c r="S1266" s="272"/>
      <c r="T1266" s="272"/>
      <c r="U1266" s="272"/>
      <c r="V1266" s="272"/>
      <c r="W1266" s="272"/>
      <c r="X1266" s="272"/>
      <c r="Y1266" s="272"/>
      <c r="Z1266" s="272"/>
    </row>
    <row r="1267" spans="1:26" x14ac:dyDescent="0.35">
      <c r="A1267" s="1008"/>
      <c r="D1267" s="269" t="str">
        <f t="shared" si="20"/>
        <v/>
      </c>
      <c r="F1267" s="271" t="str">
        <f>IF(Table4[[#This Row],[START DATE]]="","",IF(Table4[[#This Row],[TASK DURATION]]="","",Table4[[#This Row],[START DATE]]+Table4[[#This Row],[TASK DURATION]]))</f>
        <v/>
      </c>
      <c r="G1267" s="272"/>
      <c r="H1267" s="272"/>
      <c r="I1267" s="272"/>
      <c r="J1267" s="272"/>
      <c r="K1267" s="272"/>
      <c r="L1267" s="272"/>
      <c r="M1267" s="272"/>
      <c r="N1267" s="272"/>
      <c r="O1267" s="272"/>
      <c r="P1267" s="272"/>
      <c r="Q1267" s="272"/>
      <c r="R1267" s="272"/>
      <c r="S1267" s="272"/>
      <c r="T1267" s="272"/>
      <c r="U1267" s="272"/>
      <c r="V1267" s="272"/>
      <c r="W1267" s="272"/>
      <c r="X1267" s="272"/>
      <c r="Y1267" s="272"/>
      <c r="Z1267" s="272"/>
    </row>
    <row r="1268" spans="1:26" x14ac:dyDescent="0.35">
      <c r="A1268" s="1008"/>
      <c r="D1268" s="269" t="str">
        <f t="shared" si="20"/>
        <v/>
      </c>
      <c r="F1268" s="271" t="str">
        <f>IF(Table4[[#This Row],[START DATE]]="","",IF(Table4[[#This Row],[TASK DURATION]]="","",Table4[[#This Row],[START DATE]]+Table4[[#This Row],[TASK DURATION]]))</f>
        <v/>
      </c>
      <c r="G1268" s="272"/>
      <c r="H1268" s="272"/>
      <c r="I1268" s="272"/>
      <c r="J1268" s="272"/>
      <c r="K1268" s="272"/>
      <c r="L1268" s="272"/>
      <c r="M1268" s="272"/>
      <c r="N1268" s="272"/>
      <c r="O1268" s="272"/>
      <c r="P1268" s="272"/>
      <c r="Q1268" s="272"/>
      <c r="R1268" s="272"/>
      <c r="S1268" s="272"/>
      <c r="T1268" s="272"/>
      <c r="U1268" s="272"/>
      <c r="V1268" s="272"/>
      <c r="W1268" s="272"/>
      <c r="X1268" s="272"/>
      <c r="Y1268" s="272"/>
      <c r="Z1268" s="272"/>
    </row>
    <row r="1269" spans="1:26" x14ac:dyDescent="0.35">
      <c r="A1269" s="1008"/>
      <c r="D1269" s="269" t="str">
        <f t="shared" si="20"/>
        <v/>
      </c>
      <c r="F1269" s="271" t="str">
        <f>IF(Table4[[#This Row],[START DATE]]="","",IF(Table4[[#This Row],[TASK DURATION]]="","",Table4[[#This Row],[START DATE]]+Table4[[#This Row],[TASK DURATION]]))</f>
        <v/>
      </c>
      <c r="G1269" s="272"/>
      <c r="H1269" s="272"/>
      <c r="I1269" s="272"/>
      <c r="J1269" s="272"/>
      <c r="K1269" s="272"/>
      <c r="L1269" s="272"/>
      <c r="M1269" s="272"/>
      <c r="N1269" s="272"/>
      <c r="O1269" s="272"/>
      <c r="P1269" s="272"/>
      <c r="Q1269" s="272"/>
      <c r="R1269" s="272"/>
      <c r="S1269" s="272"/>
      <c r="T1269" s="272"/>
      <c r="U1269" s="272"/>
      <c r="V1269" s="272"/>
      <c r="W1269" s="272"/>
      <c r="X1269" s="272"/>
      <c r="Y1269" s="272"/>
      <c r="Z1269" s="272"/>
    </row>
    <row r="1270" spans="1:26" x14ac:dyDescent="0.35">
      <c r="A1270" s="1008"/>
      <c r="D1270" s="269" t="str">
        <f t="shared" si="20"/>
        <v/>
      </c>
      <c r="F1270" s="271" t="str">
        <f>IF(Table4[[#This Row],[START DATE]]="","",IF(Table4[[#This Row],[TASK DURATION]]="","",Table4[[#This Row],[START DATE]]+Table4[[#This Row],[TASK DURATION]]))</f>
        <v/>
      </c>
      <c r="G1270" s="272"/>
      <c r="H1270" s="272"/>
      <c r="I1270" s="272"/>
      <c r="J1270" s="272"/>
      <c r="K1270" s="272"/>
      <c r="L1270" s="272"/>
      <c r="M1270" s="272"/>
      <c r="N1270" s="272"/>
      <c r="O1270" s="272"/>
      <c r="P1270" s="272"/>
      <c r="Q1270" s="272"/>
      <c r="R1270" s="272"/>
      <c r="S1270" s="272"/>
      <c r="T1270" s="272"/>
      <c r="U1270" s="272"/>
      <c r="V1270" s="272"/>
      <c r="W1270" s="272"/>
      <c r="X1270" s="272"/>
      <c r="Y1270" s="272"/>
      <c r="Z1270" s="272"/>
    </row>
    <row r="1271" spans="1:26" x14ac:dyDescent="0.35">
      <c r="A1271" s="1008"/>
      <c r="D1271" s="269" t="str">
        <f t="shared" si="20"/>
        <v/>
      </c>
      <c r="F1271" s="271" t="str">
        <f>IF(Table4[[#This Row],[START DATE]]="","",IF(Table4[[#This Row],[TASK DURATION]]="","",Table4[[#This Row],[START DATE]]+Table4[[#This Row],[TASK DURATION]]))</f>
        <v/>
      </c>
      <c r="G1271" s="272"/>
      <c r="H1271" s="272"/>
      <c r="I1271" s="272"/>
      <c r="J1271" s="272"/>
      <c r="K1271" s="272"/>
      <c r="L1271" s="272"/>
      <c r="M1271" s="272"/>
      <c r="N1271" s="272"/>
      <c r="O1271" s="272"/>
      <c r="P1271" s="272"/>
      <c r="Q1271" s="272"/>
      <c r="R1271" s="272"/>
      <c r="S1271" s="272"/>
      <c r="T1271" s="272"/>
      <c r="U1271" s="272"/>
      <c r="V1271" s="272"/>
      <c r="W1271" s="272"/>
      <c r="X1271" s="272"/>
      <c r="Y1271" s="272"/>
      <c r="Z1271" s="272"/>
    </row>
    <row r="1272" spans="1:26" x14ac:dyDescent="0.35">
      <c r="A1272" s="1008"/>
      <c r="D1272" s="269" t="str">
        <f t="shared" si="20"/>
        <v/>
      </c>
      <c r="F1272" s="271" t="str">
        <f>IF(Table4[[#This Row],[START DATE]]="","",IF(Table4[[#This Row],[TASK DURATION]]="","",Table4[[#This Row],[START DATE]]+Table4[[#This Row],[TASK DURATION]]))</f>
        <v/>
      </c>
      <c r="G1272" s="272"/>
      <c r="H1272" s="272"/>
      <c r="I1272" s="272"/>
      <c r="J1272" s="272"/>
      <c r="K1272" s="272"/>
      <c r="L1272" s="272"/>
      <c r="M1272" s="272"/>
      <c r="N1272" s="272"/>
      <c r="O1272" s="272"/>
      <c r="P1272" s="272"/>
      <c r="Q1272" s="272"/>
      <c r="R1272" s="272"/>
      <c r="S1272" s="272"/>
      <c r="T1272" s="272"/>
      <c r="U1272" s="272"/>
      <c r="V1272" s="272"/>
      <c r="W1272" s="272"/>
      <c r="X1272" s="272"/>
      <c r="Y1272" s="272"/>
      <c r="Z1272" s="272"/>
    </row>
    <row r="1273" spans="1:26" x14ac:dyDescent="0.35">
      <c r="A1273" s="1008"/>
      <c r="D1273" s="269" t="str">
        <f t="shared" si="20"/>
        <v/>
      </c>
      <c r="F1273" s="271" t="str">
        <f>IF(Table4[[#This Row],[START DATE]]="","",IF(Table4[[#This Row],[TASK DURATION]]="","",Table4[[#This Row],[START DATE]]+Table4[[#This Row],[TASK DURATION]]))</f>
        <v/>
      </c>
      <c r="G1273" s="272"/>
      <c r="H1273" s="272"/>
      <c r="I1273" s="272"/>
      <c r="J1273" s="272"/>
      <c r="K1273" s="272"/>
      <c r="L1273" s="272"/>
      <c r="M1273" s="272"/>
      <c r="N1273" s="272"/>
      <c r="O1273" s="272"/>
      <c r="P1273" s="272"/>
      <c r="Q1273" s="272"/>
      <c r="R1273" s="272"/>
      <c r="S1273" s="272"/>
      <c r="T1273" s="272"/>
      <c r="U1273" s="272"/>
      <c r="V1273" s="272"/>
      <c r="W1273" s="272"/>
      <c r="X1273" s="272"/>
      <c r="Y1273" s="272"/>
      <c r="Z1273" s="272"/>
    </row>
    <row r="1274" spans="1:26" x14ac:dyDescent="0.35">
      <c r="A1274" s="1008"/>
      <c r="D1274" s="269" t="str">
        <f t="shared" si="20"/>
        <v/>
      </c>
      <c r="F1274" s="271" t="str">
        <f>IF(Table4[[#This Row],[START DATE]]="","",IF(Table4[[#This Row],[TASK DURATION]]="","",Table4[[#This Row],[START DATE]]+Table4[[#This Row],[TASK DURATION]]))</f>
        <v/>
      </c>
      <c r="G1274" s="272"/>
      <c r="H1274" s="272"/>
      <c r="I1274" s="272"/>
      <c r="J1274" s="272"/>
      <c r="K1274" s="272"/>
      <c r="L1274" s="272"/>
      <c r="M1274" s="272"/>
      <c r="N1274" s="272"/>
      <c r="O1274" s="272"/>
      <c r="P1274" s="272"/>
      <c r="Q1274" s="272"/>
      <c r="R1274" s="272"/>
      <c r="S1274" s="272"/>
      <c r="T1274" s="272"/>
      <c r="U1274" s="272"/>
      <c r="V1274" s="272"/>
      <c r="W1274" s="272"/>
      <c r="X1274" s="272"/>
      <c r="Y1274" s="272"/>
      <c r="Z1274" s="272"/>
    </row>
    <row r="1275" spans="1:26" x14ac:dyDescent="0.35">
      <c r="A1275" s="1008"/>
      <c r="D1275" s="269" t="str">
        <f t="shared" si="20"/>
        <v/>
      </c>
      <c r="F1275" s="271" t="str">
        <f>IF(Table4[[#This Row],[START DATE]]="","",IF(Table4[[#This Row],[TASK DURATION]]="","",Table4[[#This Row],[START DATE]]+Table4[[#This Row],[TASK DURATION]]))</f>
        <v/>
      </c>
      <c r="G1275" s="272"/>
      <c r="H1275" s="272"/>
      <c r="I1275" s="272"/>
      <c r="J1275" s="272"/>
      <c r="K1275" s="272"/>
      <c r="L1275" s="272"/>
      <c r="M1275" s="272"/>
      <c r="N1275" s="272"/>
      <c r="O1275" s="272"/>
      <c r="P1275" s="272"/>
      <c r="Q1275" s="272"/>
      <c r="R1275" s="272"/>
      <c r="S1275" s="272"/>
      <c r="T1275" s="272"/>
      <c r="U1275" s="272"/>
      <c r="V1275" s="272"/>
      <c r="W1275" s="272"/>
      <c r="X1275" s="272"/>
      <c r="Y1275" s="272"/>
      <c r="Z1275" s="272"/>
    </row>
    <row r="1276" spans="1:26" x14ac:dyDescent="0.35">
      <c r="A1276" s="1008"/>
      <c r="D1276" s="269" t="str">
        <f t="shared" si="20"/>
        <v/>
      </c>
      <c r="F1276" s="271" t="str">
        <f>IF(Table4[[#This Row],[START DATE]]="","",IF(Table4[[#This Row],[TASK DURATION]]="","",Table4[[#This Row],[START DATE]]+Table4[[#This Row],[TASK DURATION]]))</f>
        <v/>
      </c>
      <c r="G1276" s="272"/>
      <c r="H1276" s="272"/>
      <c r="I1276" s="272"/>
      <c r="J1276" s="272"/>
      <c r="K1276" s="272"/>
      <c r="L1276" s="272"/>
      <c r="M1276" s="272"/>
      <c r="N1276" s="272"/>
      <c r="O1276" s="272"/>
      <c r="P1276" s="272"/>
      <c r="Q1276" s="272"/>
      <c r="R1276" s="272"/>
      <c r="S1276" s="272"/>
      <c r="T1276" s="272"/>
      <c r="U1276" s="272"/>
      <c r="V1276" s="272"/>
      <c r="W1276" s="272"/>
      <c r="X1276" s="272"/>
      <c r="Y1276" s="272"/>
      <c r="Z1276" s="272"/>
    </row>
    <row r="1277" spans="1:26" x14ac:dyDescent="0.35">
      <c r="A1277" s="1008"/>
      <c r="D1277" s="269" t="str">
        <f t="shared" si="20"/>
        <v/>
      </c>
      <c r="F1277" s="271" t="str">
        <f>IF(Table4[[#This Row],[START DATE]]="","",IF(Table4[[#This Row],[TASK DURATION]]="","",Table4[[#This Row],[START DATE]]+Table4[[#This Row],[TASK DURATION]]))</f>
        <v/>
      </c>
      <c r="G1277" s="272"/>
      <c r="H1277" s="272"/>
      <c r="I1277" s="272"/>
      <c r="J1277" s="272"/>
      <c r="K1277" s="272"/>
      <c r="L1277" s="272"/>
      <c r="M1277" s="272"/>
      <c r="N1277" s="272"/>
      <c r="O1277" s="272"/>
      <c r="P1277" s="272"/>
      <c r="Q1277" s="272"/>
      <c r="R1277" s="272"/>
      <c r="S1277" s="272"/>
      <c r="T1277" s="272"/>
      <c r="U1277" s="272"/>
      <c r="V1277" s="272"/>
      <c r="W1277" s="272"/>
      <c r="X1277" s="272"/>
      <c r="Y1277" s="272"/>
      <c r="Z1277" s="272"/>
    </row>
    <row r="1278" spans="1:26" x14ac:dyDescent="0.35">
      <c r="A1278" s="1008"/>
      <c r="D1278" s="269" t="str">
        <f t="shared" si="20"/>
        <v/>
      </c>
      <c r="F1278" s="271" t="str">
        <f>IF(Table4[[#This Row],[START DATE]]="","",IF(Table4[[#This Row],[TASK DURATION]]="","",Table4[[#This Row],[START DATE]]+Table4[[#This Row],[TASK DURATION]]))</f>
        <v/>
      </c>
      <c r="G1278" s="272"/>
      <c r="H1278" s="272"/>
      <c r="I1278" s="272"/>
      <c r="J1278" s="272"/>
      <c r="K1278" s="272"/>
      <c r="L1278" s="272"/>
      <c r="M1278" s="272"/>
      <c r="N1278" s="272"/>
      <c r="O1278" s="272"/>
      <c r="P1278" s="272"/>
      <c r="Q1278" s="272"/>
      <c r="R1278" s="272"/>
      <c r="S1278" s="272"/>
      <c r="T1278" s="272"/>
      <c r="U1278" s="272"/>
      <c r="V1278" s="272"/>
      <c r="W1278" s="272"/>
      <c r="X1278" s="272"/>
      <c r="Y1278" s="272"/>
      <c r="Z1278" s="272"/>
    </row>
    <row r="1279" spans="1:26" x14ac:dyDescent="0.35">
      <c r="A1279" s="1008"/>
      <c r="D1279" s="269" t="str">
        <f t="shared" si="20"/>
        <v/>
      </c>
      <c r="F1279" s="271" t="str">
        <f>IF(Table4[[#This Row],[START DATE]]="","",IF(Table4[[#This Row],[TASK DURATION]]="","",Table4[[#This Row],[START DATE]]+Table4[[#This Row],[TASK DURATION]]))</f>
        <v/>
      </c>
      <c r="G1279" s="272"/>
      <c r="H1279" s="272"/>
      <c r="I1279" s="272"/>
      <c r="J1279" s="272"/>
      <c r="K1279" s="272"/>
      <c r="L1279" s="272"/>
      <c r="M1279" s="272"/>
      <c r="N1279" s="272"/>
      <c r="O1279" s="272"/>
      <c r="P1279" s="272"/>
      <c r="Q1279" s="272"/>
      <c r="R1279" s="272"/>
      <c r="S1279" s="272"/>
      <c r="T1279" s="272"/>
      <c r="U1279" s="272"/>
      <c r="V1279" s="272"/>
      <c r="W1279" s="272"/>
      <c r="X1279" s="272"/>
      <c r="Y1279" s="272"/>
      <c r="Z1279" s="272"/>
    </row>
    <row r="1280" spans="1:26" x14ac:dyDescent="0.35">
      <c r="A1280" s="1008"/>
      <c r="D1280" s="269" t="str">
        <f t="shared" si="20"/>
        <v/>
      </c>
      <c r="F1280" s="271" t="str">
        <f>IF(Table4[[#This Row],[START DATE]]="","",IF(Table4[[#This Row],[TASK DURATION]]="","",Table4[[#This Row],[START DATE]]+Table4[[#This Row],[TASK DURATION]]))</f>
        <v/>
      </c>
      <c r="G1280" s="272"/>
      <c r="H1280" s="272"/>
      <c r="I1280" s="272"/>
      <c r="J1280" s="272"/>
      <c r="K1280" s="272"/>
      <c r="L1280" s="272"/>
      <c r="M1280" s="272"/>
      <c r="N1280" s="272"/>
      <c r="O1280" s="272"/>
      <c r="P1280" s="272"/>
      <c r="Q1280" s="272"/>
      <c r="R1280" s="272"/>
      <c r="S1280" s="272"/>
      <c r="T1280" s="272"/>
      <c r="U1280" s="272"/>
      <c r="V1280" s="272"/>
      <c r="W1280" s="272"/>
      <c r="X1280" s="272"/>
      <c r="Y1280" s="272"/>
      <c r="Z1280" s="272"/>
    </row>
    <row r="1281" spans="1:26" x14ac:dyDescent="0.35">
      <c r="A1281" s="1008"/>
      <c r="D1281" s="269" t="str">
        <f t="shared" si="20"/>
        <v/>
      </c>
      <c r="F1281" s="271" t="str">
        <f>IF(Table4[[#This Row],[START DATE]]="","",IF(Table4[[#This Row],[TASK DURATION]]="","",Table4[[#This Row],[START DATE]]+Table4[[#This Row],[TASK DURATION]]))</f>
        <v/>
      </c>
      <c r="G1281" s="272"/>
      <c r="H1281" s="272"/>
      <c r="I1281" s="272"/>
      <c r="J1281" s="272"/>
      <c r="K1281" s="272"/>
      <c r="L1281" s="272"/>
      <c r="M1281" s="272"/>
      <c r="N1281" s="272"/>
      <c r="O1281" s="272"/>
      <c r="P1281" s="272"/>
      <c r="Q1281" s="272"/>
      <c r="R1281" s="272"/>
      <c r="S1281" s="272"/>
      <c r="T1281" s="272"/>
      <c r="U1281" s="272"/>
      <c r="V1281" s="272"/>
      <c r="W1281" s="272"/>
      <c r="X1281" s="272"/>
      <c r="Y1281" s="272"/>
      <c r="Z1281" s="272"/>
    </row>
    <row r="1282" spans="1:26" x14ac:dyDescent="0.35">
      <c r="A1282" s="1008"/>
      <c r="D1282" s="269" t="str">
        <f t="shared" ref="D1282:D1304" si="21">IF(E1282="","",IF(C1282="","",E1282-C1282))</f>
        <v/>
      </c>
      <c r="F1282" s="271" t="str">
        <f>IF(Table4[[#This Row],[START DATE]]="","",IF(Table4[[#This Row],[TASK DURATION]]="","",Table4[[#This Row],[START DATE]]+Table4[[#This Row],[TASK DURATION]]))</f>
        <v/>
      </c>
      <c r="G1282" s="272"/>
      <c r="H1282" s="272"/>
      <c r="I1282" s="272"/>
      <c r="J1282" s="272"/>
      <c r="K1282" s="272"/>
      <c r="L1282" s="272"/>
      <c r="M1282" s="272"/>
      <c r="N1282" s="272"/>
      <c r="O1282" s="272"/>
      <c r="P1282" s="272"/>
      <c r="Q1282" s="272"/>
      <c r="R1282" s="272"/>
      <c r="S1282" s="272"/>
      <c r="T1282" s="272"/>
      <c r="U1282" s="272"/>
      <c r="V1282" s="272"/>
      <c r="W1282" s="272"/>
      <c r="X1282" s="272"/>
      <c r="Y1282" s="272"/>
      <c r="Z1282" s="272"/>
    </row>
    <row r="1283" spans="1:26" x14ac:dyDescent="0.35">
      <c r="A1283" s="1008"/>
      <c r="D1283" s="269" t="str">
        <f t="shared" si="21"/>
        <v/>
      </c>
      <c r="F1283" s="271" t="str">
        <f>IF(Table4[[#This Row],[START DATE]]="","",IF(Table4[[#This Row],[TASK DURATION]]="","",Table4[[#This Row],[START DATE]]+Table4[[#This Row],[TASK DURATION]]))</f>
        <v/>
      </c>
      <c r="G1283" s="272"/>
      <c r="H1283" s="272"/>
      <c r="I1283" s="272"/>
      <c r="J1283" s="272"/>
      <c r="K1283" s="272"/>
      <c r="L1283" s="272"/>
      <c r="M1283" s="272"/>
      <c r="N1283" s="272"/>
      <c r="O1283" s="272"/>
      <c r="P1283" s="272"/>
      <c r="Q1283" s="272"/>
      <c r="R1283" s="272"/>
      <c r="S1283" s="272"/>
      <c r="T1283" s="272"/>
      <c r="U1283" s="272"/>
      <c r="V1283" s="272"/>
      <c r="W1283" s="272"/>
      <c r="X1283" s="272"/>
      <c r="Y1283" s="272"/>
      <c r="Z1283" s="272"/>
    </row>
    <row r="1284" spans="1:26" x14ac:dyDescent="0.35">
      <c r="A1284" s="1008"/>
      <c r="D1284" s="269" t="str">
        <f t="shared" si="21"/>
        <v/>
      </c>
      <c r="F1284" s="271" t="str">
        <f>IF(Table4[[#This Row],[START DATE]]="","",IF(Table4[[#This Row],[TASK DURATION]]="","",Table4[[#This Row],[START DATE]]+Table4[[#This Row],[TASK DURATION]]))</f>
        <v/>
      </c>
      <c r="G1284" s="272"/>
      <c r="H1284" s="272"/>
      <c r="I1284" s="272"/>
      <c r="J1284" s="272"/>
      <c r="K1284" s="272"/>
      <c r="L1284" s="272"/>
      <c r="M1284" s="272"/>
      <c r="N1284" s="272"/>
      <c r="O1284" s="272"/>
      <c r="P1284" s="272"/>
      <c r="Q1284" s="272"/>
      <c r="R1284" s="272"/>
      <c r="S1284" s="272"/>
      <c r="T1284" s="272"/>
      <c r="U1284" s="272"/>
      <c r="V1284" s="272"/>
      <c r="W1284" s="272"/>
      <c r="X1284" s="272"/>
      <c r="Y1284" s="272"/>
      <c r="Z1284" s="272"/>
    </row>
    <row r="1285" spans="1:26" x14ac:dyDescent="0.35">
      <c r="A1285" s="1008"/>
      <c r="D1285" s="269" t="str">
        <f t="shared" si="21"/>
        <v/>
      </c>
      <c r="F1285" s="271" t="str">
        <f>IF(Table4[[#This Row],[START DATE]]="","",IF(Table4[[#This Row],[TASK DURATION]]="","",Table4[[#This Row],[START DATE]]+Table4[[#This Row],[TASK DURATION]]))</f>
        <v/>
      </c>
      <c r="G1285" s="272"/>
      <c r="H1285" s="272"/>
      <c r="I1285" s="272"/>
      <c r="J1285" s="272"/>
      <c r="K1285" s="272"/>
      <c r="L1285" s="272"/>
      <c r="M1285" s="272"/>
      <c r="N1285" s="272"/>
      <c r="O1285" s="272"/>
      <c r="P1285" s="272"/>
      <c r="Q1285" s="272"/>
      <c r="R1285" s="272"/>
      <c r="S1285" s="272"/>
      <c r="T1285" s="272"/>
      <c r="U1285" s="272"/>
      <c r="V1285" s="272"/>
      <c r="W1285" s="272"/>
      <c r="X1285" s="272"/>
      <c r="Y1285" s="272"/>
      <c r="Z1285" s="272"/>
    </row>
    <row r="1286" spans="1:26" x14ac:dyDescent="0.35">
      <c r="A1286" s="1008"/>
      <c r="D1286" s="269" t="str">
        <f t="shared" si="21"/>
        <v/>
      </c>
      <c r="F1286" s="271" t="str">
        <f>IF(Table4[[#This Row],[START DATE]]="","",IF(Table4[[#This Row],[TASK DURATION]]="","",Table4[[#This Row],[START DATE]]+Table4[[#This Row],[TASK DURATION]]))</f>
        <v/>
      </c>
      <c r="G1286" s="272"/>
      <c r="H1286" s="272"/>
      <c r="I1286" s="272"/>
      <c r="J1286" s="272"/>
      <c r="K1286" s="272"/>
      <c r="L1286" s="272"/>
      <c r="M1286" s="272"/>
      <c r="N1286" s="272"/>
      <c r="O1286" s="272"/>
      <c r="P1286" s="272"/>
      <c r="Q1286" s="272"/>
      <c r="R1286" s="272"/>
      <c r="S1286" s="272"/>
      <c r="T1286" s="272"/>
      <c r="U1286" s="272"/>
      <c r="V1286" s="272"/>
      <c r="W1286" s="272"/>
      <c r="X1286" s="272"/>
      <c r="Y1286" s="272"/>
      <c r="Z1286" s="272"/>
    </row>
    <row r="1287" spans="1:26" x14ac:dyDescent="0.35">
      <c r="A1287" s="1008"/>
      <c r="D1287" s="269" t="str">
        <f t="shared" si="21"/>
        <v/>
      </c>
      <c r="F1287" s="271" t="str">
        <f>IF(Table4[[#This Row],[START DATE]]="","",IF(Table4[[#This Row],[TASK DURATION]]="","",Table4[[#This Row],[START DATE]]+Table4[[#This Row],[TASK DURATION]]))</f>
        <v/>
      </c>
      <c r="G1287" s="272"/>
      <c r="H1287" s="272"/>
      <c r="I1287" s="272"/>
      <c r="J1287" s="272"/>
      <c r="K1287" s="272"/>
      <c r="L1287" s="272"/>
      <c r="M1287" s="272"/>
      <c r="N1287" s="272"/>
      <c r="O1287" s="272"/>
      <c r="P1287" s="272"/>
      <c r="Q1287" s="272"/>
      <c r="R1287" s="272"/>
      <c r="S1287" s="272"/>
      <c r="T1287" s="272"/>
      <c r="U1287" s="272"/>
      <c r="V1287" s="272"/>
      <c r="W1287" s="272"/>
      <c r="X1287" s="272"/>
      <c r="Y1287" s="272"/>
      <c r="Z1287" s="272"/>
    </row>
    <row r="1288" spans="1:26" x14ac:dyDescent="0.35">
      <c r="A1288" s="1008"/>
      <c r="D1288" s="269" t="str">
        <f t="shared" si="21"/>
        <v/>
      </c>
      <c r="F1288" s="271" t="str">
        <f>IF(Table4[[#This Row],[START DATE]]="","",IF(Table4[[#This Row],[TASK DURATION]]="","",Table4[[#This Row],[START DATE]]+Table4[[#This Row],[TASK DURATION]]))</f>
        <v/>
      </c>
      <c r="G1288" s="272"/>
      <c r="H1288" s="272"/>
      <c r="I1288" s="272"/>
      <c r="J1288" s="272"/>
      <c r="K1288" s="272"/>
      <c r="L1288" s="272"/>
      <c r="M1288" s="272"/>
      <c r="N1288" s="272"/>
      <c r="O1288" s="272"/>
      <c r="P1288" s="272"/>
      <c r="Q1288" s="272"/>
      <c r="R1288" s="272"/>
      <c r="S1288" s="272"/>
      <c r="T1288" s="272"/>
      <c r="U1288" s="272"/>
      <c r="V1288" s="272"/>
      <c r="W1288" s="272"/>
      <c r="X1288" s="272"/>
      <c r="Y1288" s="272"/>
      <c r="Z1288" s="272"/>
    </row>
    <row r="1289" spans="1:26" x14ac:dyDescent="0.35">
      <c r="A1289" s="1008"/>
      <c r="D1289" s="269" t="str">
        <f t="shared" si="21"/>
        <v/>
      </c>
      <c r="F1289" s="271" t="str">
        <f>IF(Table4[[#This Row],[START DATE]]="","",IF(Table4[[#This Row],[TASK DURATION]]="","",Table4[[#This Row],[START DATE]]+Table4[[#This Row],[TASK DURATION]]))</f>
        <v/>
      </c>
      <c r="G1289" s="272"/>
      <c r="H1289" s="272"/>
      <c r="I1289" s="272"/>
      <c r="J1289" s="272"/>
      <c r="K1289" s="272"/>
      <c r="L1289" s="272"/>
      <c r="M1289" s="272"/>
      <c r="N1289" s="272"/>
      <c r="O1289" s="272"/>
      <c r="P1289" s="272"/>
      <c r="Q1289" s="272"/>
      <c r="R1289" s="272"/>
      <c r="S1289" s="272"/>
      <c r="T1289" s="272"/>
      <c r="U1289" s="272"/>
      <c r="V1289" s="272"/>
      <c r="W1289" s="272"/>
      <c r="X1289" s="272"/>
      <c r="Y1289" s="272"/>
      <c r="Z1289" s="272"/>
    </row>
    <row r="1290" spans="1:26" x14ac:dyDescent="0.35">
      <c r="A1290" s="1008"/>
      <c r="D1290" s="269" t="str">
        <f t="shared" si="21"/>
        <v/>
      </c>
      <c r="F1290" s="271" t="str">
        <f>IF(Table4[[#This Row],[START DATE]]="","",IF(Table4[[#This Row],[TASK DURATION]]="","",Table4[[#This Row],[START DATE]]+Table4[[#This Row],[TASK DURATION]]))</f>
        <v/>
      </c>
      <c r="G1290" s="272"/>
      <c r="H1290" s="272"/>
      <c r="I1290" s="272"/>
      <c r="J1290" s="272"/>
      <c r="K1290" s="272"/>
      <c r="L1290" s="272"/>
      <c r="M1290" s="272"/>
      <c r="N1290" s="272"/>
      <c r="O1290" s="272"/>
      <c r="P1290" s="272"/>
      <c r="Q1290" s="272"/>
      <c r="R1290" s="272"/>
      <c r="S1290" s="272"/>
      <c r="T1290" s="272"/>
      <c r="U1290" s="272"/>
      <c r="V1290" s="272"/>
      <c r="W1290" s="272"/>
      <c r="X1290" s="272"/>
      <c r="Y1290" s="272"/>
      <c r="Z1290" s="272"/>
    </row>
    <row r="1291" spans="1:26" x14ac:dyDescent="0.35">
      <c r="A1291" s="1008"/>
      <c r="D1291" s="269" t="str">
        <f t="shared" si="21"/>
        <v/>
      </c>
      <c r="F1291" s="271" t="str">
        <f>IF(Table4[[#This Row],[START DATE]]="","",IF(Table4[[#This Row],[TASK DURATION]]="","",Table4[[#This Row],[START DATE]]+Table4[[#This Row],[TASK DURATION]]))</f>
        <v/>
      </c>
      <c r="G1291" s="272"/>
      <c r="H1291" s="272"/>
      <c r="I1291" s="272"/>
      <c r="J1291" s="272"/>
      <c r="K1291" s="272"/>
      <c r="L1291" s="272"/>
      <c r="M1291" s="272"/>
      <c r="N1291" s="272"/>
      <c r="O1291" s="272"/>
      <c r="P1291" s="272"/>
      <c r="Q1291" s="272"/>
      <c r="R1291" s="272"/>
      <c r="S1291" s="272"/>
      <c r="T1291" s="272"/>
      <c r="U1291" s="272"/>
      <c r="V1291" s="272"/>
      <c r="W1291" s="272"/>
      <c r="X1291" s="272"/>
      <c r="Y1291" s="272"/>
      <c r="Z1291" s="272"/>
    </row>
    <row r="1292" spans="1:26" x14ac:dyDescent="0.35">
      <c r="A1292" s="1008"/>
      <c r="D1292" s="269" t="str">
        <f t="shared" si="21"/>
        <v/>
      </c>
      <c r="F1292" s="271" t="str">
        <f>IF(Table4[[#This Row],[START DATE]]="","",IF(Table4[[#This Row],[TASK DURATION]]="","",Table4[[#This Row],[START DATE]]+Table4[[#This Row],[TASK DURATION]]))</f>
        <v/>
      </c>
      <c r="G1292" s="272"/>
      <c r="H1292" s="272"/>
      <c r="I1292" s="272"/>
      <c r="J1292" s="272"/>
      <c r="K1292" s="272"/>
      <c r="L1292" s="272"/>
      <c r="M1292" s="272"/>
      <c r="N1292" s="272"/>
      <c r="O1292" s="272"/>
      <c r="P1292" s="272"/>
      <c r="Q1292" s="272"/>
      <c r="R1292" s="272"/>
      <c r="S1292" s="272"/>
      <c r="T1292" s="272"/>
      <c r="U1292" s="272"/>
      <c r="V1292" s="272"/>
      <c r="W1292" s="272"/>
      <c r="X1292" s="272"/>
      <c r="Y1292" s="272"/>
      <c r="Z1292" s="272"/>
    </row>
    <row r="1293" spans="1:26" x14ac:dyDescent="0.35">
      <c r="A1293" s="1008"/>
      <c r="D1293" s="269" t="str">
        <f t="shared" si="21"/>
        <v/>
      </c>
      <c r="F1293" s="271" t="str">
        <f>IF(Table4[[#This Row],[START DATE]]="","",IF(Table4[[#This Row],[TASK DURATION]]="","",Table4[[#This Row],[START DATE]]+Table4[[#This Row],[TASK DURATION]]))</f>
        <v/>
      </c>
      <c r="G1293" s="272"/>
      <c r="H1293" s="272"/>
      <c r="I1293" s="272"/>
      <c r="J1293" s="272"/>
      <c r="K1293" s="272"/>
      <c r="L1293" s="272"/>
      <c r="M1293" s="272"/>
      <c r="N1293" s="272"/>
      <c r="O1293" s="272"/>
      <c r="P1293" s="272"/>
      <c r="Q1293" s="272"/>
      <c r="R1293" s="272"/>
      <c r="S1293" s="272"/>
      <c r="T1293" s="272"/>
      <c r="U1293" s="272"/>
      <c r="V1293" s="272"/>
      <c r="W1293" s="272"/>
      <c r="X1293" s="272"/>
      <c r="Y1293" s="272"/>
      <c r="Z1293" s="272"/>
    </row>
    <row r="1294" spans="1:26" x14ac:dyDescent="0.35">
      <c r="A1294" s="1008"/>
      <c r="D1294" s="269" t="str">
        <f t="shared" si="21"/>
        <v/>
      </c>
      <c r="F1294" s="271" t="str">
        <f>IF(Table4[[#This Row],[START DATE]]="","",IF(Table4[[#This Row],[TASK DURATION]]="","",Table4[[#This Row],[START DATE]]+Table4[[#This Row],[TASK DURATION]]))</f>
        <v/>
      </c>
      <c r="G1294" s="272"/>
      <c r="H1294" s="272"/>
      <c r="I1294" s="272"/>
      <c r="J1294" s="272"/>
      <c r="K1294" s="272"/>
      <c r="L1294" s="272"/>
      <c r="M1294" s="272"/>
      <c r="N1294" s="272"/>
      <c r="O1294" s="272"/>
      <c r="P1294" s="272"/>
      <c r="Q1294" s="272"/>
      <c r="R1294" s="272"/>
      <c r="S1294" s="272"/>
      <c r="T1294" s="272"/>
      <c r="U1294" s="272"/>
      <c r="V1294" s="272"/>
      <c r="W1294" s="272"/>
      <c r="X1294" s="272"/>
      <c r="Y1294" s="272"/>
      <c r="Z1294" s="272"/>
    </row>
    <row r="1295" spans="1:26" x14ac:dyDescent="0.35">
      <c r="A1295" s="1008"/>
      <c r="D1295" s="269" t="str">
        <f t="shared" si="21"/>
        <v/>
      </c>
      <c r="F1295" s="271" t="str">
        <f>IF(Table4[[#This Row],[START DATE]]="","",IF(Table4[[#This Row],[TASK DURATION]]="","",Table4[[#This Row],[START DATE]]+Table4[[#This Row],[TASK DURATION]]))</f>
        <v/>
      </c>
      <c r="G1295" s="272"/>
      <c r="H1295" s="272"/>
      <c r="I1295" s="272"/>
      <c r="J1295" s="272"/>
      <c r="K1295" s="272"/>
      <c r="L1295" s="272"/>
      <c r="M1295" s="272"/>
      <c r="N1295" s="272"/>
      <c r="O1295" s="272"/>
      <c r="P1295" s="272"/>
      <c r="Q1295" s="272"/>
      <c r="R1295" s="272"/>
      <c r="S1295" s="272"/>
      <c r="T1295" s="272"/>
      <c r="U1295" s="272"/>
      <c r="V1295" s="272"/>
      <c r="W1295" s="272"/>
      <c r="X1295" s="272"/>
      <c r="Y1295" s="272"/>
      <c r="Z1295" s="272"/>
    </row>
    <row r="1296" spans="1:26" x14ac:dyDescent="0.35">
      <c r="A1296" s="1008"/>
      <c r="D1296" s="269" t="str">
        <f t="shared" si="21"/>
        <v/>
      </c>
      <c r="F1296" s="271" t="str">
        <f>IF(Table4[[#This Row],[START DATE]]="","",IF(Table4[[#This Row],[TASK DURATION]]="","",Table4[[#This Row],[START DATE]]+Table4[[#This Row],[TASK DURATION]]))</f>
        <v/>
      </c>
      <c r="G1296" s="272"/>
      <c r="H1296" s="272"/>
      <c r="I1296" s="272"/>
      <c r="J1296" s="272"/>
      <c r="K1296" s="272"/>
      <c r="L1296" s="272"/>
      <c r="M1296" s="272"/>
      <c r="N1296" s="272"/>
      <c r="O1296" s="272"/>
      <c r="P1296" s="272"/>
      <c r="Q1296" s="272"/>
      <c r="R1296" s="272"/>
      <c r="S1296" s="272"/>
      <c r="T1296" s="272"/>
      <c r="U1296" s="272"/>
      <c r="V1296" s="272"/>
      <c r="W1296" s="272"/>
      <c r="X1296" s="272"/>
      <c r="Y1296" s="272"/>
      <c r="Z1296" s="272"/>
    </row>
    <row r="1297" spans="1:26" x14ac:dyDescent="0.35">
      <c r="A1297" s="1008"/>
      <c r="D1297" s="269" t="str">
        <f t="shared" si="21"/>
        <v/>
      </c>
      <c r="F1297" s="271" t="str">
        <f>IF(Table4[[#This Row],[START DATE]]="","",IF(Table4[[#This Row],[TASK DURATION]]="","",Table4[[#This Row],[START DATE]]+Table4[[#This Row],[TASK DURATION]]))</f>
        <v/>
      </c>
      <c r="G1297" s="272"/>
      <c r="H1297" s="272"/>
      <c r="I1297" s="272"/>
      <c r="J1297" s="272"/>
      <c r="K1297" s="272"/>
      <c r="L1297" s="272"/>
      <c r="M1297" s="272"/>
      <c r="N1297" s="272"/>
      <c r="O1297" s="272"/>
      <c r="P1297" s="272"/>
      <c r="Q1297" s="272"/>
      <c r="R1297" s="272"/>
      <c r="S1297" s="272"/>
      <c r="T1297" s="272"/>
      <c r="U1297" s="272"/>
      <c r="V1297" s="272"/>
      <c r="W1297" s="272"/>
      <c r="X1297" s="272"/>
      <c r="Y1297" s="272"/>
      <c r="Z1297" s="272"/>
    </row>
    <row r="1298" spans="1:26" x14ac:dyDescent="0.35">
      <c r="A1298" s="1008"/>
      <c r="D1298" s="269" t="str">
        <f t="shared" si="21"/>
        <v/>
      </c>
      <c r="F1298" s="271" t="str">
        <f>IF(Table4[[#This Row],[START DATE]]="","",IF(Table4[[#This Row],[TASK DURATION]]="","",Table4[[#This Row],[START DATE]]+Table4[[#This Row],[TASK DURATION]]))</f>
        <v/>
      </c>
      <c r="G1298" s="272"/>
      <c r="H1298" s="272"/>
      <c r="I1298" s="272"/>
      <c r="J1298" s="272"/>
      <c r="K1298" s="272"/>
      <c r="L1298" s="272"/>
      <c r="M1298" s="272"/>
      <c r="N1298" s="272"/>
      <c r="O1298" s="272"/>
      <c r="P1298" s="272"/>
      <c r="Q1298" s="272"/>
      <c r="R1298" s="272"/>
      <c r="S1298" s="272"/>
      <c r="T1298" s="272"/>
      <c r="U1298" s="272"/>
      <c r="V1298" s="272"/>
      <c r="W1298" s="272"/>
      <c r="X1298" s="272"/>
      <c r="Y1298" s="272"/>
      <c r="Z1298" s="272"/>
    </row>
    <row r="1299" spans="1:26" x14ac:dyDescent="0.35">
      <c r="A1299" s="1008"/>
      <c r="D1299" s="269" t="str">
        <f t="shared" si="21"/>
        <v/>
      </c>
      <c r="F1299" s="271" t="str">
        <f>IF(Table4[[#This Row],[START DATE]]="","",IF(Table4[[#This Row],[TASK DURATION]]="","",Table4[[#This Row],[START DATE]]+Table4[[#This Row],[TASK DURATION]]))</f>
        <v/>
      </c>
      <c r="G1299" s="272"/>
      <c r="H1299" s="272"/>
      <c r="I1299" s="272"/>
      <c r="J1299" s="272"/>
      <c r="K1299" s="272"/>
      <c r="L1299" s="272"/>
      <c r="M1299" s="272"/>
      <c r="N1299" s="272"/>
      <c r="O1299" s="272"/>
      <c r="P1299" s="272"/>
      <c r="Q1299" s="272"/>
      <c r="R1299" s="272"/>
      <c r="S1299" s="272"/>
      <c r="T1299" s="272"/>
      <c r="U1299" s="272"/>
      <c r="V1299" s="272"/>
      <c r="W1299" s="272"/>
      <c r="X1299" s="272"/>
      <c r="Y1299" s="272"/>
      <c r="Z1299" s="272"/>
    </row>
    <row r="1300" spans="1:26" x14ac:dyDescent="0.35">
      <c r="A1300" s="1008"/>
      <c r="D1300" s="269" t="str">
        <f t="shared" si="21"/>
        <v/>
      </c>
      <c r="F1300" s="271" t="str">
        <f>IF(Table4[[#This Row],[START DATE]]="","",IF(Table4[[#This Row],[TASK DURATION]]="","",Table4[[#This Row],[START DATE]]+Table4[[#This Row],[TASK DURATION]]))</f>
        <v/>
      </c>
      <c r="G1300" s="272"/>
      <c r="H1300" s="272"/>
      <c r="I1300" s="272"/>
      <c r="J1300" s="272"/>
      <c r="K1300" s="272"/>
      <c r="L1300" s="272"/>
      <c r="M1300" s="272"/>
      <c r="N1300" s="272"/>
      <c r="O1300" s="272"/>
      <c r="P1300" s="272"/>
      <c r="Q1300" s="272"/>
      <c r="R1300" s="272"/>
      <c r="S1300" s="272"/>
      <c r="T1300" s="272"/>
      <c r="U1300" s="272"/>
      <c r="V1300" s="272"/>
      <c r="W1300" s="272"/>
      <c r="X1300" s="272"/>
      <c r="Y1300" s="272"/>
      <c r="Z1300" s="272"/>
    </row>
    <row r="1301" spans="1:26" x14ac:dyDescent="0.35">
      <c r="A1301" s="1008"/>
      <c r="D1301" s="269" t="str">
        <f t="shared" si="21"/>
        <v/>
      </c>
      <c r="F1301" s="271" t="str">
        <f>IF(Table4[[#This Row],[START DATE]]="","",IF(Table4[[#This Row],[TASK DURATION]]="","",Table4[[#This Row],[START DATE]]+Table4[[#This Row],[TASK DURATION]]))</f>
        <v/>
      </c>
      <c r="G1301" s="272"/>
      <c r="H1301" s="272"/>
      <c r="I1301" s="272"/>
      <c r="J1301" s="272"/>
      <c r="K1301" s="272"/>
      <c r="L1301" s="272"/>
      <c r="M1301" s="272"/>
      <c r="N1301" s="272"/>
      <c r="O1301" s="272"/>
      <c r="P1301" s="272"/>
      <c r="Q1301" s="272"/>
      <c r="R1301" s="272"/>
      <c r="S1301" s="272"/>
      <c r="T1301" s="272"/>
      <c r="U1301" s="272"/>
      <c r="V1301" s="272"/>
      <c r="W1301" s="272"/>
      <c r="X1301" s="272"/>
      <c r="Y1301" s="272"/>
      <c r="Z1301" s="272"/>
    </row>
    <row r="1302" spans="1:26" x14ac:dyDescent="0.35">
      <c r="A1302" s="1008"/>
      <c r="D1302" s="269" t="str">
        <f t="shared" si="21"/>
        <v/>
      </c>
      <c r="F1302" s="271" t="str">
        <f>IF(Table4[[#This Row],[START DATE]]="","",IF(Table4[[#This Row],[TASK DURATION]]="","",Table4[[#This Row],[START DATE]]+Table4[[#This Row],[TASK DURATION]]))</f>
        <v/>
      </c>
      <c r="G1302" s="272"/>
      <c r="H1302" s="272"/>
      <c r="I1302" s="272"/>
      <c r="J1302" s="272"/>
      <c r="K1302" s="272"/>
      <c r="L1302" s="272"/>
      <c r="M1302" s="272"/>
      <c r="N1302" s="272"/>
      <c r="O1302" s="272"/>
      <c r="P1302" s="272"/>
      <c r="Q1302" s="272"/>
      <c r="R1302" s="272"/>
      <c r="S1302" s="272"/>
      <c r="T1302" s="272"/>
      <c r="U1302" s="272"/>
      <c r="V1302" s="272"/>
      <c r="W1302" s="272"/>
      <c r="X1302" s="272"/>
      <c r="Y1302" s="272"/>
      <c r="Z1302" s="272"/>
    </row>
    <row r="1303" spans="1:26" x14ac:dyDescent="0.35">
      <c r="A1303" s="1008"/>
      <c r="D1303" s="269" t="str">
        <f t="shared" si="21"/>
        <v/>
      </c>
      <c r="F1303" s="271" t="str">
        <f>IF(Table4[[#This Row],[START DATE]]="","",IF(Table4[[#This Row],[TASK DURATION]]="","",Table4[[#This Row],[START DATE]]+Table4[[#This Row],[TASK DURATION]]))</f>
        <v/>
      </c>
      <c r="G1303" s="272"/>
      <c r="H1303" s="272"/>
      <c r="I1303" s="272"/>
      <c r="J1303" s="272"/>
      <c r="K1303" s="272"/>
      <c r="L1303" s="272"/>
      <c r="M1303" s="272"/>
      <c r="N1303" s="272"/>
      <c r="O1303" s="272"/>
      <c r="P1303" s="272"/>
      <c r="Q1303" s="272"/>
      <c r="R1303" s="272"/>
      <c r="S1303" s="272"/>
      <c r="T1303" s="272"/>
      <c r="U1303" s="272"/>
      <c r="V1303" s="272"/>
      <c r="W1303" s="272"/>
      <c r="X1303" s="272"/>
      <c r="Y1303" s="272"/>
      <c r="Z1303" s="272"/>
    </row>
    <row r="1304" spans="1:26" x14ac:dyDescent="0.35">
      <c r="A1304" s="1009"/>
      <c r="B1304" s="274"/>
      <c r="C1304" s="274"/>
      <c r="D1304" s="269" t="str">
        <f t="shared" si="21"/>
        <v/>
      </c>
      <c r="E1304" s="274"/>
      <c r="F1304" s="275" t="str">
        <f>IF(Table4[[#This Row],[START DATE]]="","",IF(Table4[[#This Row],[TASK DURATION]]="","",Table4[[#This Row],[START DATE]]+Table4[[#This Row],[TASK DURATION]]))</f>
        <v/>
      </c>
      <c r="G1304" s="272"/>
      <c r="H1304" s="272"/>
      <c r="I1304" s="272"/>
      <c r="J1304" s="272"/>
      <c r="K1304" s="272"/>
      <c r="L1304" s="272"/>
      <c r="M1304" s="272"/>
      <c r="N1304" s="272"/>
      <c r="O1304" s="272"/>
      <c r="P1304" s="272"/>
      <c r="Q1304" s="272"/>
      <c r="R1304" s="272"/>
      <c r="S1304" s="272"/>
      <c r="T1304" s="272"/>
      <c r="U1304" s="272"/>
      <c r="V1304" s="272"/>
      <c r="W1304" s="272"/>
      <c r="X1304" s="272"/>
      <c r="Y1304" s="272"/>
      <c r="Z1304" s="272"/>
    </row>
    <row r="1305" spans="1:26" x14ac:dyDescent="0.35">
      <c r="D1305" s="269"/>
      <c r="G1305" s="272"/>
      <c r="H1305" s="272"/>
      <c r="I1305" s="272"/>
      <c r="J1305" s="272"/>
      <c r="K1305" s="272"/>
      <c r="L1305" s="272"/>
      <c r="M1305" s="272"/>
      <c r="N1305" s="272"/>
      <c r="O1305" s="272"/>
      <c r="P1305" s="272"/>
      <c r="Q1305" s="272"/>
      <c r="R1305" s="272"/>
      <c r="S1305" s="272"/>
      <c r="T1305" s="272"/>
      <c r="U1305" s="272"/>
      <c r="V1305" s="272"/>
      <c r="W1305" s="272"/>
      <c r="X1305" s="272"/>
      <c r="Y1305" s="272"/>
      <c r="Z1305" s="272"/>
    </row>
    <row r="1306" spans="1:26" x14ac:dyDescent="0.35">
      <c r="D1306" s="269"/>
      <c r="G1306" s="272"/>
      <c r="H1306" s="272"/>
      <c r="I1306" s="272"/>
      <c r="J1306" s="272"/>
      <c r="K1306" s="272"/>
      <c r="L1306" s="272"/>
      <c r="M1306" s="272"/>
      <c r="N1306" s="272"/>
      <c r="O1306" s="272"/>
      <c r="P1306" s="272"/>
      <c r="Q1306" s="272"/>
      <c r="R1306" s="272"/>
      <c r="S1306" s="272"/>
      <c r="T1306" s="272"/>
      <c r="U1306" s="272"/>
      <c r="V1306" s="272"/>
      <c r="W1306" s="272"/>
      <c r="X1306" s="272"/>
      <c r="Y1306" s="272"/>
      <c r="Z1306" s="272"/>
    </row>
    <row r="1307" spans="1:26" x14ac:dyDescent="0.35">
      <c r="D1307" s="269"/>
      <c r="G1307" s="272"/>
      <c r="H1307" s="272"/>
      <c r="I1307" s="272"/>
      <c r="J1307" s="272"/>
      <c r="K1307" s="272"/>
      <c r="L1307" s="272"/>
      <c r="M1307" s="272"/>
      <c r="N1307" s="272"/>
      <c r="O1307" s="272"/>
      <c r="P1307" s="272"/>
      <c r="Q1307" s="272"/>
      <c r="R1307" s="272"/>
      <c r="S1307" s="272"/>
      <c r="T1307" s="272"/>
      <c r="U1307" s="272"/>
      <c r="V1307" s="272"/>
      <c r="W1307" s="272"/>
      <c r="X1307" s="272"/>
      <c r="Y1307" s="272"/>
      <c r="Z1307" s="272"/>
    </row>
    <row r="1308" spans="1:26" x14ac:dyDescent="0.35">
      <c r="D1308" s="269"/>
      <c r="G1308" s="272"/>
      <c r="H1308" s="272"/>
      <c r="I1308" s="272"/>
      <c r="J1308" s="272"/>
      <c r="K1308" s="272"/>
      <c r="L1308" s="272"/>
      <c r="M1308" s="272"/>
      <c r="N1308" s="272"/>
      <c r="O1308" s="272"/>
      <c r="P1308" s="272"/>
      <c r="Q1308" s="272"/>
      <c r="R1308" s="272"/>
      <c r="S1308" s="272"/>
      <c r="T1308" s="272"/>
      <c r="U1308" s="272"/>
      <c r="V1308" s="272"/>
      <c r="W1308" s="272"/>
      <c r="X1308" s="272"/>
      <c r="Y1308" s="272"/>
      <c r="Z1308" s="272"/>
    </row>
    <row r="1309" spans="1:26" x14ac:dyDescent="0.35">
      <c r="D1309" s="269"/>
    </row>
    <row r="1310" spans="1:26" x14ac:dyDescent="0.35">
      <c r="D1310" s="269"/>
    </row>
    <row r="1311" spans="1:26" x14ac:dyDescent="0.35">
      <c r="D1311" s="269"/>
    </row>
    <row r="1312" spans="1:26" x14ac:dyDescent="0.35">
      <c r="D1312" s="269"/>
    </row>
    <row r="1313" spans="4:6" x14ac:dyDescent="0.35">
      <c r="D1313" s="269"/>
    </row>
    <row r="1314" spans="4:6" x14ac:dyDescent="0.35">
      <c r="D1314" s="269"/>
    </row>
    <row r="1315" spans="4:6" s="270" customFormat="1" ht="13" x14ac:dyDescent="0.3">
      <c r="D1315" s="269"/>
      <c r="F1315" s="276"/>
    </row>
    <row r="1316" spans="4:6" s="270" customFormat="1" ht="13" x14ac:dyDescent="0.3">
      <c r="D1316" s="269"/>
      <c r="F1316" s="276"/>
    </row>
    <row r="1317" spans="4:6" s="270" customFormat="1" ht="13" x14ac:dyDescent="0.3">
      <c r="D1317" s="269"/>
      <c r="F1317" s="276"/>
    </row>
    <row r="1318" spans="4:6" s="270" customFormat="1" ht="13" x14ac:dyDescent="0.3">
      <c r="D1318" s="269"/>
      <c r="F1318" s="276"/>
    </row>
    <row r="1319" spans="4:6" s="270" customFormat="1" ht="13" x14ac:dyDescent="0.3">
      <c r="D1319" s="269"/>
      <c r="F1319" s="276"/>
    </row>
    <row r="1320" spans="4:6" s="270" customFormat="1" ht="13" x14ac:dyDescent="0.3">
      <c r="D1320" s="269"/>
      <c r="F1320" s="276"/>
    </row>
    <row r="1321" spans="4:6" s="270" customFormat="1" ht="13" x14ac:dyDescent="0.3">
      <c r="D1321" s="269"/>
      <c r="F1321" s="276"/>
    </row>
    <row r="1322" spans="4:6" s="270" customFormat="1" ht="13" x14ac:dyDescent="0.3">
      <c r="D1322" s="269"/>
      <c r="F1322" s="276"/>
    </row>
    <row r="1323" spans="4:6" s="270" customFormat="1" ht="13" x14ac:dyDescent="0.3">
      <c r="D1323" s="269"/>
      <c r="F1323" s="276"/>
    </row>
    <row r="1324" spans="4:6" s="270" customFormat="1" ht="13" x14ac:dyDescent="0.3">
      <c r="D1324" s="269"/>
      <c r="F1324" s="276"/>
    </row>
    <row r="1325" spans="4:6" s="270" customFormat="1" ht="13" x14ac:dyDescent="0.3">
      <c r="D1325" s="269"/>
      <c r="F1325" s="276"/>
    </row>
    <row r="1326" spans="4:6" s="270" customFormat="1" ht="13" x14ac:dyDescent="0.3">
      <c r="D1326" s="269"/>
      <c r="F1326" s="276"/>
    </row>
    <row r="1327" spans="4:6" s="270" customFormat="1" ht="13" x14ac:dyDescent="0.3">
      <c r="D1327" s="269"/>
      <c r="F1327" s="276"/>
    </row>
    <row r="1328" spans="4:6" s="270" customFormat="1" ht="13" x14ac:dyDescent="0.3">
      <c r="D1328" s="269"/>
      <c r="F1328" s="276"/>
    </row>
    <row r="1329" spans="4:6" s="270" customFormat="1" ht="13" x14ac:dyDescent="0.3">
      <c r="D1329" s="269"/>
      <c r="F1329" s="276"/>
    </row>
    <row r="1330" spans="4:6" s="270" customFormat="1" ht="13" x14ac:dyDescent="0.3">
      <c r="D1330" s="269"/>
      <c r="F1330" s="276"/>
    </row>
    <row r="1331" spans="4:6" s="270" customFormat="1" ht="13" x14ac:dyDescent="0.3">
      <c r="D1331" s="269"/>
      <c r="F1331" s="276"/>
    </row>
    <row r="1332" spans="4:6" s="270" customFormat="1" ht="13" x14ac:dyDescent="0.3">
      <c r="D1332" s="269"/>
      <c r="F1332" s="276"/>
    </row>
    <row r="1333" spans="4:6" s="270" customFormat="1" ht="13" x14ac:dyDescent="0.3">
      <c r="D1333" s="269"/>
      <c r="F1333" s="276"/>
    </row>
    <row r="1334" spans="4:6" s="270" customFormat="1" ht="13" x14ac:dyDescent="0.3">
      <c r="D1334" s="269"/>
      <c r="F1334" s="276"/>
    </row>
    <row r="1335" spans="4:6" s="270" customFormat="1" ht="13" x14ac:dyDescent="0.3">
      <c r="D1335" s="269"/>
      <c r="F1335" s="276"/>
    </row>
    <row r="1336" spans="4:6" s="270" customFormat="1" ht="13" x14ac:dyDescent="0.3">
      <c r="D1336" s="269"/>
      <c r="F1336" s="276"/>
    </row>
    <row r="1337" spans="4:6" s="270" customFormat="1" ht="13" x14ac:dyDescent="0.3">
      <c r="D1337" s="269"/>
      <c r="F1337" s="276"/>
    </row>
    <row r="1338" spans="4:6" s="270" customFormat="1" ht="13" x14ac:dyDescent="0.3">
      <c r="D1338" s="269"/>
      <c r="F1338" s="276"/>
    </row>
    <row r="1339" spans="4:6" s="270" customFormat="1" ht="13" x14ac:dyDescent="0.3">
      <c r="D1339" s="269"/>
      <c r="F1339" s="276"/>
    </row>
    <row r="1340" spans="4:6" s="270" customFormat="1" ht="13" x14ac:dyDescent="0.3">
      <c r="D1340" s="269"/>
      <c r="F1340" s="276"/>
    </row>
    <row r="1341" spans="4:6" s="270" customFormat="1" ht="13" x14ac:dyDescent="0.3">
      <c r="D1341" s="269"/>
      <c r="F1341" s="276"/>
    </row>
    <row r="1342" spans="4:6" s="270" customFormat="1" ht="13" x14ac:dyDescent="0.3">
      <c r="D1342" s="269"/>
      <c r="F1342" s="276"/>
    </row>
    <row r="1343" spans="4:6" s="270" customFormat="1" ht="13" x14ac:dyDescent="0.3">
      <c r="D1343" s="269"/>
      <c r="F1343" s="276"/>
    </row>
    <row r="1344" spans="4:6" s="270" customFormat="1" ht="13" x14ac:dyDescent="0.3">
      <c r="D1344" s="269"/>
      <c r="F1344" s="276"/>
    </row>
    <row r="1345" spans="4:6" s="270" customFormat="1" ht="13" x14ac:dyDescent="0.3">
      <c r="D1345" s="269"/>
      <c r="F1345" s="276"/>
    </row>
    <row r="1346" spans="4:6" s="270" customFormat="1" ht="13" x14ac:dyDescent="0.3">
      <c r="D1346" s="269"/>
      <c r="F1346" s="276"/>
    </row>
    <row r="1347" spans="4:6" s="270" customFormat="1" ht="13" x14ac:dyDescent="0.3">
      <c r="D1347" s="269"/>
      <c r="F1347" s="276"/>
    </row>
    <row r="1348" spans="4:6" s="270" customFormat="1" ht="13" x14ac:dyDescent="0.3">
      <c r="D1348" s="269"/>
      <c r="F1348" s="276"/>
    </row>
    <row r="1349" spans="4:6" s="270" customFormat="1" ht="13" x14ac:dyDescent="0.3">
      <c r="D1349" s="269"/>
      <c r="F1349" s="276"/>
    </row>
    <row r="1350" spans="4:6" s="270" customFormat="1" ht="13" x14ac:dyDescent="0.3">
      <c r="D1350" s="269"/>
      <c r="F1350" s="276"/>
    </row>
    <row r="1351" spans="4:6" s="270" customFormat="1" ht="13" x14ac:dyDescent="0.3">
      <c r="D1351" s="269"/>
      <c r="F1351" s="276"/>
    </row>
    <row r="1352" spans="4:6" s="270" customFormat="1" ht="13" x14ac:dyDescent="0.3">
      <c r="D1352" s="269"/>
      <c r="F1352" s="276"/>
    </row>
    <row r="1353" spans="4:6" s="270" customFormat="1" ht="13" x14ac:dyDescent="0.3">
      <c r="D1353" s="269"/>
      <c r="F1353" s="276"/>
    </row>
    <row r="1354" spans="4:6" s="270" customFormat="1" ht="13" x14ac:dyDescent="0.3">
      <c r="D1354" s="269"/>
      <c r="F1354" s="276"/>
    </row>
    <row r="1355" spans="4:6" s="270" customFormat="1" ht="13" x14ac:dyDescent="0.3">
      <c r="D1355" s="269"/>
      <c r="F1355" s="276"/>
    </row>
    <row r="1356" spans="4:6" s="270" customFormat="1" ht="13" x14ac:dyDescent="0.3">
      <c r="D1356" s="269"/>
      <c r="F1356" s="276"/>
    </row>
    <row r="1357" spans="4:6" s="270" customFormat="1" ht="13" x14ac:dyDescent="0.3">
      <c r="D1357" s="269"/>
      <c r="F1357" s="276"/>
    </row>
    <row r="1358" spans="4:6" s="270" customFormat="1" ht="13" x14ac:dyDescent="0.3">
      <c r="D1358" s="269"/>
      <c r="F1358" s="276"/>
    </row>
    <row r="1359" spans="4:6" s="270" customFormat="1" ht="13" x14ac:dyDescent="0.3">
      <c r="D1359" s="269"/>
      <c r="F1359" s="276"/>
    </row>
    <row r="1360" spans="4:6" s="270" customFormat="1" ht="13" x14ac:dyDescent="0.3">
      <c r="D1360" s="269"/>
      <c r="F1360" s="276"/>
    </row>
    <row r="1361" spans="4:6" s="270" customFormat="1" ht="13" x14ac:dyDescent="0.3">
      <c r="D1361" s="269"/>
      <c r="F1361" s="276"/>
    </row>
    <row r="1362" spans="4:6" s="270" customFormat="1" ht="13" x14ac:dyDescent="0.3">
      <c r="D1362" s="269"/>
      <c r="F1362" s="276"/>
    </row>
    <row r="1363" spans="4:6" s="270" customFormat="1" ht="13" x14ac:dyDescent="0.3">
      <c r="D1363" s="269"/>
      <c r="F1363" s="276"/>
    </row>
    <row r="1364" spans="4:6" s="270" customFormat="1" ht="13" x14ac:dyDescent="0.3">
      <c r="D1364" s="269"/>
      <c r="F1364" s="276"/>
    </row>
    <row r="1365" spans="4:6" s="270" customFormat="1" ht="13" x14ac:dyDescent="0.3">
      <c r="D1365" s="269"/>
      <c r="F1365" s="276"/>
    </row>
    <row r="1366" spans="4:6" s="270" customFormat="1" ht="13" x14ac:dyDescent="0.3">
      <c r="D1366" s="269"/>
      <c r="F1366" s="276"/>
    </row>
    <row r="1367" spans="4:6" s="270" customFormat="1" ht="13" x14ac:dyDescent="0.3">
      <c r="D1367" s="269"/>
      <c r="F1367" s="276"/>
    </row>
    <row r="1368" spans="4:6" s="270" customFormat="1" ht="13" x14ac:dyDescent="0.3">
      <c r="D1368" s="269"/>
      <c r="F1368" s="276"/>
    </row>
    <row r="1369" spans="4:6" s="270" customFormat="1" ht="13" x14ac:dyDescent="0.3">
      <c r="D1369" s="269"/>
      <c r="F1369" s="276"/>
    </row>
    <row r="1370" spans="4:6" s="270" customFormat="1" ht="13" x14ac:dyDescent="0.3">
      <c r="D1370" s="269"/>
      <c r="F1370" s="276"/>
    </row>
    <row r="1371" spans="4:6" s="270" customFormat="1" ht="13" x14ac:dyDescent="0.3">
      <c r="D1371" s="269"/>
      <c r="F1371" s="276"/>
    </row>
    <row r="1372" spans="4:6" s="270" customFormat="1" ht="13" x14ac:dyDescent="0.3">
      <c r="D1372" s="269"/>
      <c r="F1372" s="276"/>
    </row>
    <row r="1373" spans="4:6" s="270" customFormat="1" ht="13" x14ac:dyDescent="0.3">
      <c r="D1373" s="269"/>
      <c r="F1373" s="276"/>
    </row>
    <row r="1374" spans="4:6" s="270" customFormat="1" ht="13" x14ac:dyDescent="0.3">
      <c r="D1374" s="269"/>
      <c r="F1374" s="276"/>
    </row>
    <row r="1375" spans="4:6" s="270" customFormat="1" ht="13" x14ac:dyDescent="0.3">
      <c r="D1375" s="269"/>
      <c r="F1375" s="276"/>
    </row>
    <row r="1376" spans="4:6" s="270" customFormat="1" ht="13" x14ac:dyDescent="0.3">
      <c r="D1376" s="269"/>
      <c r="F1376" s="276"/>
    </row>
    <row r="1377" spans="4:6" s="270" customFormat="1" ht="13" x14ac:dyDescent="0.3">
      <c r="D1377" s="269"/>
      <c r="F1377" s="276"/>
    </row>
    <row r="1378" spans="4:6" s="270" customFormat="1" ht="13" x14ac:dyDescent="0.3">
      <c r="D1378" s="269"/>
      <c r="F1378" s="276"/>
    </row>
    <row r="1379" spans="4:6" s="270" customFormat="1" ht="13" x14ac:dyDescent="0.3">
      <c r="D1379" s="269"/>
      <c r="F1379" s="276"/>
    </row>
    <row r="1380" spans="4:6" s="270" customFormat="1" ht="13" x14ac:dyDescent="0.3">
      <c r="D1380" s="269"/>
      <c r="F1380" s="276"/>
    </row>
    <row r="1381" spans="4:6" s="270" customFormat="1" ht="13" x14ac:dyDescent="0.3">
      <c r="D1381" s="269"/>
      <c r="F1381" s="276"/>
    </row>
    <row r="1382" spans="4:6" s="270" customFormat="1" ht="13" x14ac:dyDescent="0.3">
      <c r="D1382" s="269"/>
      <c r="F1382" s="276"/>
    </row>
    <row r="1383" spans="4:6" s="270" customFormat="1" ht="13" x14ac:dyDescent="0.3">
      <c r="D1383" s="269"/>
      <c r="F1383" s="276"/>
    </row>
    <row r="1384" spans="4:6" s="270" customFormat="1" ht="13" x14ac:dyDescent="0.3">
      <c r="D1384" s="269"/>
      <c r="F1384" s="276"/>
    </row>
    <row r="1385" spans="4:6" s="270" customFormat="1" ht="13" x14ac:dyDescent="0.3">
      <c r="D1385" s="269"/>
      <c r="F1385" s="276"/>
    </row>
    <row r="1386" spans="4:6" s="270" customFormat="1" ht="13" x14ac:dyDescent="0.3">
      <c r="D1386" s="269"/>
      <c r="F1386" s="276"/>
    </row>
    <row r="1387" spans="4:6" s="270" customFormat="1" ht="13" x14ac:dyDescent="0.3">
      <c r="D1387" s="269"/>
      <c r="F1387" s="276"/>
    </row>
    <row r="1388" spans="4:6" s="270" customFormat="1" ht="13" x14ac:dyDescent="0.3">
      <c r="D1388" s="269"/>
      <c r="F1388" s="276"/>
    </row>
    <row r="1389" spans="4:6" s="270" customFormat="1" ht="13" x14ac:dyDescent="0.3">
      <c r="D1389" s="269"/>
      <c r="F1389" s="276"/>
    </row>
    <row r="1390" spans="4:6" s="270" customFormat="1" ht="13" x14ac:dyDescent="0.3">
      <c r="D1390" s="269"/>
      <c r="F1390" s="276"/>
    </row>
    <row r="1391" spans="4:6" s="270" customFormat="1" ht="13" x14ac:dyDescent="0.3">
      <c r="D1391" s="269"/>
      <c r="F1391" s="276"/>
    </row>
    <row r="1392" spans="4:6" s="270" customFormat="1" ht="13" x14ac:dyDescent="0.3">
      <c r="D1392" s="269"/>
      <c r="F1392" s="276"/>
    </row>
    <row r="1393" spans="4:6" s="270" customFormat="1" ht="13" x14ac:dyDescent="0.3">
      <c r="D1393" s="269"/>
      <c r="F1393" s="276"/>
    </row>
    <row r="1394" spans="4:6" s="270" customFormat="1" ht="13" x14ac:dyDescent="0.3">
      <c r="D1394" s="269"/>
      <c r="F1394" s="276"/>
    </row>
    <row r="1395" spans="4:6" s="270" customFormat="1" ht="13" x14ac:dyDescent="0.3">
      <c r="D1395" s="269"/>
      <c r="F1395" s="276"/>
    </row>
    <row r="1396" spans="4:6" s="270" customFormat="1" ht="13" x14ac:dyDescent="0.3">
      <c r="D1396" s="269"/>
      <c r="F1396" s="276"/>
    </row>
    <row r="1397" spans="4:6" s="270" customFormat="1" ht="13" x14ac:dyDescent="0.3">
      <c r="D1397" s="269"/>
      <c r="F1397" s="276"/>
    </row>
    <row r="1398" spans="4:6" s="270" customFormat="1" ht="13" x14ac:dyDescent="0.3">
      <c r="D1398" s="269"/>
      <c r="F1398" s="276"/>
    </row>
    <row r="1399" spans="4:6" s="270" customFormat="1" ht="13" x14ac:dyDescent="0.3">
      <c r="D1399" s="269"/>
      <c r="F1399" s="276"/>
    </row>
    <row r="1400" spans="4:6" s="270" customFormat="1" ht="13" x14ac:dyDescent="0.3">
      <c r="D1400" s="269"/>
      <c r="F1400" s="276"/>
    </row>
    <row r="1401" spans="4:6" s="270" customFormat="1" ht="13" x14ac:dyDescent="0.3">
      <c r="D1401" s="269"/>
      <c r="F1401" s="276"/>
    </row>
    <row r="1402" spans="4:6" s="270" customFormat="1" ht="13" x14ac:dyDescent="0.3">
      <c r="D1402" s="269"/>
      <c r="F1402" s="276"/>
    </row>
    <row r="1403" spans="4:6" s="270" customFormat="1" ht="13" x14ac:dyDescent="0.3">
      <c r="D1403" s="269"/>
      <c r="F1403" s="276"/>
    </row>
    <row r="1404" spans="4:6" s="270" customFormat="1" ht="13" x14ac:dyDescent="0.3">
      <c r="D1404" s="269"/>
      <c r="F1404" s="276"/>
    </row>
    <row r="1405" spans="4:6" s="270" customFormat="1" ht="13" x14ac:dyDescent="0.3">
      <c r="D1405" s="269"/>
      <c r="F1405" s="276"/>
    </row>
    <row r="1406" spans="4:6" s="270" customFormat="1" ht="13" x14ac:dyDescent="0.3">
      <c r="D1406" s="269"/>
      <c r="F1406" s="276"/>
    </row>
    <row r="1407" spans="4:6" s="270" customFormat="1" ht="13" x14ac:dyDescent="0.3">
      <c r="D1407" s="269"/>
      <c r="F1407" s="276"/>
    </row>
    <row r="1408" spans="4:6" s="270" customFormat="1" ht="13" x14ac:dyDescent="0.3">
      <c r="D1408" s="269"/>
      <c r="F1408" s="276"/>
    </row>
    <row r="1409" spans="4:6" s="270" customFormat="1" ht="13" x14ac:dyDescent="0.3">
      <c r="D1409" s="269"/>
      <c r="F1409" s="276"/>
    </row>
    <row r="1410" spans="4:6" s="270" customFormat="1" ht="13" x14ac:dyDescent="0.3">
      <c r="D1410" s="269"/>
      <c r="F1410" s="276"/>
    </row>
    <row r="1411" spans="4:6" s="270" customFormat="1" ht="13" x14ac:dyDescent="0.3">
      <c r="D1411" s="269"/>
      <c r="F1411" s="276"/>
    </row>
    <row r="1412" spans="4:6" s="270" customFormat="1" ht="13" x14ac:dyDescent="0.3">
      <c r="D1412" s="269"/>
      <c r="F1412" s="276"/>
    </row>
    <row r="1413" spans="4:6" s="270" customFormat="1" ht="13" x14ac:dyDescent="0.3">
      <c r="D1413" s="269"/>
      <c r="F1413" s="276"/>
    </row>
    <row r="1414" spans="4:6" s="270" customFormat="1" ht="13" x14ac:dyDescent="0.3">
      <c r="D1414" s="269"/>
      <c r="F1414" s="276"/>
    </row>
    <row r="1415" spans="4:6" s="270" customFormat="1" ht="13" x14ac:dyDescent="0.3">
      <c r="D1415" s="269"/>
      <c r="F1415" s="276"/>
    </row>
    <row r="1416" spans="4:6" s="270" customFormat="1" ht="13" x14ac:dyDescent="0.3">
      <c r="D1416" s="269"/>
      <c r="F1416" s="276"/>
    </row>
    <row r="1417" spans="4:6" s="270" customFormat="1" ht="13" x14ac:dyDescent="0.3">
      <c r="D1417" s="269"/>
      <c r="F1417" s="276"/>
    </row>
    <row r="1418" spans="4:6" s="270" customFormat="1" ht="13" x14ac:dyDescent="0.3">
      <c r="D1418" s="269"/>
      <c r="F1418" s="276"/>
    </row>
    <row r="1419" spans="4:6" s="270" customFormat="1" ht="13" x14ac:dyDescent="0.3">
      <c r="D1419" s="269"/>
      <c r="F1419" s="276"/>
    </row>
    <row r="1420" spans="4:6" s="270" customFormat="1" ht="13" x14ac:dyDescent="0.3">
      <c r="D1420" s="269"/>
      <c r="F1420" s="276"/>
    </row>
    <row r="1421" spans="4:6" s="270" customFormat="1" ht="13" x14ac:dyDescent="0.3">
      <c r="D1421" s="269"/>
      <c r="F1421" s="276"/>
    </row>
    <row r="1422" spans="4:6" s="270" customFormat="1" ht="13" x14ac:dyDescent="0.3">
      <c r="D1422" s="269"/>
      <c r="F1422" s="276"/>
    </row>
    <row r="1423" spans="4:6" s="270" customFormat="1" ht="13" x14ac:dyDescent="0.3">
      <c r="D1423" s="269"/>
      <c r="F1423" s="276"/>
    </row>
    <row r="1424" spans="4:6" s="270" customFormat="1" ht="13" x14ac:dyDescent="0.3">
      <c r="D1424" s="269"/>
      <c r="F1424" s="276"/>
    </row>
    <row r="1425" spans="4:6" s="270" customFormat="1" ht="13" x14ac:dyDescent="0.3">
      <c r="D1425" s="269"/>
      <c r="F1425" s="276"/>
    </row>
    <row r="1426" spans="4:6" s="270" customFormat="1" ht="13" x14ac:dyDescent="0.3">
      <c r="D1426" s="269"/>
      <c r="F1426" s="276"/>
    </row>
    <row r="1427" spans="4:6" s="270" customFormat="1" ht="13" x14ac:dyDescent="0.3">
      <c r="D1427" s="269"/>
      <c r="F1427" s="276"/>
    </row>
    <row r="1428" spans="4:6" s="270" customFormat="1" ht="13" x14ac:dyDescent="0.3">
      <c r="D1428" s="269"/>
      <c r="F1428" s="276"/>
    </row>
    <row r="1429" spans="4:6" s="270" customFormat="1" ht="13" x14ac:dyDescent="0.3">
      <c r="D1429" s="269"/>
      <c r="F1429" s="276"/>
    </row>
    <row r="1430" spans="4:6" s="270" customFormat="1" ht="13" x14ac:dyDescent="0.3">
      <c r="D1430" s="269"/>
      <c r="F1430" s="276"/>
    </row>
    <row r="1431" spans="4:6" s="270" customFormat="1" ht="13" x14ac:dyDescent="0.3">
      <c r="D1431" s="269"/>
      <c r="F1431" s="276"/>
    </row>
    <row r="1432" spans="4:6" s="270" customFormat="1" ht="13" x14ac:dyDescent="0.3">
      <c r="D1432" s="269"/>
      <c r="F1432" s="276"/>
    </row>
    <row r="1433" spans="4:6" s="270" customFormat="1" ht="13" x14ac:dyDescent="0.3">
      <c r="D1433" s="269"/>
      <c r="F1433" s="276"/>
    </row>
    <row r="1434" spans="4:6" s="270" customFormat="1" ht="13" x14ac:dyDescent="0.3">
      <c r="D1434" s="269"/>
      <c r="F1434" s="276"/>
    </row>
    <row r="1435" spans="4:6" s="270" customFormat="1" ht="13" x14ac:dyDescent="0.3">
      <c r="D1435" s="269"/>
      <c r="F1435" s="276"/>
    </row>
    <row r="1436" spans="4:6" s="270" customFormat="1" ht="13" x14ac:dyDescent="0.3">
      <c r="D1436" s="269"/>
      <c r="F1436" s="276"/>
    </row>
    <row r="1437" spans="4:6" s="270" customFormat="1" ht="13" x14ac:dyDescent="0.3">
      <c r="D1437" s="269"/>
      <c r="F1437" s="276"/>
    </row>
    <row r="1438" spans="4:6" s="270" customFormat="1" ht="13" x14ac:dyDescent="0.3">
      <c r="D1438" s="269"/>
      <c r="F1438" s="276"/>
    </row>
    <row r="1439" spans="4:6" s="270" customFormat="1" ht="13" x14ac:dyDescent="0.3">
      <c r="D1439" s="269"/>
      <c r="F1439" s="276"/>
    </row>
    <row r="1440" spans="4:6" s="270" customFormat="1" ht="13" x14ac:dyDescent="0.3">
      <c r="D1440" s="269"/>
      <c r="F1440" s="276"/>
    </row>
    <row r="1441" spans="4:6" s="270" customFormat="1" ht="13" x14ac:dyDescent="0.3">
      <c r="D1441" s="269"/>
      <c r="F1441" s="276"/>
    </row>
    <row r="1442" spans="4:6" s="270" customFormat="1" ht="13" x14ac:dyDescent="0.3">
      <c r="D1442" s="269"/>
      <c r="F1442" s="276"/>
    </row>
    <row r="1443" spans="4:6" s="270" customFormat="1" ht="13" x14ac:dyDescent="0.3">
      <c r="D1443" s="269"/>
      <c r="F1443" s="276"/>
    </row>
    <row r="1444" spans="4:6" s="270" customFormat="1" ht="13" x14ac:dyDescent="0.3">
      <c r="D1444" s="269"/>
      <c r="F1444" s="276"/>
    </row>
    <row r="1445" spans="4:6" s="270" customFormat="1" ht="13" x14ac:dyDescent="0.3">
      <c r="D1445" s="269"/>
      <c r="F1445" s="276"/>
    </row>
    <row r="1446" spans="4:6" s="270" customFormat="1" ht="13" x14ac:dyDescent="0.3">
      <c r="D1446" s="269"/>
      <c r="F1446" s="276"/>
    </row>
    <row r="1447" spans="4:6" s="270" customFormat="1" ht="13" x14ac:dyDescent="0.3">
      <c r="D1447" s="269"/>
      <c r="F1447" s="276"/>
    </row>
    <row r="1448" spans="4:6" s="270" customFormat="1" ht="13" x14ac:dyDescent="0.3">
      <c r="D1448" s="269"/>
      <c r="F1448" s="276"/>
    </row>
    <row r="1449" spans="4:6" s="270" customFormat="1" ht="13" x14ac:dyDescent="0.3">
      <c r="D1449" s="269"/>
      <c r="F1449" s="276"/>
    </row>
    <row r="1450" spans="4:6" s="270" customFormat="1" ht="13" x14ac:dyDescent="0.3">
      <c r="D1450" s="269"/>
      <c r="F1450" s="276"/>
    </row>
    <row r="1451" spans="4:6" s="270" customFormat="1" ht="13" x14ac:dyDescent="0.3">
      <c r="D1451" s="269"/>
      <c r="F1451" s="276"/>
    </row>
    <row r="1452" spans="4:6" s="270" customFormat="1" ht="13" x14ac:dyDescent="0.3">
      <c r="D1452" s="269"/>
      <c r="F1452" s="276"/>
    </row>
    <row r="1453" spans="4:6" s="270" customFormat="1" ht="13" x14ac:dyDescent="0.3">
      <c r="D1453" s="269"/>
      <c r="F1453" s="276"/>
    </row>
    <row r="1454" spans="4:6" s="270" customFormat="1" ht="13" x14ac:dyDescent="0.3">
      <c r="D1454" s="269"/>
      <c r="F1454" s="276"/>
    </row>
    <row r="1455" spans="4:6" s="270" customFormat="1" ht="13" x14ac:dyDescent="0.3">
      <c r="D1455" s="269"/>
      <c r="F1455" s="276"/>
    </row>
    <row r="1456" spans="4:6" s="270" customFormat="1" ht="13" x14ac:dyDescent="0.3">
      <c r="D1456" s="269"/>
      <c r="F1456" s="276"/>
    </row>
    <row r="1457" spans="4:6" s="270" customFormat="1" ht="13" x14ac:dyDescent="0.3">
      <c r="D1457" s="269"/>
      <c r="F1457" s="276"/>
    </row>
    <row r="1458" spans="4:6" s="270" customFormat="1" ht="13" x14ac:dyDescent="0.3">
      <c r="D1458" s="269"/>
      <c r="F1458" s="276"/>
    </row>
    <row r="1459" spans="4:6" s="270" customFormat="1" ht="13" x14ac:dyDescent="0.3">
      <c r="D1459" s="269"/>
      <c r="F1459" s="276"/>
    </row>
    <row r="1460" spans="4:6" s="270" customFormat="1" ht="13" x14ac:dyDescent="0.3">
      <c r="D1460" s="269"/>
      <c r="F1460" s="276"/>
    </row>
    <row r="1461" spans="4:6" s="270" customFormat="1" ht="13" x14ac:dyDescent="0.3">
      <c r="D1461" s="269"/>
      <c r="F1461" s="276"/>
    </row>
    <row r="1462" spans="4:6" s="270" customFormat="1" ht="13" x14ac:dyDescent="0.3">
      <c r="D1462" s="269"/>
      <c r="F1462" s="276"/>
    </row>
    <row r="1463" spans="4:6" s="270" customFormat="1" ht="13" x14ac:dyDescent="0.3">
      <c r="D1463" s="269"/>
      <c r="F1463" s="276"/>
    </row>
    <row r="1464" spans="4:6" s="270" customFormat="1" ht="13" x14ac:dyDescent="0.3">
      <c r="D1464" s="269"/>
      <c r="F1464" s="276"/>
    </row>
    <row r="1465" spans="4:6" s="270" customFormat="1" ht="13" x14ac:dyDescent="0.3">
      <c r="D1465" s="269"/>
      <c r="F1465" s="276"/>
    </row>
    <row r="1466" spans="4:6" s="270" customFormat="1" ht="13" x14ac:dyDescent="0.3">
      <c r="D1466" s="269"/>
      <c r="F1466" s="276"/>
    </row>
    <row r="1467" spans="4:6" s="270" customFormat="1" ht="13" x14ac:dyDescent="0.3">
      <c r="D1467" s="269"/>
      <c r="F1467" s="276"/>
    </row>
    <row r="1468" spans="4:6" s="270" customFormat="1" ht="13" x14ac:dyDescent="0.3">
      <c r="D1468" s="269"/>
      <c r="F1468" s="276"/>
    </row>
    <row r="1469" spans="4:6" s="270" customFormat="1" ht="13" x14ac:dyDescent="0.3">
      <c r="D1469" s="269"/>
      <c r="F1469" s="276"/>
    </row>
    <row r="1470" spans="4:6" s="270" customFormat="1" ht="13" x14ac:dyDescent="0.3">
      <c r="D1470" s="269"/>
      <c r="F1470" s="276"/>
    </row>
    <row r="1471" spans="4:6" s="270" customFormat="1" ht="13" x14ac:dyDescent="0.3">
      <c r="D1471" s="269"/>
      <c r="F1471" s="276"/>
    </row>
    <row r="1472" spans="4:6" s="270" customFormat="1" ht="13" x14ac:dyDescent="0.3">
      <c r="D1472" s="269"/>
      <c r="F1472" s="276"/>
    </row>
    <row r="1473" spans="4:6" s="270" customFormat="1" ht="13" x14ac:dyDescent="0.3">
      <c r="D1473" s="269"/>
      <c r="F1473" s="276"/>
    </row>
    <row r="1474" spans="4:6" s="270" customFormat="1" ht="13" x14ac:dyDescent="0.3">
      <c r="D1474" s="269"/>
      <c r="F1474" s="276"/>
    </row>
    <row r="1475" spans="4:6" s="270" customFormat="1" ht="13" x14ac:dyDescent="0.3">
      <c r="D1475" s="269"/>
      <c r="F1475" s="276"/>
    </row>
    <row r="1476" spans="4:6" s="270" customFormat="1" ht="13" x14ac:dyDescent="0.3">
      <c r="D1476" s="269"/>
      <c r="F1476" s="276"/>
    </row>
    <row r="1477" spans="4:6" s="270" customFormat="1" ht="13" x14ac:dyDescent="0.3">
      <c r="D1477" s="269"/>
      <c r="F1477" s="276"/>
    </row>
    <row r="1478" spans="4:6" s="270" customFormat="1" ht="13" x14ac:dyDescent="0.3">
      <c r="D1478" s="269"/>
      <c r="F1478" s="276"/>
    </row>
    <row r="1479" spans="4:6" s="270" customFormat="1" ht="13" x14ac:dyDescent="0.3">
      <c r="D1479" s="269"/>
      <c r="F1479" s="276"/>
    </row>
    <row r="1480" spans="4:6" s="270" customFormat="1" ht="13" x14ac:dyDescent="0.3">
      <c r="D1480" s="269"/>
      <c r="F1480" s="276"/>
    </row>
    <row r="1481" spans="4:6" s="270" customFormat="1" ht="13" x14ac:dyDescent="0.3">
      <c r="D1481" s="269"/>
      <c r="F1481" s="276"/>
    </row>
    <row r="1482" spans="4:6" s="270" customFormat="1" ht="13" x14ac:dyDescent="0.3">
      <c r="D1482" s="269"/>
      <c r="F1482" s="276"/>
    </row>
    <row r="1483" spans="4:6" s="270" customFormat="1" ht="13" x14ac:dyDescent="0.3">
      <c r="D1483" s="269"/>
      <c r="F1483" s="276"/>
    </row>
    <row r="1484" spans="4:6" s="270" customFormat="1" ht="13" x14ac:dyDescent="0.3">
      <c r="D1484" s="269"/>
      <c r="F1484" s="276"/>
    </row>
    <row r="1485" spans="4:6" s="270" customFormat="1" ht="13" x14ac:dyDescent="0.3">
      <c r="D1485" s="269"/>
      <c r="F1485" s="276"/>
    </row>
    <row r="1486" spans="4:6" s="270" customFormat="1" ht="13" x14ac:dyDescent="0.3">
      <c r="D1486" s="269"/>
      <c r="F1486" s="276"/>
    </row>
    <row r="1487" spans="4:6" s="270" customFormat="1" ht="13" x14ac:dyDescent="0.3">
      <c r="D1487" s="269"/>
      <c r="F1487" s="276"/>
    </row>
    <row r="1488" spans="4:6" s="270" customFormat="1" ht="13" x14ac:dyDescent="0.3">
      <c r="D1488" s="269"/>
      <c r="F1488" s="276"/>
    </row>
    <row r="1489" spans="4:6" s="270" customFormat="1" ht="13" x14ac:dyDescent="0.3">
      <c r="D1489" s="269"/>
      <c r="F1489" s="276"/>
    </row>
    <row r="1490" spans="4:6" s="270" customFormat="1" ht="13" x14ac:dyDescent="0.3">
      <c r="D1490" s="269"/>
      <c r="F1490" s="276"/>
    </row>
    <row r="1491" spans="4:6" s="270" customFormat="1" ht="13" x14ac:dyDescent="0.3">
      <c r="D1491" s="269"/>
      <c r="F1491" s="276"/>
    </row>
    <row r="1492" spans="4:6" s="270" customFormat="1" ht="13" x14ac:dyDescent="0.3">
      <c r="D1492" s="269"/>
      <c r="F1492" s="276"/>
    </row>
    <row r="1493" spans="4:6" s="270" customFormat="1" ht="13" x14ac:dyDescent="0.3">
      <c r="D1493" s="269"/>
      <c r="F1493" s="276"/>
    </row>
    <row r="1494" spans="4:6" s="270" customFormat="1" ht="13" x14ac:dyDescent="0.3">
      <c r="D1494" s="269"/>
      <c r="F1494" s="276"/>
    </row>
    <row r="1495" spans="4:6" s="270" customFormat="1" ht="13" x14ac:dyDescent="0.3">
      <c r="D1495" s="269"/>
      <c r="F1495" s="276"/>
    </row>
    <row r="1496" spans="4:6" s="270" customFormat="1" ht="13" x14ac:dyDescent="0.3">
      <c r="D1496" s="269"/>
      <c r="F1496" s="276"/>
    </row>
    <row r="1497" spans="4:6" s="270" customFormat="1" ht="13" x14ac:dyDescent="0.3">
      <c r="D1497" s="269"/>
      <c r="F1497" s="276"/>
    </row>
    <row r="1498" spans="4:6" s="270" customFormat="1" ht="13" x14ac:dyDescent="0.3">
      <c r="D1498" s="269"/>
      <c r="F1498" s="276"/>
    </row>
    <row r="1499" spans="4:6" s="270" customFormat="1" ht="13" x14ac:dyDescent="0.3">
      <c r="D1499" s="269"/>
      <c r="F1499" s="276"/>
    </row>
    <row r="1500" spans="4:6" s="270" customFormat="1" ht="13" x14ac:dyDescent="0.3">
      <c r="D1500" s="269"/>
      <c r="F1500" s="276"/>
    </row>
    <row r="1501" spans="4:6" s="270" customFormat="1" ht="13" x14ac:dyDescent="0.3">
      <c r="D1501" s="269"/>
      <c r="F1501" s="276"/>
    </row>
    <row r="1502" spans="4:6" s="270" customFormat="1" ht="13" x14ac:dyDescent="0.3">
      <c r="D1502" s="269"/>
      <c r="F1502" s="276"/>
    </row>
    <row r="1503" spans="4:6" s="270" customFormat="1" ht="13" x14ac:dyDescent="0.3">
      <c r="D1503" s="269"/>
      <c r="F1503" s="276"/>
    </row>
    <row r="1504" spans="4:6" s="270" customFormat="1" ht="13" x14ac:dyDescent="0.3">
      <c r="D1504" s="269"/>
      <c r="F1504" s="276"/>
    </row>
    <row r="1505" spans="4:6" s="270" customFormat="1" ht="13" x14ac:dyDescent="0.3">
      <c r="D1505" s="269"/>
      <c r="F1505" s="276"/>
    </row>
    <row r="1506" spans="4:6" s="270" customFormat="1" ht="13" x14ac:dyDescent="0.3">
      <c r="D1506" s="269"/>
      <c r="F1506" s="276"/>
    </row>
    <row r="1507" spans="4:6" s="270" customFormat="1" ht="13" x14ac:dyDescent="0.3">
      <c r="D1507" s="269"/>
      <c r="F1507" s="276"/>
    </row>
    <row r="1508" spans="4:6" s="270" customFormat="1" ht="13" x14ac:dyDescent="0.3">
      <c r="D1508" s="269"/>
      <c r="F1508" s="276"/>
    </row>
    <row r="1509" spans="4:6" s="270" customFormat="1" ht="13" x14ac:dyDescent="0.3">
      <c r="D1509" s="269"/>
      <c r="F1509" s="276"/>
    </row>
    <row r="1510" spans="4:6" s="270" customFormat="1" ht="13" x14ac:dyDescent="0.3">
      <c r="D1510" s="269"/>
      <c r="F1510" s="276"/>
    </row>
    <row r="1511" spans="4:6" s="270" customFormat="1" ht="13" x14ac:dyDescent="0.3">
      <c r="D1511" s="269"/>
      <c r="F1511" s="276"/>
    </row>
    <row r="1512" spans="4:6" s="270" customFormat="1" ht="13" x14ac:dyDescent="0.3">
      <c r="D1512" s="269"/>
      <c r="F1512" s="276"/>
    </row>
    <row r="1513" spans="4:6" s="270" customFormat="1" ht="13" x14ac:dyDescent="0.3">
      <c r="D1513" s="269"/>
      <c r="F1513" s="276"/>
    </row>
    <row r="1514" spans="4:6" s="270" customFormat="1" ht="13" x14ac:dyDescent="0.3">
      <c r="D1514" s="269"/>
      <c r="F1514" s="276"/>
    </row>
    <row r="1515" spans="4:6" s="270" customFormat="1" ht="13" x14ac:dyDescent="0.3">
      <c r="D1515" s="269"/>
      <c r="F1515" s="276"/>
    </row>
    <row r="1516" spans="4:6" s="270" customFormat="1" ht="13" x14ac:dyDescent="0.3">
      <c r="D1516" s="269"/>
      <c r="F1516" s="276"/>
    </row>
    <row r="1517" spans="4:6" s="270" customFormat="1" ht="13" x14ac:dyDescent="0.3">
      <c r="D1517" s="269"/>
      <c r="F1517" s="276"/>
    </row>
    <row r="1518" spans="4:6" s="270" customFormat="1" ht="13" x14ac:dyDescent="0.3">
      <c r="D1518" s="269"/>
      <c r="F1518" s="276"/>
    </row>
    <row r="1519" spans="4:6" s="270" customFormat="1" ht="13" x14ac:dyDescent="0.3">
      <c r="D1519" s="269"/>
      <c r="F1519" s="276"/>
    </row>
    <row r="1520" spans="4:6" s="270" customFormat="1" ht="13" x14ac:dyDescent="0.3">
      <c r="D1520" s="269"/>
      <c r="F1520" s="276"/>
    </row>
    <row r="1521" spans="4:6" s="270" customFormat="1" ht="13" x14ac:dyDescent="0.3">
      <c r="D1521" s="269"/>
      <c r="F1521" s="276"/>
    </row>
    <row r="1522" spans="4:6" s="270" customFormat="1" ht="13" x14ac:dyDescent="0.3">
      <c r="D1522" s="269"/>
      <c r="F1522" s="276"/>
    </row>
    <row r="1523" spans="4:6" s="270" customFormat="1" ht="13" x14ac:dyDescent="0.3">
      <c r="D1523" s="269"/>
      <c r="F1523" s="276"/>
    </row>
    <row r="1524" spans="4:6" s="270" customFormat="1" ht="13" x14ac:dyDescent="0.3">
      <c r="D1524" s="269"/>
      <c r="F1524" s="276"/>
    </row>
    <row r="1525" spans="4:6" s="270" customFormat="1" ht="13" x14ac:dyDescent="0.3">
      <c r="D1525" s="269"/>
      <c r="F1525" s="276"/>
    </row>
    <row r="1526" spans="4:6" s="270" customFormat="1" ht="13" x14ac:dyDescent="0.3">
      <c r="D1526" s="269"/>
      <c r="F1526" s="276"/>
    </row>
    <row r="1527" spans="4:6" s="270" customFormat="1" ht="13" x14ac:dyDescent="0.3">
      <c r="D1527" s="269"/>
      <c r="F1527" s="276"/>
    </row>
    <row r="1528" spans="4:6" s="270" customFormat="1" ht="13" x14ac:dyDescent="0.3">
      <c r="D1528" s="269"/>
      <c r="F1528" s="276"/>
    </row>
    <row r="1529" spans="4:6" s="270" customFormat="1" ht="13" x14ac:dyDescent="0.3">
      <c r="D1529" s="269"/>
      <c r="F1529" s="276"/>
    </row>
    <row r="1530" spans="4:6" s="270" customFormat="1" ht="13" x14ac:dyDescent="0.3">
      <c r="D1530" s="269"/>
      <c r="F1530" s="276"/>
    </row>
    <row r="1531" spans="4:6" s="270" customFormat="1" ht="13" x14ac:dyDescent="0.3">
      <c r="D1531" s="269"/>
      <c r="F1531" s="276"/>
    </row>
    <row r="1532" spans="4:6" s="270" customFormat="1" ht="13" x14ac:dyDescent="0.3">
      <c r="D1532" s="269"/>
      <c r="F1532" s="276"/>
    </row>
    <row r="1533" spans="4:6" s="270" customFormat="1" ht="13" x14ac:dyDescent="0.3">
      <c r="D1533" s="269"/>
      <c r="F1533" s="276"/>
    </row>
    <row r="1534" spans="4:6" s="270" customFormat="1" ht="13" x14ac:dyDescent="0.3">
      <c r="D1534" s="269"/>
      <c r="F1534" s="276"/>
    </row>
    <row r="1535" spans="4:6" s="270" customFormat="1" ht="13" x14ac:dyDescent="0.3">
      <c r="D1535" s="269"/>
      <c r="F1535" s="276"/>
    </row>
    <row r="1536" spans="4:6" s="270" customFormat="1" ht="13" x14ac:dyDescent="0.3">
      <c r="D1536" s="269"/>
      <c r="F1536" s="276"/>
    </row>
    <row r="1537" spans="4:6" s="270" customFormat="1" ht="13" x14ac:dyDescent="0.3">
      <c r="D1537" s="269"/>
      <c r="F1537" s="276"/>
    </row>
    <row r="1538" spans="4:6" s="270" customFormat="1" ht="13" x14ac:dyDescent="0.3">
      <c r="D1538" s="269"/>
      <c r="F1538" s="276"/>
    </row>
    <row r="1539" spans="4:6" s="270" customFormat="1" ht="13" x14ac:dyDescent="0.3">
      <c r="D1539" s="269"/>
      <c r="F1539" s="276"/>
    </row>
    <row r="1540" spans="4:6" s="270" customFormat="1" ht="13" x14ac:dyDescent="0.3">
      <c r="D1540" s="269"/>
      <c r="F1540" s="276"/>
    </row>
    <row r="1541" spans="4:6" s="270" customFormat="1" ht="13" x14ac:dyDescent="0.3">
      <c r="D1541" s="269"/>
      <c r="F1541" s="276"/>
    </row>
    <row r="1542" spans="4:6" s="270" customFormat="1" ht="13" x14ac:dyDescent="0.3">
      <c r="D1542" s="269"/>
      <c r="F1542" s="276"/>
    </row>
    <row r="1543" spans="4:6" s="270" customFormat="1" ht="13" x14ac:dyDescent="0.3">
      <c r="D1543" s="269"/>
      <c r="F1543" s="276"/>
    </row>
    <row r="1544" spans="4:6" s="270" customFormat="1" ht="13" x14ac:dyDescent="0.3">
      <c r="D1544" s="269"/>
      <c r="F1544" s="276"/>
    </row>
    <row r="1545" spans="4:6" s="270" customFormat="1" ht="13" x14ac:dyDescent="0.3">
      <c r="D1545" s="269"/>
      <c r="F1545" s="276"/>
    </row>
    <row r="1546" spans="4:6" s="270" customFormat="1" ht="13" x14ac:dyDescent="0.3">
      <c r="D1546" s="269"/>
      <c r="F1546" s="276"/>
    </row>
    <row r="1547" spans="4:6" s="270" customFormat="1" ht="13" x14ac:dyDescent="0.3">
      <c r="D1547" s="269"/>
      <c r="F1547" s="276"/>
    </row>
    <row r="1548" spans="4:6" s="270" customFormat="1" ht="13" x14ac:dyDescent="0.3">
      <c r="D1548" s="269"/>
      <c r="F1548" s="276"/>
    </row>
    <row r="1549" spans="4:6" s="270" customFormat="1" ht="13" x14ac:dyDescent="0.3">
      <c r="D1549" s="269"/>
      <c r="F1549" s="276"/>
    </row>
    <row r="1550" spans="4:6" s="270" customFormat="1" ht="13" x14ac:dyDescent="0.3">
      <c r="D1550" s="269"/>
      <c r="F1550" s="276"/>
    </row>
    <row r="1551" spans="4:6" s="270" customFormat="1" ht="13" x14ac:dyDescent="0.3">
      <c r="D1551" s="269"/>
      <c r="F1551" s="276"/>
    </row>
    <row r="1552" spans="4:6" s="270" customFormat="1" ht="13" x14ac:dyDescent="0.3">
      <c r="D1552" s="269"/>
      <c r="F1552" s="276"/>
    </row>
    <row r="1553" spans="4:6" s="270" customFormat="1" ht="13" x14ac:dyDescent="0.3">
      <c r="D1553" s="269"/>
      <c r="F1553" s="276"/>
    </row>
    <row r="1554" spans="4:6" s="270" customFormat="1" ht="13" x14ac:dyDescent="0.3">
      <c r="D1554" s="269"/>
      <c r="F1554" s="276"/>
    </row>
    <row r="1555" spans="4:6" s="270" customFormat="1" ht="13" x14ac:dyDescent="0.3">
      <c r="D1555" s="269"/>
      <c r="F1555" s="276"/>
    </row>
    <row r="1556" spans="4:6" s="270" customFormat="1" ht="13" x14ac:dyDescent="0.3">
      <c r="D1556" s="269"/>
      <c r="F1556" s="276"/>
    </row>
    <row r="1557" spans="4:6" s="270" customFormat="1" ht="13" x14ac:dyDescent="0.3">
      <c r="D1557" s="269"/>
      <c r="F1557" s="276"/>
    </row>
    <row r="1558" spans="4:6" s="270" customFormat="1" ht="13" x14ac:dyDescent="0.3">
      <c r="D1558" s="269"/>
      <c r="F1558" s="276"/>
    </row>
    <row r="1559" spans="4:6" s="270" customFormat="1" ht="13" x14ac:dyDescent="0.3">
      <c r="D1559" s="269"/>
      <c r="F1559" s="276"/>
    </row>
    <row r="1560" spans="4:6" s="270" customFormat="1" ht="13" x14ac:dyDescent="0.3">
      <c r="D1560" s="269"/>
      <c r="F1560" s="276"/>
    </row>
    <row r="1561" spans="4:6" s="270" customFormat="1" ht="13" x14ac:dyDescent="0.3">
      <c r="D1561" s="269"/>
      <c r="F1561" s="276"/>
    </row>
    <row r="1562" spans="4:6" s="270" customFormat="1" ht="13" x14ac:dyDescent="0.3">
      <c r="D1562" s="269"/>
      <c r="F1562" s="276"/>
    </row>
    <row r="1563" spans="4:6" s="270" customFormat="1" ht="13" x14ac:dyDescent="0.3">
      <c r="D1563" s="269"/>
      <c r="F1563" s="276"/>
    </row>
    <row r="1564" spans="4:6" s="270" customFormat="1" ht="13" x14ac:dyDescent="0.3">
      <c r="D1564" s="269"/>
      <c r="F1564" s="276"/>
    </row>
    <row r="1565" spans="4:6" s="270" customFormat="1" ht="13" x14ac:dyDescent="0.3">
      <c r="D1565" s="269"/>
      <c r="F1565" s="276"/>
    </row>
    <row r="1566" spans="4:6" s="270" customFormat="1" ht="13" x14ac:dyDescent="0.3">
      <c r="D1566" s="269"/>
      <c r="F1566" s="276"/>
    </row>
    <row r="1567" spans="4:6" s="270" customFormat="1" ht="13" x14ac:dyDescent="0.3">
      <c r="D1567" s="269"/>
      <c r="F1567" s="276"/>
    </row>
    <row r="1568" spans="4:6" s="270" customFormat="1" ht="13" x14ac:dyDescent="0.3">
      <c r="D1568" s="269"/>
      <c r="F1568" s="276"/>
    </row>
    <row r="1569" spans="4:6" s="270" customFormat="1" ht="13" x14ac:dyDescent="0.3">
      <c r="D1569" s="269"/>
      <c r="F1569" s="276"/>
    </row>
    <row r="1570" spans="4:6" s="270" customFormat="1" ht="13" x14ac:dyDescent="0.3">
      <c r="D1570" s="269"/>
      <c r="F1570" s="276"/>
    </row>
    <row r="1571" spans="4:6" s="270" customFormat="1" ht="13" x14ac:dyDescent="0.3">
      <c r="D1571" s="269"/>
      <c r="F1571" s="276"/>
    </row>
    <row r="1572" spans="4:6" s="270" customFormat="1" ht="13" x14ac:dyDescent="0.3">
      <c r="D1572" s="269"/>
      <c r="F1572" s="276"/>
    </row>
    <row r="1573" spans="4:6" s="270" customFormat="1" ht="13" x14ac:dyDescent="0.3">
      <c r="D1573" s="269"/>
      <c r="F1573" s="276"/>
    </row>
    <row r="1574" spans="4:6" s="270" customFormat="1" ht="13" x14ac:dyDescent="0.3">
      <c r="D1574" s="269"/>
      <c r="F1574" s="276"/>
    </row>
    <row r="1575" spans="4:6" s="270" customFormat="1" ht="13" x14ac:dyDescent="0.3">
      <c r="D1575" s="269"/>
      <c r="F1575" s="276"/>
    </row>
    <row r="1576" spans="4:6" s="270" customFormat="1" ht="13" x14ac:dyDescent="0.3">
      <c r="D1576" s="269"/>
      <c r="F1576" s="276"/>
    </row>
    <row r="1577" spans="4:6" s="270" customFormat="1" ht="13" x14ac:dyDescent="0.3">
      <c r="D1577" s="269"/>
      <c r="F1577" s="276"/>
    </row>
    <row r="1578" spans="4:6" s="270" customFormat="1" ht="13" x14ac:dyDescent="0.3">
      <c r="D1578" s="269"/>
      <c r="F1578" s="276"/>
    </row>
    <row r="1579" spans="4:6" s="270" customFormat="1" ht="13" x14ac:dyDescent="0.3">
      <c r="D1579" s="269"/>
      <c r="F1579" s="276"/>
    </row>
    <row r="1580" spans="4:6" s="270" customFormat="1" ht="13" x14ac:dyDescent="0.3">
      <c r="D1580" s="269"/>
      <c r="F1580" s="276"/>
    </row>
    <row r="1581" spans="4:6" s="270" customFormat="1" ht="13" x14ac:dyDescent="0.3">
      <c r="D1581" s="269"/>
      <c r="F1581" s="276"/>
    </row>
    <row r="1582" spans="4:6" s="270" customFormat="1" ht="13" x14ac:dyDescent="0.3">
      <c r="D1582" s="269"/>
      <c r="F1582" s="276"/>
    </row>
    <row r="1583" spans="4:6" s="270" customFormat="1" ht="13" x14ac:dyDescent="0.3">
      <c r="D1583" s="269"/>
      <c r="F1583" s="276"/>
    </row>
    <row r="1584" spans="4:6" s="270" customFormat="1" ht="13" x14ac:dyDescent="0.3">
      <c r="D1584" s="269"/>
      <c r="F1584" s="276"/>
    </row>
    <row r="1585" spans="4:6" s="270" customFormat="1" ht="13" x14ac:dyDescent="0.3">
      <c r="D1585" s="269"/>
      <c r="F1585" s="276"/>
    </row>
    <row r="1586" spans="4:6" s="270" customFormat="1" ht="13" x14ac:dyDescent="0.3">
      <c r="D1586" s="269"/>
      <c r="F1586" s="276"/>
    </row>
    <row r="1587" spans="4:6" s="270" customFormat="1" ht="13" x14ac:dyDescent="0.3">
      <c r="D1587" s="269"/>
      <c r="F1587" s="276"/>
    </row>
    <row r="1588" spans="4:6" s="270" customFormat="1" ht="13" x14ac:dyDescent="0.3">
      <c r="D1588" s="269"/>
      <c r="F1588" s="276"/>
    </row>
    <row r="1589" spans="4:6" s="270" customFormat="1" ht="13" x14ac:dyDescent="0.3">
      <c r="D1589" s="269"/>
      <c r="F1589" s="276"/>
    </row>
    <row r="1590" spans="4:6" s="270" customFormat="1" ht="13" x14ac:dyDescent="0.3">
      <c r="D1590" s="269"/>
      <c r="F1590" s="276"/>
    </row>
    <row r="1591" spans="4:6" s="270" customFormat="1" ht="13" x14ac:dyDescent="0.3">
      <c r="D1591" s="269"/>
      <c r="F1591" s="276"/>
    </row>
    <row r="1592" spans="4:6" s="270" customFormat="1" ht="13" x14ac:dyDescent="0.3">
      <c r="D1592" s="269"/>
      <c r="F1592" s="276"/>
    </row>
    <row r="1593" spans="4:6" s="270" customFormat="1" ht="13" x14ac:dyDescent="0.3">
      <c r="D1593" s="269"/>
      <c r="F1593" s="276"/>
    </row>
    <row r="1594" spans="4:6" s="270" customFormat="1" ht="13" x14ac:dyDescent="0.3">
      <c r="D1594" s="269"/>
      <c r="F1594" s="276"/>
    </row>
    <row r="1595" spans="4:6" s="270" customFormat="1" ht="13" x14ac:dyDescent="0.3">
      <c r="D1595" s="269"/>
      <c r="F1595" s="276"/>
    </row>
    <row r="1596" spans="4:6" s="270" customFormat="1" ht="13" x14ac:dyDescent="0.3">
      <c r="D1596" s="269"/>
      <c r="F1596" s="276"/>
    </row>
    <row r="1597" spans="4:6" s="270" customFormat="1" ht="13" x14ac:dyDescent="0.3">
      <c r="D1597" s="269"/>
      <c r="F1597" s="276"/>
    </row>
    <row r="1598" spans="4:6" s="270" customFormat="1" ht="13" x14ac:dyDescent="0.3">
      <c r="D1598" s="269"/>
      <c r="F1598" s="276"/>
    </row>
    <row r="1599" spans="4:6" s="270" customFormat="1" ht="13" x14ac:dyDescent="0.3">
      <c r="D1599" s="269"/>
      <c r="F1599" s="276"/>
    </row>
    <row r="1600" spans="4:6" s="270" customFormat="1" ht="13" x14ac:dyDescent="0.3">
      <c r="D1600" s="269"/>
      <c r="F1600" s="276"/>
    </row>
    <row r="1601" spans="4:6" s="270" customFormat="1" ht="13" x14ac:dyDescent="0.3">
      <c r="D1601" s="269"/>
      <c r="F1601" s="276"/>
    </row>
    <row r="1602" spans="4:6" s="270" customFormat="1" ht="13" x14ac:dyDescent="0.3">
      <c r="D1602" s="269"/>
      <c r="F1602" s="276"/>
    </row>
    <row r="1603" spans="4:6" s="270" customFormat="1" ht="13" x14ac:dyDescent="0.3">
      <c r="D1603" s="269"/>
      <c r="F1603" s="276"/>
    </row>
    <row r="1604" spans="4:6" s="270" customFormat="1" ht="13" x14ac:dyDescent="0.3">
      <c r="D1604" s="269"/>
      <c r="F1604" s="276"/>
    </row>
    <row r="1605" spans="4:6" s="270" customFormat="1" ht="13" x14ac:dyDescent="0.3">
      <c r="D1605" s="269"/>
      <c r="F1605" s="276"/>
    </row>
    <row r="1606" spans="4:6" s="270" customFormat="1" ht="13" x14ac:dyDescent="0.3">
      <c r="D1606" s="269"/>
      <c r="F1606" s="276"/>
    </row>
    <row r="1607" spans="4:6" s="270" customFormat="1" ht="13" x14ac:dyDescent="0.3">
      <c r="D1607" s="269"/>
      <c r="F1607" s="276"/>
    </row>
    <row r="1608" spans="4:6" s="270" customFormat="1" ht="13" x14ac:dyDescent="0.3">
      <c r="D1608" s="269"/>
      <c r="F1608" s="276"/>
    </row>
    <row r="1609" spans="4:6" s="270" customFormat="1" ht="13" x14ac:dyDescent="0.3">
      <c r="D1609" s="269"/>
      <c r="F1609" s="276"/>
    </row>
    <row r="1610" spans="4:6" s="270" customFormat="1" ht="13" x14ac:dyDescent="0.3">
      <c r="D1610" s="269"/>
      <c r="F1610" s="276"/>
    </row>
    <row r="1611" spans="4:6" s="270" customFormat="1" ht="13" x14ac:dyDescent="0.3">
      <c r="D1611" s="269"/>
      <c r="F1611" s="276"/>
    </row>
    <row r="1612" spans="4:6" s="270" customFormat="1" ht="13" x14ac:dyDescent="0.3">
      <c r="D1612" s="269"/>
      <c r="F1612" s="276"/>
    </row>
    <row r="1613" spans="4:6" s="270" customFormat="1" ht="13" x14ac:dyDescent="0.3">
      <c r="D1613" s="269"/>
      <c r="F1613" s="276"/>
    </row>
    <row r="1614" spans="4:6" s="270" customFormat="1" ht="13" x14ac:dyDescent="0.3">
      <c r="D1614" s="269"/>
      <c r="F1614" s="276"/>
    </row>
    <row r="1615" spans="4:6" s="270" customFormat="1" ht="13" x14ac:dyDescent="0.3">
      <c r="D1615" s="269"/>
      <c r="F1615" s="276"/>
    </row>
    <row r="1616" spans="4:6" s="270" customFormat="1" ht="13" x14ac:dyDescent="0.3">
      <c r="D1616" s="269"/>
      <c r="F1616" s="276"/>
    </row>
    <row r="1617" spans="4:6" s="270" customFormat="1" ht="13" x14ac:dyDescent="0.3">
      <c r="D1617" s="269"/>
      <c r="F1617" s="276"/>
    </row>
    <row r="1618" spans="4:6" s="270" customFormat="1" ht="13" x14ac:dyDescent="0.3">
      <c r="D1618" s="269"/>
      <c r="F1618" s="276"/>
    </row>
    <row r="1619" spans="4:6" s="270" customFormat="1" ht="13" x14ac:dyDescent="0.3">
      <c r="D1619" s="269"/>
      <c r="F1619" s="276"/>
    </row>
    <row r="1620" spans="4:6" s="270" customFormat="1" ht="13" x14ac:dyDescent="0.3">
      <c r="D1620" s="269"/>
      <c r="F1620" s="276"/>
    </row>
    <row r="1621" spans="4:6" s="270" customFormat="1" ht="13" x14ac:dyDescent="0.3">
      <c r="D1621" s="269"/>
      <c r="F1621" s="276"/>
    </row>
    <row r="1622" spans="4:6" s="270" customFormat="1" ht="13" x14ac:dyDescent="0.3">
      <c r="D1622" s="269"/>
      <c r="F1622" s="276"/>
    </row>
    <row r="1623" spans="4:6" s="270" customFormat="1" ht="13" x14ac:dyDescent="0.3">
      <c r="D1623" s="269"/>
      <c r="F1623" s="276"/>
    </row>
    <row r="1624" spans="4:6" s="270" customFormat="1" ht="13" x14ac:dyDescent="0.3">
      <c r="D1624" s="269"/>
      <c r="F1624" s="276"/>
    </row>
    <row r="1625" spans="4:6" s="270" customFormat="1" ht="13" x14ac:dyDescent="0.3">
      <c r="D1625" s="269"/>
      <c r="F1625" s="276"/>
    </row>
    <row r="1626" spans="4:6" s="270" customFormat="1" ht="13" x14ac:dyDescent="0.3">
      <c r="D1626" s="269"/>
      <c r="F1626" s="276"/>
    </row>
    <row r="1627" spans="4:6" s="270" customFormat="1" ht="13" x14ac:dyDescent="0.3">
      <c r="D1627" s="269"/>
      <c r="F1627" s="276"/>
    </row>
    <row r="1628" spans="4:6" s="270" customFormat="1" ht="13" x14ac:dyDescent="0.3">
      <c r="D1628" s="269"/>
      <c r="F1628" s="276"/>
    </row>
    <row r="1629" spans="4:6" s="270" customFormat="1" ht="13" x14ac:dyDescent="0.3">
      <c r="D1629" s="269"/>
      <c r="F1629" s="276"/>
    </row>
    <row r="1630" spans="4:6" s="270" customFormat="1" ht="13" x14ac:dyDescent="0.3">
      <c r="D1630" s="269"/>
      <c r="F1630" s="276"/>
    </row>
    <row r="1631" spans="4:6" s="270" customFormat="1" ht="13" x14ac:dyDescent="0.3">
      <c r="D1631" s="269"/>
      <c r="F1631" s="276"/>
    </row>
    <row r="1632" spans="4:6" s="270" customFormat="1" ht="13" x14ac:dyDescent="0.3">
      <c r="D1632" s="269"/>
      <c r="F1632" s="276"/>
    </row>
    <row r="1633" spans="4:6" s="270" customFormat="1" ht="13" x14ac:dyDescent="0.3">
      <c r="D1633" s="269"/>
      <c r="F1633" s="276"/>
    </row>
    <row r="1634" spans="4:6" s="270" customFormat="1" ht="13" x14ac:dyDescent="0.3">
      <c r="D1634" s="269"/>
      <c r="F1634" s="276"/>
    </row>
    <row r="1635" spans="4:6" s="270" customFormat="1" ht="13" x14ac:dyDescent="0.3">
      <c r="D1635" s="269"/>
      <c r="F1635" s="276"/>
    </row>
    <row r="1636" spans="4:6" s="270" customFormat="1" ht="13" x14ac:dyDescent="0.3">
      <c r="D1636" s="269"/>
      <c r="F1636" s="276"/>
    </row>
    <row r="1637" spans="4:6" s="270" customFormat="1" ht="13" x14ac:dyDescent="0.3">
      <c r="D1637" s="269"/>
      <c r="F1637" s="276"/>
    </row>
    <row r="1638" spans="4:6" s="270" customFormat="1" ht="13" x14ac:dyDescent="0.3">
      <c r="D1638" s="269"/>
      <c r="F1638" s="276"/>
    </row>
    <row r="1639" spans="4:6" s="270" customFormat="1" ht="13" x14ac:dyDescent="0.3">
      <c r="D1639" s="269"/>
      <c r="F1639" s="276"/>
    </row>
    <row r="1640" spans="4:6" s="270" customFormat="1" ht="13" x14ac:dyDescent="0.3">
      <c r="D1640" s="269"/>
      <c r="F1640" s="276"/>
    </row>
    <row r="1641" spans="4:6" s="270" customFormat="1" ht="13" x14ac:dyDescent="0.3">
      <c r="D1641" s="269"/>
      <c r="F1641" s="276"/>
    </row>
    <row r="1642" spans="4:6" s="270" customFormat="1" ht="13" x14ac:dyDescent="0.3">
      <c r="D1642" s="269"/>
      <c r="F1642" s="276"/>
    </row>
    <row r="1643" spans="4:6" s="270" customFormat="1" ht="13" x14ac:dyDescent="0.3">
      <c r="D1643" s="269"/>
      <c r="F1643" s="276"/>
    </row>
    <row r="1644" spans="4:6" s="270" customFormat="1" ht="13" x14ac:dyDescent="0.3">
      <c r="D1644" s="269"/>
      <c r="F1644" s="276"/>
    </row>
    <row r="1645" spans="4:6" s="270" customFormat="1" ht="13" x14ac:dyDescent="0.3">
      <c r="D1645" s="269"/>
      <c r="F1645" s="276"/>
    </row>
    <row r="1646" spans="4:6" s="270" customFormat="1" ht="13" x14ac:dyDescent="0.3">
      <c r="D1646" s="269"/>
      <c r="F1646" s="276"/>
    </row>
    <row r="1647" spans="4:6" s="270" customFormat="1" ht="13" x14ac:dyDescent="0.3">
      <c r="D1647" s="269"/>
      <c r="F1647" s="276"/>
    </row>
    <row r="1648" spans="4:6" s="270" customFormat="1" ht="13" x14ac:dyDescent="0.3">
      <c r="D1648" s="269"/>
      <c r="F1648" s="276"/>
    </row>
    <row r="1649" spans="4:6" s="270" customFormat="1" ht="13" x14ac:dyDescent="0.3">
      <c r="D1649" s="269"/>
      <c r="F1649" s="276"/>
    </row>
    <row r="1650" spans="4:6" s="270" customFormat="1" ht="13" x14ac:dyDescent="0.3">
      <c r="D1650" s="269"/>
      <c r="F1650" s="276"/>
    </row>
    <row r="1651" spans="4:6" s="270" customFormat="1" ht="13" x14ac:dyDescent="0.3">
      <c r="D1651" s="269"/>
      <c r="F1651" s="276"/>
    </row>
    <row r="1652" spans="4:6" s="270" customFormat="1" ht="13" x14ac:dyDescent="0.3">
      <c r="D1652" s="269"/>
      <c r="F1652" s="276"/>
    </row>
    <row r="1653" spans="4:6" s="270" customFormat="1" ht="13" x14ac:dyDescent="0.3">
      <c r="D1653" s="269"/>
      <c r="F1653" s="276"/>
    </row>
    <row r="1654" spans="4:6" s="270" customFormat="1" ht="13" x14ac:dyDescent="0.3">
      <c r="D1654" s="269"/>
      <c r="F1654" s="276"/>
    </row>
    <row r="1655" spans="4:6" s="270" customFormat="1" ht="13" x14ac:dyDescent="0.3">
      <c r="D1655" s="269"/>
      <c r="F1655" s="276"/>
    </row>
    <row r="1656" spans="4:6" s="270" customFormat="1" ht="13" x14ac:dyDescent="0.3">
      <c r="D1656" s="269"/>
      <c r="F1656" s="276"/>
    </row>
    <row r="1657" spans="4:6" s="270" customFormat="1" ht="13" x14ac:dyDescent="0.3">
      <c r="D1657" s="269"/>
      <c r="F1657" s="276"/>
    </row>
    <row r="1658" spans="4:6" s="270" customFormat="1" ht="13" x14ac:dyDescent="0.3">
      <c r="D1658" s="269"/>
      <c r="F1658" s="276"/>
    </row>
    <row r="1659" spans="4:6" s="270" customFormat="1" ht="13" x14ac:dyDescent="0.3">
      <c r="D1659" s="269"/>
      <c r="F1659" s="276"/>
    </row>
    <row r="1660" spans="4:6" s="270" customFormat="1" ht="13" x14ac:dyDescent="0.3">
      <c r="D1660" s="269"/>
      <c r="F1660" s="276"/>
    </row>
    <row r="1661" spans="4:6" s="270" customFormat="1" ht="13" x14ac:dyDescent="0.3">
      <c r="D1661" s="269"/>
      <c r="F1661" s="276"/>
    </row>
    <row r="1662" spans="4:6" s="270" customFormat="1" ht="13" x14ac:dyDescent="0.3">
      <c r="D1662" s="269"/>
      <c r="F1662" s="276"/>
    </row>
    <row r="1663" spans="4:6" s="270" customFormat="1" ht="13" x14ac:dyDescent="0.3">
      <c r="D1663" s="269"/>
      <c r="F1663" s="276"/>
    </row>
    <row r="1664" spans="4:6" s="270" customFormat="1" ht="13" x14ac:dyDescent="0.3">
      <c r="D1664" s="269"/>
      <c r="F1664" s="276"/>
    </row>
    <row r="1665" spans="4:6" s="270" customFormat="1" ht="13" x14ac:dyDescent="0.3">
      <c r="D1665" s="269"/>
      <c r="F1665" s="276"/>
    </row>
    <row r="1666" spans="4:6" s="270" customFormat="1" ht="13" x14ac:dyDescent="0.3">
      <c r="D1666" s="269"/>
      <c r="F1666" s="276"/>
    </row>
    <row r="1667" spans="4:6" s="270" customFormat="1" ht="13" x14ac:dyDescent="0.3">
      <c r="D1667" s="269"/>
      <c r="F1667" s="276"/>
    </row>
    <row r="1668" spans="4:6" s="270" customFormat="1" ht="13" x14ac:dyDescent="0.3">
      <c r="D1668" s="269"/>
      <c r="F1668" s="276"/>
    </row>
    <row r="1669" spans="4:6" s="270" customFormat="1" ht="13" x14ac:dyDescent="0.3">
      <c r="D1669" s="269"/>
      <c r="F1669" s="276"/>
    </row>
    <row r="1670" spans="4:6" s="270" customFormat="1" ht="13" x14ac:dyDescent="0.3">
      <c r="D1670" s="276"/>
      <c r="F1670" s="276"/>
    </row>
    <row r="1671" spans="4:6" s="270" customFormat="1" ht="13" x14ac:dyDescent="0.3">
      <c r="D1671" s="276"/>
      <c r="F1671" s="276"/>
    </row>
    <row r="1672" spans="4:6" s="270" customFormat="1" ht="13" x14ac:dyDescent="0.3">
      <c r="D1672" s="276"/>
      <c r="F1672" s="276"/>
    </row>
    <row r="1673" spans="4:6" s="270" customFormat="1" ht="13" x14ac:dyDescent="0.3">
      <c r="D1673" s="276"/>
      <c r="F1673" s="276"/>
    </row>
  </sheetData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149505" r:id="rId4" name="Gantt_Chart">
          <controlPr defaultSize="0" autoLine="0" r:id="rId5">
            <anchor moveWithCells="1">
              <from>
                <xdr:col>18</xdr:col>
                <xdr:colOff>139700</xdr:colOff>
                <xdr:row>0</xdr:row>
                <xdr:rowOff>114300</xdr:rowOff>
              </from>
              <to>
                <xdr:col>20</xdr:col>
                <xdr:colOff>469900</xdr:colOff>
                <xdr:row>0</xdr:row>
                <xdr:rowOff>469900</xdr:rowOff>
              </to>
            </anchor>
          </controlPr>
        </control>
      </mc:Choice>
      <mc:Fallback>
        <control shapeId="149505" r:id="rId4" name="Gantt_Chart"/>
      </mc:Fallback>
    </mc:AlternateContent>
    <mc:AlternateContent xmlns:mc="http://schemas.openxmlformats.org/markup-compatibility/2006">
      <mc:Choice Requires="x14">
        <control shapeId="149506" r:id="rId6" name="ClearScreen">
          <controlPr defaultSize="0" autoLine="0" r:id="rId7">
            <anchor moveWithCells="1">
              <from>
                <xdr:col>21</xdr:col>
                <xdr:colOff>196850</xdr:colOff>
                <xdr:row>0</xdr:row>
                <xdr:rowOff>139700</xdr:rowOff>
              </from>
              <to>
                <xdr:col>23</xdr:col>
                <xdr:colOff>114300</xdr:colOff>
                <xdr:row>0</xdr:row>
                <xdr:rowOff>476250</xdr:rowOff>
              </to>
            </anchor>
          </controlPr>
        </control>
      </mc:Choice>
      <mc:Fallback>
        <control shapeId="149506" r:id="rId6" name="ClearScreen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S52"/>
  <sheetViews>
    <sheetView showRowColHeaders="0" topLeftCell="A4" zoomScale="60" zoomScaleNormal="60" workbookViewId="0">
      <selection activeCell="D32" sqref="D32"/>
    </sheetView>
  </sheetViews>
  <sheetFormatPr defaultRowHeight="14.5" x14ac:dyDescent="0.35"/>
  <cols>
    <col min="1" max="1" width="3.90625" customWidth="1"/>
    <col min="2" max="2" width="9.08984375" customWidth="1"/>
    <col min="3" max="3" width="7.453125" customWidth="1"/>
    <col min="4" max="4" width="7.54296875" customWidth="1"/>
    <col min="5" max="5" width="10" bestFit="1" customWidth="1"/>
    <col min="6" max="6" width="8.90625" bestFit="1" customWidth="1"/>
    <col min="7" max="7" width="2.54296875" customWidth="1"/>
    <col min="8" max="8" width="7.54296875" bestFit="1" customWidth="1"/>
    <col min="9" max="9" width="8" bestFit="1" customWidth="1"/>
    <col min="10" max="10" width="10" bestFit="1" customWidth="1"/>
    <col min="11" max="11" width="8.90625" bestFit="1" customWidth="1"/>
    <col min="12" max="12" width="2.36328125" customWidth="1"/>
    <col min="13" max="13" width="7.453125" customWidth="1"/>
    <col min="14" max="14" width="7.54296875" bestFit="1" customWidth="1"/>
    <col min="15" max="15" width="10" bestFit="1" customWidth="1"/>
    <col min="16" max="16" width="8.90625" bestFit="1" customWidth="1"/>
    <col min="20" max="20" width="14.54296875" customWidth="1"/>
    <col min="21" max="21" width="2.453125" customWidth="1"/>
  </cols>
  <sheetData>
    <row r="1" spans="1:45" ht="15" customHeigh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9"/>
      <c r="W1" s="39"/>
      <c r="X1" s="39"/>
      <c r="Y1" s="3"/>
      <c r="Z1" s="11"/>
      <c r="AA1" s="11"/>
      <c r="AB1" s="11"/>
      <c r="AC1" s="2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5" ht="21" customHeight="1" x14ac:dyDescent="0.35">
      <c r="A2" s="3"/>
      <c r="B2" s="1081" t="s">
        <v>1</v>
      </c>
      <c r="C2" s="1081"/>
      <c r="D2" s="1081"/>
      <c r="E2" s="1076" t="s">
        <v>2</v>
      </c>
      <c r="F2" s="1076"/>
      <c r="G2" s="1076"/>
      <c r="H2" s="1076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9"/>
      <c r="W2" s="39"/>
      <c r="X2" s="39"/>
      <c r="Y2" s="3"/>
      <c r="Z2" s="1065" t="s">
        <v>32</v>
      </c>
      <c r="AA2" s="1065"/>
      <c r="AB2" s="1065"/>
      <c r="AC2" s="1065"/>
      <c r="AD2" s="1065"/>
      <c r="AE2" s="1065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5" ht="18.75" customHeight="1" x14ac:dyDescent="0.35">
      <c r="A3" s="24"/>
      <c r="B3" s="1082"/>
      <c r="C3" s="1082"/>
      <c r="D3" s="1082"/>
      <c r="E3" s="1066" t="s">
        <v>3</v>
      </c>
      <c r="F3" s="1067"/>
      <c r="G3" s="1067"/>
      <c r="H3" s="1067"/>
      <c r="I3" s="1067"/>
      <c r="J3" s="1067"/>
      <c r="K3" s="1067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6"/>
      <c r="AQ3" s="26"/>
      <c r="AR3" s="26"/>
      <c r="AS3" s="27"/>
    </row>
    <row r="4" spans="1:45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</row>
    <row r="5" spans="1:45" ht="18" x14ac:dyDescent="0.4">
      <c r="A5" s="6"/>
      <c r="B5" s="1068" t="s">
        <v>0</v>
      </c>
      <c r="C5" s="1069"/>
      <c r="D5" s="1069"/>
      <c r="E5" s="1070"/>
      <c r="F5" s="6"/>
      <c r="G5" s="6"/>
      <c r="H5" s="1083" t="s">
        <v>295</v>
      </c>
      <c r="I5" s="1084"/>
      <c r="J5" s="1084"/>
      <c r="K5" s="1084"/>
      <c r="L5" s="1084"/>
      <c r="M5" s="1085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</row>
    <row r="6" spans="1:45" ht="15.5" x14ac:dyDescent="0.35">
      <c r="A6" s="6"/>
      <c r="B6" s="1071">
        <f ca="1">NOW()</f>
        <v>44236.384955208334</v>
      </c>
      <c r="C6" s="1072"/>
      <c r="D6" s="1072"/>
      <c r="E6" s="1073"/>
      <c r="F6" s="6"/>
      <c r="G6" s="6"/>
      <c r="H6" s="1033" t="s">
        <v>296</v>
      </c>
      <c r="I6" s="1034"/>
      <c r="J6" s="1034"/>
      <c r="K6" s="1035"/>
      <c r="L6" s="1053">
        <f>'Contract Tracker'!E4</f>
        <v>0</v>
      </c>
      <c r="M6" s="1054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</row>
    <row r="7" spans="1:45" ht="15.5" x14ac:dyDescent="0.35">
      <c r="A7" s="6"/>
      <c r="B7" s="1077" t="s">
        <v>9</v>
      </c>
      <c r="C7" s="1078"/>
      <c r="D7" s="158">
        <f>'Astrata Reporting'!D5</f>
        <v>0</v>
      </c>
      <c r="E7" s="13"/>
      <c r="F7" s="6"/>
      <c r="G7" s="6"/>
      <c r="H7" s="1036"/>
      <c r="I7" s="1037"/>
      <c r="J7" s="1037"/>
      <c r="K7" s="1038"/>
      <c r="L7" s="1055"/>
      <c r="M7" s="105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5" ht="15.5" x14ac:dyDescent="0.35">
      <c r="A8" s="6"/>
      <c r="B8" s="1079" t="s">
        <v>10</v>
      </c>
      <c r="C8" s="1080"/>
      <c r="D8" s="158">
        <f>'Astrata Reporting'!D6</f>
        <v>0</v>
      </c>
      <c r="E8" s="14"/>
      <c r="F8" s="6"/>
      <c r="G8" s="6"/>
      <c r="H8" s="1086" t="s">
        <v>371</v>
      </c>
      <c r="I8" s="1087"/>
      <c r="J8" s="1087"/>
      <c r="K8" s="1088"/>
      <c r="L8" s="1053">
        <f ca="1">COUNTIF('Contract Tracker'!I11:I540,"yes")</f>
        <v>1</v>
      </c>
      <c r="M8" s="1054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</row>
    <row r="9" spans="1:45" ht="15.5" x14ac:dyDescent="0.35">
      <c r="A9" s="6"/>
      <c r="B9" s="1074" t="s">
        <v>11</v>
      </c>
      <c r="C9" s="1075"/>
      <c r="D9" s="158">
        <f>'Astrata Reporting'!D7</f>
        <v>0</v>
      </c>
      <c r="E9" s="15"/>
      <c r="F9" s="6"/>
      <c r="G9" s="6"/>
      <c r="H9" s="1089"/>
      <c r="I9" s="1090"/>
      <c r="J9" s="1090"/>
      <c r="K9" s="1091"/>
      <c r="L9" s="1055"/>
      <c r="M9" s="105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5" ht="15.5" x14ac:dyDescent="0.35">
      <c r="A10" s="5"/>
      <c r="B10" s="1057" t="s">
        <v>7</v>
      </c>
      <c r="C10" s="1058"/>
      <c r="D10" s="158">
        <f>'Astrata Reporting'!D8</f>
        <v>0</v>
      </c>
      <c r="E10" s="16"/>
      <c r="F10" s="5"/>
      <c r="G10" s="5"/>
      <c r="H10" s="1059" t="s">
        <v>372</v>
      </c>
      <c r="I10" s="1060"/>
      <c r="J10" s="1060"/>
      <c r="K10" s="1061"/>
      <c r="L10" s="1053"/>
      <c r="M10" s="105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1:45" ht="15.5" x14ac:dyDescent="0.35">
      <c r="A11" s="5"/>
      <c r="B11" s="17"/>
      <c r="C11" s="18"/>
      <c r="D11" s="18"/>
      <c r="E11" s="19"/>
      <c r="F11" s="5"/>
      <c r="G11" s="5"/>
      <c r="H11" s="1062"/>
      <c r="I11" s="1063"/>
      <c r="J11" s="1063"/>
      <c r="K11" s="1064"/>
      <c r="L11" s="1055"/>
      <c r="M11" s="1056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</row>
    <row r="12" spans="1:45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5" ht="15" thickBot="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ht="15.75" customHeight="1" thickBot="1" x14ac:dyDescent="0.4">
      <c r="A14" s="1"/>
      <c r="B14" s="1031" t="s">
        <v>4</v>
      </c>
      <c r="C14" s="1025" t="s">
        <v>13</v>
      </c>
      <c r="D14" s="1026"/>
      <c r="E14" s="1026"/>
      <c r="F14" s="1027"/>
      <c r="G14" s="1"/>
      <c r="H14" s="1028" t="s">
        <v>28</v>
      </c>
      <c r="I14" s="1029"/>
      <c r="J14" s="1029"/>
      <c r="K14" s="1030"/>
      <c r="L14" s="1"/>
      <c r="M14" s="1047" t="s">
        <v>30</v>
      </c>
      <c r="N14" s="1048"/>
      <c r="O14" s="1049"/>
      <c r="P14" s="1019" t="s">
        <v>1030</v>
      </c>
      <c r="Q14" s="1020"/>
      <c r="R14" s="1021"/>
      <c r="S14" s="29"/>
      <c r="T14" s="37"/>
      <c r="U14" s="37"/>
      <c r="V14" s="37"/>
      <c r="W14" s="37"/>
      <c r="X14" s="29"/>
      <c r="Y14" s="29"/>
      <c r="Z14" s="29"/>
      <c r="AA14" s="29"/>
      <c r="AB14" s="29"/>
      <c r="AC14" s="29"/>
      <c r="AD14" s="29"/>
      <c r="AE14" s="29"/>
      <c r="AF14" s="30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ht="15.75" customHeight="1" thickBot="1" x14ac:dyDescent="0.4">
      <c r="A15" s="1"/>
      <c r="B15" s="1032"/>
      <c r="C15" s="20" t="s">
        <v>5</v>
      </c>
      <c r="D15" s="20" t="s">
        <v>6</v>
      </c>
      <c r="E15" s="20" t="s">
        <v>8</v>
      </c>
      <c r="F15" s="20" t="s">
        <v>27</v>
      </c>
      <c r="G15" s="1"/>
      <c r="H15" s="20" t="s">
        <v>5</v>
      </c>
      <c r="I15" s="20" t="s">
        <v>6</v>
      </c>
      <c r="J15" s="20" t="s">
        <v>8</v>
      </c>
      <c r="K15" s="20" t="s">
        <v>27</v>
      </c>
      <c r="L15" s="1"/>
      <c r="M15" s="1050"/>
      <c r="N15" s="1051"/>
      <c r="O15" s="1052"/>
      <c r="P15" s="1022"/>
      <c r="Q15" s="1023"/>
      <c r="R15" s="1024"/>
      <c r="S15" s="37" t="s">
        <v>31</v>
      </c>
      <c r="T15" s="38"/>
      <c r="U15" s="38"/>
      <c r="V15" s="38"/>
      <c r="W15" s="38"/>
      <c r="X15" s="3"/>
      <c r="Y15" s="3"/>
      <c r="Z15" s="3"/>
      <c r="AA15" s="3"/>
      <c r="AB15" s="3"/>
      <c r="AC15" s="3"/>
      <c r="AD15" s="3"/>
      <c r="AE15" s="3"/>
      <c r="AF15" s="32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35">
      <c r="A16" s="1"/>
      <c r="B16" s="21" t="s">
        <v>14</v>
      </c>
      <c r="C16" s="22">
        <v>0</v>
      </c>
      <c r="D16" s="36">
        <v>0</v>
      </c>
      <c r="E16" s="22">
        <f>C16</f>
        <v>0</v>
      </c>
      <c r="F16" s="36">
        <f>D16</f>
        <v>0</v>
      </c>
      <c r="G16" s="23"/>
      <c r="H16" s="290">
        <v>0</v>
      </c>
      <c r="I16" s="167">
        <v>0</v>
      </c>
      <c r="J16" s="290">
        <f>H16</f>
        <v>0</v>
      </c>
      <c r="K16" s="167">
        <f>I16</f>
        <v>0</v>
      </c>
      <c r="L16" s="23"/>
      <c r="M16" s="31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2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35">
      <c r="A17" s="1"/>
      <c r="B17" s="21" t="s">
        <v>15</v>
      </c>
      <c r="C17" s="22">
        <v>2</v>
      </c>
      <c r="D17" s="36">
        <v>5</v>
      </c>
      <c r="E17" s="22">
        <f>E16+C17</f>
        <v>2</v>
      </c>
      <c r="F17" s="36">
        <f>F16+D17</f>
        <v>5</v>
      </c>
      <c r="G17" s="23"/>
      <c r="H17" s="290">
        <v>3</v>
      </c>
      <c r="I17" s="167">
        <v>9</v>
      </c>
      <c r="J17" s="290">
        <f>J16+H17</f>
        <v>3</v>
      </c>
      <c r="K17" s="167">
        <f>K16+I17</f>
        <v>9</v>
      </c>
      <c r="L17" s="23"/>
      <c r="M17" s="31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2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35">
      <c r="A18" s="1"/>
      <c r="B18" s="21" t="s">
        <v>16</v>
      </c>
      <c r="C18" s="22">
        <v>5</v>
      </c>
      <c r="D18" s="36">
        <v>2</v>
      </c>
      <c r="E18" s="22">
        <f t="shared" ref="E18:E27" si="0">E17+C18</f>
        <v>7</v>
      </c>
      <c r="F18" s="36">
        <f t="shared" ref="F18:F21" si="1">F17+D18</f>
        <v>7</v>
      </c>
      <c r="G18" s="23"/>
      <c r="H18" s="290">
        <v>5</v>
      </c>
      <c r="I18" s="167">
        <v>9</v>
      </c>
      <c r="J18" s="290">
        <f t="shared" ref="J18:J27" si="2">J17+H18</f>
        <v>8</v>
      </c>
      <c r="K18" s="167">
        <f t="shared" ref="K18:K20" si="3">K17+I18</f>
        <v>18</v>
      </c>
      <c r="L18" s="23"/>
      <c r="M18" s="31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2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35">
      <c r="A19" s="1"/>
      <c r="B19" s="21" t="s">
        <v>17</v>
      </c>
      <c r="C19" s="22">
        <v>3</v>
      </c>
      <c r="D19" s="36">
        <v>4</v>
      </c>
      <c r="E19" s="22">
        <f t="shared" si="0"/>
        <v>10</v>
      </c>
      <c r="F19" s="36">
        <f t="shared" si="1"/>
        <v>11</v>
      </c>
      <c r="G19" s="23"/>
      <c r="H19" s="290">
        <v>5</v>
      </c>
      <c r="I19" s="167">
        <v>6</v>
      </c>
      <c r="J19" s="290">
        <f t="shared" si="2"/>
        <v>13</v>
      </c>
      <c r="K19" s="167">
        <f t="shared" si="3"/>
        <v>24</v>
      </c>
      <c r="L19" s="23"/>
      <c r="M19" s="31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2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35">
      <c r="A20" s="1"/>
      <c r="B20" s="21" t="s">
        <v>18</v>
      </c>
      <c r="C20" s="22">
        <v>0</v>
      </c>
      <c r="D20" s="36">
        <v>1</v>
      </c>
      <c r="E20" s="22">
        <f t="shared" si="0"/>
        <v>10</v>
      </c>
      <c r="F20" s="36">
        <f t="shared" si="1"/>
        <v>12</v>
      </c>
      <c r="G20" s="23"/>
      <c r="H20" s="290">
        <v>3</v>
      </c>
      <c r="I20" s="167">
        <v>11</v>
      </c>
      <c r="J20" s="290">
        <f t="shared" si="2"/>
        <v>16</v>
      </c>
      <c r="K20" s="167">
        <f t="shared" si="3"/>
        <v>35</v>
      </c>
      <c r="L20" s="23"/>
      <c r="M20" s="31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2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35">
      <c r="A21" s="1"/>
      <c r="B21" s="21" t="s">
        <v>19</v>
      </c>
      <c r="C21" s="22">
        <v>4</v>
      </c>
      <c r="D21" s="36">
        <v>1</v>
      </c>
      <c r="E21" s="22">
        <f t="shared" si="0"/>
        <v>14</v>
      </c>
      <c r="F21" s="36">
        <f t="shared" si="1"/>
        <v>13</v>
      </c>
      <c r="G21" s="23"/>
      <c r="H21" s="290">
        <v>14</v>
      </c>
      <c r="I21" s="168"/>
      <c r="J21" s="290">
        <f t="shared" si="2"/>
        <v>30</v>
      </c>
      <c r="K21" s="167"/>
      <c r="L21" s="23"/>
      <c r="M21" s="31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2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35">
      <c r="A22" s="1"/>
      <c r="B22" s="21" t="s">
        <v>20</v>
      </c>
      <c r="C22" s="22">
        <v>0</v>
      </c>
      <c r="D22" s="36"/>
      <c r="E22" s="22">
        <f t="shared" si="0"/>
        <v>14</v>
      </c>
      <c r="F22" s="36"/>
      <c r="G22" s="23"/>
      <c r="H22" s="290">
        <v>5</v>
      </c>
      <c r="I22" s="168"/>
      <c r="J22" s="290">
        <f t="shared" si="2"/>
        <v>35</v>
      </c>
      <c r="K22" s="167"/>
      <c r="L22" s="23"/>
      <c r="M22" s="31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2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35">
      <c r="A23" s="1"/>
      <c r="B23" s="21" t="s">
        <v>21</v>
      </c>
      <c r="C23" s="22">
        <v>1</v>
      </c>
      <c r="D23" s="36"/>
      <c r="E23" s="22">
        <f t="shared" si="0"/>
        <v>15</v>
      </c>
      <c r="F23" s="36"/>
      <c r="G23" s="23"/>
      <c r="H23" s="290">
        <v>13</v>
      </c>
      <c r="I23" s="168"/>
      <c r="J23" s="290">
        <f t="shared" si="2"/>
        <v>48</v>
      </c>
      <c r="K23" s="167"/>
      <c r="L23" s="23"/>
      <c r="M23" s="31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2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35">
      <c r="A24" s="1"/>
      <c r="B24" s="21" t="s">
        <v>22</v>
      </c>
      <c r="C24" s="22">
        <v>4</v>
      </c>
      <c r="D24" s="36"/>
      <c r="E24" s="22">
        <f t="shared" si="0"/>
        <v>19</v>
      </c>
      <c r="F24" s="36"/>
      <c r="G24" s="23"/>
      <c r="H24" s="290">
        <v>24</v>
      </c>
      <c r="I24" s="168"/>
      <c r="J24" s="290">
        <f t="shared" si="2"/>
        <v>72</v>
      </c>
      <c r="K24" s="167"/>
      <c r="L24" s="23"/>
      <c r="M24" s="31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2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35">
      <c r="A25" s="1"/>
      <c r="B25" s="21" t="s">
        <v>23</v>
      </c>
      <c r="C25" s="22">
        <v>2</v>
      </c>
      <c r="D25" s="36"/>
      <c r="E25" s="22">
        <f t="shared" si="0"/>
        <v>21</v>
      </c>
      <c r="F25" s="36"/>
      <c r="G25" s="23"/>
      <c r="H25" s="290">
        <v>14</v>
      </c>
      <c r="I25" s="168"/>
      <c r="J25" s="290">
        <f t="shared" si="2"/>
        <v>86</v>
      </c>
      <c r="K25" s="167"/>
      <c r="L25" s="23"/>
      <c r="M25" s="31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2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35">
      <c r="A26" s="1"/>
      <c r="B26" s="21" t="s">
        <v>24</v>
      </c>
      <c r="C26" s="22">
        <v>1</v>
      </c>
      <c r="D26" s="36"/>
      <c r="E26" s="22">
        <f t="shared" si="0"/>
        <v>22</v>
      </c>
      <c r="F26" s="36"/>
      <c r="G26" s="23"/>
      <c r="H26" s="290">
        <v>9</v>
      </c>
      <c r="I26" s="168"/>
      <c r="J26" s="290">
        <f t="shared" si="2"/>
        <v>95</v>
      </c>
      <c r="K26" s="167"/>
      <c r="L26" s="23"/>
      <c r="M26" s="31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2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ht="15" thickBot="1" x14ac:dyDescent="0.4">
      <c r="A27" s="1"/>
      <c r="B27" s="21" t="s">
        <v>25</v>
      </c>
      <c r="C27" s="22">
        <v>0</v>
      </c>
      <c r="D27" s="36"/>
      <c r="E27" s="22">
        <f t="shared" si="0"/>
        <v>22</v>
      </c>
      <c r="F27" s="36"/>
      <c r="G27" s="23"/>
      <c r="H27" s="290">
        <v>11</v>
      </c>
      <c r="I27" s="168"/>
      <c r="J27" s="290">
        <f t="shared" si="2"/>
        <v>106</v>
      </c>
      <c r="K27" s="167"/>
      <c r="L27" s="23"/>
      <c r="M27" s="33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5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ht="11.25" customHeight="1" thickBot="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35">
      <c r="A29" s="1"/>
      <c r="B29" s="1042" t="s">
        <v>4</v>
      </c>
      <c r="C29" s="1039" t="s">
        <v>26</v>
      </c>
      <c r="D29" s="1040"/>
      <c r="E29" s="1040"/>
      <c r="F29" s="1041"/>
      <c r="G29" s="1"/>
      <c r="H29" s="1044" t="s">
        <v>29</v>
      </c>
      <c r="I29" s="1045"/>
      <c r="J29" s="1045"/>
      <c r="K29" s="1046"/>
      <c r="L29" s="1"/>
      <c r="M29" s="28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30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35">
      <c r="A30" s="1"/>
      <c r="B30" s="1043"/>
      <c r="C30" s="166" t="s">
        <v>5</v>
      </c>
      <c r="D30" s="164" t="s">
        <v>6</v>
      </c>
      <c r="E30" s="164" t="s">
        <v>8</v>
      </c>
      <c r="F30" s="164" t="s">
        <v>27</v>
      </c>
      <c r="G30" s="1"/>
      <c r="H30" s="177" t="s">
        <v>5</v>
      </c>
      <c r="I30" s="178" t="s">
        <v>6</v>
      </c>
      <c r="J30" s="178" t="s">
        <v>8</v>
      </c>
      <c r="K30" s="179" t="s">
        <v>27</v>
      </c>
      <c r="L30" s="1"/>
      <c r="M30" s="31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2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35">
      <c r="A31" s="1"/>
      <c r="B31" s="165" t="s">
        <v>14</v>
      </c>
      <c r="C31" s="286">
        <f>'Flowline Planner'!P6</f>
        <v>0</v>
      </c>
      <c r="D31" s="289">
        <f>'Flowline Planner'!Q6</f>
        <v>0</v>
      </c>
      <c r="E31" s="287">
        <f>C31</f>
        <v>0</v>
      </c>
      <c r="F31" s="289">
        <f>D31</f>
        <v>0</v>
      </c>
      <c r="G31" s="1"/>
      <c r="H31" s="172"/>
      <c r="I31" s="288">
        <v>0</v>
      </c>
      <c r="J31" s="173"/>
      <c r="K31" s="288">
        <f>I31</f>
        <v>0</v>
      </c>
      <c r="L31" s="1"/>
      <c r="M31" s="31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2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35">
      <c r="A32" s="1"/>
      <c r="B32" s="165" t="s">
        <v>15</v>
      </c>
      <c r="C32" s="286">
        <f>'Flowline Planner'!P7</f>
        <v>3</v>
      </c>
      <c r="D32" s="289">
        <v>1</v>
      </c>
      <c r="E32" s="287">
        <f>E31+C32</f>
        <v>3</v>
      </c>
      <c r="F32" s="289">
        <f>F31+D32</f>
        <v>1</v>
      </c>
      <c r="G32" s="1"/>
      <c r="H32" s="174"/>
      <c r="I32" s="288">
        <v>0</v>
      </c>
      <c r="J32" s="171"/>
      <c r="K32" s="288">
        <f>K31+I32</f>
        <v>0</v>
      </c>
      <c r="L32" s="1"/>
      <c r="M32" s="31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2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35">
      <c r="A33" s="1"/>
      <c r="B33" s="165" t="s">
        <v>16</v>
      </c>
      <c r="C33" s="286">
        <f>'Flowline Planner'!P8</f>
        <v>1</v>
      </c>
      <c r="D33" s="289">
        <f>'Flowline Planner'!Q8</f>
        <v>1</v>
      </c>
      <c r="E33" s="287">
        <f t="shared" ref="E33:E42" si="4">E32+C33</f>
        <v>4</v>
      </c>
      <c r="F33" s="289">
        <f>F32+D33</f>
        <v>2</v>
      </c>
      <c r="G33" s="1"/>
      <c r="H33" s="174"/>
      <c r="I33" s="288">
        <v>1</v>
      </c>
      <c r="J33" s="171"/>
      <c r="K33" s="288">
        <f t="shared" ref="K33:K36" si="5">K32+I33</f>
        <v>1</v>
      </c>
      <c r="L33" s="1"/>
      <c r="M33" s="31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2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35">
      <c r="A34" s="1"/>
      <c r="B34" s="165" t="s">
        <v>17</v>
      </c>
      <c r="C34" s="286">
        <f>'Flowline Planner'!P9</f>
        <v>3</v>
      </c>
      <c r="D34" s="289">
        <f>'Flowline Planner'!Q9</f>
        <v>6</v>
      </c>
      <c r="E34" s="287">
        <f t="shared" si="4"/>
        <v>7</v>
      </c>
      <c r="F34" s="289">
        <f>F33+D34</f>
        <v>8</v>
      </c>
      <c r="G34" s="1"/>
      <c r="H34" s="174"/>
      <c r="I34" s="288">
        <v>1</v>
      </c>
      <c r="J34" s="171"/>
      <c r="K34" s="288">
        <f t="shared" si="5"/>
        <v>2</v>
      </c>
      <c r="L34" s="1"/>
      <c r="M34" s="31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2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35">
      <c r="A35" s="1"/>
      <c r="B35" s="165" t="s">
        <v>18</v>
      </c>
      <c r="C35" s="286">
        <f>'Flowline Planner'!P10</f>
        <v>5</v>
      </c>
      <c r="D35" s="289">
        <f>'Flowline Planner'!Q10</f>
        <v>6</v>
      </c>
      <c r="E35" s="287">
        <f t="shared" si="4"/>
        <v>12</v>
      </c>
      <c r="F35" s="289">
        <f t="shared" ref="F35:F36" si="6">F34+D35</f>
        <v>14</v>
      </c>
      <c r="G35" s="1"/>
      <c r="H35" s="174"/>
      <c r="I35" s="288">
        <v>9</v>
      </c>
      <c r="J35" s="171"/>
      <c r="K35" s="288">
        <f t="shared" si="5"/>
        <v>11</v>
      </c>
      <c r="L35" s="1"/>
      <c r="M35" s="31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2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35">
      <c r="A36" s="1"/>
      <c r="B36" s="165" t="s">
        <v>19</v>
      </c>
      <c r="C36" s="286">
        <f>'Flowline Planner'!P11</f>
        <v>3</v>
      </c>
      <c r="D36" s="289">
        <f>'Flowline Planner'!Q11</f>
        <v>1</v>
      </c>
      <c r="E36" s="287">
        <f t="shared" si="4"/>
        <v>15</v>
      </c>
      <c r="F36" s="289">
        <f t="shared" si="6"/>
        <v>15</v>
      </c>
      <c r="G36" s="1"/>
      <c r="H36" s="174"/>
      <c r="I36" s="288">
        <v>5</v>
      </c>
      <c r="J36" s="171"/>
      <c r="K36" s="288">
        <f t="shared" si="5"/>
        <v>16</v>
      </c>
      <c r="L36" s="1"/>
      <c r="M36" s="31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2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35">
      <c r="A37" s="1"/>
      <c r="B37" s="165" t="s">
        <v>20</v>
      </c>
      <c r="C37" s="286">
        <f>'Flowline Planner'!P12</f>
        <v>6</v>
      </c>
      <c r="D37" s="289">
        <f>'Flowline Planner'!Q12</f>
        <v>0</v>
      </c>
      <c r="E37" s="287">
        <f t="shared" si="4"/>
        <v>21</v>
      </c>
      <c r="F37" s="289"/>
      <c r="G37" s="1"/>
      <c r="H37" s="174"/>
      <c r="I37" s="170"/>
      <c r="J37" s="171"/>
      <c r="K37" s="288"/>
      <c r="L37" s="1"/>
      <c r="M37" s="31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2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35">
      <c r="A38" s="1"/>
      <c r="B38" s="165" t="s">
        <v>21</v>
      </c>
      <c r="C38" s="286">
        <f>'Flowline Planner'!P13</f>
        <v>13</v>
      </c>
      <c r="D38" s="289">
        <f>'Flowline Planner'!Q13</f>
        <v>0</v>
      </c>
      <c r="E38" s="287">
        <f t="shared" si="4"/>
        <v>34</v>
      </c>
      <c r="F38" s="289"/>
      <c r="G38" s="1"/>
      <c r="H38" s="174"/>
      <c r="I38" s="170"/>
      <c r="J38" s="171"/>
      <c r="K38" s="170"/>
      <c r="L38" s="1"/>
      <c r="M38" s="31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2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35">
      <c r="A39" s="1"/>
      <c r="B39" s="165" t="s">
        <v>22</v>
      </c>
      <c r="C39" s="286">
        <f>'Flowline Planner'!P14</f>
        <v>9</v>
      </c>
      <c r="D39" s="289">
        <f>'Flowline Planner'!Q14</f>
        <v>0</v>
      </c>
      <c r="E39" s="287">
        <f t="shared" si="4"/>
        <v>43</v>
      </c>
      <c r="F39" s="289"/>
      <c r="G39" s="1"/>
      <c r="H39" s="174"/>
      <c r="I39" s="170"/>
      <c r="J39" s="171"/>
      <c r="K39" s="170"/>
      <c r="L39" s="1"/>
      <c r="M39" s="31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2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35">
      <c r="A40" s="1"/>
      <c r="B40" s="165" t="s">
        <v>23</v>
      </c>
      <c r="C40" s="286">
        <f>'Flowline Planner'!P15</f>
        <v>14</v>
      </c>
      <c r="D40" s="289">
        <f>'Flowline Planner'!Q15</f>
        <v>0</v>
      </c>
      <c r="E40" s="287">
        <f t="shared" si="4"/>
        <v>57</v>
      </c>
      <c r="F40" s="289"/>
      <c r="G40" s="1"/>
      <c r="H40" s="174"/>
      <c r="I40" s="170"/>
      <c r="J40" s="171"/>
      <c r="K40" s="170"/>
      <c r="L40" s="1"/>
      <c r="M40" s="31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2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35">
      <c r="A41" s="1"/>
      <c r="B41" s="165" t="s">
        <v>24</v>
      </c>
      <c r="C41" s="286">
        <f>'Flowline Planner'!P16</f>
        <v>17</v>
      </c>
      <c r="D41" s="289">
        <f>'Flowline Planner'!Q16</f>
        <v>0</v>
      </c>
      <c r="E41" s="287">
        <f t="shared" si="4"/>
        <v>74</v>
      </c>
      <c r="F41" s="289"/>
      <c r="G41" s="1"/>
      <c r="H41" s="174"/>
      <c r="I41" s="170"/>
      <c r="J41" s="171"/>
      <c r="K41" s="170"/>
      <c r="L41" s="1"/>
      <c r="M41" s="31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2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ht="15" thickBot="1" x14ac:dyDescent="0.4">
      <c r="A42" s="1"/>
      <c r="B42" s="165" t="s">
        <v>25</v>
      </c>
      <c r="C42" s="286">
        <f>'Flowline Planner'!P17</f>
        <v>11</v>
      </c>
      <c r="D42" s="289">
        <f>'Flowline Planner'!Q17</f>
        <v>0</v>
      </c>
      <c r="E42" s="163">
        <f t="shared" si="4"/>
        <v>85</v>
      </c>
      <c r="F42" s="169"/>
      <c r="G42" s="1"/>
      <c r="H42" s="175"/>
      <c r="I42" s="170"/>
      <c r="J42" s="176"/>
      <c r="K42" s="170"/>
      <c r="L42" s="1"/>
      <c r="M42" s="33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5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</sheetData>
  <mergeCells count="25">
    <mergeCell ref="Z2:AE2"/>
    <mergeCell ref="E3:K3"/>
    <mergeCell ref="B5:E5"/>
    <mergeCell ref="B6:E6"/>
    <mergeCell ref="B9:C9"/>
    <mergeCell ref="E2:H2"/>
    <mergeCell ref="B7:C7"/>
    <mergeCell ref="B8:C8"/>
    <mergeCell ref="B2:D3"/>
    <mergeCell ref="H5:M5"/>
    <mergeCell ref="H8:K9"/>
    <mergeCell ref="L8:M9"/>
    <mergeCell ref="C29:F29"/>
    <mergeCell ref="B29:B30"/>
    <mergeCell ref="H29:K29"/>
    <mergeCell ref="M14:O15"/>
    <mergeCell ref="L6:M7"/>
    <mergeCell ref="B10:C10"/>
    <mergeCell ref="H10:K11"/>
    <mergeCell ref="L10:M11"/>
    <mergeCell ref="P14:R15"/>
    <mergeCell ref="C14:F14"/>
    <mergeCell ref="H14:K14"/>
    <mergeCell ref="B14:B15"/>
    <mergeCell ref="H6:K7"/>
  </mergeCells>
  <dataValidations count="1">
    <dataValidation type="list" allowBlank="1" showInputMessage="1" showErrorMessage="1" promptTitle="Chart Data" prompt="Select Chart to view." sqref="P14" xr:uid="{00000000-0002-0000-0400-000000000000}">
      <formula1>"CORPORATE MILESTONE,AE MILESTONE,AF FLOWLINE"</formula1>
    </dataValidation>
  </dataValidations>
  <hyperlinks>
    <hyperlink ref="Z2" r:id="rId1" xr:uid="{00000000-0004-0000-0400-000000000000}"/>
  </hyperlinks>
  <pageMargins left="0.7" right="0.7" top="0.75" bottom="0.75" header="0.3" footer="0.3"/>
  <pageSetup paperSize="8" scale="60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P84"/>
  <sheetViews>
    <sheetView zoomScale="64" zoomScaleNormal="64" workbookViewId="0">
      <pane xSplit="10" ySplit="10" topLeftCell="K11" activePane="bottomRight" state="frozen"/>
      <selection pane="topRight" activeCell="K1" sqref="K1"/>
      <selection pane="bottomLeft" activeCell="A11" sqref="A11"/>
      <selection pane="bottomRight" activeCell="I14" sqref="I14"/>
    </sheetView>
  </sheetViews>
  <sheetFormatPr defaultRowHeight="14.5" x14ac:dyDescent="0.35"/>
  <cols>
    <col min="1" max="1" width="4.453125" bestFit="1" customWidth="1"/>
    <col min="2" max="2" width="20.08984375" customWidth="1"/>
    <col min="3" max="3" width="17.54296875" customWidth="1"/>
    <col min="4" max="4" width="19.08984375" customWidth="1"/>
    <col min="5" max="5" width="24.54296875" customWidth="1"/>
    <col min="6" max="6" width="15.90625" style="99" bestFit="1" customWidth="1"/>
    <col min="7" max="7" width="19" style="99" customWidth="1"/>
    <col min="8" max="8" width="16.36328125" customWidth="1"/>
    <col min="9" max="9" width="21.08984375" customWidth="1"/>
    <col min="10" max="10" width="16.54296875" customWidth="1"/>
    <col min="11" max="22" width="7.6328125" customWidth="1"/>
  </cols>
  <sheetData>
    <row r="1" spans="1:42" s="47" customFormat="1" ht="15" customHeight="1" x14ac:dyDescent="0.35">
      <c r="A1" s="1120" t="s">
        <v>272</v>
      </c>
      <c r="B1" s="1121"/>
      <c r="C1" s="1121"/>
      <c r="D1" s="1121"/>
      <c r="E1" s="121"/>
      <c r="F1" s="113"/>
      <c r="G1" s="113"/>
      <c r="H1" s="40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</row>
    <row r="2" spans="1:42" s="49" customFormat="1" ht="15" customHeight="1" x14ac:dyDescent="0.35">
      <c r="A2" s="1122"/>
      <c r="B2" s="1123"/>
      <c r="C2" s="1123"/>
      <c r="D2" s="1123"/>
      <c r="E2" s="122"/>
      <c r="F2" s="114"/>
      <c r="G2" s="114"/>
      <c r="H2" s="41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</row>
    <row r="3" spans="1:42" s="42" customFormat="1" x14ac:dyDescent="0.35">
      <c r="A3" s="123"/>
      <c r="B3" s="52"/>
      <c r="C3" s="52"/>
      <c r="D3" s="52"/>
      <c r="E3" s="124"/>
      <c r="F3" s="115"/>
      <c r="G3" s="115"/>
      <c r="H3" s="50"/>
      <c r="I3" s="50"/>
      <c r="J3" s="50"/>
      <c r="K3" s="50"/>
      <c r="L3" s="50"/>
      <c r="M3" s="50"/>
      <c r="N3" s="50"/>
      <c r="O3" s="50"/>
      <c r="P3" s="50"/>
      <c r="Q3" s="63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</row>
    <row r="4" spans="1:42" s="42" customFormat="1" x14ac:dyDescent="0.35">
      <c r="A4" s="123"/>
      <c r="B4" s="1124" t="s">
        <v>260</v>
      </c>
      <c r="C4" s="1125"/>
      <c r="D4" s="128">
        <f ca="1">TODAY()</f>
        <v>44236</v>
      </c>
      <c r="E4" s="124"/>
      <c r="F4" s="115"/>
      <c r="G4" s="115"/>
      <c r="H4" s="50"/>
      <c r="I4" s="50"/>
      <c r="J4" s="50"/>
      <c r="K4" s="50"/>
      <c r="L4" s="50"/>
      <c r="M4" s="50"/>
      <c r="N4" s="50"/>
      <c r="O4" s="50"/>
      <c r="P4" s="50"/>
      <c r="Q4" s="63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</row>
    <row r="5" spans="1:42" s="42" customFormat="1" ht="18.75" customHeight="1" x14ac:dyDescent="0.4">
      <c r="A5" s="123"/>
      <c r="B5" s="1130" t="s">
        <v>261</v>
      </c>
      <c r="C5" s="1131"/>
      <c r="D5" s="129">
        <f>COUNT(B11:B84)</f>
        <v>0</v>
      </c>
      <c r="E5" s="124"/>
      <c r="F5" s="1107" t="s">
        <v>228</v>
      </c>
      <c r="G5" s="1108"/>
      <c r="H5" s="1109"/>
      <c r="I5" s="50"/>
      <c r="J5" s="50"/>
      <c r="K5" s="1092" t="s">
        <v>188</v>
      </c>
      <c r="L5" s="1093"/>
      <c r="M5" s="1093"/>
      <c r="N5" s="1093"/>
      <c r="O5" s="1093"/>
      <c r="P5" s="1093"/>
      <c r="Q5" s="1093"/>
      <c r="R5" s="1093"/>
      <c r="S5" s="1093"/>
      <c r="T5" s="1094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</row>
    <row r="6" spans="1:42" s="42" customFormat="1" ht="15.5" x14ac:dyDescent="0.35">
      <c r="A6" s="123"/>
      <c r="B6" s="1126" t="s">
        <v>263</v>
      </c>
      <c r="C6" s="1127"/>
      <c r="D6" s="130">
        <f>COUNTIF(H11:H295,"REPORTING")</f>
        <v>0</v>
      </c>
      <c r="E6" s="124"/>
      <c r="F6" s="1110"/>
      <c r="G6" s="1111"/>
      <c r="H6" s="1112"/>
      <c r="I6" s="50"/>
      <c r="J6" s="50"/>
      <c r="K6" s="1118" t="s">
        <v>179</v>
      </c>
      <c r="L6" s="1119"/>
      <c r="M6" s="1115" t="s">
        <v>206</v>
      </c>
      <c r="N6" s="1116"/>
      <c r="O6" s="1116"/>
      <c r="P6" s="1117"/>
      <c r="Q6" s="1095"/>
      <c r="R6" s="1096"/>
      <c r="S6" s="1096"/>
      <c r="T6" s="1097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</row>
    <row r="7" spans="1:42" s="42" customFormat="1" ht="15.5" x14ac:dyDescent="0.35">
      <c r="A7" s="123"/>
      <c r="B7" s="1128" t="s">
        <v>262</v>
      </c>
      <c r="C7" s="1129"/>
      <c r="D7" s="130">
        <f>COUNTIF(H11:H295,"NOT REPORTING")</f>
        <v>0</v>
      </c>
      <c r="E7" s="124"/>
      <c r="F7" s="115"/>
      <c r="G7" s="115"/>
      <c r="H7" s="50"/>
      <c r="I7" s="50"/>
      <c r="J7" s="50"/>
      <c r="K7" s="1118" t="s">
        <v>187</v>
      </c>
      <c r="L7" s="1119"/>
      <c r="M7" s="1115"/>
      <c r="N7" s="1116"/>
      <c r="O7" s="1116"/>
      <c r="P7" s="1117"/>
      <c r="Q7" s="1098"/>
      <c r="R7" s="1099"/>
      <c r="S7" s="1099"/>
      <c r="T7" s="110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</row>
    <row r="8" spans="1:42" s="42" customFormat="1" ht="18.75" customHeight="1" x14ac:dyDescent="0.4">
      <c r="A8" s="123"/>
      <c r="B8" s="1113" t="s">
        <v>264</v>
      </c>
      <c r="C8" s="1114"/>
      <c r="D8" s="131">
        <f>D5-D6-D7</f>
        <v>0</v>
      </c>
      <c r="E8" s="124"/>
      <c r="F8" s="115"/>
      <c r="G8" s="115"/>
      <c r="H8" s="50"/>
      <c r="I8" s="50"/>
      <c r="J8" s="50"/>
      <c r="K8" s="1104"/>
      <c r="L8" s="1105"/>
      <c r="M8" s="1105"/>
      <c r="N8" s="1105"/>
      <c r="O8" s="1105"/>
      <c r="P8" s="1106"/>
      <c r="Q8" s="1101"/>
      <c r="R8" s="1102"/>
      <c r="S8" s="1102"/>
      <c r="T8" s="1103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</row>
    <row r="9" spans="1:42" s="42" customFormat="1" x14ac:dyDescent="0.35">
      <c r="A9" s="125"/>
      <c r="B9" s="126"/>
      <c r="C9" s="126"/>
      <c r="D9" s="126"/>
      <c r="E9" s="127"/>
      <c r="F9" s="116"/>
      <c r="G9" s="116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</row>
    <row r="10" spans="1:42" s="120" customFormat="1" ht="26" x14ac:dyDescent="0.3">
      <c r="A10" s="118" t="s">
        <v>177</v>
      </c>
      <c r="B10" s="119" t="s">
        <v>265</v>
      </c>
      <c r="C10" s="119" t="s">
        <v>266</v>
      </c>
      <c r="D10" s="119" t="s">
        <v>267</v>
      </c>
      <c r="E10" s="119" t="s">
        <v>268</v>
      </c>
      <c r="F10" s="119" t="s">
        <v>273</v>
      </c>
      <c r="G10" s="133" t="s">
        <v>274</v>
      </c>
      <c r="H10" s="119" t="s">
        <v>269</v>
      </c>
      <c r="I10" s="119" t="s">
        <v>270</v>
      </c>
      <c r="J10" s="134" t="s">
        <v>271</v>
      </c>
      <c r="K10" s="135" t="s">
        <v>14</v>
      </c>
      <c r="L10" s="119" t="s">
        <v>15</v>
      </c>
      <c r="M10" s="119" t="s">
        <v>16</v>
      </c>
      <c r="N10" s="119" t="s">
        <v>17</v>
      </c>
      <c r="O10" s="119" t="s">
        <v>18</v>
      </c>
      <c r="P10" s="119" t="s">
        <v>19</v>
      </c>
      <c r="Q10" s="119" t="s">
        <v>20</v>
      </c>
      <c r="R10" s="119" t="s">
        <v>21</v>
      </c>
      <c r="S10" s="119" t="s">
        <v>22</v>
      </c>
      <c r="T10" s="119" t="s">
        <v>23</v>
      </c>
      <c r="U10" s="119" t="s">
        <v>24</v>
      </c>
      <c r="V10" s="119" t="s">
        <v>25</v>
      </c>
    </row>
    <row r="11" spans="1:42" s="42" customFormat="1" ht="25.5" customHeight="1" x14ac:dyDescent="0.35">
      <c r="A11" s="100"/>
      <c r="B11" s="137"/>
      <c r="C11" s="102"/>
      <c r="D11" s="137"/>
      <c r="E11" s="103"/>
      <c r="F11" s="137"/>
      <c r="G11" s="117" t="str">
        <f>IF(F11="","",F11+180)</f>
        <v/>
      </c>
      <c r="H11" s="137"/>
      <c r="I11" s="104"/>
      <c r="J11" s="141" t="str">
        <f>IF(H11="","",IF(H11="Not Reporting","yes","no"))</f>
        <v/>
      </c>
      <c r="K11" s="13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8"/>
    </row>
    <row r="12" spans="1:42" s="42" customFormat="1" ht="21" customHeight="1" x14ac:dyDescent="0.35">
      <c r="A12" s="100"/>
      <c r="B12" s="137"/>
      <c r="C12" s="105"/>
      <c r="D12" s="137"/>
      <c r="E12" s="105"/>
      <c r="F12" s="137"/>
      <c r="G12" s="117" t="str">
        <f t="shared" ref="G12:G75" si="0">IF(F12="","",F12+180)</f>
        <v/>
      </c>
      <c r="H12" s="137"/>
      <c r="I12" s="104"/>
      <c r="J12" s="141" t="str">
        <f t="shared" ref="J12:J75" si="1">IF(H12="","",IF(H12="Not Reporting","yes","no"))</f>
        <v/>
      </c>
      <c r="K12" s="13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8"/>
    </row>
    <row r="13" spans="1:42" s="42" customFormat="1" ht="24.75" customHeight="1" x14ac:dyDescent="0.35">
      <c r="A13" s="100"/>
      <c r="B13" s="138"/>
      <c r="C13" s="105"/>
      <c r="D13" s="138"/>
      <c r="E13" s="105"/>
      <c r="F13" s="138"/>
      <c r="G13" s="117" t="str">
        <f t="shared" si="0"/>
        <v/>
      </c>
      <c r="H13" s="138"/>
      <c r="I13" s="104"/>
      <c r="J13" s="142" t="str">
        <f t="shared" si="1"/>
        <v/>
      </c>
      <c r="K13" s="13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8"/>
    </row>
    <row r="14" spans="1:42" s="42" customFormat="1" ht="22.5" customHeight="1" x14ac:dyDescent="0.35">
      <c r="A14" s="100"/>
      <c r="B14" s="137"/>
      <c r="C14" s="105"/>
      <c r="D14" s="137"/>
      <c r="E14" s="105"/>
      <c r="F14" s="137"/>
      <c r="G14" s="117" t="str">
        <f t="shared" si="0"/>
        <v/>
      </c>
      <c r="H14" s="137"/>
      <c r="I14" s="104"/>
      <c r="J14" s="141" t="str">
        <f t="shared" si="1"/>
        <v/>
      </c>
      <c r="K14" s="13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8"/>
    </row>
    <row r="15" spans="1:42" s="42" customFormat="1" ht="21.75" customHeight="1" x14ac:dyDescent="0.35">
      <c r="A15" s="100"/>
      <c r="B15" s="138"/>
      <c r="C15" s="105"/>
      <c r="D15" s="138"/>
      <c r="E15" s="105"/>
      <c r="F15" s="138"/>
      <c r="G15" s="117" t="str">
        <f t="shared" si="0"/>
        <v/>
      </c>
      <c r="H15" s="138"/>
      <c r="I15" s="104"/>
      <c r="J15" s="142" t="str">
        <f t="shared" si="1"/>
        <v/>
      </c>
      <c r="K15" s="13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8"/>
    </row>
    <row r="16" spans="1:42" s="42" customFormat="1" ht="21" customHeight="1" x14ac:dyDescent="0.35">
      <c r="A16" s="100"/>
      <c r="B16" s="137"/>
      <c r="C16" s="101"/>
      <c r="D16" s="137"/>
      <c r="E16" s="103"/>
      <c r="F16" s="137"/>
      <c r="G16" s="117" t="str">
        <f t="shared" si="0"/>
        <v/>
      </c>
      <c r="H16" s="137"/>
      <c r="I16" s="104"/>
      <c r="J16" s="141" t="str">
        <f t="shared" si="1"/>
        <v/>
      </c>
      <c r="K16" s="13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8"/>
    </row>
    <row r="17" spans="1:22" s="42" customFormat="1" ht="23.25" customHeight="1" x14ac:dyDescent="0.35">
      <c r="A17" s="100"/>
      <c r="B17" s="137"/>
      <c r="C17" s="101"/>
      <c r="D17" s="137"/>
      <c r="E17" s="103"/>
      <c r="F17" s="137"/>
      <c r="G17" s="117" t="str">
        <f t="shared" si="0"/>
        <v/>
      </c>
      <c r="H17" s="137"/>
      <c r="I17" s="104"/>
      <c r="J17" s="141" t="str">
        <f t="shared" si="1"/>
        <v/>
      </c>
      <c r="K17" s="13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8"/>
    </row>
    <row r="18" spans="1:22" s="42" customFormat="1" ht="24" customHeight="1" x14ac:dyDescent="0.35">
      <c r="A18" s="100"/>
      <c r="B18" s="137"/>
      <c r="C18" s="101"/>
      <c r="D18" s="137"/>
      <c r="E18" s="103"/>
      <c r="F18" s="137"/>
      <c r="G18" s="117" t="str">
        <f t="shared" si="0"/>
        <v/>
      </c>
      <c r="H18" s="137"/>
      <c r="I18" s="104"/>
      <c r="J18" s="141" t="str">
        <f t="shared" si="1"/>
        <v/>
      </c>
      <c r="K18" s="13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8"/>
    </row>
    <row r="19" spans="1:22" s="42" customFormat="1" ht="23.25" customHeight="1" x14ac:dyDescent="0.35">
      <c r="A19" s="100"/>
      <c r="B19" s="137"/>
      <c r="C19" s="101"/>
      <c r="D19" s="137"/>
      <c r="E19" s="103"/>
      <c r="F19" s="137"/>
      <c r="G19" s="117" t="str">
        <f t="shared" si="0"/>
        <v/>
      </c>
      <c r="H19" s="137"/>
      <c r="I19" s="104"/>
      <c r="J19" s="141" t="str">
        <f t="shared" si="1"/>
        <v/>
      </c>
      <c r="K19" s="13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8"/>
    </row>
    <row r="20" spans="1:22" s="42" customFormat="1" ht="21" customHeight="1" x14ac:dyDescent="0.35">
      <c r="A20" s="100"/>
      <c r="B20" s="137"/>
      <c r="C20" s="101"/>
      <c r="D20" s="137"/>
      <c r="E20" s="103"/>
      <c r="F20" s="137"/>
      <c r="G20" s="117" t="str">
        <f t="shared" si="0"/>
        <v/>
      </c>
      <c r="H20" s="137"/>
      <c r="I20" s="104"/>
      <c r="J20" s="141" t="str">
        <f t="shared" si="1"/>
        <v/>
      </c>
      <c r="K20" s="13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8"/>
    </row>
    <row r="21" spans="1:22" s="42" customFormat="1" ht="24" customHeight="1" x14ac:dyDescent="0.35">
      <c r="A21" s="100"/>
      <c r="B21" s="137"/>
      <c r="C21" s="101"/>
      <c r="D21" s="137"/>
      <c r="E21" s="103"/>
      <c r="F21" s="137"/>
      <c r="G21" s="117" t="str">
        <f t="shared" si="0"/>
        <v/>
      </c>
      <c r="H21" s="137"/>
      <c r="I21" s="104"/>
      <c r="J21" s="141" t="str">
        <f t="shared" si="1"/>
        <v/>
      </c>
      <c r="K21" s="13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8"/>
    </row>
    <row r="22" spans="1:22" s="42" customFormat="1" ht="24" customHeight="1" x14ac:dyDescent="0.35">
      <c r="A22" s="100"/>
      <c r="B22" s="137"/>
      <c r="C22" s="107"/>
      <c r="D22" s="137"/>
      <c r="E22" s="103"/>
      <c r="F22" s="137"/>
      <c r="G22" s="117" t="str">
        <f t="shared" si="0"/>
        <v/>
      </c>
      <c r="H22" s="137"/>
      <c r="I22" s="104"/>
      <c r="J22" s="141" t="str">
        <f t="shared" si="1"/>
        <v/>
      </c>
      <c r="K22" s="13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8"/>
    </row>
    <row r="23" spans="1:22" s="42" customFormat="1" ht="23.25" customHeight="1" x14ac:dyDescent="0.35">
      <c r="A23" s="100"/>
      <c r="B23" s="137"/>
      <c r="C23" s="107"/>
      <c r="D23" s="137"/>
      <c r="E23" s="103"/>
      <c r="F23" s="137"/>
      <c r="G23" s="117" t="str">
        <f t="shared" si="0"/>
        <v/>
      </c>
      <c r="H23" s="137"/>
      <c r="I23" s="104"/>
      <c r="J23" s="141" t="str">
        <f t="shared" si="1"/>
        <v/>
      </c>
      <c r="K23" s="13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8"/>
    </row>
    <row r="24" spans="1:22" s="42" customFormat="1" ht="21.75" customHeight="1" x14ac:dyDescent="0.35">
      <c r="A24" s="100"/>
      <c r="B24" s="137"/>
      <c r="C24" s="107"/>
      <c r="D24" s="137"/>
      <c r="E24" s="103"/>
      <c r="F24" s="137"/>
      <c r="G24" s="117" t="str">
        <f t="shared" si="0"/>
        <v/>
      </c>
      <c r="H24" s="137"/>
      <c r="I24" s="104"/>
      <c r="J24" s="141" t="str">
        <f t="shared" si="1"/>
        <v/>
      </c>
      <c r="K24" s="13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8"/>
    </row>
    <row r="25" spans="1:22" s="42" customFormat="1" ht="23.25" customHeight="1" x14ac:dyDescent="0.35">
      <c r="A25" s="100"/>
      <c r="B25" s="137"/>
      <c r="C25" s="107"/>
      <c r="D25" s="137"/>
      <c r="E25" s="103"/>
      <c r="F25" s="137"/>
      <c r="G25" s="117" t="str">
        <f t="shared" si="0"/>
        <v/>
      </c>
      <c r="H25" s="137"/>
      <c r="I25" s="104"/>
      <c r="J25" s="141" t="str">
        <f t="shared" si="1"/>
        <v/>
      </c>
      <c r="K25" s="13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8"/>
    </row>
    <row r="26" spans="1:22" s="42" customFormat="1" ht="22.5" customHeight="1" x14ac:dyDescent="0.35">
      <c r="A26" s="100"/>
      <c r="B26" s="137"/>
      <c r="C26" s="107"/>
      <c r="D26" s="137"/>
      <c r="E26" s="109"/>
      <c r="F26" s="137"/>
      <c r="G26" s="117" t="str">
        <f t="shared" si="0"/>
        <v/>
      </c>
      <c r="H26" s="137"/>
      <c r="I26" s="104"/>
      <c r="J26" s="141" t="str">
        <f t="shared" si="1"/>
        <v/>
      </c>
      <c r="K26" s="13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8"/>
    </row>
    <row r="27" spans="1:22" s="42" customFormat="1" ht="24.75" customHeight="1" x14ac:dyDescent="0.35">
      <c r="A27" s="100"/>
      <c r="B27" s="137"/>
      <c r="C27" s="107"/>
      <c r="D27" s="137"/>
      <c r="E27" s="109"/>
      <c r="F27" s="137"/>
      <c r="G27" s="117" t="str">
        <f t="shared" si="0"/>
        <v/>
      </c>
      <c r="H27" s="137"/>
      <c r="I27" s="104"/>
      <c r="J27" s="141" t="str">
        <f t="shared" si="1"/>
        <v/>
      </c>
      <c r="K27" s="13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8"/>
    </row>
    <row r="28" spans="1:22" s="42" customFormat="1" ht="22.5" customHeight="1" x14ac:dyDescent="0.35">
      <c r="A28" s="100"/>
      <c r="B28" s="137"/>
      <c r="C28" s="101"/>
      <c r="D28" s="137"/>
      <c r="E28" s="103"/>
      <c r="F28" s="137"/>
      <c r="G28" s="117" t="str">
        <f t="shared" si="0"/>
        <v/>
      </c>
      <c r="H28" s="137"/>
      <c r="I28" s="104"/>
      <c r="J28" s="141" t="str">
        <f t="shared" si="1"/>
        <v/>
      </c>
      <c r="K28" s="13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8"/>
    </row>
    <row r="29" spans="1:22" s="42" customFormat="1" ht="20.25" customHeight="1" x14ac:dyDescent="0.35">
      <c r="A29" s="100"/>
      <c r="B29" s="137"/>
      <c r="C29" s="107"/>
      <c r="D29" s="137"/>
      <c r="E29" s="103"/>
      <c r="F29" s="137"/>
      <c r="G29" s="117" t="str">
        <f t="shared" si="0"/>
        <v/>
      </c>
      <c r="H29" s="137"/>
      <c r="I29" s="104"/>
      <c r="J29" s="141" t="str">
        <f t="shared" si="1"/>
        <v/>
      </c>
      <c r="K29" s="13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8"/>
    </row>
    <row r="30" spans="1:22" s="42" customFormat="1" ht="21.75" customHeight="1" x14ac:dyDescent="0.35">
      <c r="A30" s="100"/>
      <c r="B30" s="137"/>
      <c r="C30" s="107"/>
      <c r="D30" s="137"/>
      <c r="E30" s="103"/>
      <c r="F30" s="137"/>
      <c r="G30" s="117" t="str">
        <f t="shared" si="0"/>
        <v/>
      </c>
      <c r="H30" s="137"/>
      <c r="I30" s="104"/>
      <c r="J30" s="141" t="str">
        <f t="shared" si="1"/>
        <v/>
      </c>
      <c r="K30" s="13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8"/>
    </row>
    <row r="31" spans="1:22" s="42" customFormat="1" ht="21.75" customHeight="1" x14ac:dyDescent="0.35">
      <c r="A31" s="100"/>
      <c r="B31" s="137"/>
      <c r="C31" s="107"/>
      <c r="D31" s="137"/>
      <c r="E31" s="103"/>
      <c r="F31" s="137"/>
      <c r="G31" s="117" t="str">
        <f t="shared" si="0"/>
        <v/>
      </c>
      <c r="H31" s="137"/>
      <c r="I31" s="104"/>
      <c r="J31" s="141" t="str">
        <f t="shared" si="1"/>
        <v/>
      </c>
      <c r="K31" s="13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8"/>
    </row>
    <row r="32" spans="1:22" s="42" customFormat="1" ht="21" customHeight="1" x14ac:dyDescent="0.35">
      <c r="A32" s="100"/>
      <c r="B32" s="137"/>
      <c r="C32" s="107"/>
      <c r="D32" s="137"/>
      <c r="E32" s="103"/>
      <c r="F32" s="137"/>
      <c r="G32" s="117" t="str">
        <f t="shared" si="0"/>
        <v/>
      </c>
      <c r="H32" s="137"/>
      <c r="I32" s="104"/>
      <c r="J32" s="141" t="str">
        <f t="shared" si="1"/>
        <v/>
      </c>
      <c r="K32" s="13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8"/>
    </row>
    <row r="33" spans="1:22" s="42" customFormat="1" ht="23.25" customHeight="1" x14ac:dyDescent="0.35">
      <c r="A33" s="100"/>
      <c r="B33" s="137"/>
      <c r="C33" s="107"/>
      <c r="D33" s="137"/>
      <c r="E33" s="103"/>
      <c r="F33" s="137"/>
      <c r="G33" s="117" t="str">
        <f t="shared" si="0"/>
        <v/>
      </c>
      <c r="H33" s="137"/>
      <c r="I33" s="104"/>
      <c r="J33" s="141" t="str">
        <f t="shared" si="1"/>
        <v/>
      </c>
      <c r="K33" s="13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8"/>
    </row>
    <row r="34" spans="1:22" s="42" customFormat="1" ht="20.25" customHeight="1" x14ac:dyDescent="0.35">
      <c r="A34" s="100"/>
      <c r="B34" s="137"/>
      <c r="C34" s="107"/>
      <c r="D34" s="137"/>
      <c r="E34" s="103"/>
      <c r="F34" s="137"/>
      <c r="G34" s="117" t="str">
        <f t="shared" si="0"/>
        <v/>
      </c>
      <c r="H34" s="137"/>
      <c r="I34" s="104"/>
      <c r="J34" s="141" t="str">
        <f t="shared" si="1"/>
        <v/>
      </c>
      <c r="K34" s="13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8"/>
    </row>
    <row r="35" spans="1:22" s="42" customFormat="1" ht="21" customHeight="1" x14ac:dyDescent="0.35">
      <c r="A35" s="100"/>
      <c r="B35" s="137"/>
      <c r="C35" s="107"/>
      <c r="D35" s="137"/>
      <c r="E35" s="103"/>
      <c r="F35" s="137"/>
      <c r="G35" s="117" t="str">
        <f t="shared" si="0"/>
        <v/>
      </c>
      <c r="H35" s="137"/>
      <c r="I35" s="104"/>
      <c r="J35" s="141" t="str">
        <f t="shared" si="1"/>
        <v/>
      </c>
      <c r="K35" s="13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8"/>
    </row>
    <row r="36" spans="1:22" s="42" customFormat="1" ht="20.25" customHeight="1" x14ac:dyDescent="0.35">
      <c r="A36" s="100"/>
      <c r="B36" s="137"/>
      <c r="C36" s="110"/>
      <c r="D36" s="137"/>
      <c r="E36" s="111"/>
      <c r="F36" s="137"/>
      <c r="G36" s="117" t="str">
        <f t="shared" si="0"/>
        <v/>
      </c>
      <c r="H36" s="137"/>
      <c r="I36" s="104"/>
      <c r="J36" s="141" t="str">
        <f t="shared" si="1"/>
        <v/>
      </c>
      <c r="K36" s="13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8"/>
    </row>
    <row r="37" spans="1:22" s="42" customFormat="1" ht="18.75" customHeight="1" x14ac:dyDescent="0.35">
      <c r="A37" s="100"/>
      <c r="B37" s="139"/>
      <c r="C37" s="110"/>
      <c r="D37" s="139"/>
      <c r="E37" s="111"/>
      <c r="F37" s="139"/>
      <c r="G37" s="117" t="str">
        <f t="shared" si="0"/>
        <v/>
      </c>
      <c r="H37" s="139"/>
      <c r="I37" s="104"/>
      <c r="J37" s="143" t="str">
        <f t="shared" si="1"/>
        <v/>
      </c>
      <c r="K37" s="13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8"/>
    </row>
    <row r="38" spans="1:22" s="42" customFormat="1" ht="22.5" customHeight="1" x14ac:dyDescent="0.35">
      <c r="A38" s="100"/>
      <c r="B38" s="139"/>
      <c r="C38" s="110"/>
      <c r="D38" s="139"/>
      <c r="E38" s="111"/>
      <c r="F38" s="139"/>
      <c r="G38" s="117" t="str">
        <f t="shared" si="0"/>
        <v/>
      </c>
      <c r="H38" s="139"/>
      <c r="I38" s="104"/>
      <c r="J38" s="143" t="str">
        <f t="shared" si="1"/>
        <v/>
      </c>
      <c r="K38" s="13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8"/>
    </row>
    <row r="39" spans="1:22" s="42" customFormat="1" ht="27" customHeight="1" x14ac:dyDescent="0.35">
      <c r="A39" s="100"/>
      <c r="B39" s="139"/>
      <c r="C39" s="110"/>
      <c r="D39" s="139"/>
      <c r="E39" s="111"/>
      <c r="F39" s="139"/>
      <c r="G39" s="117" t="str">
        <f t="shared" si="0"/>
        <v/>
      </c>
      <c r="H39" s="139"/>
      <c r="I39" s="104"/>
      <c r="J39" s="143" t="str">
        <f t="shared" si="1"/>
        <v/>
      </c>
      <c r="K39" s="13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8"/>
    </row>
    <row r="40" spans="1:22" s="42" customFormat="1" ht="27" customHeight="1" x14ac:dyDescent="0.35">
      <c r="A40" s="100"/>
      <c r="B40" s="140"/>
      <c r="C40" s="110"/>
      <c r="D40" s="140"/>
      <c r="E40" s="111"/>
      <c r="F40" s="140"/>
      <c r="G40" s="117" t="str">
        <f t="shared" si="0"/>
        <v/>
      </c>
      <c r="H40" s="140"/>
      <c r="I40" s="104"/>
      <c r="J40" s="144" t="str">
        <f t="shared" si="1"/>
        <v/>
      </c>
      <c r="K40" s="13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8"/>
    </row>
    <row r="41" spans="1:22" s="42" customFormat="1" ht="20.25" customHeight="1" x14ac:dyDescent="0.35">
      <c r="A41" s="100"/>
      <c r="B41" s="140"/>
      <c r="C41" s="110"/>
      <c r="D41" s="140"/>
      <c r="E41" s="111"/>
      <c r="F41" s="140"/>
      <c r="G41" s="117" t="str">
        <f t="shared" si="0"/>
        <v/>
      </c>
      <c r="H41" s="140"/>
      <c r="I41" s="104"/>
      <c r="J41" s="144" t="str">
        <f t="shared" si="1"/>
        <v/>
      </c>
      <c r="K41" s="136"/>
      <c r="L41" s="106"/>
      <c r="M41" s="132"/>
      <c r="N41" s="106"/>
      <c r="O41" s="106"/>
      <c r="P41" s="106"/>
      <c r="Q41" s="106"/>
      <c r="R41" s="106"/>
      <c r="S41" s="106"/>
      <c r="T41" s="106"/>
      <c r="U41" s="106"/>
      <c r="V41" s="108"/>
    </row>
    <row r="42" spans="1:22" s="42" customFormat="1" ht="21.75" customHeight="1" x14ac:dyDescent="0.35">
      <c r="A42" s="100"/>
      <c r="B42" s="140"/>
      <c r="C42" s="110"/>
      <c r="D42" s="140"/>
      <c r="E42" s="111"/>
      <c r="F42" s="140"/>
      <c r="G42" s="117" t="str">
        <f t="shared" si="0"/>
        <v/>
      </c>
      <c r="H42" s="140"/>
      <c r="I42" s="104"/>
      <c r="J42" s="144" t="str">
        <f t="shared" si="1"/>
        <v/>
      </c>
      <c r="K42" s="136"/>
      <c r="L42" s="106"/>
      <c r="M42" s="132"/>
      <c r="N42" s="106"/>
      <c r="O42" s="106"/>
      <c r="P42" s="106"/>
      <c r="Q42" s="106"/>
      <c r="R42" s="106"/>
      <c r="S42" s="106"/>
      <c r="T42" s="106"/>
      <c r="U42" s="106"/>
      <c r="V42" s="108"/>
    </row>
    <row r="43" spans="1:22" s="42" customFormat="1" ht="21" customHeight="1" x14ac:dyDescent="0.35">
      <c r="A43" s="100"/>
      <c r="B43" s="140"/>
      <c r="C43" s="110"/>
      <c r="D43" s="140"/>
      <c r="E43" s="111"/>
      <c r="F43" s="140"/>
      <c r="G43" s="117" t="str">
        <f t="shared" si="0"/>
        <v/>
      </c>
      <c r="H43" s="140"/>
      <c r="I43" s="104"/>
      <c r="J43" s="144" t="str">
        <f t="shared" si="1"/>
        <v/>
      </c>
      <c r="K43" s="136"/>
      <c r="L43" s="106"/>
      <c r="M43" s="132"/>
      <c r="N43" s="106"/>
      <c r="O43" s="106"/>
      <c r="P43" s="106"/>
      <c r="Q43" s="106"/>
      <c r="R43" s="106"/>
      <c r="S43" s="106"/>
      <c r="T43" s="106"/>
      <c r="U43" s="106"/>
      <c r="V43" s="108"/>
    </row>
    <row r="44" spans="1:22" s="42" customFormat="1" ht="22.5" customHeight="1" x14ac:dyDescent="0.35">
      <c r="A44" s="100"/>
      <c r="B44" s="140"/>
      <c r="C44" s="110"/>
      <c r="D44" s="140"/>
      <c r="E44" s="111"/>
      <c r="F44" s="140"/>
      <c r="G44" s="117" t="str">
        <f t="shared" si="0"/>
        <v/>
      </c>
      <c r="H44" s="140"/>
      <c r="I44" s="104"/>
      <c r="J44" s="144" t="str">
        <f t="shared" si="1"/>
        <v/>
      </c>
      <c r="K44" s="13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8"/>
    </row>
    <row r="45" spans="1:22" s="42" customFormat="1" ht="21.75" customHeight="1" x14ac:dyDescent="0.35">
      <c r="A45" s="100"/>
      <c r="B45" s="137"/>
      <c r="C45" s="110"/>
      <c r="D45" s="137"/>
      <c r="E45" s="111"/>
      <c r="F45" s="137"/>
      <c r="G45" s="117" t="str">
        <f t="shared" si="0"/>
        <v/>
      </c>
      <c r="H45" s="137"/>
      <c r="I45" s="104"/>
      <c r="J45" s="141" t="str">
        <f t="shared" si="1"/>
        <v/>
      </c>
      <c r="K45" s="13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8"/>
    </row>
    <row r="46" spans="1:22" s="42" customFormat="1" ht="26.25" customHeight="1" x14ac:dyDescent="0.35">
      <c r="A46" s="100"/>
      <c r="B46" s="140"/>
      <c r="C46" s="107"/>
      <c r="D46" s="140"/>
      <c r="E46" s="109"/>
      <c r="F46" s="140"/>
      <c r="G46" s="117" t="str">
        <f t="shared" si="0"/>
        <v/>
      </c>
      <c r="H46" s="140"/>
      <c r="I46" s="104"/>
      <c r="J46" s="144" t="str">
        <f t="shared" si="1"/>
        <v/>
      </c>
      <c r="K46" s="13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8"/>
    </row>
    <row r="47" spans="1:22" s="42" customFormat="1" ht="24.75" customHeight="1" x14ac:dyDescent="0.35">
      <c r="A47" s="100"/>
      <c r="B47" s="137"/>
      <c r="C47" s="107"/>
      <c r="D47" s="137"/>
      <c r="E47" s="109"/>
      <c r="F47" s="137"/>
      <c r="G47" s="117" t="str">
        <f t="shared" si="0"/>
        <v/>
      </c>
      <c r="H47" s="137"/>
      <c r="I47" s="104"/>
      <c r="J47" s="141" t="str">
        <f t="shared" si="1"/>
        <v/>
      </c>
      <c r="K47" s="13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8"/>
    </row>
    <row r="48" spans="1:22" s="42" customFormat="1" ht="21" customHeight="1" x14ac:dyDescent="0.35">
      <c r="A48" s="100"/>
      <c r="B48" s="137"/>
      <c r="C48" s="107"/>
      <c r="D48" s="137"/>
      <c r="E48" s="109"/>
      <c r="F48" s="137"/>
      <c r="G48" s="117" t="str">
        <f t="shared" si="0"/>
        <v/>
      </c>
      <c r="H48" s="137"/>
      <c r="I48" s="104"/>
      <c r="J48" s="141" t="str">
        <f t="shared" si="1"/>
        <v/>
      </c>
      <c r="K48" s="13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8"/>
    </row>
    <row r="49" spans="1:22" s="42" customFormat="1" ht="20.25" customHeight="1" x14ac:dyDescent="0.35">
      <c r="A49" s="100"/>
      <c r="B49" s="137"/>
      <c r="C49" s="107"/>
      <c r="D49" s="137"/>
      <c r="E49" s="109"/>
      <c r="F49" s="137"/>
      <c r="G49" s="117" t="str">
        <f t="shared" si="0"/>
        <v/>
      </c>
      <c r="H49" s="137"/>
      <c r="I49" s="104"/>
      <c r="J49" s="141" t="str">
        <f t="shared" si="1"/>
        <v/>
      </c>
      <c r="K49" s="13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8"/>
    </row>
    <row r="50" spans="1:22" s="42" customFormat="1" ht="23.25" customHeight="1" x14ac:dyDescent="0.35">
      <c r="A50" s="100"/>
      <c r="B50" s="137"/>
      <c r="C50" s="107"/>
      <c r="D50" s="137"/>
      <c r="E50" s="109"/>
      <c r="F50" s="137"/>
      <c r="G50" s="117" t="str">
        <f t="shared" si="0"/>
        <v/>
      </c>
      <c r="H50" s="137"/>
      <c r="I50" s="104"/>
      <c r="J50" s="141" t="str">
        <f t="shared" si="1"/>
        <v/>
      </c>
      <c r="K50" s="13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8"/>
    </row>
    <row r="51" spans="1:22" s="42" customFormat="1" x14ac:dyDescent="0.35">
      <c r="A51" s="100"/>
      <c r="B51" s="137"/>
      <c r="C51" s="101"/>
      <c r="D51" s="137"/>
      <c r="E51" s="103"/>
      <c r="F51" s="137"/>
      <c r="G51" s="117" t="str">
        <f t="shared" si="0"/>
        <v/>
      </c>
      <c r="H51" s="137"/>
      <c r="I51" s="104"/>
      <c r="J51" s="141" t="str">
        <f t="shared" si="1"/>
        <v/>
      </c>
      <c r="K51" s="13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8"/>
    </row>
    <row r="52" spans="1:22" s="42" customFormat="1" x14ac:dyDescent="0.35">
      <c r="A52" s="100"/>
      <c r="B52" s="137"/>
      <c r="C52" s="101"/>
      <c r="D52" s="137"/>
      <c r="E52" s="103"/>
      <c r="F52" s="137"/>
      <c r="G52" s="117" t="str">
        <f t="shared" si="0"/>
        <v/>
      </c>
      <c r="H52" s="137"/>
      <c r="I52" s="104"/>
      <c r="J52" s="141" t="str">
        <f t="shared" si="1"/>
        <v/>
      </c>
      <c r="K52" s="13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8"/>
    </row>
    <row r="53" spans="1:22" s="42" customFormat="1" x14ac:dyDescent="0.35">
      <c r="A53" s="100"/>
      <c r="B53" s="137"/>
      <c r="C53" s="101"/>
      <c r="D53" s="137"/>
      <c r="E53" s="103"/>
      <c r="F53" s="137"/>
      <c r="G53" s="117" t="str">
        <f t="shared" si="0"/>
        <v/>
      </c>
      <c r="H53" s="137"/>
      <c r="I53" s="104"/>
      <c r="J53" s="141" t="str">
        <f t="shared" si="1"/>
        <v/>
      </c>
      <c r="K53" s="13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8"/>
    </row>
    <row r="54" spans="1:22" s="42" customFormat="1" x14ac:dyDescent="0.35">
      <c r="A54" s="100"/>
      <c r="B54" s="137"/>
      <c r="C54" s="101"/>
      <c r="D54" s="137"/>
      <c r="E54" s="103"/>
      <c r="F54" s="137"/>
      <c r="G54" s="117" t="str">
        <f t="shared" si="0"/>
        <v/>
      </c>
      <c r="H54" s="137"/>
      <c r="I54" s="104"/>
      <c r="J54" s="141" t="str">
        <f t="shared" si="1"/>
        <v/>
      </c>
      <c r="K54" s="13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8"/>
    </row>
    <row r="55" spans="1:22" s="42" customFormat="1" x14ac:dyDescent="0.35">
      <c r="A55" s="112"/>
      <c r="B55" s="137"/>
      <c r="C55" s="101"/>
      <c r="D55" s="137"/>
      <c r="E55" s="101"/>
      <c r="F55" s="137"/>
      <c r="G55" s="117" t="str">
        <f t="shared" si="0"/>
        <v/>
      </c>
      <c r="H55" s="137"/>
      <c r="I55" s="106"/>
      <c r="J55" s="141" t="str">
        <f t="shared" si="1"/>
        <v/>
      </c>
      <c r="K55" s="13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8"/>
    </row>
    <row r="56" spans="1:22" s="42" customFormat="1" x14ac:dyDescent="0.35">
      <c r="A56" s="112"/>
      <c r="B56" s="137"/>
      <c r="C56" s="101"/>
      <c r="D56" s="137"/>
      <c r="E56" s="101"/>
      <c r="F56" s="137"/>
      <c r="G56" s="117" t="str">
        <f t="shared" si="0"/>
        <v/>
      </c>
      <c r="H56" s="137"/>
      <c r="I56" s="106"/>
      <c r="J56" s="141" t="str">
        <f t="shared" si="1"/>
        <v/>
      </c>
      <c r="K56" s="13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8"/>
    </row>
    <row r="57" spans="1:22" s="42" customFormat="1" x14ac:dyDescent="0.35">
      <c r="A57" s="112"/>
      <c r="B57" s="137"/>
      <c r="C57" s="101"/>
      <c r="D57" s="137"/>
      <c r="E57" s="101"/>
      <c r="F57" s="137"/>
      <c r="G57" s="117" t="str">
        <f t="shared" si="0"/>
        <v/>
      </c>
      <c r="H57" s="137"/>
      <c r="I57" s="106"/>
      <c r="J57" s="141" t="str">
        <f t="shared" si="1"/>
        <v/>
      </c>
      <c r="K57" s="13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8"/>
    </row>
    <row r="58" spans="1:22" s="42" customFormat="1" x14ac:dyDescent="0.35">
      <c r="A58" s="112"/>
      <c r="B58" s="137"/>
      <c r="C58" s="101"/>
      <c r="D58" s="137"/>
      <c r="E58" s="101"/>
      <c r="F58" s="137"/>
      <c r="G58" s="117" t="str">
        <f t="shared" si="0"/>
        <v/>
      </c>
      <c r="H58" s="137"/>
      <c r="I58" s="106"/>
      <c r="J58" s="141" t="str">
        <f t="shared" si="1"/>
        <v/>
      </c>
      <c r="K58" s="13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8"/>
    </row>
    <row r="59" spans="1:22" s="42" customFormat="1" x14ac:dyDescent="0.35">
      <c r="A59" s="112"/>
      <c r="B59" s="137"/>
      <c r="C59" s="101"/>
      <c r="D59" s="137"/>
      <c r="E59" s="101"/>
      <c r="F59" s="137"/>
      <c r="G59" s="117" t="str">
        <f t="shared" si="0"/>
        <v/>
      </c>
      <c r="H59" s="137"/>
      <c r="I59" s="106"/>
      <c r="J59" s="141" t="str">
        <f t="shared" si="1"/>
        <v/>
      </c>
      <c r="K59" s="13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8"/>
    </row>
    <row r="60" spans="1:22" s="42" customFormat="1" x14ac:dyDescent="0.35">
      <c r="A60" s="112"/>
      <c r="B60" s="137"/>
      <c r="C60" s="101"/>
      <c r="D60" s="137"/>
      <c r="E60" s="101"/>
      <c r="F60" s="137"/>
      <c r="G60" s="117" t="str">
        <f t="shared" si="0"/>
        <v/>
      </c>
      <c r="H60" s="137"/>
      <c r="I60" s="106"/>
      <c r="J60" s="141" t="str">
        <f t="shared" si="1"/>
        <v/>
      </c>
      <c r="K60" s="13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8"/>
    </row>
    <row r="61" spans="1:22" s="42" customFormat="1" x14ac:dyDescent="0.35">
      <c r="A61" s="112"/>
      <c r="B61" s="137"/>
      <c r="C61" s="101"/>
      <c r="D61" s="137"/>
      <c r="E61" s="101"/>
      <c r="F61" s="137"/>
      <c r="G61" s="117" t="str">
        <f t="shared" si="0"/>
        <v/>
      </c>
      <c r="H61" s="137"/>
      <c r="I61" s="106"/>
      <c r="J61" s="141" t="str">
        <f t="shared" si="1"/>
        <v/>
      </c>
      <c r="K61" s="13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8"/>
    </row>
    <row r="62" spans="1:22" s="42" customFormat="1" x14ac:dyDescent="0.35">
      <c r="A62" s="112"/>
      <c r="B62" s="137"/>
      <c r="C62" s="101"/>
      <c r="D62" s="137"/>
      <c r="E62" s="101"/>
      <c r="F62" s="137"/>
      <c r="G62" s="117" t="str">
        <f t="shared" si="0"/>
        <v/>
      </c>
      <c r="H62" s="137"/>
      <c r="I62" s="106"/>
      <c r="J62" s="141" t="str">
        <f t="shared" si="1"/>
        <v/>
      </c>
      <c r="K62" s="13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8"/>
    </row>
    <row r="63" spans="1:22" s="42" customFormat="1" x14ac:dyDescent="0.35">
      <c r="A63" s="112"/>
      <c r="B63" s="137"/>
      <c r="C63" s="101"/>
      <c r="D63" s="137"/>
      <c r="E63" s="101"/>
      <c r="F63" s="137"/>
      <c r="G63" s="117" t="str">
        <f t="shared" si="0"/>
        <v/>
      </c>
      <c r="H63" s="137"/>
      <c r="I63" s="106"/>
      <c r="J63" s="141" t="str">
        <f t="shared" si="1"/>
        <v/>
      </c>
      <c r="K63" s="13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8"/>
    </row>
    <row r="64" spans="1:22" s="42" customFormat="1" x14ac:dyDescent="0.35">
      <c r="A64" s="112"/>
      <c r="B64" s="137"/>
      <c r="C64" s="101"/>
      <c r="D64" s="137"/>
      <c r="E64" s="101"/>
      <c r="F64" s="137"/>
      <c r="G64" s="117" t="str">
        <f t="shared" si="0"/>
        <v/>
      </c>
      <c r="H64" s="137"/>
      <c r="I64" s="106"/>
      <c r="J64" s="141" t="str">
        <f t="shared" si="1"/>
        <v/>
      </c>
      <c r="K64" s="13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8"/>
    </row>
    <row r="65" spans="1:22" s="42" customFormat="1" x14ac:dyDescent="0.35">
      <c r="A65" s="112"/>
      <c r="B65" s="137"/>
      <c r="C65" s="101"/>
      <c r="D65" s="137"/>
      <c r="E65" s="101"/>
      <c r="F65" s="137"/>
      <c r="G65" s="117" t="str">
        <f t="shared" si="0"/>
        <v/>
      </c>
      <c r="H65" s="137"/>
      <c r="I65" s="106"/>
      <c r="J65" s="141" t="str">
        <f t="shared" si="1"/>
        <v/>
      </c>
      <c r="K65" s="13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8"/>
    </row>
    <row r="66" spans="1:22" s="42" customFormat="1" x14ac:dyDescent="0.35">
      <c r="A66" s="112"/>
      <c r="B66" s="137"/>
      <c r="C66" s="101"/>
      <c r="D66" s="137"/>
      <c r="E66" s="101"/>
      <c r="F66" s="137"/>
      <c r="G66" s="117" t="str">
        <f t="shared" si="0"/>
        <v/>
      </c>
      <c r="H66" s="137"/>
      <c r="I66" s="106"/>
      <c r="J66" s="141" t="str">
        <f t="shared" si="1"/>
        <v/>
      </c>
      <c r="K66" s="13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8"/>
    </row>
    <row r="67" spans="1:22" s="42" customFormat="1" x14ac:dyDescent="0.35">
      <c r="A67" s="112"/>
      <c r="B67" s="137"/>
      <c r="C67" s="101"/>
      <c r="D67" s="137"/>
      <c r="E67" s="101"/>
      <c r="F67" s="137"/>
      <c r="G67" s="117" t="str">
        <f t="shared" si="0"/>
        <v/>
      </c>
      <c r="H67" s="137"/>
      <c r="I67" s="106"/>
      <c r="J67" s="141" t="str">
        <f t="shared" si="1"/>
        <v/>
      </c>
      <c r="K67" s="13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8"/>
    </row>
    <row r="68" spans="1:22" s="42" customFormat="1" x14ac:dyDescent="0.35">
      <c r="A68" s="112"/>
      <c r="B68" s="137"/>
      <c r="C68" s="101"/>
      <c r="D68" s="137"/>
      <c r="E68" s="101"/>
      <c r="F68" s="137"/>
      <c r="G68" s="117" t="str">
        <f t="shared" si="0"/>
        <v/>
      </c>
      <c r="H68" s="137"/>
      <c r="I68" s="106"/>
      <c r="J68" s="141" t="str">
        <f t="shared" si="1"/>
        <v/>
      </c>
      <c r="K68" s="13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8"/>
    </row>
    <row r="69" spans="1:22" s="42" customFormat="1" x14ac:dyDescent="0.35">
      <c r="A69" s="112"/>
      <c r="B69" s="137"/>
      <c r="C69" s="101"/>
      <c r="D69" s="137"/>
      <c r="E69" s="101"/>
      <c r="F69" s="137"/>
      <c r="G69" s="117" t="str">
        <f t="shared" si="0"/>
        <v/>
      </c>
      <c r="H69" s="137"/>
      <c r="I69" s="106"/>
      <c r="J69" s="141" t="str">
        <f t="shared" si="1"/>
        <v/>
      </c>
      <c r="K69" s="13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8"/>
    </row>
    <row r="70" spans="1:22" s="42" customFormat="1" x14ac:dyDescent="0.35">
      <c r="A70" s="112"/>
      <c r="B70" s="137"/>
      <c r="C70" s="101"/>
      <c r="D70" s="137"/>
      <c r="E70" s="101"/>
      <c r="F70" s="137"/>
      <c r="G70" s="117" t="str">
        <f t="shared" si="0"/>
        <v/>
      </c>
      <c r="H70" s="137"/>
      <c r="I70" s="106"/>
      <c r="J70" s="141" t="str">
        <f t="shared" si="1"/>
        <v/>
      </c>
      <c r="K70" s="13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8"/>
    </row>
    <row r="71" spans="1:22" s="42" customFormat="1" x14ac:dyDescent="0.35">
      <c r="A71" s="112"/>
      <c r="B71" s="137"/>
      <c r="C71" s="101"/>
      <c r="D71" s="137"/>
      <c r="E71" s="101"/>
      <c r="F71" s="137"/>
      <c r="G71" s="117" t="str">
        <f t="shared" si="0"/>
        <v/>
      </c>
      <c r="H71" s="137"/>
      <c r="I71" s="106"/>
      <c r="J71" s="141" t="str">
        <f t="shared" si="1"/>
        <v/>
      </c>
      <c r="K71" s="13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8"/>
    </row>
    <row r="72" spans="1:22" s="42" customFormat="1" x14ac:dyDescent="0.35">
      <c r="A72" s="112"/>
      <c r="B72" s="137"/>
      <c r="C72" s="101"/>
      <c r="D72" s="137"/>
      <c r="E72" s="101"/>
      <c r="F72" s="137"/>
      <c r="G72" s="117" t="str">
        <f t="shared" si="0"/>
        <v/>
      </c>
      <c r="H72" s="137"/>
      <c r="I72" s="106"/>
      <c r="J72" s="141" t="str">
        <f t="shared" si="1"/>
        <v/>
      </c>
      <c r="K72" s="13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8"/>
    </row>
    <row r="73" spans="1:22" s="42" customFormat="1" x14ac:dyDescent="0.35">
      <c r="A73" s="112"/>
      <c r="B73" s="137"/>
      <c r="C73" s="101"/>
      <c r="D73" s="137"/>
      <c r="E73" s="101"/>
      <c r="F73" s="137"/>
      <c r="G73" s="117" t="str">
        <f t="shared" si="0"/>
        <v/>
      </c>
      <c r="H73" s="137"/>
      <c r="I73" s="106"/>
      <c r="J73" s="141" t="str">
        <f t="shared" si="1"/>
        <v/>
      </c>
      <c r="K73" s="13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8"/>
    </row>
    <row r="74" spans="1:22" s="42" customFormat="1" x14ac:dyDescent="0.35">
      <c r="A74" s="112"/>
      <c r="B74" s="137"/>
      <c r="C74" s="101"/>
      <c r="D74" s="137"/>
      <c r="E74" s="101"/>
      <c r="F74" s="137"/>
      <c r="G74" s="117" t="str">
        <f t="shared" si="0"/>
        <v/>
      </c>
      <c r="H74" s="137"/>
      <c r="I74" s="106"/>
      <c r="J74" s="141" t="str">
        <f t="shared" si="1"/>
        <v/>
      </c>
      <c r="K74" s="13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8"/>
    </row>
    <row r="75" spans="1:22" s="42" customFormat="1" x14ac:dyDescent="0.35">
      <c r="A75" s="112"/>
      <c r="B75" s="137"/>
      <c r="C75" s="101"/>
      <c r="D75" s="137"/>
      <c r="E75" s="101"/>
      <c r="F75" s="137"/>
      <c r="G75" s="117" t="str">
        <f t="shared" si="0"/>
        <v/>
      </c>
      <c r="H75" s="137"/>
      <c r="I75" s="106"/>
      <c r="J75" s="141" t="str">
        <f t="shared" si="1"/>
        <v/>
      </c>
      <c r="K75" s="13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8"/>
    </row>
    <row r="76" spans="1:22" s="42" customFormat="1" x14ac:dyDescent="0.35">
      <c r="A76" s="112"/>
      <c r="B76" s="137"/>
      <c r="C76" s="101"/>
      <c r="D76" s="137"/>
      <c r="E76" s="101"/>
      <c r="F76" s="137"/>
      <c r="G76" s="117" t="str">
        <f t="shared" ref="G76:G84" si="2">IF(F76="","",F76+180)</f>
        <v/>
      </c>
      <c r="H76" s="137"/>
      <c r="I76" s="106"/>
      <c r="J76" s="141" t="str">
        <f t="shared" ref="J76:J84" si="3">IF(H76="","",IF(H76="Not Reporting","yes","no"))</f>
        <v/>
      </c>
      <c r="K76" s="13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8"/>
    </row>
    <row r="77" spans="1:22" s="42" customFormat="1" x14ac:dyDescent="0.35">
      <c r="A77" s="112"/>
      <c r="B77" s="137"/>
      <c r="C77" s="101"/>
      <c r="D77" s="137"/>
      <c r="E77" s="101"/>
      <c r="F77" s="137"/>
      <c r="G77" s="117" t="str">
        <f t="shared" si="2"/>
        <v/>
      </c>
      <c r="H77" s="137"/>
      <c r="I77" s="106"/>
      <c r="J77" s="141" t="str">
        <f t="shared" si="3"/>
        <v/>
      </c>
      <c r="K77" s="13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8"/>
    </row>
    <row r="78" spans="1:22" s="42" customFormat="1" x14ac:dyDescent="0.35">
      <c r="A78" s="112"/>
      <c r="B78" s="137"/>
      <c r="C78" s="101"/>
      <c r="D78" s="137"/>
      <c r="E78" s="101"/>
      <c r="F78" s="137"/>
      <c r="G78" s="117" t="str">
        <f t="shared" si="2"/>
        <v/>
      </c>
      <c r="H78" s="137"/>
      <c r="I78" s="106"/>
      <c r="J78" s="141" t="str">
        <f t="shared" si="3"/>
        <v/>
      </c>
      <c r="K78" s="13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8"/>
    </row>
    <row r="79" spans="1:22" s="42" customFormat="1" x14ac:dyDescent="0.35">
      <c r="A79" s="112"/>
      <c r="B79" s="137"/>
      <c r="C79" s="101"/>
      <c r="D79" s="137"/>
      <c r="E79" s="101"/>
      <c r="F79" s="137"/>
      <c r="G79" s="117" t="str">
        <f t="shared" si="2"/>
        <v/>
      </c>
      <c r="H79" s="137"/>
      <c r="I79" s="106"/>
      <c r="J79" s="141" t="str">
        <f t="shared" si="3"/>
        <v/>
      </c>
      <c r="K79" s="13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8"/>
    </row>
    <row r="80" spans="1:22" s="42" customFormat="1" x14ac:dyDescent="0.35">
      <c r="A80" s="112"/>
      <c r="B80" s="137"/>
      <c r="C80" s="101"/>
      <c r="D80" s="137"/>
      <c r="E80" s="101"/>
      <c r="F80" s="137"/>
      <c r="G80" s="117" t="str">
        <f t="shared" si="2"/>
        <v/>
      </c>
      <c r="H80" s="137"/>
      <c r="I80" s="106"/>
      <c r="J80" s="141" t="str">
        <f t="shared" si="3"/>
        <v/>
      </c>
      <c r="K80" s="13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8"/>
    </row>
    <row r="81" spans="1:22" s="42" customFormat="1" x14ac:dyDescent="0.35">
      <c r="A81" s="112"/>
      <c r="B81" s="137"/>
      <c r="C81" s="101"/>
      <c r="D81" s="137"/>
      <c r="E81" s="101"/>
      <c r="F81" s="137"/>
      <c r="G81" s="117" t="str">
        <f t="shared" si="2"/>
        <v/>
      </c>
      <c r="H81" s="137"/>
      <c r="I81" s="106"/>
      <c r="J81" s="141" t="str">
        <f t="shared" si="3"/>
        <v/>
      </c>
      <c r="K81" s="13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8"/>
    </row>
    <row r="82" spans="1:22" s="42" customFormat="1" x14ac:dyDescent="0.35">
      <c r="A82" s="112"/>
      <c r="B82" s="137"/>
      <c r="C82" s="101"/>
      <c r="D82" s="137"/>
      <c r="E82" s="101"/>
      <c r="F82" s="137"/>
      <c r="G82" s="117" t="str">
        <f t="shared" si="2"/>
        <v/>
      </c>
      <c r="H82" s="137"/>
      <c r="I82" s="106"/>
      <c r="J82" s="141" t="str">
        <f t="shared" si="3"/>
        <v/>
      </c>
      <c r="K82" s="13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8"/>
    </row>
    <row r="83" spans="1:22" s="42" customFormat="1" x14ac:dyDescent="0.35">
      <c r="A83" s="112"/>
      <c r="B83" s="137"/>
      <c r="C83" s="101"/>
      <c r="D83" s="137"/>
      <c r="E83" s="101"/>
      <c r="F83" s="137"/>
      <c r="G83" s="117" t="str">
        <f t="shared" si="2"/>
        <v/>
      </c>
      <c r="H83" s="137"/>
      <c r="I83" s="106"/>
      <c r="J83" s="141" t="str">
        <f t="shared" si="3"/>
        <v/>
      </c>
      <c r="K83" s="13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8"/>
    </row>
    <row r="84" spans="1:22" s="42" customFormat="1" x14ac:dyDescent="0.35">
      <c r="A84" s="112"/>
      <c r="B84" s="137"/>
      <c r="C84" s="101"/>
      <c r="D84" s="137"/>
      <c r="E84" s="101"/>
      <c r="F84" s="137"/>
      <c r="G84" s="117" t="str">
        <f t="shared" si="2"/>
        <v/>
      </c>
      <c r="H84" s="137"/>
      <c r="I84" s="106"/>
      <c r="J84" s="141" t="str">
        <f t="shared" si="3"/>
        <v/>
      </c>
      <c r="K84" s="13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8"/>
    </row>
  </sheetData>
  <mergeCells count="14">
    <mergeCell ref="A1:D2"/>
    <mergeCell ref="B4:C4"/>
    <mergeCell ref="B6:C6"/>
    <mergeCell ref="B7:C7"/>
    <mergeCell ref="B5:C5"/>
    <mergeCell ref="K5:T5"/>
    <mergeCell ref="Q6:T8"/>
    <mergeCell ref="K8:P8"/>
    <mergeCell ref="F5:H6"/>
    <mergeCell ref="B8:C8"/>
    <mergeCell ref="M6:P6"/>
    <mergeCell ref="M7:P7"/>
    <mergeCell ref="K6:L6"/>
    <mergeCell ref="K7:L7"/>
  </mergeCells>
  <conditionalFormatting sqref="G11:G84">
    <cfRule type="expression" dxfId="1065" priority="3">
      <formula>G11-NOW()&lt;61</formula>
    </cfRule>
  </conditionalFormatting>
  <dataValidations count="2">
    <dataValidation type="list" allowBlank="1" showInputMessage="1" showErrorMessage="1" sqref="D55:D84" xr:uid="{00000000-0002-0000-0500-000000000000}">
      <formula1>#REF!</formula1>
    </dataValidation>
    <dataValidation type="custom" allowBlank="1" showInputMessage="1" showErrorMessage="1" sqref="G11" xr:uid="{00000000-0002-0000-0500-000001000000}">
      <formula1>IF(F11="","",F11+180)</formula1>
    </dataValidation>
  </dataValidation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24586" r:id="rId4" name="cmd_Astrata">
          <controlPr defaultSize="0" autoLine="0" r:id="rId5">
            <anchor moveWithCells="1">
              <from>
                <xdr:col>16</xdr:col>
                <xdr:colOff>152400</xdr:colOff>
                <xdr:row>5</xdr:row>
                <xdr:rowOff>114300</xdr:rowOff>
              </from>
              <to>
                <xdr:col>19</xdr:col>
                <xdr:colOff>342900</xdr:colOff>
                <xdr:row>7</xdr:row>
                <xdr:rowOff>107950</xdr:rowOff>
              </to>
            </anchor>
          </controlPr>
        </control>
      </mc:Choice>
      <mc:Fallback>
        <control shapeId="24586" r:id="rId4" name="cmd_Astrat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2000000}">
          <x14:formula1>
            <xm:f>RawData!$I$12:$I$15</xm:f>
          </x14:formula1>
          <xm:sqref>H11:H84</xm:sqref>
        </x14:dataValidation>
        <x14:dataValidation type="list" allowBlank="1" showInputMessage="1" showErrorMessage="1" promptTitle="Mail" prompt="Select from List" xr:uid="{00000000-0002-0000-0500-000003000000}">
          <x14:formula1>
            <xm:f>RawData!$L$12:$L$22</xm:f>
          </x14:formula1>
          <xm:sqref>M6:M7</xm:sqref>
        </x14:dataValidation>
        <x14:dataValidation type="list" allowBlank="1" showInputMessage="1" showErrorMessage="1" xr:uid="{00000000-0002-0000-0500-000004000000}">
          <x14:formula1>
            <xm:f>RawData!$B$2:$B$42</xm:f>
          </x14:formula1>
          <xm:sqref>D11:D54</xm:sqref>
        </x14:dataValidation>
        <x14:dataValidation type="list" allowBlank="1" showInputMessage="1" showErrorMessage="1" xr:uid="{00000000-0002-0000-0500-000005000000}">
          <x14:formula1>
            <xm:f>RawData!$E$2:$E$38</xm:f>
          </x14:formula1>
          <xm:sqref>E11:E84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1"/>
  <dimension ref="A1:NS103"/>
  <sheetViews>
    <sheetView workbookViewId="0">
      <pane xSplit="8" ySplit="11" topLeftCell="I12" activePane="bottomRight" state="frozen"/>
      <selection pane="topRight" activeCell="I1" sqref="I1"/>
      <selection pane="bottomLeft" activeCell="A10" sqref="A10"/>
      <selection pane="bottomRight" activeCell="AC20" sqref="AC20"/>
    </sheetView>
  </sheetViews>
  <sheetFormatPr defaultRowHeight="14.5" x14ac:dyDescent="0.35"/>
  <cols>
    <col min="1" max="1" width="2.36328125" customWidth="1"/>
    <col min="2" max="2" width="11.36328125" bestFit="1" customWidth="1"/>
    <col min="3" max="3" width="12" bestFit="1" customWidth="1"/>
    <col min="4" max="7" width="12.54296875" bestFit="1" customWidth="1"/>
    <col min="8" max="8" width="10.36328125" bestFit="1" customWidth="1"/>
    <col min="9" max="372" width="2.6328125" customWidth="1"/>
    <col min="373" max="373" width="3.453125" customWidth="1"/>
  </cols>
  <sheetData>
    <row r="1" spans="1:383" s="47" customFormat="1" ht="15" customHeight="1" x14ac:dyDescent="0.35">
      <c r="A1" s="1147" t="s">
        <v>277</v>
      </c>
      <c r="B1" s="1148"/>
      <c r="C1" s="1148"/>
      <c r="D1" s="1148"/>
      <c r="E1" s="1148"/>
      <c r="F1" s="1148"/>
      <c r="G1" s="40"/>
      <c r="H1" s="40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46"/>
      <c r="EA1" s="46"/>
      <c r="EB1" s="46"/>
      <c r="EC1" s="46"/>
      <c r="ED1" s="46"/>
      <c r="EE1" s="46"/>
      <c r="EF1" s="46"/>
      <c r="EG1" s="46"/>
      <c r="EH1" s="46"/>
      <c r="EI1" s="46"/>
      <c r="EJ1" s="46"/>
      <c r="EK1" s="46"/>
      <c r="EL1" s="46"/>
      <c r="EM1" s="46"/>
      <c r="EN1" s="46"/>
      <c r="EO1" s="46"/>
      <c r="EP1" s="46"/>
      <c r="EQ1" s="46"/>
      <c r="ER1" s="46"/>
      <c r="ES1" s="46"/>
      <c r="ET1" s="46"/>
      <c r="EU1" s="46"/>
      <c r="EV1" s="46"/>
      <c r="EW1" s="46"/>
      <c r="EX1" s="46"/>
      <c r="EY1" s="46"/>
      <c r="EZ1" s="46"/>
      <c r="FA1" s="46"/>
      <c r="FB1" s="46"/>
      <c r="FC1" s="46"/>
      <c r="FD1" s="46"/>
      <c r="FE1" s="46"/>
      <c r="FF1" s="46"/>
      <c r="FG1" s="46"/>
      <c r="FH1" s="46"/>
      <c r="FI1" s="46"/>
      <c r="FJ1" s="46"/>
      <c r="FK1" s="46"/>
      <c r="FL1" s="46"/>
      <c r="FM1" s="46"/>
      <c r="FN1" s="46"/>
      <c r="FO1" s="46"/>
      <c r="FP1" s="46"/>
      <c r="FQ1" s="46"/>
      <c r="FR1" s="46"/>
      <c r="FS1" s="46"/>
      <c r="FT1" s="46"/>
      <c r="FU1" s="46"/>
      <c r="FV1" s="46"/>
      <c r="FW1" s="46"/>
      <c r="FX1" s="46"/>
      <c r="FY1" s="46"/>
      <c r="FZ1" s="46"/>
      <c r="GA1" s="46"/>
      <c r="GB1" s="46"/>
      <c r="GC1" s="46"/>
      <c r="GD1" s="46"/>
      <c r="GE1" s="46"/>
      <c r="GF1" s="46"/>
      <c r="GG1" s="46"/>
      <c r="GH1" s="46"/>
      <c r="GI1" s="46"/>
      <c r="GJ1" s="46"/>
      <c r="GK1" s="46"/>
      <c r="GL1" s="46"/>
      <c r="GM1" s="46"/>
      <c r="GN1" s="46"/>
      <c r="GO1" s="46"/>
      <c r="GP1" s="46"/>
      <c r="GQ1" s="46"/>
      <c r="GR1" s="46"/>
      <c r="GS1" s="46"/>
      <c r="GT1" s="46"/>
      <c r="GU1" s="46"/>
      <c r="GV1" s="46"/>
      <c r="GW1" s="46"/>
      <c r="GX1" s="46"/>
      <c r="GY1" s="46"/>
      <c r="GZ1" s="46"/>
      <c r="HA1" s="46"/>
      <c r="HB1" s="46"/>
      <c r="HC1" s="46"/>
      <c r="HD1" s="46"/>
      <c r="HE1" s="46"/>
      <c r="HF1" s="46"/>
      <c r="HG1" s="46"/>
      <c r="HH1" s="46"/>
      <c r="HI1" s="46"/>
      <c r="HJ1" s="46"/>
      <c r="HK1" s="46"/>
      <c r="HL1" s="46"/>
      <c r="HM1" s="46"/>
      <c r="HN1" s="46"/>
      <c r="HO1" s="46"/>
      <c r="HP1" s="46"/>
      <c r="HQ1" s="46"/>
      <c r="HR1" s="46"/>
      <c r="HS1" s="46"/>
      <c r="HT1" s="46"/>
      <c r="HU1" s="46"/>
      <c r="HV1" s="46"/>
      <c r="HW1" s="46"/>
      <c r="HX1" s="46"/>
      <c r="HY1" s="46"/>
      <c r="HZ1" s="46"/>
      <c r="IA1" s="46"/>
      <c r="IB1" s="46"/>
      <c r="IC1" s="46"/>
      <c r="ID1" s="46"/>
      <c r="IE1" s="46"/>
      <c r="IF1" s="46"/>
      <c r="IG1" s="46"/>
      <c r="IH1" s="46"/>
      <c r="II1" s="46"/>
      <c r="IJ1" s="46"/>
      <c r="IK1" s="46"/>
      <c r="IL1" s="46"/>
      <c r="IM1" s="46"/>
      <c r="IN1" s="46"/>
      <c r="IO1" s="46"/>
      <c r="IP1" s="46"/>
      <c r="IQ1" s="46"/>
      <c r="IR1" s="46"/>
      <c r="IS1" s="46"/>
      <c r="IT1" s="46"/>
      <c r="IU1" s="46"/>
      <c r="IV1" s="46"/>
      <c r="IW1" s="46"/>
      <c r="IX1" s="46"/>
      <c r="IY1" s="46"/>
      <c r="IZ1" s="46"/>
      <c r="JA1" s="46"/>
      <c r="JB1" s="46"/>
      <c r="JC1" s="46"/>
      <c r="JD1" s="46"/>
      <c r="JE1" s="46"/>
      <c r="JF1" s="46"/>
      <c r="JG1" s="46"/>
      <c r="JH1" s="46"/>
      <c r="JI1" s="46"/>
      <c r="JJ1" s="46"/>
      <c r="JK1" s="46"/>
      <c r="JL1" s="46"/>
      <c r="JM1" s="46"/>
      <c r="JN1" s="46"/>
      <c r="JO1" s="46"/>
      <c r="JP1" s="46"/>
      <c r="JQ1" s="46"/>
      <c r="JR1" s="46"/>
      <c r="JS1" s="46"/>
      <c r="JT1" s="46"/>
      <c r="JU1" s="46"/>
      <c r="JV1" s="46"/>
      <c r="JW1" s="46"/>
      <c r="JX1" s="46"/>
      <c r="JY1" s="46"/>
      <c r="JZ1" s="46"/>
      <c r="KA1" s="46"/>
      <c r="KB1" s="46"/>
      <c r="KC1" s="46"/>
      <c r="KD1" s="46"/>
      <c r="KE1" s="46"/>
      <c r="KF1" s="46"/>
      <c r="KG1" s="46"/>
      <c r="KH1" s="46"/>
      <c r="KI1" s="46"/>
      <c r="KJ1" s="46"/>
      <c r="KK1" s="46"/>
      <c r="KL1" s="46"/>
      <c r="KM1" s="46"/>
      <c r="KN1" s="46"/>
      <c r="KO1" s="46"/>
      <c r="KP1" s="46"/>
      <c r="KQ1" s="46"/>
      <c r="KR1" s="46"/>
      <c r="KS1" s="46"/>
      <c r="KT1" s="46"/>
      <c r="KU1" s="46"/>
      <c r="KV1" s="46"/>
      <c r="KW1" s="46"/>
      <c r="KX1" s="46"/>
      <c r="KY1" s="46"/>
      <c r="KZ1" s="46"/>
      <c r="LA1" s="46"/>
      <c r="LB1" s="46"/>
      <c r="LC1" s="46"/>
      <c r="LD1" s="46"/>
      <c r="LE1" s="46"/>
      <c r="LF1" s="46"/>
      <c r="LG1" s="46"/>
      <c r="LH1" s="46"/>
      <c r="LI1" s="46"/>
      <c r="LJ1" s="46"/>
      <c r="LK1" s="46"/>
      <c r="LL1" s="46"/>
      <c r="LM1" s="46"/>
      <c r="LN1" s="46"/>
      <c r="LO1" s="46"/>
      <c r="LP1" s="46"/>
      <c r="LQ1" s="46"/>
      <c r="LR1" s="46"/>
      <c r="LS1" s="46"/>
      <c r="LT1" s="46"/>
      <c r="LU1" s="46"/>
      <c r="LV1" s="46"/>
      <c r="LW1" s="46"/>
      <c r="LX1" s="46"/>
      <c r="LY1" s="46"/>
      <c r="LZ1" s="46"/>
      <c r="MA1" s="46"/>
      <c r="MB1" s="46"/>
      <c r="MC1" s="46"/>
      <c r="MD1" s="46"/>
      <c r="ME1" s="46"/>
      <c r="MF1" s="46"/>
      <c r="MG1" s="46"/>
      <c r="MH1" s="46"/>
      <c r="MI1" s="46"/>
      <c r="MJ1" s="46"/>
      <c r="MK1" s="46"/>
      <c r="ML1" s="46"/>
      <c r="MM1" s="46"/>
      <c r="MN1" s="46"/>
      <c r="MO1" s="46"/>
      <c r="MP1" s="46"/>
      <c r="MQ1" s="46"/>
      <c r="MR1" s="46"/>
      <c r="MS1" s="46"/>
      <c r="MT1" s="46"/>
      <c r="MU1" s="46"/>
      <c r="MV1" s="46"/>
      <c r="MW1" s="46"/>
      <c r="MX1" s="46"/>
      <c r="MY1" s="46"/>
      <c r="MZ1" s="46"/>
      <c r="NA1" s="46"/>
      <c r="NB1" s="46"/>
      <c r="NC1" s="46"/>
      <c r="ND1" s="46"/>
      <c r="NE1" s="46"/>
      <c r="NF1" s="46"/>
      <c r="NG1" s="46"/>
      <c r="NH1" s="46"/>
      <c r="NI1" s="46"/>
      <c r="NJ1" s="46"/>
      <c r="NK1" s="46"/>
      <c r="NL1" s="46"/>
      <c r="NM1" s="46"/>
      <c r="NN1" s="46"/>
      <c r="NO1" s="46"/>
      <c r="NP1" s="46"/>
      <c r="NQ1" s="46"/>
      <c r="NR1" s="46"/>
      <c r="NS1" s="46"/>
    </row>
    <row r="2" spans="1:383" s="49" customFormat="1" ht="15" customHeight="1" x14ac:dyDescent="0.35">
      <c r="A2" s="1149"/>
      <c r="B2" s="1150"/>
      <c r="C2" s="1150"/>
      <c r="D2" s="1150"/>
      <c r="E2" s="1150"/>
      <c r="F2" s="1150"/>
      <c r="G2" s="41"/>
      <c r="H2" s="41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48"/>
      <c r="HP2" s="48"/>
      <c r="HQ2" s="48"/>
      <c r="HR2" s="48"/>
      <c r="HS2" s="48"/>
      <c r="HT2" s="48"/>
      <c r="HU2" s="48"/>
      <c r="HV2" s="48"/>
      <c r="HW2" s="48"/>
      <c r="HX2" s="48"/>
      <c r="HY2" s="48"/>
      <c r="HZ2" s="48"/>
      <c r="IA2" s="48"/>
      <c r="IB2" s="48"/>
      <c r="IC2" s="48"/>
      <c r="ID2" s="48"/>
      <c r="IE2" s="48"/>
      <c r="IF2" s="48"/>
      <c r="IG2" s="48"/>
      <c r="IH2" s="48"/>
      <c r="II2" s="48"/>
      <c r="IJ2" s="48"/>
      <c r="IK2" s="48"/>
      <c r="IL2" s="48"/>
      <c r="IM2" s="48"/>
      <c r="IN2" s="48"/>
      <c r="IO2" s="48"/>
      <c r="IP2" s="48"/>
      <c r="IQ2" s="48"/>
      <c r="IR2" s="48"/>
      <c r="IS2" s="48"/>
      <c r="IT2" s="48"/>
      <c r="IU2" s="48"/>
      <c r="IV2" s="48"/>
      <c r="IW2" s="48"/>
      <c r="IX2" s="48"/>
      <c r="IY2" s="48"/>
      <c r="IZ2" s="48"/>
      <c r="JA2" s="48"/>
      <c r="JB2" s="48"/>
      <c r="JC2" s="48"/>
      <c r="JD2" s="48"/>
      <c r="JE2" s="48"/>
      <c r="JF2" s="48"/>
      <c r="JG2" s="48"/>
      <c r="JH2" s="48"/>
      <c r="JI2" s="48"/>
      <c r="JJ2" s="48"/>
      <c r="JK2" s="48"/>
      <c r="JL2" s="48"/>
      <c r="JM2" s="48"/>
      <c r="JN2" s="48"/>
      <c r="JO2" s="48"/>
      <c r="JP2" s="48"/>
      <c r="JQ2" s="48"/>
      <c r="JR2" s="48"/>
      <c r="JS2" s="48"/>
      <c r="JT2" s="48"/>
      <c r="JU2" s="48"/>
      <c r="JV2" s="48"/>
      <c r="JW2" s="48"/>
      <c r="JX2" s="48"/>
      <c r="JY2" s="48"/>
      <c r="JZ2" s="48"/>
      <c r="KA2" s="48"/>
      <c r="KB2" s="48"/>
      <c r="KC2" s="48"/>
      <c r="KD2" s="48"/>
      <c r="KE2" s="48"/>
      <c r="KF2" s="48"/>
      <c r="KG2" s="48"/>
      <c r="KH2" s="48"/>
      <c r="KI2" s="48"/>
      <c r="KJ2" s="48"/>
      <c r="KK2" s="48"/>
      <c r="KL2" s="48"/>
      <c r="KM2" s="48"/>
      <c r="KN2" s="48"/>
      <c r="KO2" s="48"/>
      <c r="KP2" s="48"/>
      <c r="KQ2" s="48"/>
      <c r="KR2" s="48"/>
      <c r="KS2" s="48"/>
      <c r="KT2" s="48"/>
      <c r="KU2" s="48"/>
      <c r="KV2" s="48"/>
      <c r="KW2" s="48"/>
      <c r="KX2" s="48"/>
      <c r="KY2" s="48"/>
      <c r="KZ2" s="48"/>
      <c r="LA2" s="48"/>
      <c r="LB2" s="48"/>
      <c r="LC2" s="48"/>
      <c r="LD2" s="48"/>
      <c r="LE2" s="48"/>
      <c r="LF2" s="48"/>
      <c r="LG2" s="48"/>
      <c r="LH2" s="48"/>
      <c r="LI2" s="48"/>
      <c r="LJ2" s="48"/>
      <c r="LK2" s="48"/>
      <c r="LL2" s="48"/>
      <c r="LM2" s="48"/>
      <c r="LN2" s="48"/>
      <c r="LO2" s="48"/>
      <c r="LP2" s="48"/>
      <c r="LQ2" s="48"/>
      <c r="LR2" s="48"/>
      <c r="LS2" s="48"/>
      <c r="LT2" s="48"/>
      <c r="LU2" s="48"/>
      <c r="LV2" s="48"/>
      <c r="LW2" s="48"/>
      <c r="LX2" s="48"/>
      <c r="LY2" s="48"/>
      <c r="LZ2" s="48"/>
      <c r="MA2" s="48"/>
      <c r="MB2" s="48"/>
      <c r="MC2" s="48"/>
      <c r="MD2" s="48"/>
      <c r="ME2" s="48"/>
      <c r="MF2" s="48"/>
      <c r="MG2" s="48"/>
      <c r="MH2" s="48"/>
      <c r="MI2" s="48"/>
      <c r="MJ2" s="48"/>
      <c r="MK2" s="48"/>
      <c r="ML2" s="48"/>
      <c r="MM2" s="48"/>
      <c r="MN2" s="48"/>
      <c r="MO2" s="48"/>
      <c r="MP2" s="48"/>
      <c r="MQ2" s="48"/>
      <c r="MR2" s="48"/>
      <c r="MS2" s="48"/>
      <c r="MT2" s="48"/>
      <c r="MU2" s="48"/>
      <c r="MV2" s="48"/>
      <c r="MW2" s="48"/>
      <c r="MX2" s="48"/>
      <c r="MY2" s="48"/>
      <c r="MZ2" s="48"/>
      <c r="NA2" s="48"/>
      <c r="NB2" s="48"/>
      <c r="NC2" s="48"/>
      <c r="ND2" s="48"/>
      <c r="NE2" s="48"/>
      <c r="NF2" s="48"/>
      <c r="NG2" s="48"/>
      <c r="NH2" s="48"/>
      <c r="NI2" s="48"/>
      <c r="NJ2" s="48"/>
      <c r="NK2" s="48"/>
      <c r="NL2" s="48"/>
      <c r="NM2" s="48"/>
      <c r="NN2" s="48"/>
      <c r="NO2" s="48"/>
      <c r="NP2" s="48"/>
      <c r="NQ2" s="48"/>
      <c r="NR2" s="48"/>
      <c r="NS2" s="48"/>
    </row>
    <row r="3" spans="1:383" s="42" customFormat="1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50"/>
      <c r="DN3" s="50"/>
      <c r="DO3" s="50"/>
      <c r="DP3" s="50"/>
      <c r="DQ3" s="50"/>
      <c r="DR3" s="50"/>
      <c r="DS3" s="50"/>
      <c r="DT3" s="50"/>
      <c r="DU3" s="50"/>
      <c r="DV3" s="50"/>
      <c r="DW3" s="50"/>
      <c r="DX3" s="50"/>
      <c r="DY3" s="50"/>
      <c r="DZ3" s="50"/>
      <c r="EA3" s="50"/>
      <c r="EB3" s="50"/>
      <c r="EC3" s="50"/>
      <c r="ED3" s="50"/>
      <c r="EE3" s="50"/>
      <c r="EF3" s="50"/>
      <c r="EG3" s="50"/>
      <c r="EH3" s="50"/>
      <c r="EI3" s="50"/>
      <c r="EJ3" s="50"/>
      <c r="EK3" s="50"/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  <c r="FF3" s="50"/>
      <c r="FG3" s="50"/>
      <c r="FH3" s="50"/>
      <c r="FI3" s="50"/>
      <c r="FJ3" s="50"/>
      <c r="FK3" s="50"/>
      <c r="FL3" s="50"/>
      <c r="FM3" s="50"/>
      <c r="FN3" s="50"/>
      <c r="FO3" s="50"/>
      <c r="FP3" s="50"/>
      <c r="FQ3" s="50"/>
      <c r="FR3" s="50"/>
      <c r="FS3" s="50"/>
      <c r="FT3" s="50"/>
      <c r="FU3" s="50"/>
      <c r="FV3" s="50"/>
      <c r="FW3" s="50"/>
      <c r="FX3" s="50"/>
      <c r="FY3" s="50"/>
      <c r="FZ3" s="50"/>
      <c r="GA3" s="50"/>
      <c r="GB3" s="50"/>
      <c r="GC3" s="50"/>
      <c r="GD3" s="50"/>
      <c r="GE3" s="50"/>
      <c r="GF3" s="50"/>
      <c r="GG3" s="50"/>
      <c r="GH3" s="50"/>
      <c r="GI3" s="50"/>
      <c r="GJ3" s="50"/>
      <c r="GK3" s="50"/>
      <c r="GL3" s="50"/>
      <c r="GM3" s="50"/>
      <c r="GN3" s="50"/>
      <c r="GO3" s="50"/>
      <c r="GP3" s="50"/>
      <c r="GQ3" s="50"/>
      <c r="GR3" s="50"/>
      <c r="GS3" s="50"/>
      <c r="GT3" s="50"/>
      <c r="GU3" s="50"/>
      <c r="GV3" s="50"/>
      <c r="GW3" s="50"/>
      <c r="GX3" s="50"/>
      <c r="GY3" s="50"/>
      <c r="GZ3" s="50"/>
      <c r="HA3" s="50"/>
      <c r="HB3" s="50"/>
      <c r="HC3" s="50"/>
      <c r="HD3" s="50"/>
      <c r="HE3" s="50"/>
      <c r="HF3" s="50"/>
      <c r="HG3" s="50"/>
      <c r="HH3" s="50"/>
      <c r="HI3" s="50"/>
      <c r="HJ3" s="50"/>
      <c r="HK3" s="50"/>
      <c r="HL3" s="50"/>
      <c r="HM3" s="50"/>
      <c r="HN3" s="50"/>
      <c r="HO3" s="50"/>
      <c r="HP3" s="50"/>
      <c r="HQ3" s="50"/>
      <c r="HR3" s="50"/>
      <c r="HS3" s="50"/>
      <c r="HT3" s="50"/>
      <c r="HU3" s="50"/>
      <c r="HV3" s="50"/>
      <c r="HW3" s="50"/>
      <c r="HX3" s="50"/>
      <c r="HY3" s="50"/>
      <c r="HZ3" s="50"/>
      <c r="IA3" s="50"/>
      <c r="IB3" s="50"/>
      <c r="IC3" s="50"/>
      <c r="ID3" s="50"/>
      <c r="IE3" s="50"/>
      <c r="IF3" s="50"/>
      <c r="IG3" s="50"/>
      <c r="IH3" s="50"/>
      <c r="II3" s="50"/>
      <c r="IJ3" s="50"/>
      <c r="IK3" s="50"/>
      <c r="IL3" s="50"/>
      <c r="IM3" s="50"/>
      <c r="IN3" s="50"/>
      <c r="IO3" s="50"/>
      <c r="IP3" s="50"/>
      <c r="IQ3" s="50"/>
      <c r="IR3" s="50"/>
      <c r="IS3" s="50"/>
      <c r="IT3" s="50"/>
      <c r="IU3" s="50"/>
      <c r="IV3" s="50"/>
      <c r="IW3" s="50"/>
      <c r="IX3" s="50"/>
      <c r="IY3" s="50"/>
      <c r="IZ3" s="50"/>
      <c r="JA3" s="50"/>
      <c r="JB3" s="50"/>
      <c r="JC3" s="50"/>
      <c r="JD3" s="50"/>
      <c r="JE3" s="50"/>
      <c r="JF3" s="50"/>
      <c r="JG3" s="50"/>
      <c r="JH3" s="50"/>
      <c r="JI3" s="50"/>
      <c r="JJ3" s="50"/>
      <c r="JK3" s="50"/>
      <c r="JL3" s="50"/>
      <c r="JM3" s="50"/>
      <c r="JN3" s="50"/>
      <c r="JO3" s="50"/>
      <c r="JP3" s="50"/>
      <c r="JQ3" s="50"/>
      <c r="JR3" s="50"/>
      <c r="JS3" s="50"/>
      <c r="JT3" s="50"/>
      <c r="JU3" s="50"/>
      <c r="JV3" s="50"/>
      <c r="JW3" s="50"/>
      <c r="JX3" s="50"/>
      <c r="JY3" s="50"/>
      <c r="JZ3" s="50"/>
      <c r="KA3" s="50"/>
      <c r="KB3" s="50"/>
      <c r="KC3" s="50"/>
      <c r="KD3" s="50"/>
      <c r="KE3" s="50"/>
      <c r="KF3" s="50"/>
      <c r="KG3" s="50"/>
      <c r="KH3" s="50"/>
      <c r="KI3" s="50"/>
      <c r="KJ3" s="50"/>
      <c r="KK3" s="50"/>
      <c r="KL3" s="50"/>
      <c r="KM3" s="50"/>
      <c r="KN3" s="50"/>
      <c r="KO3" s="50"/>
      <c r="KP3" s="50"/>
      <c r="KQ3" s="50"/>
      <c r="KR3" s="50"/>
      <c r="KS3" s="50"/>
      <c r="KT3" s="50"/>
      <c r="KU3" s="50"/>
      <c r="KV3" s="50"/>
      <c r="KW3" s="50"/>
      <c r="KX3" s="50"/>
      <c r="KY3" s="50"/>
      <c r="KZ3" s="50"/>
      <c r="LA3" s="50"/>
      <c r="LB3" s="50"/>
      <c r="LC3" s="50"/>
      <c r="LD3" s="50"/>
      <c r="LE3" s="50"/>
      <c r="LF3" s="50"/>
      <c r="LG3" s="50"/>
      <c r="LH3" s="50"/>
      <c r="LI3" s="50"/>
      <c r="LJ3" s="50"/>
      <c r="LK3" s="50"/>
      <c r="LL3" s="50"/>
      <c r="LM3" s="50"/>
      <c r="LN3" s="50"/>
      <c r="LO3" s="50"/>
      <c r="LP3" s="50"/>
      <c r="LQ3" s="50"/>
      <c r="LR3" s="50"/>
      <c r="LS3" s="50"/>
      <c r="LT3" s="50"/>
      <c r="LU3" s="50"/>
      <c r="LV3" s="50"/>
      <c r="LW3" s="50"/>
      <c r="LX3" s="50"/>
      <c r="LY3" s="50"/>
      <c r="LZ3" s="50"/>
      <c r="MA3" s="50"/>
      <c r="MB3" s="50"/>
      <c r="MC3" s="50"/>
      <c r="MD3" s="50"/>
      <c r="ME3" s="50"/>
      <c r="MF3" s="50"/>
      <c r="MG3" s="50"/>
      <c r="MH3" s="50"/>
      <c r="MI3" s="50"/>
      <c r="MJ3" s="50"/>
      <c r="MK3" s="50"/>
      <c r="ML3" s="50"/>
      <c r="MM3" s="50"/>
      <c r="MN3" s="50"/>
      <c r="MO3" s="50"/>
      <c r="MP3" s="50"/>
      <c r="MQ3" s="50"/>
      <c r="MR3" s="50"/>
      <c r="MS3" s="50"/>
      <c r="MT3" s="50"/>
      <c r="MU3" s="50"/>
      <c r="MV3" s="50"/>
      <c r="MW3" s="50"/>
      <c r="MX3" s="50"/>
      <c r="MY3" s="50"/>
      <c r="MZ3" s="50"/>
      <c r="NA3" s="50"/>
      <c r="NB3" s="50"/>
      <c r="NC3" s="50"/>
      <c r="ND3" s="50"/>
      <c r="NE3" s="50"/>
      <c r="NF3" s="50"/>
      <c r="NG3" s="50"/>
      <c r="NH3" s="50"/>
      <c r="NI3" s="50"/>
    </row>
    <row r="4" spans="1:383" s="42" customFormat="1" ht="15.5" x14ac:dyDescent="0.35">
      <c r="A4" s="50"/>
      <c r="B4" s="50"/>
      <c r="C4" s="1141" t="s">
        <v>291</v>
      </c>
      <c r="D4" s="1142"/>
      <c r="E4" s="82">
        <f>COUNTA(C12:C103)</f>
        <v>0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50"/>
      <c r="DN4" s="50"/>
      <c r="DO4" s="50"/>
      <c r="DP4" s="50"/>
      <c r="DQ4" s="50"/>
      <c r="DR4" s="50"/>
      <c r="DS4" s="50"/>
      <c r="DT4" s="50"/>
      <c r="DU4" s="50"/>
      <c r="DV4" s="50"/>
      <c r="DW4" s="50"/>
      <c r="DX4" s="50"/>
      <c r="DY4" s="50"/>
      <c r="DZ4" s="50"/>
      <c r="EA4" s="50"/>
      <c r="EB4" s="50"/>
      <c r="EC4" s="50"/>
      <c r="ED4" s="50"/>
      <c r="EE4" s="50"/>
      <c r="EF4" s="50"/>
      <c r="EG4" s="50"/>
      <c r="EH4" s="50"/>
      <c r="EI4" s="50"/>
      <c r="EJ4" s="50"/>
      <c r="EK4" s="50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  <c r="GD4" s="50"/>
      <c r="GE4" s="50"/>
      <c r="GF4" s="50"/>
      <c r="GG4" s="50"/>
      <c r="GH4" s="50"/>
      <c r="GI4" s="50"/>
      <c r="GJ4" s="50"/>
      <c r="GK4" s="50"/>
      <c r="GL4" s="50"/>
      <c r="GM4" s="50"/>
      <c r="GN4" s="50"/>
      <c r="GO4" s="50"/>
      <c r="GP4" s="50"/>
      <c r="GQ4" s="50"/>
      <c r="GR4" s="50"/>
      <c r="GS4" s="50"/>
      <c r="GT4" s="50"/>
      <c r="GU4" s="50"/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50"/>
      <c r="HX4" s="50"/>
      <c r="HY4" s="50"/>
      <c r="HZ4" s="50"/>
      <c r="IA4" s="50"/>
      <c r="IB4" s="50"/>
      <c r="IC4" s="50"/>
      <c r="ID4" s="50"/>
      <c r="IE4" s="50"/>
      <c r="IF4" s="50"/>
      <c r="IG4" s="50"/>
      <c r="IH4" s="50"/>
      <c r="II4" s="50"/>
      <c r="IJ4" s="50"/>
      <c r="IK4" s="50"/>
      <c r="IL4" s="50"/>
      <c r="IM4" s="50"/>
      <c r="IN4" s="50"/>
      <c r="IO4" s="50"/>
      <c r="IP4" s="50"/>
      <c r="IQ4" s="50"/>
      <c r="IR4" s="50"/>
      <c r="IS4" s="50"/>
      <c r="IT4" s="50"/>
      <c r="IU4" s="50"/>
      <c r="IV4" s="50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50"/>
      <c r="KF4" s="50"/>
      <c r="KG4" s="50"/>
      <c r="KH4" s="50"/>
      <c r="KI4" s="50"/>
      <c r="KJ4" s="50"/>
      <c r="KK4" s="50"/>
      <c r="KL4" s="50"/>
      <c r="KM4" s="50"/>
      <c r="KN4" s="50"/>
      <c r="KO4" s="50"/>
      <c r="KP4" s="50"/>
      <c r="KQ4" s="50"/>
      <c r="KR4" s="50"/>
      <c r="KS4" s="50"/>
      <c r="KT4" s="50"/>
      <c r="KU4" s="50"/>
      <c r="KV4" s="50"/>
      <c r="KW4" s="50"/>
      <c r="KX4" s="50"/>
      <c r="KY4" s="50"/>
      <c r="KZ4" s="50"/>
      <c r="LA4" s="50"/>
      <c r="LB4" s="50"/>
      <c r="LC4" s="50"/>
      <c r="LD4" s="50"/>
      <c r="LE4" s="50"/>
      <c r="LF4" s="50"/>
      <c r="LG4" s="50"/>
      <c r="LH4" s="50"/>
      <c r="LI4" s="50"/>
      <c r="LJ4" s="50"/>
      <c r="LK4" s="50"/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50"/>
      <c r="MN4" s="50"/>
      <c r="MO4" s="50"/>
      <c r="MP4" s="50"/>
      <c r="MQ4" s="50"/>
      <c r="MR4" s="50"/>
      <c r="MS4" s="50"/>
      <c r="MT4" s="50"/>
      <c r="MU4" s="50"/>
      <c r="MV4" s="50"/>
      <c r="MW4" s="50"/>
      <c r="MX4" s="50"/>
      <c r="MY4" s="50"/>
      <c r="MZ4" s="50"/>
      <c r="NA4" s="50"/>
      <c r="NB4" s="50"/>
      <c r="NC4" s="50"/>
      <c r="ND4" s="50"/>
      <c r="NE4" s="50"/>
      <c r="NF4" s="50"/>
      <c r="NG4" s="50"/>
      <c r="NH4" s="50"/>
      <c r="NI4" s="50"/>
    </row>
    <row r="5" spans="1:383" s="42" customFormat="1" ht="15.75" customHeight="1" x14ac:dyDescent="0.35">
      <c r="A5" s="50"/>
      <c r="B5" s="50"/>
      <c r="C5" s="1143" t="s">
        <v>293</v>
      </c>
      <c r="D5" s="1144"/>
      <c r="E5" s="82">
        <f>SUM(F12:F103)</f>
        <v>0</v>
      </c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  <c r="CW5" s="50"/>
      <c r="CX5" s="50"/>
      <c r="CY5" s="50"/>
      <c r="CZ5" s="50"/>
      <c r="DA5" s="50"/>
      <c r="DB5" s="50"/>
      <c r="DC5" s="50"/>
      <c r="DD5" s="50"/>
      <c r="DE5" s="50"/>
      <c r="DF5" s="50"/>
      <c r="DG5" s="50"/>
      <c r="DH5" s="50"/>
      <c r="DI5" s="50"/>
      <c r="DJ5" s="50"/>
      <c r="DK5" s="50"/>
      <c r="DL5" s="50"/>
      <c r="DM5" s="50"/>
      <c r="DN5" s="50"/>
      <c r="DO5" s="50"/>
      <c r="DP5" s="50"/>
      <c r="DQ5" s="50"/>
      <c r="DR5" s="50"/>
      <c r="DS5" s="50"/>
      <c r="DT5" s="50"/>
      <c r="DU5" s="50"/>
      <c r="DV5" s="50"/>
      <c r="DW5" s="50"/>
      <c r="DX5" s="50"/>
      <c r="DY5" s="50"/>
      <c r="DZ5" s="50"/>
      <c r="EA5" s="50"/>
      <c r="EB5" s="50"/>
      <c r="EC5" s="50"/>
      <c r="ED5" s="50"/>
      <c r="EE5" s="50"/>
      <c r="EF5" s="50"/>
      <c r="EG5" s="50"/>
      <c r="EH5" s="50"/>
      <c r="EI5" s="50"/>
      <c r="EJ5" s="50"/>
      <c r="EK5" s="50"/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50"/>
      <c r="FP5" s="50"/>
      <c r="FQ5" s="50"/>
      <c r="FR5" s="50"/>
      <c r="FS5" s="50"/>
      <c r="FT5" s="50"/>
      <c r="FU5" s="50"/>
      <c r="FV5" s="50"/>
      <c r="FW5" s="50"/>
      <c r="FX5" s="50"/>
      <c r="FY5" s="50"/>
      <c r="FZ5" s="50"/>
      <c r="GA5" s="50"/>
      <c r="GB5" s="50"/>
      <c r="GC5" s="50"/>
      <c r="GD5" s="50"/>
      <c r="GE5" s="50"/>
      <c r="GF5" s="50"/>
      <c r="GG5" s="50"/>
      <c r="GH5" s="50"/>
      <c r="GI5" s="50"/>
      <c r="GJ5" s="50"/>
      <c r="GK5" s="50"/>
      <c r="GL5" s="50"/>
      <c r="GM5" s="50"/>
      <c r="GN5" s="50"/>
      <c r="GO5" s="50"/>
      <c r="GP5" s="50"/>
      <c r="GQ5" s="50"/>
      <c r="GR5" s="50"/>
      <c r="GS5" s="50"/>
      <c r="GT5" s="50"/>
      <c r="GU5" s="50"/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50"/>
      <c r="HX5" s="50"/>
      <c r="HY5" s="50"/>
      <c r="HZ5" s="50"/>
      <c r="IA5" s="50"/>
      <c r="IB5" s="50"/>
      <c r="IC5" s="50"/>
      <c r="ID5" s="50"/>
      <c r="IE5" s="50"/>
      <c r="IF5" s="50"/>
      <c r="IG5" s="50"/>
      <c r="IH5" s="50"/>
      <c r="II5" s="50"/>
      <c r="IJ5" s="50"/>
      <c r="IK5" s="50"/>
      <c r="IL5" s="50"/>
      <c r="IM5" s="50"/>
      <c r="IN5" s="50"/>
      <c r="IO5" s="50"/>
      <c r="IP5" s="50"/>
      <c r="IQ5" s="50"/>
      <c r="IR5" s="50"/>
      <c r="IS5" s="50"/>
      <c r="IT5" s="50"/>
      <c r="IU5" s="50"/>
      <c r="IV5" s="50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50"/>
      <c r="KF5" s="50"/>
      <c r="KG5" s="50"/>
      <c r="KH5" s="50"/>
      <c r="KI5" s="50"/>
      <c r="KJ5" s="50"/>
      <c r="KK5" s="50"/>
      <c r="KL5" s="50"/>
      <c r="KM5" s="50"/>
      <c r="KN5" s="50"/>
      <c r="KO5" s="50"/>
      <c r="KP5" s="50"/>
      <c r="KQ5" s="50"/>
      <c r="KR5" s="50"/>
      <c r="KS5" s="50"/>
      <c r="KT5" s="50"/>
      <c r="KU5" s="50"/>
      <c r="KV5" s="50"/>
      <c r="KW5" s="50"/>
      <c r="KX5" s="50"/>
      <c r="KY5" s="50"/>
      <c r="KZ5" s="50"/>
      <c r="LA5" s="50"/>
      <c r="LB5" s="50"/>
      <c r="LC5" s="50"/>
      <c r="LD5" s="50"/>
      <c r="LE5" s="50"/>
      <c r="LF5" s="50"/>
      <c r="LG5" s="50"/>
      <c r="LH5" s="50"/>
      <c r="LI5" s="50"/>
      <c r="LJ5" s="50"/>
      <c r="LK5" s="50"/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50"/>
      <c r="MN5" s="50"/>
      <c r="MO5" s="50"/>
      <c r="MP5" s="50"/>
      <c r="MQ5" s="50"/>
      <c r="MR5" s="50"/>
      <c r="MS5" s="50"/>
      <c r="MT5" s="50"/>
      <c r="MU5" s="50"/>
      <c r="MV5" s="50"/>
      <c r="MW5" s="50"/>
      <c r="MX5" s="50"/>
      <c r="MY5" s="50"/>
      <c r="MZ5" s="50"/>
      <c r="NA5" s="50"/>
      <c r="NB5" s="50"/>
      <c r="NC5" s="50"/>
      <c r="ND5" s="50"/>
      <c r="NE5" s="50"/>
      <c r="NF5" s="50"/>
      <c r="NG5" s="50"/>
      <c r="NH5" s="50"/>
      <c r="NI5" s="50"/>
    </row>
    <row r="6" spans="1:383" s="42" customFormat="1" ht="15.5" x14ac:dyDescent="0.35">
      <c r="A6" s="50"/>
      <c r="B6" s="50"/>
      <c r="C6" s="1145" t="s">
        <v>292</v>
      </c>
      <c r="D6" s="1146"/>
      <c r="E6" s="82">
        <f>SUM(G12:G103)</f>
        <v>0</v>
      </c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0"/>
      <c r="DT6" s="50"/>
      <c r="DU6" s="50"/>
      <c r="DV6" s="50"/>
      <c r="DW6" s="50"/>
      <c r="DX6" s="50"/>
      <c r="DY6" s="50"/>
      <c r="DZ6" s="50"/>
      <c r="EA6" s="50"/>
      <c r="EB6" s="50"/>
      <c r="EC6" s="50"/>
      <c r="ED6" s="50"/>
      <c r="EE6" s="50"/>
      <c r="EF6" s="50"/>
      <c r="EG6" s="50"/>
      <c r="EH6" s="50"/>
      <c r="EI6" s="50"/>
      <c r="EJ6" s="50"/>
      <c r="EK6" s="50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50"/>
      <c r="FP6" s="50"/>
      <c r="FQ6" s="50"/>
      <c r="FR6" s="50"/>
      <c r="FS6" s="50"/>
      <c r="FT6" s="50"/>
      <c r="FU6" s="50"/>
      <c r="FV6" s="50"/>
      <c r="FW6" s="50"/>
      <c r="FX6" s="50"/>
      <c r="FY6" s="50"/>
      <c r="FZ6" s="50"/>
      <c r="GA6" s="50"/>
      <c r="GB6" s="50"/>
      <c r="GC6" s="50"/>
      <c r="GD6" s="50"/>
      <c r="GE6" s="50"/>
      <c r="GF6" s="50"/>
      <c r="GG6" s="50"/>
      <c r="GH6" s="50"/>
      <c r="GI6" s="50"/>
      <c r="GJ6" s="50"/>
      <c r="GK6" s="50"/>
      <c r="GL6" s="50"/>
      <c r="GM6" s="50"/>
      <c r="GN6" s="50"/>
      <c r="GO6" s="50"/>
      <c r="GP6" s="50"/>
      <c r="GQ6" s="50"/>
      <c r="GR6" s="50"/>
      <c r="GS6" s="50"/>
      <c r="GT6" s="50"/>
      <c r="GU6" s="50"/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0"/>
      <c r="IE6" s="50"/>
      <c r="IF6" s="50"/>
      <c r="IG6" s="50"/>
      <c r="IH6" s="50"/>
      <c r="II6" s="50"/>
      <c r="IJ6" s="50"/>
      <c r="IK6" s="50"/>
      <c r="IL6" s="50"/>
      <c r="IM6" s="50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50"/>
      <c r="KF6" s="50"/>
      <c r="KG6" s="50"/>
      <c r="KH6" s="50"/>
      <c r="KI6" s="50"/>
      <c r="KJ6" s="50"/>
      <c r="KK6" s="50"/>
      <c r="KL6" s="50"/>
      <c r="KM6" s="50"/>
      <c r="KN6" s="50"/>
      <c r="KO6" s="50"/>
      <c r="KP6" s="50"/>
      <c r="KQ6" s="50"/>
      <c r="KR6" s="50"/>
      <c r="KS6" s="50"/>
      <c r="KT6" s="50"/>
      <c r="KU6" s="50"/>
      <c r="KV6" s="50"/>
      <c r="KW6" s="50"/>
      <c r="KX6" s="50"/>
      <c r="KY6" s="50"/>
      <c r="KZ6" s="50"/>
      <c r="LA6" s="50"/>
      <c r="LB6" s="50"/>
      <c r="LC6" s="50"/>
      <c r="LD6" s="50"/>
      <c r="LE6" s="50"/>
      <c r="LF6" s="50"/>
      <c r="LG6" s="50"/>
      <c r="LH6" s="50"/>
      <c r="LI6" s="50"/>
      <c r="LJ6" s="50"/>
      <c r="LK6" s="50"/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50"/>
      <c r="MN6" s="50"/>
      <c r="MO6" s="50"/>
      <c r="MP6" s="50"/>
      <c r="MQ6" s="50"/>
      <c r="MR6" s="50"/>
      <c r="MS6" s="50"/>
      <c r="MT6" s="50"/>
      <c r="MU6" s="50"/>
      <c r="MV6" s="50"/>
      <c r="MW6" s="50"/>
      <c r="MX6" s="50"/>
      <c r="MY6" s="50"/>
      <c r="MZ6" s="50"/>
      <c r="NA6" s="50"/>
      <c r="NB6" s="50"/>
      <c r="NC6" s="50"/>
      <c r="ND6" s="50"/>
      <c r="NE6" s="50"/>
      <c r="NF6" s="50"/>
      <c r="NG6" s="50"/>
      <c r="NH6" s="50"/>
      <c r="NI6" s="50"/>
    </row>
    <row r="7" spans="1:383" s="42" customFormat="1" hidden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64"/>
      <c r="R7" s="52"/>
      <c r="S7" s="52"/>
      <c r="T7" s="52"/>
      <c r="U7" s="52"/>
      <c r="V7" s="52"/>
      <c r="W7" s="52"/>
      <c r="X7" s="52"/>
      <c r="Y7" s="52"/>
      <c r="Z7" s="52"/>
      <c r="AA7" s="52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51"/>
      <c r="ET7" s="51"/>
      <c r="EU7" s="51"/>
      <c r="EV7" s="51"/>
      <c r="EW7" s="51"/>
      <c r="EX7" s="51"/>
      <c r="EY7" s="51"/>
      <c r="EZ7" s="51"/>
      <c r="FA7" s="51"/>
      <c r="FB7" s="51"/>
      <c r="FC7" s="51"/>
      <c r="FD7" s="51"/>
      <c r="FE7" s="51"/>
      <c r="FF7" s="51"/>
      <c r="FG7" s="51"/>
      <c r="FH7" s="51"/>
      <c r="FI7" s="51"/>
      <c r="FJ7" s="51"/>
      <c r="FK7" s="51"/>
      <c r="FL7" s="51"/>
      <c r="FM7" s="51"/>
      <c r="FN7" s="51"/>
      <c r="FO7" s="51"/>
      <c r="FP7" s="51"/>
      <c r="FQ7" s="51"/>
      <c r="FR7" s="51"/>
      <c r="FS7" s="51"/>
      <c r="FT7" s="51"/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51"/>
      <c r="GT7" s="51"/>
      <c r="GU7" s="51"/>
      <c r="GV7" s="51"/>
      <c r="GW7" s="51"/>
      <c r="GX7" s="51"/>
      <c r="GY7" s="51"/>
      <c r="GZ7" s="51"/>
      <c r="HA7" s="51"/>
      <c r="HB7" s="51"/>
      <c r="HC7" s="51"/>
      <c r="HD7" s="51"/>
      <c r="HE7" s="51"/>
      <c r="HF7" s="51"/>
      <c r="HG7" s="51"/>
      <c r="HH7" s="51"/>
      <c r="HI7" s="51"/>
      <c r="HJ7" s="51"/>
      <c r="HK7" s="51"/>
      <c r="HL7" s="51"/>
      <c r="HM7" s="51"/>
      <c r="HN7" s="51"/>
      <c r="HO7" s="51"/>
      <c r="HP7" s="51"/>
      <c r="HQ7" s="51"/>
      <c r="HR7" s="51"/>
      <c r="HS7" s="51"/>
      <c r="HT7" s="51"/>
      <c r="HU7" s="51"/>
      <c r="HV7" s="51"/>
      <c r="HW7" s="51"/>
      <c r="HX7" s="51"/>
      <c r="HY7" s="51"/>
      <c r="HZ7" s="51"/>
      <c r="IA7" s="51"/>
      <c r="IB7" s="51"/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51"/>
      <c r="JB7" s="51"/>
      <c r="JC7" s="51"/>
      <c r="JD7" s="51"/>
      <c r="JE7" s="51"/>
      <c r="JF7" s="51"/>
      <c r="JG7" s="51"/>
      <c r="JH7" s="51"/>
      <c r="JI7" s="51"/>
      <c r="JJ7" s="51"/>
      <c r="JK7" s="51"/>
      <c r="JL7" s="51"/>
      <c r="JM7" s="51"/>
      <c r="JN7" s="51"/>
      <c r="JO7" s="51"/>
      <c r="JP7" s="51"/>
      <c r="JQ7" s="51"/>
      <c r="JR7" s="51"/>
      <c r="JS7" s="51"/>
      <c r="JT7" s="51"/>
      <c r="JU7" s="51"/>
      <c r="JV7" s="51"/>
      <c r="JW7" s="51"/>
      <c r="JX7" s="51"/>
      <c r="JY7" s="51"/>
      <c r="JZ7" s="51"/>
      <c r="KA7" s="51"/>
      <c r="KB7" s="51"/>
      <c r="KC7" s="51"/>
      <c r="KD7" s="51"/>
      <c r="KE7" s="51"/>
      <c r="KF7" s="51"/>
      <c r="KG7" s="51"/>
      <c r="KH7" s="51"/>
      <c r="KI7" s="51"/>
      <c r="KJ7" s="51"/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51"/>
      <c r="LJ7" s="51"/>
      <c r="LK7" s="51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0"/>
    </row>
    <row r="8" spans="1:383" s="42" customFormat="1" hidden="1" x14ac:dyDescent="0.3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64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2"/>
      <c r="IV8" s="52"/>
      <c r="IW8" s="52"/>
      <c r="IX8" s="52"/>
      <c r="IY8" s="52"/>
      <c r="IZ8" s="52"/>
      <c r="JA8" s="52"/>
      <c r="JB8" s="52"/>
      <c r="JC8" s="52"/>
      <c r="JD8" s="52"/>
      <c r="JE8" s="52"/>
      <c r="JF8" s="52"/>
      <c r="JG8" s="52"/>
      <c r="JH8" s="52"/>
      <c r="JI8" s="52"/>
      <c r="JJ8" s="52"/>
      <c r="JK8" s="52"/>
      <c r="JL8" s="52"/>
      <c r="JM8" s="52"/>
      <c r="JN8" s="52"/>
      <c r="JO8" s="52"/>
      <c r="JP8" s="52"/>
      <c r="JQ8" s="52"/>
      <c r="JR8" s="52"/>
      <c r="JS8" s="52"/>
      <c r="JT8" s="52"/>
      <c r="JU8" s="52"/>
      <c r="JV8" s="52"/>
      <c r="JW8" s="52"/>
      <c r="JX8" s="52"/>
      <c r="JY8" s="52"/>
      <c r="JZ8" s="52"/>
      <c r="KA8" s="52"/>
      <c r="KB8" s="52"/>
      <c r="KC8" s="52"/>
      <c r="KD8" s="52"/>
      <c r="KE8" s="52"/>
      <c r="KF8" s="52"/>
      <c r="KG8" s="52"/>
      <c r="KH8" s="52"/>
      <c r="KI8" s="52"/>
      <c r="KJ8" s="52"/>
      <c r="KK8" s="52"/>
      <c r="KL8" s="52"/>
      <c r="KM8" s="52"/>
      <c r="KN8" s="52"/>
      <c r="KO8" s="52"/>
      <c r="KP8" s="52"/>
      <c r="KQ8" s="52"/>
      <c r="KR8" s="52"/>
      <c r="KS8" s="52"/>
      <c r="KT8" s="52"/>
      <c r="KU8" s="52"/>
      <c r="KV8" s="52"/>
      <c r="KW8" s="52"/>
      <c r="KX8" s="52"/>
      <c r="KY8" s="52"/>
      <c r="KZ8" s="52"/>
      <c r="LA8" s="52"/>
      <c r="LB8" s="52"/>
      <c r="LC8" s="52"/>
      <c r="LD8" s="52"/>
      <c r="LE8" s="52"/>
      <c r="LF8" s="52"/>
      <c r="LG8" s="52"/>
      <c r="LH8" s="52"/>
      <c r="LI8" s="52"/>
      <c r="LJ8" s="52"/>
      <c r="LK8" s="52"/>
      <c r="LL8" s="52"/>
      <c r="LM8" s="52"/>
      <c r="LN8" s="52"/>
      <c r="LO8" s="52"/>
      <c r="LP8" s="52"/>
      <c r="LQ8" s="52"/>
      <c r="LR8" s="52"/>
      <c r="LS8" s="52"/>
      <c r="LT8" s="52"/>
      <c r="LU8" s="52"/>
      <c r="LV8" s="52"/>
      <c r="LW8" s="52"/>
      <c r="LX8" s="52"/>
      <c r="LY8" s="52"/>
      <c r="LZ8" s="52"/>
      <c r="MA8" s="52"/>
      <c r="MB8" s="52"/>
      <c r="MC8" s="52"/>
      <c r="MD8" s="52"/>
      <c r="ME8" s="52"/>
      <c r="MF8" s="52"/>
      <c r="MG8" s="52"/>
      <c r="MH8" s="52"/>
      <c r="MI8" s="52"/>
      <c r="MJ8" s="52"/>
      <c r="MK8" s="52"/>
      <c r="ML8" s="52"/>
      <c r="MM8" s="52"/>
      <c r="MN8" s="52"/>
      <c r="MO8" s="52"/>
      <c r="MP8" s="52"/>
      <c r="MQ8" s="52"/>
      <c r="MR8" s="52"/>
      <c r="MS8" s="52"/>
      <c r="MT8" s="52"/>
      <c r="MU8" s="52"/>
      <c r="MV8" s="52"/>
      <c r="MW8" s="52"/>
      <c r="MX8" s="52"/>
      <c r="MY8" s="52"/>
      <c r="MZ8" s="52"/>
      <c r="NA8" s="52"/>
      <c r="NB8" s="52"/>
      <c r="NC8" s="52"/>
      <c r="ND8" s="52"/>
      <c r="NE8" s="52"/>
      <c r="NF8" s="52"/>
      <c r="NG8" s="52"/>
      <c r="NH8" s="52"/>
      <c r="NI8" s="50"/>
    </row>
    <row r="9" spans="1:383" s="42" customFormat="1" x14ac:dyDescent="0.3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2"/>
      <c r="IV9" s="52"/>
      <c r="IW9" s="52"/>
      <c r="IX9" s="52"/>
      <c r="IY9" s="52"/>
      <c r="IZ9" s="52"/>
      <c r="JA9" s="52"/>
      <c r="JB9" s="52"/>
      <c r="JC9" s="52"/>
      <c r="JD9" s="52"/>
      <c r="JE9" s="52"/>
      <c r="JF9" s="52"/>
      <c r="JG9" s="52"/>
      <c r="JH9" s="52"/>
      <c r="JI9" s="52"/>
      <c r="JJ9" s="52"/>
      <c r="JK9" s="52"/>
      <c r="JL9" s="52"/>
      <c r="JM9" s="52"/>
      <c r="JN9" s="52"/>
      <c r="JO9" s="52"/>
      <c r="JP9" s="52"/>
      <c r="JQ9" s="52"/>
      <c r="JR9" s="52"/>
      <c r="JS9" s="52"/>
      <c r="JT9" s="52"/>
      <c r="JU9" s="52"/>
      <c r="JV9" s="52"/>
      <c r="JW9" s="52"/>
      <c r="JX9" s="52"/>
      <c r="JY9" s="52"/>
      <c r="JZ9" s="52"/>
      <c r="KA9" s="52"/>
      <c r="KB9" s="52"/>
      <c r="KC9" s="52"/>
      <c r="KD9" s="52"/>
      <c r="KE9" s="52"/>
      <c r="KF9" s="52"/>
      <c r="KG9" s="52"/>
      <c r="KH9" s="52"/>
      <c r="KI9" s="52"/>
      <c r="KJ9" s="52"/>
      <c r="KK9" s="52"/>
      <c r="KL9" s="52"/>
      <c r="KM9" s="52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  <c r="LG9" s="52"/>
      <c r="LH9" s="52"/>
      <c r="LI9" s="52"/>
      <c r="LJ9" s="52"/>
      <c r="LK9" s="52"/>
      <c r="LL9" s="52"/>
      <c r="LM9" s="52"/>
      <c r="LN9" s="52"/>
      <c r="LO9" s="52"/>
      <c r="LP9" s="52"/>
      <c r="LQ9" s="52"/>
      <c r="LR9" s="52"/>
      <c r="LS9" s="52"/>
      <c r="LT9" s="52"/>
      <c r="LU9" s="52"/>
      <c r="LV9" s="52"/>
      <c r="LW9" s="52"/>
      <c r="LX9" s="52"/>
      <c r="LY9" s="52"/>
      <c r="LZ9" s="52"/>
      <c r="MA9" s="52"/>
      <c r="MB9" s="52"/>
      <c r="MC9" s="52"/>
      <c r="MD9" s="52"/>
      <c r="ME9" s="52"/>
      <c r="MF9" s="52"/>
      <c r="MG9" s="52"/>
      <c r="MH9" s="52"/>
      <c r="MI9" s="52"/>
      <c r="MJ9" s="52"/>
      <c r="MK9" s="52"/>
      <c r="ML9" s="52"/>
      <c r="MM9" s="52"/>
      <c r="MN9" s="52"/>
      <c r="MO9" s="52"/>
      <c r="MP9" s="52"/>
      <c r="MQ9" s="52"/>
      <c r="MR9" s="52"/>
      <c r="MS9" s="52"/>
      <c r="MT9" s="52"/>
      <c r="MU9" s="52"/>
      <c r="MV9" s="52"/>
      <c r="MW9" s="52"/>
      <c r="MX9" s="52"/>
      <c r="MY9" s="52"/>
      <c r="MZ9" s="52"/>
      <c r="NA9" s="52"/>
      <c r="NB9" s="52"/>
      <c r="NC9" s="52"/>
      <c r="ND9" s="52"/>
      <c r="NE9" s="52"/>
      <c r="NF9" s="52"/>
      <c r="NG9" s="52"/>
      <c r="NH9" s="52"/>
      <c r="NI9" s="50"/>
    </row>
    <row r="10" spans="1:383" s="42" customFormat="1" ht="15.5" x14ac:dyDescent="0.35">
      <c r="A10" s="52"/>
      <c r="B10" s="1152" t="s">
        <v>289</v>
      </c>
      <c r="C10" s="1152" t="s">
        <v>33</v>
      </c>
      <c r="D10" s="1152" t="s">
        <v>34</v>
      </c>
      <c r="E10" s="1152" t="s">
        <v>271</v>
      </c>
      <c r="F10" s="1156" t="s">
        <v>37</v>
      </c>
      <c r="G10" s="1157"/>
      <c r="H10" s="1158"/>
      <c r="I10" s="1151" t="s">
        <v>278</v>
      </c>
      <c r="J10" s="1136"/>
      <c r="K10" s="1136"/>
      <c r="L10" s="1136"/>
      <c r="M10" s="1136"/>
      <c r="N10" s="1136"/>
      <c r="O10" s="1136"/>
      <c r="P10" s="1136"/>
      <c r="Q10" s="1136"/>
      <c r="R10" s="1136"/>
      <c r="S10" s="1136"/>
      <c r="T10" s="1136"/>
      <c r="U10" s="1136"/>
      <c r="V10" s="1136"/>
      <c r="W10" s="1136"/>
      <c r="X10" s="1136"/>
      <c r="Y10" s="1136"/>
      <c r="Z10" s="1136"/>
      <c r="AA10" s="1136"/>
      <c r="AB10" s="1136"/>
      <c r="AC10" s="1136"/>
      <c r="AD10" s="1136"/>
      <c r="AE10" s="1136"/>
      <c r="AF10" s="1136"/>
      <c r="AG10" s="1136"/>
      <c r="AH10" s="1136"/>
      <c r="AI10" s="1136"/>
      <c r="AJ10" s="1136"/>
      <c r="AK10" s="1136"/>
      <c r="AL10" s="1136"/>
      <c r="AM10" s="1137"/>
      <c r="AN10" s="1138" t="s">
        <v>279</v>
      </c>
      <c r="AO10" s="1139"/>
      <c r="AP10" s="1139"/>
      <c r="AQ10" s="1139"/>
      <c r="AR10" s="1139"/>
      <c r="AS10" s="1139"/>
      <c r="AT10" s="1139"/>
      <c r="AU10" s="1139"/>
      <c r="AV10" s="1139"/>
      <c r="AW10" s="1139"/>
      <c r="AX10" s="1139"/>
      <c r="AY10" s="1139"/>
      <c r="AZ10" s="1139"/>
      <c r="BA10" s="1139"/>
      <c r="BB10" s="1139"/>
      <c r="BC10" s="1139"/>
      <c r="BD10" s="1139"/>
      <c r="BE10" s="1139"/>
      <c r="BF10" s="1139"/>
      <c r="BG10" s="1139"/>
      <c r="BH10" s="1139"/>
      <c r="BI10" s="1139"/>
      <c r="BJ10" s="1139"/>
      <c r="BK10" s="1139"/>
      <c r="BL10" s="1139"/>
      <c r="BM10" s="1139"/>
      <c r="BN10" s="1139"/>
      <c r="BO10" s="1140"/>
      <c r="BP10" s="1135" t="s">
        <v>280</v>
      </c>
      <c r="BQ10" s="1136"/>
      <c r="BR10" s="1136"/>
      <c r="BS10" s="1136"/>
      <c r="BT10" s="1136"/>
      <c r="BU10" s="1136"/>
      <c r="BV10" s="1136"/>
      <c r="BW10" s="1136"/>
      <c r="BX10" s="1136"/>
      <c r="BY10" s="1136"/>
      <c r="BZ10" s="1136"/>
      <c r="CA10" s="1136"/>
      <c r="CB10" s="1136"/>
      <c r="CC10" s="1136"/>
      <c r="CD10" s="1136"/>
      <c r="CE10" s="1136"/>
      <c r="CF10" s="1136"/>
      <c r="CG10" s="1136"/>
      <c r="CH10" s="1136"/>
      <c r="CI10" s="1136"/>
      <c r="CJ10" s="1136"/>
      <c r="CK10" s="1136"/>
      <c r="CL10" s="1136"/>
      <c r="CM10" s="1136"/>
      <c r="CN10" s="1136"/>
      <c r="CO10" s="1136"/>
      <c r="CP10" s="1136"/>
      <c r="CQ10" s="1136"/>
      <c r="CR10" s="1136"/>
      <c r="CS10" s="1136"/>
      <c r="CT10" s="1137"/>
      <c r="CU10" s="1132" t="s">
        <v>281</v>
      </c>
      <c r="CV10" s="1133"/>
      <c r="CW10" s="1133"/>
      <c r="CX10" s="1133"/>
      <c r="CY10" s="1133"/>
      <c r="CZ10" s="1133"/>
      <c r="DA10" s="1133"/>
      <c r="DB10" s="1133"/>
      <c r="DC10" s="1133"/>
      <c r="DD10" s="1133"/>
      <c r="DE10" s="1133"/>
      <c r="DF10" s="1133"/>
      <c r="DG10" s="1133"/>
      <c r="DH10" s="1133"/>
      <c r="DI10" s="1133"/>
      <c r="DJ10" s="1133"/>
      <c r="DK10" s="1133"/>
      <c r="DL10" s="1133"/>
      <c r="DM10" s="1133"/>
      <c r="DN10" s="1133"/>
      <c r="DO10" s="1133"/>
      <c r="DP10" s="1133"/>
      <c r="DQ10" s="1133"/>
      <c r="DR10" s="1133"/>
      <c r="DS10" s="1133"/>
      <c r="DT10" s="1133"/>
      <c r="DU10" s="1133"/>
      <c r="DV10" s="1133"/>
      <c r="DW10" s="1133"/>
      <c r="DX10" s="1134"/>
      <c r="DY10" s="1135" t="s">
        <v>18</v>
      </c>
      <c r="DZ10" s="1136"/>
      <c r="EA10" s="1136"/>
      <c r="EB10" s="1136"/>
      <c r="EC10" s="1136"/>
      <c r="ED10" s="1136"/>
      <c r="EE10" s="1136"/>
      <c r="EF10" s="1136"/>
      <c r="EG10" s="1136"/>
      <c r="EH10" s="1136"/>
      <c r="EI10" s="1136"/>
      <c r="EJ10" s="1136"/>
      <c r="EK10" s="1136"/>
      <c r="EL10" s="1136"/>
      <c r="EM10" s="1136"/>
      <c r="EN10" s="1136"/>
      <c r="EO10" s="1136"/>
      <c r="EP10" s="1136"/>
      <c r="EQ10" s="1136"/>
      <c r="ER10" s="1136"/>
      <c r="ES10" s="1136"/>
      <c r="ET10" s="1136"/>
      <c r="EU10" s="1136"/>
      <c r="EV10" s="1136"/>
      <c r="EW10" s="1136"/>
      <c r="EX10" s="1136"/>
      <c r="EY10" s="1136"/>
      <c r="EZ10" s="1136"/>
      <c r="FA10" s="1136"/>
      <c r="FB10" s="1136"/>
      <c r="FC10" s="1137"/>
      <c r="FD10" s="1132" t="s">
        <v>282</v>
      </c>
      <c r="FE10" s="1133"/>
      <c r="FF10" s="1133"/>
      <c r="FG10" s="1133"/>
      <c r="FH10" s="1133"/>
      <c r="FI10" s="1133"/>
      <c r="FJ10" s="1133"/>
      <c r="FK10" s="1133"/>
      <c r="FL10" s="1133"/>
      <c r="FM10" s="1133"/>
      <c r="FN10" s="1133"/>
      <c r="FO10" s="1133"/>
      <c r="FP10" s="1133"/>
      <c r="FQ10" s="1133"/>
      <c r="FR10" s="1133"/>
      <c r="FS10" s="1133"/>
      <c r="FT10" s="1133"/>
      <c r="FU10" s="1133"/>
      <c r="FV10" s="1133"/>
      <c r="FW10" s="1133"/>
      <c r="FX10" s="1133"/>
      <c r="FY10" s="1133"/>
      <c r="FZ10" s="1133"/>
      <c r="GA10" s="1133"/>
      <c r="GB10" s="1133"/>
      <c r="GC10" s="1133"/>
      <c r="GD10" s="1133"/>
      <c r="GE10" s="1133"/>
      <c r="GF10" s="1133"/>
      <c r="GG10" s="1134"/>
      <c r="GH10" s="1135" t="s">
        <v>283</v>
      </c>
      <c r="GI10" s="1136"/>
      <c r="GJ10" s="1136"/>
      <c r="GK10" s="1136"/>
      <c r="GL10" s="1136"/>
      <c r="GM10" s="1136"/>
      <c r="GN10" s="1136"/>
      <c r="GO10" s="1136"/>
      <c r="GP10" s="1136"/>
      <c r="GQ10" s="1136"/>
      <c r="GR10" s="1136"/>
      <c r="GS10" s="1136"/>
      <c r="GT10" s="1136"/>
      <c r="GU10" s="1136"/>
      <c r="GV10" s="1136"/>
      <c r="GW10" s="1136"/>
      <c r="GX10" s="1136"/>
      <c r="GY10" s="1136"/>
      <c r="GZ10" s="1136"/>
      <c r="HA10" s="1136"/>
      <c r="HB10" s="1136"/>
      <c r="HC10" s="1136"/>
      <c r="HD10" s="1136"/>
      <c r="HE10" s="1136"/>
      <c r="HF10" s="1136"/>
      <c r="HG10" s="1136"/>
      <c r="HH10" s="1136"/>
      <c r="HI10" s="1136"/>
      <c r="HJ10" s="1136"/>
      <c r="HK10" s="1136"/>
      <c r="HL10" s="1137"/>
      <c r="HM10" s="1138" t="s">
        <v>284</v>
      </c>
      <c r="HN10" s="1139"/>
      <c r="HO10" s="1139"/>
      <c r="HP10" s="1139"/>
      <c r="HQ10" s="1139"/>
      <c r="HR10" s="1139"/>
      <c r="HS10" s="1139"/>
      <c r="HT10" s="1139"/>
      <c r="HU10" s="1139"/>
      <c r="HV10" s="1139"/>
      <c r="HW10" s="1139"/>
      <c r="HX10" s="1139"/>
      <c r="HY10" s="1139"/>
      <c r="HZ10" s="1139"/>
      <c r="IA10" s="1139"/>
      <c r="IB10" s="1139"/>
      <c r="IC10" s="1139"/>
      <c r="ID10" s="1139"/>
      <c r="IE10" s="1139"/>
      <c r="IF10" s="1139"/>
      <c r="IG10" s="1139"/>
      <c r="IH10" s="1139"/>
      <c r="II10" s="1139"/>
      <c r="IJ10" s="1139"/>
      <c r="IK10" s="1139"/>
      <c r="IL10" s="1139"/>
      <c r="IM10" s="1139"/>
      <c r="IN10" s="1139"/>
      <c r="IO10" s="1139"/>
      <c r="IP10" s="1139"/>
      <c r="IQ10" s="1140"/>
      <c r="IR10" s="1135" t="s">
        <v>285</v>
      </c>
      <c r="IS10" s="1136"/>
      <c r="IT10" s="1136"/>
      <c r="IU10" s="1136"/>
      <c r="IV10" s="1136"/>
      <c r="IW10" s="1136"/>
      <c r="IX10" s="1136"/>
      <c r="IY10" s="1136"/>
      <c r="IZ10" s="1136"/>
      <c r="JA10" s="1136"/>
      <c r="JB10" s="1136"/>
      <c r="JC10" s="1136"/>
      <c r="JD10" s="1136"/>
      <c r="JE10" s="1136"/>
      <c r="JF10" s="1136"/>
      <c r="JG10" s="1136"/>
      <c r="JH10" s="1136"/>
      <c r="JI10" s="1136"/>
      <c r="JJ10" s="1136"/>
      <c r="JK10" s="1136"/>
      <c r="JL10" s="1136"/>
      <c r="JM10" s="1136"/>
      <c r="JN10" s="1136"/>
      <c r="JO10" s="1136"/>
      <c r="JP10" s="1136"/>
      <c r="JQ10" s="1136"/>
      <c r="JR10" s="1136"/>
      <c r="JS10" s="1136"/>
      <c r="JT10" s="1136"/>
      <c r="JU10" s="1137"/>
      <c r="JV10" s="1132" t="s">
        <v>286</v>
      </c>
      <c r="JW10" s="1133"/>
      <c r="JX10" s="1133"/>
      <c r="JY10" s="1133"/>
      <c r="JZ10" s="1133"/>
      <c r="KA10" s="1133"/>
      <c r="KB10" s="1133"/>
      <c r="KC10" s="1133"/>
      <c r="KD10" s="1133"/>
      <c r="KE10" s="1133"/>
      <c r="KF10" s="1133"/>
      <c r="KG10" s="1133"/>
      <c r="KH10" s="1133"/>
      <c r="KI10" s="1133"/>
      <c r="KJ10" s="1133"/>
      <c r="KK10" s="1133"/>
      <c r="KL10" s="1133"/>
      <c r="KM10" s="1133"/>
      <c r="KN10" s="1133"/>
      <c r="KO10" s="1133"/>
      <c r="KP10" s="1133"/>
      <c r="KQ10" s="1133"/>
      <c r="KR10" s="1133"/>
      <c r="KS10" s="1133"/>
      <c r="KT10" s="1133"/>
      <c r="KU10" s="1133"/>
      <c r="KV10" s="1133"/>
      <c r="KW10" s="1133"/>
      <c r="KX10" s="1133"/>
      <c r="KY10" s="1133"/>
      <c r="KZ10" s="1134"/>
      <c r="LA10" s="1135" t="s">
        <v>287</v>
      </c>
      <c r="LB10" s="1136"/>
      <c r="LC10" s="1136"/>
      <c r="LD10" s="1136"/>
      <c r="LE10" s="1136"/>
      <c r="LF10" s="1136"/>
      <c r="LG10" s="1136"/>
      <c r="LH10" s="1136"/>
      <c r="LI10" s="1136"/>
      <c r="LJ10" s="1136"/>
      <c r="LK10" s="1136"/>
      <c r="LL10" s="1136"/>
      <c r="LM10" s="1136"/>
      <c r="LN10" s="1136"/>
      <c r="LO10" s="1136"/>
      <c r="LP10" s="1136"/>
      <c r="LQ10" s="1136"/>
      <c r="LR10" s="1136"/>
      <c r="LS10" s="1136"/>
      <c r="LT10" s="1136"/>
      <c r="LU10" s="1136"/>
      <c r="LV10" s="1136"/>
      <c r="LW10" s="1136"/>
      <c r="LX10" s="1136"/>
      <c r="LY10" s="1136"/>
      <c r="LZ10" s="1136"/>
      <c r="MA10" s="1136"/>
      <c r="MB10" s="1136"/>
      <c r="MC10" s="1136"/>
      <c r="MD10" s="1137"/>
      <c r="ME10" s="1132" t="s">
        <v>288</v>
      </c>
      <c r="MF10" s="1133"/>
      <c r="MG10" s="1133"/>
      <c r="MH10" s="1133"/>
      <c r="MI10" s="1133"/>
      <c r="MJ10" s="1133"/>
      <c r="MK10" s="1133"/>
      <c r="ML10" s="1133"/>
      <c r="MM10" s="1133"/>
      <c r="MN10" s="1133"/>
      <c r="MO10" s="1133"/>
      <c r="MP10" s="1133"/>
      <c r="MQ10" s="1133"/>
      <c r="MR10" s="1133"/>
      <c r="MS10" s="1133"/>
      <c r="MT10" s="1133"/>
      <c r="MU10" s="1133"/>
      <c r="MV10" s="1133"/>
      <c r="MW10" s="1133"/>
      <c r="MX10" s="1133"/>
      <c r="MY10" s="1133"/>
      <c r="MZ10" s="1133"/>
      <c r="NA10" s="1133"/>
      <c r="NB10" s="1133"/>
      <c r="NC10" s="1133"/>
      <c r="ND10" s="1133"/>
      <c r="NE10" s="1133"/>
      <c r="NF10" s="1133"/>
      <c r="NG10" s="1133"/>
      <c r="NH10" s="1133"/>
      <c r="NI10" s="1134"/>
      <c r="NJ10" s="50"/>
    </row>
    <row r="11" spans="1:383" s="145" customFormat="1" ht="15.5" x14ac:dyDescent="0.35">
      <c r="A11" s="52"/>
      <c r="B11" s="1153"/>
      <c r="C11" s="1153"/>
      <c r="D11" s="1153"/>
      <c r="E11" s="1153"/>
      <c r="F11" s="148" t="s">
        <v>290</v>
      </c>
      <c r="G11" s="150" t="s">
        <v>36</v>
      </c>
      <c r="H11" s="149" t="s">
        <v>35</v>
      </c>
      <c r="I11" s="146">
        <v>1</v>
      </c>
      <c r="J11" s="147">
        <v>2</v>
      </c>
      <c r="K11" s="146">
        <v>3</v>
      </c>
      <c r="L11" s="147">
        <v>4</v>
      </c>
      <c r="M11" s="146">
        <v>5</v>
      </c>
      <c r="N11" s="147">
        <v>6</v>
      </c>
      <c r="O11" s="146">
        <v>7</v>
      </c>
      <c r="P11" s="147">
        <v>8</v>
      </c>
      <c r="Q11" s="146">
        <v>9</v>
      </c>
      <c r="R11" s="147">
        <v>10</v>
      </c>
      <c r="S11" s="146">
        <v>11</v>
      </c>
      <c r="T11" s="147">
        <v>12</v>
      </c>
      <c r="U11" s="146">
        <v>13</v>
      </c>
      <c r="V11" s="147">
        <v>14</v>
      </c>
      <c r="W11" s="146">
        <v>15</v>
      </c>
      <c r="X11" s="147">
        <v>16</v>
      </c>
      <c r="Y11" s="146">
        <v>17</v>
      </c>
      <c r="Z11" s="147">
        <v>18</v>
      </c>
      <c r="AA11" s="146">
        <v>19</v>
      </c>
      <c r="AB11" s="147">
        <v>20</v>
      </c>
      <c r="AC11" s="146">
        <v>21</v>
      </c>
      <c r="AD11" s="147">
        <v>22</v>
      </c>
      <c r="AE11" s="146">
        <v>23</v>
      </c>
      <c r="AF11" s="147">
        <v>24</v>
      </c>
      <c r="AG11" s="146">
        <v>25</v>
      </c>
      <c r="AH11" s="147">
        <v>26</v>
      </c>
      <c r="AI11" s="146">
        <v>27</v>
      </c>
      <c r="AJ11" s="147">
        <v>28</v>
      </c>
      <c r="AK11" s="146">
        <v>29</v>
      </c>
      <c r="AL11" s="147">
        <v>30</v>
      </c>
      <c r="AM11" s="146">
        <v>31</v>
      </c>
      <c r="AN11" s="147">
        <v>1</v>
      </c>
      <c r="AO11" s="146">
        <v>2</v>
      </c>
      <c r="AP11" s="147">
        <v>3</v>
      </c>
      <c r="AQ11" s="146">
        <v>4</v>
      </c>
      <c r="AR11" s="147">
        <v>5</v>
      </c>
      <c r="AS11" s="146">
        <v>6</v>
      </c>
      <c r="AT11" s="147">
        <v>7</v>
      </c>
      <c r="AU11" s="146">
        <v>8</v>
      </c>
      <c r="AV11" s="147">
        <v>9</v>
      </c>
      <c r="AW11" s="146">
        <v>10</v>
      </c>
      <c r="AX11" s="147">
        <v>11</v>
      </c>
      <c r="AY11" s="146">
        <v>12</v>
      </c>
      <c r="AZ11" s="147">
        <v>13</v>
      </c>
      <c r="BA11" s="146">
        <v>14</v>
      </c>
      <c r="BB11" s="147">
        <v>15</v>
      </c>
      <c r="BC11" s="146">
        <v>16</v>
      </c>
      <c r="BD11" s="147">
        <v>17</v>
      </c>
      <c r="BE11" s="146">
        <v>18</v>
      </c>
      <c r="BF11" s="147">
        <v>19</v>
      </c>
      <c r="BG11" s="146">
        <v>20</v>
      </c>
      <c r="BH11" s="147">
        <v>21</v>
      </c>
      <c r="BI11" s="146">
        <v>22</v>
      </c>
      <c r="BJ11" s="147">
        <v>23</v>
      </c>
      <c r="BK11" s="146">
        <v>24</v>
      </c>
      <c r="BL11" s="147">
        <v>25</v>
      </c>
      <c r="BM11" s="146">
        <v>26</v>
      </c>
      <c r="BN11" s="147">
        <v>27</v>
      </c>
      <c r="BO11" s="146">
        <v>28</v>
      </c>
      <c r="BP11" s="147">
        <v>1</v>
      </c>
      <c r="BQ11" s="146">
        <v>2</v>
      </c>
      <c r="BR11" s="147">
        <v>3</v>
      </c>
      <c r="BS11" s="146">
        <v>4</v>
      </c>
      <c r="BT11" s="147">
        <v>5</v>
      </c>
      <c r="BU11" s="146">
        <v>6</v>
      </c>
      <c r="BV11" s="147">
        <v>7</v>
      </c>
      <c r="BW11" s="146">
        <v>8</v>
      </c>
      <c r="BX11" s="147">
        <v>9</v>
      </c>
      <c r="BY11" s="146">
        <v>10</v>
      </c>
      <c r="BZ11" s="147">
        <v>11</v>
      </c>
      <c r="CA11" s="146">
        <v>12</v>
      </c>
      <c r="CB11" s="147">
        <v>13</v>
      </c>
      <c r="CC11" s="146">
        <v>14</v>
      </c>
      <c r="CD11" s="147">
        <v>15</v>
      </c>
      <c r="CE11" s="146">
        <v>16</v>
      </c>
      <c r="CF11" s="147">
        <v>17</v>
      </c>
      <c r="CG11" s="146">
        <v>18</v>
      </c>
      <c r="CH11" s="147">
        <v>19</v>
      </c>
      <c r="CI11" s="146">
        <v>20</v>
      </c>
      <c r="CJ11" s="147">
        <v>21</v>
      </c>
      <c r="CK11" s="146">
        <v>22</v>
      </c>
      <c r="CL11" s="147">
        <v>23</v>
      </c>
      <c r="CM11" s="146">
        <v>24</v>
      </c>
      <c r="CN11" s="147">
        <v>25</v>
      </c>
      <c r="CO11" s="146">
        <v>26</v>
      </c>
      <c r="CP11" s="147">
        <v>27</v>
      </c>
      <c r="CQ11" s="146">
        <v>28</v>
      </c>
      <c r="CR11" s="147">
        <v>29</v>
      </c>
      <c r="CS11" s="146">
        <v>30</v>
      </c>
      <c r="CT11" s="147">
        <v>31</v>
      </c>
      <c r="CU11" s="146">
        <v>1</v>
      </c>
      <c r="CV11" s="147">
        <v>2</v>
      </c>
      <c r="CW11" s="146">
        <v>3</v>
      </c>
      <c r="CX11" s="147">
        <v>4</v>
      </c>
      <c r="CY11" s="146">
        <v>5</v>
      </c>
      <c r="CZ11" s="147">
        <v>6</v>
      </c>
      <c r="DA11" s="146">
        <v>7</v>
      </c>
      <c r="DB11" s="147">
        <v>8</v>
      </c>
      <c r="DC11" s="146">
        <v>9</v>
      </c>
      <c r="DD11" s="147">
        <v>10</v>
      </c>
      <c r="DE11" s="146">
        <v>11</v>
      </c>
      <c r="DF11" s="147">
        <v>12</v>
      </c>
      <c r="DG11" s="146">
        <v>13</v>
      </c>
      <c r="DH11" s="147">
        <v>14</v>
      </c>
      <c r="DI11" s="146">
        <v>15</v>
      </c>
      <c r="DJ11" s="147">
        <v>16</v>
      </c>
      <c r="DK11" s="146">
        <v>17</v>
      </c>
      <c r="DL11" s="147">
        <v>18</v>
      </c>
      <c r="DM11" s="146">
        <v>19</v>
      </c>
      <c r="DN11" s="147">
        <v>20</v>
      </c>
      <c r="DO11" s="146">
        <v>21</v>
      </c>
      <c r="DP11" s="147">
        <v>22</v>
      </c>
      <c r="DQ11" s="146">
        <v>23</v>
      </c>
      <c r="DR11" s="147">
        <v>24</v>
      </c>
      <c r="DS11" s="146">
        <v>25</v>
      </c>
      <c r="DT11" s="147">
        <v>26</v>
      </c>
      <c r="DU11" s="146">
        <v>27</v>
      </c>
      <c r="DV11" s="147">
        <v>28</v>
      </c>
      <c r="DW11" s="146">
        <v>29</v>
      </c>
      <c r="DX11" s="147">
        <v>30</v>
      </c>
      <c r="DY11" s="146">
        <v>1</v>
      </c>
      <c r="DZ11" s="147">
        <v>2</v>
      </c>
      <c r="EA11" s="146">
        <v>3</v>
      </c>
      <c r="EB11" s="147">
        <v>4</v>
      </c>
      <c r="EC11" s="146">
        <v>5</v>
      </c>
      <c r="ED11" s="147">
        <v>6</v>
      </c>
      <c r="EE11" s="146">
        <v>7</v>
      </c>
      <c r="EF11" s="147">
        <v>8</v>
      </c>
      <c r="EG11" s="146">
        <v>9</v>
      </c>
      <c r="EH11" s="147">
        <v>10</v>
      </c>
      <c r="EI11" s="146">
        <v>11</v>
      </c>
      <c r="EJ11" s="147">
        <v>12</v>
      </c>
      <c r="EK11" s="146">
        <v>13</v>
      </c>
      <c r="EL11" s="147">
        <v>14</v>
      </c>
      <c r="EM11" s="146">
        <v>15</v>
      </c>
      <c r="EN11" s="147">
        <v>16</v>
      </c>
      <c r="EO11" s="146">
        <v>17</v>
      </c>
      <c r="EP11" s="147">
        <v>18</v>
      </c>
      <c r="EQ11" s="146">
        <v>19</v>
      </c>
      <c r="ER11" s="147">
        <v>20</v>
      </c>
      <c r="ES11" s="146">
        <v>21</v>
      </c>
      <c r="ET11" s="147">
        <v>22</v>
      </c>
      <c r="EU11" s="146">
        <v>23</v>
      </c>
      <c r="EV11" s="147">
        <v>24</v>
      </c>
      <c r="EW11" s="146">
        <v>25</v>
      </c>
      <c r="EX11" s="147">
        <v>26</v>
      </c>
      <c r="EY11" s="146">
        <v>27</v>
      </c>
      <c r="EZ11" s="147">
        <v>28</v>
      </c>
      <c r="FA11" s="146">
        <v>29</v>
      </c>
      <c r="FB11" s="147">
        <v>30</v>
      </c>
      <c r="FC11" s="146">
        <v>31</v>
      </c>
      <c r="FD11" s="147">
        <v>1</v>
      </c>
      <c r="FE11" s="146">
        <v>2</v>
      </c>
      <c r="FF11" s="147">
        <v>3</v>
      </c>
      <c r="FG11" s="146">
        <v>4</v>
      </c>
      <c r="FH11" s="147">
        <v>5</v>
      </c>
      <c r="FI11" s="146">
        <v>6</v>
      </c>
      <c r="FJ11" s="147">
        <v>7</v>
      </c>
      <c r="FK11" s="146">
        <v>8</v>
      </c>
      <c r="FL11" s="147">
        <v>9</v>
      </c>
      <c r="FM11" s="146">
        <v>10</v>
      </c>
      <c r="FN11" s="147">
        <v>11</v>
      </c>
      <c r="FO11" s="146">
        <v>12</v>
      </c>
      <c r="FP11" s="147">
        <v>13</v>
      </c>
      <c r="FQ11" s="146">
        <v>14</v>
      </c>
      <c r="FR11" s="147">
        <v>15</v>
      </c>
      <c r="FS11" s="146">
        <v>16</v>
      </c>
      <c r="FT11" s="147">
        <v>17</v>
      </c>
      <c r="FU11" s="146">
        <v>18</v>
      </c>
      <c r="FV11" s="147">
        <v>19</v>
      </c>
      <c r="FW11" s="146">
        <v>20</v>
      </c>
      <c r="FX11" s="147">
        <v>21</v>
      </c>
      <c r="FY11" s="146">
        <v>22</v>
      </c>
      <c r="FZ11" s="147">
        <v>23</v>
      </c>
      <c r="GA11" s="146">
        <v>24</v>
      </c>
      <c r="GB11" s="147">
        <v>25</v>
      </c>
      <c r="GC11" s="146">
        <v>26</v>
      </c>
      <c r="GD11" s="147">
        <v>27</v>
      </c>
      <c r="GE11" s="146">
        <v>28</v>
      </c>
      <c r="GF11" s="147">
        <v>29</v>
      </c>
      <c r="GG11" s="146">
        <v>30</v>
      </c>
      <c r="GH11" s="147">
        <v>1</v>
      </c>
      <c r="GI11" s="146">
        <v>2</v>
      </c>
      <c r="GJ11" s="147">
        <v>3</v>
      </c>
      <c r="GK11" s="146">
        <v>4</v>
      </c>
      <c r="GL11" s="147">
        <v>5</v>
      </c>
      <c r="GM11" s="146">
        <v>6</v>
      </c>
      <c r="GN11" s="147">
        <v>7</v>
      </c>
      <c r="GO11" s="146">
        <v>8</v>
      </c>
      <c r="GP11" s="147">
        <v>9</v>
      </c>
      <c r="GQ11" s="146">
        <v>10</v>
      </c>
      <c r="GR11" s="147">
        <v>11</v>
      </c>
      <c r="GS11" s="146">
        <v>12</v>
      </c>
      <c r="GT11" s="147">
        <v>13</v>
      </c>
      <c r="GU11" s="146">
        <v>14</v>
      </c>
      <c r="GV11" s="147">
        <v>15</v>
      </c>
      <c r="GW11" s="146">
        <v>16</v>
      </c>
      <c r="GX11" s="147">
        <v>17</v>
      </c>
      <c r="GY11" s="146">
        <v>18</v>
      </c>
      <c r="GZ11" s="147">
        <v>19</v>
      </c>
      <c r="HA11" s="146">
        <v>20</v>
      </c>
      <c r="HB11" s="147">
        <v>21</v>
      </c>
      <c r="HC11" s="146">
        <v>22</v>
      </c>
      <c r="HD11" s="147">
        <v>23</v>
      </c>
      <c r="HE11" s="146">
        <v>24</v>
      </c>
      <c r="HF11" s="147">
        <v>25</v>
      </c>
      <c r="HG11" s="146">
        <v>26</v>
      </c>
      <c r="HH11" s="147">
        <v>27</v>
      </c>
      <c r="HI11" s="146">
        <v>28</v>
      </c>
      <c r="HJ11" s="147">
        <v>29</v>
      </c>
      <c r="HK11" s="146">
        <v>30</v>
      </c>
      <c r="HL11" s="147">
        <v>31</v>
      </c>
      <c r="HM11" s="146">
        <v>1</v>
      </c>
      <c r="HN11" s="147">
        <v>2</v>
      </c>
      <c r="HO11" s="146">
        <v>3</v>
      </c>
      <c r="HP11" s="147">
        <v>4</v>
      </c>
      <c r="HQ11" s="146">
        <v>5</v>
      </c>
      <c r="HR11" s="147">
        <v>6</v>
      </c>
      <c r="HS11" s="146">
        <v>7</v>
      </c>
      <c r="HT11" s="147">
        <v>8</v>
      </c>
      <c r="HU11" s="146">
        <v>9</v>
      </c>
      <c r="HV11" s="147">
        <v>10</v>
      </c>
      <c r="HW11" s="146">
        <v>11</v>
      </c>
      <c r="HX11" s="147">
        <v>12</v>
      </c>
      <c r="HY11" s="146">
        <v>13</v>
      </c>
      <c r="HZ11" s="147">
        <v>14</v>
      </c>
      <c r="IA11" s="146">
        <v>15</v>
      </c>
      <c r="IB11" s="147">
        <v>16</v>
      </c>
      <c r="IC11" s="146">
        <v>17</v>
      </c>
      <c r="ID11" s="147">
        <v>18</v>
      </c>
      <c r="IE11" s="146">
        <v>19</v>
      </c>
      <c r="IF11" s="147">
        <v>20</v>
      </c>
      <c r="IG11" s="146">
        <v>21</v>
      </c>
      <c r="IH11" s="147">
        <v>22</v>
      </c>
      <c r="II11" s="146">
        <v>23</v>
      </c>
      <c r="IJ11" s="147">
        <v>24</v>
      </c>
      <c r="IK11" s="146">
        <v>25</v>
      </c>
      <c r="IL11" s="147">
        <v>26</v>
      </c>
      <c r="IM11" s="146">
        <v>27</v>
      </c>
      <c r="IN11" s="147">
        <v>28</v>
      </c>
      <c r="IO11" s="146">
        <v>29</v>
      </c>
      <c r="IP11" s="147">
        <v>30</v>
      </c>
      <c r="IQ11" s="146">
        <v>31</v>
      </c>
      <c r="IR11" s="147">
        <v>1</v>
      </c>
      <c r="IS11" s="146">
        <v>2</v>
      </c>
      <c r="IT11" s="147">
        <v>3</v>
      </c>
      <c r="IU11" s="146">
        <v>4</v>
      </c>
      <c r="IV11" s="147">
        <v>5</v>
      </c>
      <c r="IW11" s="146">
        <v>6</v>
      </c>
      <c r="IX11" s="147">
        <v>7</v>
      </c>
      <c r="IY11" s="146">
        <v>8</v>
      </c>
      <c r="IZ11" s="147">
        <v>9</v>
      </c>
      <c r="JA11" s="146">
        <v>10</v>
      </c>
      <c r="JB11" s="147">
        <v>11</v>
      </c>
      <c r="JC11" s="146">
        <v>12</v>
      </c>
      <c r="JD11" s="147">
        <v>13</v>
      </c>
      <c r="JE11" s="146">
        <v>14</v>
      </c>
      <c r="JF11" s="147">
        <v>15</v>
      </c>
      <c r="JG11" s="146">
        <v>16</v>
      </c>
      <c r="JH11" s="147">
        <v>17</v>
      </c>
      <c r="JI11" s="146">
        <v>18</v>
      </c>
      <c r="JJ11" s="147">
        <v>19</v>
      </c>
      <c r="JK11" s="146">
        <v>20</v>
      </c>
      <c r="JL11" s="147">
        <v>21</v>
      </c>
      <c r="JM11" s="146">
        <v>22</v>
      </c>
      <c r="JN11" s="147">
        <v>23</v>
      </c>
      <c r="JO11" s="146">
        <v>24</v>
      </c>
      <c r="JP11" s="147">
        <v>25</v>
      </c>
      <c r="JQ11" s="146">
        <v>26</v>
      </c>
      <c r="JR11" s="147">
        <v>27</v>
      </c>
      <c r="JS11" s="146">
        <v>28</v>
      </c>
      <c r="JT11" s="147">
        <v>29</v>
      </c>
      <c r="JU11" s="146">
        <v>30</v>
      </c>
      <c r="JV11" s="147">
        <v>1</v>
      </c>
      <c r="JW11" s="146">
        <v>2</v>
      </c>
      <c r="JX11" s="147">
        <v>3</v>
      </c>
      <c r="JY11" s="146">
        <v>4</v>
      </c>
      <c r="JZ11" s="147">
        <v>5</v>
      </c>
      <c r="KA11" s="146">
        <v>6</v>
      </c>
      <c r="KB11" s="147">
        <v>7</v>
      </c>
      <c r="KC11" s="146">
        <v>8</v>
      </c>
      <c r="KD11" s="147">
        <v>9</v>
      </c>
      <c r="KE11" s="146">
        <v>10</v>
      </c>
      <c r="KF11" s="147">
        <v>11</v>
      </c>
      <c r="KG11" s="146">
        <v>12</v>
      </c>
      <c r="KH11" s="147">
        <v>13</v>
      </c>
      <c r="KI11" s="146">
        <v>14</v>
      </c>
      <c r="KJ11" s="147">
        <v>15</v>
      </c>
      <c r="KK11" s="146">
        <v>16</v>
      </c>
      <c r="KL11" s="147">
        <v>17</v>
      </c>
      <c r="KM11" s="146">
        <v>18</v>
      </c>
      <c r="KN11" s="147">
        <v>19</v>
      </c>
      <c r="KO11" s="146">
        <v>20</v>
      </c>
      <c r="KP11" s="147">
        <v>21</v>
      </c>
      <c r="KQ11" s="146">
        <v>22</v>
      </c>
      <c r="KR11" s="147">
        <v>23</v>
      </c>
      <c r="KS11" s="146">
        <v>24</v>
      </c>
      <c r="KT11" s="147">
        <v>25</v>
      </c>
      <c r="KU11" s="146">
        <v>26</v>
      </c>
      <c r="KV11" s="147">
        <v>27</v>
      </c>
      <c r="KW11" s="146">
        <v>28</v>
      </c>
      <c r="KX11" s="147">
        <v>29</v>
      </c>
      <c r="KY11" s="146">
        <v>30</v>
      </c>
      <c r="KZ11" s="147">
        <v>31</v>
      </c>
      <c r="LA11" s="146">
        <v>1</v>
      </c>
      <c r="LB11" s="147">
        <v>2</v>
      </c>
      <c r="LC11" s="146">
        <v>3</v>
      </c>
      <c r="LD11" s="147">
        <v>4</v>
      </c>
      <c r="LE11" s="146">
        <v>5</v>
      </c>
      <c r="LF11" s="147">
        <v>6</v>
      </c>
      <c r="LG11" s="146">
        <v>7</v>
      </c>
      <c r="LH11" s="147">
        <v>8</v>
      </c>
      <c r="LI11" s="146">
        <v>9</v>
      </c>
      <c r="LJ11" s="147">
        <v>10</v>
      </c>
      <c r="LK11" s="146">
        <v>11</v>
      </c>
      <c r="LL11" s="147">
        <v>12</v>
      </c>
      <c r="LM11" s="146">
        <v>13</v>
      </c>
      <c r="LN11" s="147">
        <v>14</v>
      </c>
      <c r="LO11" s="146">
        <v>15</v>
      </c>
      <c r="LP11" s="147">
        <v>16</v>
      </c>
      <c r="LQ11" s="146">
        <v>17</v>
      </c>
      <c r="LR11" s="147">
        <v>18</v>
      </c>
      <c r="LS11" s="146">
        <v>19</v>
      </c>
      <c r="LT11" s="147">
        <v>20</v>
      </c>
      <c r="LU11" s="146">
        <v>21</v>
      </c>
      <c r="LV11" s="147">
        <v>22</v>
      </c>
      <c r="LW11" s="146">
        <v>23</v>
      </c>
      <c r="LX11" s="147">
        <v>24</v>
      </c>
      <c r="LY11" s="146">
        <v>25</v>
      </c>
      <c r="LZ11" s="147">
        <v>26</v>
      </c>
      <c r="MA11" s="146">
        <v>27</v>
      </c>
      <c r="MB11" s="147">
        <v>28</v>
      </c>
      <c r="MC11" s="146">
        <v>29</v>
      </c>
      <c r="MD11" s="147">
        <v>30</v>
      </c>
      <c r="ME11" s="146">
        <v>1</v>
      </c>
      <c r="MF11" s="147">
        <v>2</v>
      </c>
      <c r="MG11" s="146">
        <v>3</v>
      </c>
      <c r="MH11" s="147">
        <v>4</v>
      </c>
      <c r="MI11" s="146">
        <v>5</v>
      </c>
      <c r="MJ11" s="147">
        <v>6</v>
      </c>
      <c r="MK11" s="146">
        <v>7</v>
      </c>
      <c r="ML11" s="147">
        <v>8</v>
      </c>
      <c r="MM11" s="146">
        <v>9</v>
      </c>
      <c r="MN11" s="147">
        <v>10</v>
      </c>
      <c r="MO11" s="146">
        <v>11</v>
      </c>
      <c r="MP11" s="147">
        <v>12</v>
      </c>
      <c r="MQ11" s="146">
        <v>13</v>
      </c>
      <c r="MR11" s="147">
        <v>14</v>
      </c>
      <c r="MS11" s="146">
        <v>15</v>
      </c>
      <c r="MT11" s="147">
        <v>16</v>
      </c>
      <c r="MU11" s="146">
        <v>17</v>
      </c>
      <c r="MV11" s="147">
        <v>18</v>
      </c>
      <c r="MW11" s="146">
        <v>19</v>
      </c>
      <c r="MX11" s="147">
        <v>20</v>
      </c>
      <c r="MY11" s="146">
        <v>21</v>
      </c>
      <c r="MZ11" s="147">
        <v>22</v>
      </c>
      <c r="NA11" s="146">
        <v>23</v>
      </c>
      <c r="NB11" s="147">
        <v>24</v>
      </c>
      <c r="NC11" s="146">
        <v>25</v>
      </c>
      <c r="ND11" s="147">
        <v>26</v>
      </c>
      <c r="NE11" s="146">
        <v>27</v>
      </c>
      <c r="NF11" s="147">
        <v>28</v>
      </c>
      <c r="NG11" s="146">
        <v>29</v>
      </c>
      <c r="NH11" s="147">
        <v>30</v>
      </c>
      <c r="NI11" s="146">
        <v>31</v>
      </c>
      <c r="NJ11" s="50"/>
    </row>
    <row r="12" spans="1:383" s="155" customFormat="1" x14ac:dyDescent="0.35">
      <c r="A12" s="151"/>
      <c r="B12" s="1154"/>
      <c r="C12" s="1154"/>
      <c r="D12" s="1154"/>
      <c r="E12" s="1154"/>
      <c r="F12" s="1154"/>
      <c r="G12" s="1154"/>
      <c r="H12" s="1154" t="str">
        <f>IF(F12="","",F12-G12)</f>
        <v/>
      </c>
      <c r="I12" s="152">
        <v>42736</v>
      </c>
      <c r="J12" s="153">
        <v>42737</v>
      </c>
      <c r="K12" s="153">
        <v>42738</v>
      </c>
      <c r="L12" s="153">
        <v>42739</v>
      </c>
      <c r="M12" s="153">
        <v>42740</v>
      </c>
      <c r="N12" s="153">
        <v>42741</v>
      </c>
      <c r="O12" s="153">
        <v>42742</v>
      </c>
      <c r="P12" s="153">
        <v>42743</v>
      </c>
      <c r="Q12" s="153">
        <v>42744</v>
      </c>
      <c r="R12" s="153">
        <v>42745</v>
      </c>
      <c r="S12" s="153">
        <v>42746</v>
      </c>
      <c r="T12" s="153">
        <v>42747</v>
      </c>
      <c r="U12" s="153">
        <v>42748</v>
      </c>
      <c r="V12" s="153">
        <v>42749</v>
      </c>
      <c r="W12" s="153">
        <v>42750</v>
      </c>
      <c r="X12" s="153">
        <v>42751</v>
      </c>
      <c r="Y12" s="153">
        <v>42752</v>
      </c>
      <c r="Z12" s="153">
        <v>42753</v>
      </c>
      <c r="AA12" s="153">
        <v>42754</v>
      </c>
      <c r="AB12" s="153">
        <v>42755</v>
      </c>
      <c r="AC12" s="153">
        <v>42756</v>
      </c>
      <c r="AD12" s="153">
        <v>42757</v>
      </c>
      <c r="AE12" s="153">
        <v>42758</v>
      </c>
      <c r="AF12" s="153">
        <v>42759</v>
      </c>
      <c r="AG12" s="153">
        <v>42760</v>
      </c>
      <c r="AH12" s="153">
        <v>42761</v>
      </c>
      <c r="AI12" s="153">
        <v>42762</v>
      </c>
      <c r="AJ12" s="153">
        <v>42763</v>
      </c>
      <c r="AK12" s="153">
        <v>42764</v>
      </c>
      <c r="AL12" s="153">
        <v>42765</v>
      </c>
      <c r="AM12" s="153">
        <v>42766</v>
      </c>
      <c r="AN12" s="153">
        <v>42767</v>
      </c>
      <c r="AO12" s="153">
        <v>42768</v>
      </c>
      <c r="AP12" s="153">
        <v>42769</v>
      </c>
      <c r="AQ12" s="153">
        <v>42770</v>
      </c>
      <c r="AR12" s="153">
        <v>42771</v>
      </c>
      <c r="AS12" s="153">
        <v>42772</v>
      </c>
      <c r="AT12" s="153">
        <v>42773</v>
      </c>
      <c r="AU12" s="153">
        <v>42774</v>
      </c>
      <c r="AV12" s="153">
        <v>42775</v>
      </c>
      <c r="AW12" s="153">
        <v>42776</v>
      </c>
      <c r="AX12" s="153">
        <v>42777</v>
      </c>
      <c r="AY12" s="153">
        <v>42778</v>
      </c>
      <c r="AZ12" s="153">
        <v>42779</v>
      </c>
      <c r="BA12" s="153">
        <v>42780</v>
      </c>
      <c r="BB12" s="153">
        <v>42781</v>
      </c>
      <c r="BC12" s="153">
        <v>42782</v>
      </c>
      <c r="BD12" s="153">
        <v>42783</v>
      </c>
      <c r="BE12" s="153">
        <v>42784</v>
      </c>
      <c r="BF12" s="153">
        <v>42785</v>
      </c>
      <c r="BG12" s="153">
        <v>42786</v>
      </c>
      <c r="BH12" s="153">
        <v>42787</v>
      </c>
      <c r="BI12" s="153">
        <v>42788</v>
      </c>
      <c r="BJ12" s="153">
        <v>42789</v>
      </c>
      <c r="BK12" s="153">
        <v>42790</v>
      </c>
      <c r="BL12" s="153">
        <v>42791</v>
      </c>
      <c r="BM12" s="153">
        <v>42792</v>
      </c>
      <c r="BN12" s="153">
        <v>42793</v>
      </c>
      <c r="BO12" s="153">
        <v>42794</v>
      </c>
      <c r="BP12" s="153">
        <v>42795</v>
      </c>
      <c r="BQ12" s="153">
        <v>42796</v>
      </c>
      <c r="BR12" s="153">
        <v>42797</v>
      </c>
      <c r="BS12" s="153">
        <v>42798</v>
      </c>
      <c r="BT12" s="153">
        <v>42799</v>
      </c>
      <c r="BU12" s="153">
        <v>42800</v>
      </c>
      <c r="BV12" s="153">
        <v>42801</v>
      </c>
      <c r="BW12" s="153">
        <v>42802</v>
      </c>
      <c r="BX12" s="153">
        <v>42803</v>
      </c>
      <c r="BY12" s="153">
        <v>42804</v>
      </c>
      <c r="BZ12" s="153">
        <v>42805</v>
      </c>
      <c r="CA12" s="153">
        <v>42806</v>
      </c>
      <c r="CB12" s="153">
        <v>42807</v>
      </c>
      <c r="CC12" s="153">
        <v>42808</v>
      </c>
      <c r="CD12" s="153">
        <v>42809</v>
      </c>
      <c r="CE12" s="153">
        <v>42810</v>
      </c>
      <c r="CF12" s="153">
        <v>42811</v>
      </c>
      <c r="CG12" s="153">
        <v>42812</v>
      </c>
      <c r="CH12" s="153">
        <v>42813</v>
      </c>
      <c r="CI12" s="153">
        <v>42814</v>
      </c>
      <c r="CJ12" s="153">
        <v>42815</v>
      </c>
      <c r="CK12" s="153">
        <v>42816</v>
      </c>
      <c r="CL12" s="153">
        <v>42817</v>
      </c>
      <c r="CM12" s="153">
        <v>42818</v>
      </c>
      <c r="CN12" s="153">
        <v>42819</v>
      </c>
      <c r="CO12" s="153">
        <v>42820</v>
      </c>
      <c r="CP12" s="153">
        <v>42821</v>
      </c>
      <c r="CQ12" s="153">
        <v>42822</v>
      </c>
      <c r="CR12" s="153">
        <v>42823</v>
      </c>
      <c r="CS12" s="153">
        <v>42824</v>
      </c>
      <c r="CT12" s="153">
        <v>42825</v>
      </c>
      <c r="CU12" s="153">
        <v>42826</v>
      </c>
      <c r="CV12" s="153">
        <v>42827</v>
      </c>
      <c r="CW12" s="153">
        <v>42828</v>
      </c>
      <c r="CX12" s="153">
        <v>42829</v>
      </c>
      <c r="CY12" s="153">
        <v>42830</v>
      </c>
      <c r="CZ12" s="153">
        <v>42831</v>
      </c>
      <c r="DA12" s="153">
        <v>42832</v>
      </c>
      <c r="DB12" s="153">
        <v>42833</v>
      </c>
      <c r="DC12" s="153">
        <v>42834</v>
      </c>
      <c r="DD12" s="153">
        <v>42835</v>
      </c>
      <c r="DE12" s="153">
        <v>42836</v>
      </c>
      <c r="DF12" s="153">
        <v>42837</v>
      </c>
      <c r="DG12" s="153">
        <v>42838</v>
      </c>
      <c r="DH12" s="153">
        <v>42839</v>
      </c>
      <c r="DI12" s="153">
        <v>42840</v>
      </c>
      <c r="DJ12" s="153">
        <v>42841</v>
      </c>
      <c r="DK12" s="153">
        <v>42842</v>
      </c>
      <c r="DL12" s="153">
        <v>42843</v>
      </c>
      <c r="DM12" s="153">
        <v>42844</v>
      </c>
      <c r="DN12" s="153">
        <v>42845</v>
      </c>
      <c r="DO12" s="153">
        <v>42846</v>
      </c>
      <c r="DP12" s="153">
        <v>42847</v>
      </c>
      <c r="DQ12" s="153">
        <v>42848</v>
      </c>
      <c r="DR12" s="153">
        <v>42849</v>
      </c>
      <c r="DS12" s="153">
        <v>42850</v>
      </c>
      <c r="DT12" s="153">
        <v>42851</v>
      </c>
      <c r="DU12" s="153">
        <v>42852</v>
      </c>
      <c r="DV12" s="153">
        <v>42853</v>
      </c>
      <c r="DW12" s="153">
        <v>42854</v>
      </c>
      <c r="DX12" s="153">
        <v>42855</v>
      </c>
      <c r="DY12" s="153">
        <v>42856</v>
      </c>
      <c r="DZ12" s="153">
        <v>42857</v>
      </c>
      <c r="EA12" s="153">
        <v>42858</v>
      </c>
      <c r="EB12" s="153">
        <v>42859</v>
      </c>
      <c r="EC12" s="153">
        <v>42860</v>
      </c>
      <c r="ED12" s="153">
        <v>42861</v>
      </c>
      <c r="EE12" s="153">
        <v>42862</v>
      </c>
      <c r="EF12" s="153">
        <v>42863</v>
      </c>
      <c r="EG12" s="153">
        <v>42864</v>
      </c>
      <c r="EH12" s="153">
        <v>42865</v>
      </c>
      <c r="EI12" s="153">
        <v>42866</v>
      </c>
      <c r="EJ12" s="153">
        <v>42867</v>
      </c>
      <c r="EK12" s="153">
        <v>42868</v>
      </c>
      <c r="EL12" s="153">
        <v>42869</v>
      </c>
      <c r="EM12" s="153">
        <v>42870</v>
      </c>
      <c r="EN12" s="153">
        <v>42871</v>
      </c>
      <c r="EO12" s="153">
        <v>42872</v>
      </c>
      <c r="EP12" s="153">
        <v>42873</v>
      </c>
      <c r="EQ12" s="153">
        <v>42874</v>
      </c>
      <c r="ER12" s="153">
        <v>42875</v>
      </c>
      <c r="ES12" s="153">
        <v>42876</v>
      </c>
      <c r="ET12" s="153">
        <v>42877</v>
      </c>
      <c r="EU12" s="153">
        <v>42878</v>
      </c>
      <c r="EV12" s="153">
        <v>42879</v>
      </c>
      <c r="EW12" s="153">
        <v>42880</v>
      </c>
      <c r="EX12" s="153">
        <v>42881</v>
      </c>
      <c r="EY12" s="153">
        <v>42882</v>
      </c>
      <c r="EZ12" s="153">
        <v>42883</v>
      </c>
      <c r="FA12" s="153">
        <v>42884</v>
      </c>
      <c r="FB12" s="153">
        <v>42885</v>
      </c>
      <c r="FC12" s="153">
        <v>42886</v>
      </c>
      <c r="FD12" s="153">
        <v>42887</v>
      </c>
      <c r="FE12" s="153">
        <v>42888</v>
      </c>
      <c r="FF12" s="153">
        <v>42889</v>
      </c>
      <c r="FG12" s="153">
        <v>42890</v>
      </c>
      <c r="FH12" s="153">
        <v>42891</v>
      </c>
      <c r="FI12" s="153">
        <v>42892</v>
      </c>
      <c r="FJ12" s="153">
        <v>42893</v>
      </c>
      <c r="FK12" s="153">
        <v>42894</v>
      </c>
      <c r="FL12" s="153">
        <v>42895</v>
      </c>
      <c r="FM12" s="153">
        <v>42896</v>
      </c>
      <c r="FN12" s="153">
        <v>42897</v>
      </c>
      <c r="FO12" s="153">
        <v>42898</v>
      </c>
      <c r="FP12" s="153">
        <v>42899</v>
      </c>
      <c r="FQ12" s="153">
        <v>42900</v>
      </c>
      <c r="FR12" s="153">
        <v>42901</v>
      </c>
      <c r="FS12" s="153">
        <v>42902</v>
      </c>
      <c r="FT12" s="153">
        <v>42903</v>
      </c>
      <c r="FU12" s="153">
        <v>42904</v>
      </c>
      <c r="FV12" s="153">
        <v>42905</v>
      </c>
      <c r="FW12" s="153">
        <v>42906</v>
      </c>
      <c r="FX12" s="153">
        <v>42907</v>
      </c>
      <c r="FY12" s="153">
        <v>42908</v>
      </c>
      <c r="FZ12" s="153">
        <v>42909</v>
      </c>
      <c r="GA12" s="153">
        <v>42910</v>
      </c>
      <c r="GB12" s="153">
        <v>42911</v>
      </c>
      <c r="GC12" s="153">
        <v>42912</v>
      </c>
      <c r="GD12" s="153">
        <v>42913</v>
      </c>
      <c r="GE12" s="153">
        <v>42914</v>
      </c>
      <c r="GF12" s="153">
        <v>42915</v>
      </c>
      <c r="GG12" s="153">
        <v>42916</v>
      </c>
      <c r="GH12" s="153">
        <v>42917</v>
      </c>
      <c r="GI12" s="153">
        <v>42918</v>
      </c>
      <c r="GJ12" s="153">
        <v>42919</v>
      </c>
      <c r="GK12" s="153">
        <v>42920</v>
      </c>
      <c r="GL12" s="153">
        <v>42921</v>
      </c>
      <c r="GM12" s="153">
        <v>42922</v>
      </c>
      <c r="GN12" s="153">
        <v>42923</v>
      </c>
      <c r="GO12" s="153">
        <v>42924</v>
      </c>
      <c r="GP12" s="153">
        <v>42925</v>
      </c>
      <c r="GQ12" s="153">
        <v>42926</v>
      </c>
      <c r="GR12" s="153">
        <v>42927</v>
      </c>
      <c r="GS12" s="153">
        <v>42928</v>
      </c>
      <c r="GT12" s="153">
        <v>42929</v>
      </c>
      <c r="GU12" s="153">
        <v>42930</v>
      </c>
      <c r="GV12" s="153">
        <v>42931</v>
      </c>
      <c r="GW12" s="153">
        <v>42932</v>
      </c>
      <c r="GX12" s="153">
        <v>42933</v>
      </c>
      <c r="GY12" s="153">
        <v>42934</v>
      </c>
      <c r="GZ12" s="153">
        <v>42935</v>
      </c>
      <c r="HA12" s="153">
        <v>42936</v>
      </c>
      <c r="HB12" s="153">
        <v>42937</v>
      </c>
      <c r="HC12" s="153">
        <v>42938</v>
      </c>
      <c r="HD12" s="153">
        <v>42939</v>
      </c>
      <c r="HE12" s="153">
        <v>42940</v>
      </c>
      <c r="HF12" s="153">
        <v>42941</v>
      </c>
      <c r="HG12" s="153">
        <v>42942</v>
      </c>
      <c r="HH12" s="153">
        <v>42943</v>
      </c>
      <c r="HI12" s="153">
        <v>42944</v>
      </c>
      <c r="HJ12" s="153">
        <v>42945</v>
      </c>
      <c r="HK12" s="153">
        <v>42946</v>
      </c>
      <c r="HL12" s="153">
        <v>42947</v>
      </c>
      <c r="HM12" s="153">
        <v>42948</v>
      </c>
      <c r="HN12" s="153">
        <v>42949</v>
      </c>
      <c r="HO12" s="153">
        <v>42950</v>
      </c>
      <c r="HP12" s="153">
        <v>42951</v>
      </c>
      <c r="HQ12" s="153">
        <v>42952</v>
      </c>
      <c r="HR12" s="153">
        <v>42953</v>
      </c>
      <c r="HS12" s="153">
        <v>42954</v>
      </c>
      <c r="HT12" s="153">
        <v>42955</v>
      </c>
      <c r="HU12" s="153">
        <v>42956</v>
      </c>
      <c r="HV12" s="153">
        <v>42957</v>
      </c>
      <c r="HW12" s="153">
        <v>42958</v>
      </c>
      <c r="HX12" s="153">
        <v>42959</v>
      </c>
      <c r="HY12" s="153">
        <v>42960</v>
      </c>
      <c r="HZ12" s="153">
        <v>42961</v>
      </c>
      <c r="IA12" s="153">
        <v>42962</v>
      </c>
      <c r="IB12" s="153">
        <v>42963</v>
      </c>
      <c r="IC12" s="153">
        <v>42964</v>
      </c>
      <c r="ID12" s="153">
        <v>42965</v>
      </c>
      <c r="IE12" s="153">
        <v>42966</v>
      </c>
      <c r="IF12" s="153">
        <v>42967</v>
      </c>
      <c r="IG12" s="153">
        <v>42968</v>
      </c>
      <c r="IH12" s="153">
        <v>42969</v>
      </c>
      <c r="II12" s="153">
        <v>42970</v>
      </c>
      <c r="IJ12" s="153">
        <v>42971</v>
      </c>
      <c r="IK12" s="153">
        <v>42972</v>
      </c>
      <c r="IL12" s="153">
        <v>42973</v>
      </c>
      <c r="IM12" s="153">
        <v>42974</v>
      </c>
      <c r="IN12" s="153">
        <v>42975</v>
      </c>
      <c r="IO12" s="153">
        <v>42976</v>
      </c>
      <c r="IP12" s="153">
        <v>42977</v>
      </c>
      <c r="IQ12" s="153">
        <v>42978</v>
      </c>
      <c r="IR12" s="153">
        <v>42979</v>
      </c>
      <c r="IS12" s="153">
        <v>42980</v>
      </c>
      <c r="IT12" s="153">
        <v>42981</v>
      </c>
      <c r="IU12" s="153">
        <v>42982</v>
      </c>
      <c r="IV12" s="153">
        <v>42983</v>
      </c>
      <c r="IW12" s="153">
        <v>42984</v>
      </c>
      <c r="IX12" s="153">
        <v>42985</v>
      </c>
      <c r="IY12" s="153">
        <v>42986</v>
      </c>
      <c r="IZ12" s="153">
        <v>42987</v>
      </c>
      <c r="JA12" s="153">
        <v>42988</v>
      </c>
      <c r="JB12" s="153">
        <v>42989</v>
      </c>
      <c r="JC12" s="153">
        <v>42990</v>
      </c>
      <c r="JD12" s="153">
        <v>42991</v>
      </c>
      <c r="JE12" s="153">
        <v>42992</v>
      </c>
      <c r="JF12" s="153">
        <v>42993</v>
      </c>
      <c r="JG12" s="153">
        <v>42994</v>
      </c>
      <c r="JH12" s="153">
        <v>42995</v>
      </c>
      <c r="JI12" s="153">
        <v>42996</v>
      </c>
      <c r="JJ12" s="153">
        <v>42997</v>
      </c>
      <c r="JK12" s="153">
        <v>42998</v>
      </c>
      <c r="JL12" s="153">
        <v>42999</v>
      </c>
      <c r="JM12" s="153">
        <v>43000</v>
      </c>
      <c r="JN12" s="153">
        <v>43001</v>
      </c>
      <c r="JO12" s="153">
        <v>43002</v>
      </c>
      <c r="JP12" s="153">
        <v>43003</v>
      </c>
      <c r="JQ12" s="153">
        <v>43004</v>
      </c>
      <c r="JR12" s="153">
        <v>43005</v>
      </c>
      <c r="JS12" s="153">
        <v>43006</v>
      </c>
      <c r="JT12" s="153">
        <v>43007</v>
      </c>
      <c r="JU12" s="153">
        <v>43008</v>
      </c>
      <c r="JV12" s="153">
        <v>43009</v>
      </c>
      <c r="JW12" s="153">
        <v>43010</v>
      </c>
      <c r="JX12" s="153">
        <v>43011</v>
      </c>
      <c r="JY12" s="153">
        <v>43012</v>
      </c>
      <c r="JZ12" s="153">
        <v>43013</v>
      </c>
      <c r="KA12" s="153">
        <v>43014</v>
      </c>
      <c r="KB12" s="153">
        <v>43015</v>
      </c>
      <c r="KC12" s="153">
        <v>43016</v>
      </c>
      <c r="KD12" s="153">
        <v>43017</v>
      </c>
      <c r="KE12" s="153">
        <v>43018</v>
      </c>
      <c r="KF12" s="153">
        <v>43019</v>
      </c>
      <c r="KG12" s="153">
        <v>43020</v>
      </c>
      <c r="KH12" s="153">
        <v>43021</v>
      </c>
      <c r="KI12" s="153">
        <v>43022</v>
      </c>
      <c r="KJ12" s="153">
        <v>43023</v>
      </c>
      <c r="KK12" s="153">
        <v>43024</v>
      </c>
      <c r="KL12" s="153">
        <v>43025</v>
      </c>
      <c r="KM12" s="153">
        <v>43026</v>
      </c>
      <c r="KN12" s="153">
        <v>43027</v>
      </c>
      <c r="KO12" s="153">
        <v>43028</v>
      </c>
      <c r="KP12" s="153">
        <v>43029</v>
      </c>
      <c r="KQ12" s="153">
        <v>43030</v>
      </c>
      <c r="KR12" s="153">
        <v>43031</v>
      </c>
      <c r="KS12" s="153">
        <v>43032</v>
      </c>
      <c r="KT12" s="153">
        <v>43033</v>
      </c>
      <c r="KU12" s="153">
        <v>43034</v>
      </c>
      <c r="KV12" s="153">
        <v>43035</v>
      </c>
      <c r="KW12" s="153">
        <v>43036</v>
      </c>
      <c r="KX12" s="153">
        <v>43037</v>
      </c>
      <c r="KY12" s="153">
        <v>43038</v>
      </c>
      <c r="KZ12" s="153">
        <v>43039</v>
      </c>
      <c r="LA12" s="153">
        <v>43040</v>
      </c>
      <c r="LB12" s="153">
        <v>43041</v>
      </c>
      <c r="LC12" s="153">
        <v>43042</v>
      </c>
      <c r="LD12" s="153">
        <v>43043</v>
      </c>
      <c r="LE12" s="153">
        <v>43044</v>
      </c>
      <c r="LF12" s="153">
        <v>43045</v>
      </c>
      <c r="LG12" s="153">
        <v>43046</v>
      </c>
      <c r="LH12" s="153">
        <v>43047</v>
      </c>
      <c r="LI12" s="153">
        <v>43048</v>
      </c>
      <c r="LJ12" s="153">
        <v>43049</v>
      </c>
      <c r="LK12" s="153">
        <v>43050</v>
      </c>
      <c r="LL12" s="153">
        <v>43051</v>
      </c>
      <c r="LM12" s="153">
        <v>43052</v>
      </c>
      <c r="LN12" s="153">
        <v>43053</v>
      </c>
      <c r="LO12" s="153">
        <v>43054</v>
      </c>
      <c r="LP12" s="153">
        <v>43055</v>
      </c>
      <c r="LQ12" s="153">
        <v>43056</v>
      </c>
      <c r="LR12" s="153">
        <v>43057</v>
      </c>
      <c r="LS12" s="153">
        <v>43058</v>
      </c>
      <c r="LT12" s="153">
        <v>43059</v>
      </c>
      <c r="LU12" s="153">
        <v>43060</v>
      </c>
      <c r="LV12" s="153">
        <v>43061</v>
      </c>
      <c r="LW12" s="153">
        <v>43062</v>
      </c>
      <c r="LX12" s="153">
        <v>43063</v>
      </c>
      <c r="LY12" s="153">
        <v>43064</v>
      </c>
      <c r="LZ12" s="153">
        <v>43065</v>
      </c>
      <c r="MA12" s="153">
        <v>43066</v>
      </c>
      <c r="MB12" s="153">
        <v>43067</v>
      </c>
      <c r="MC12" s="153">
        <v>43068</v>
      </c>
      <c r="MD12" s="153">
        <v>43069</v>
      </c>
      <c r="ME12" s="153">
        <v>43070</v>
      </c>
      <c r="MF12" s="153">
        <v>43071</v>
      </c>
      <c r="MG12" s="153">
        <v>43072</v>
      </c>
      <c r="MH12" s="153">
        <v>43073</v>
      </c>
      <c r="MI12" s="153">
        <v>43074</v>
      </c>
      <c r="MJ12" s="153">
        <v>43075</v>
      </c>
      <c r="MK12" s="153">
        <v>43076</v>
      </c>
      <c r="ML12" s="153">
        <v>43077</v>
      </c>
      <c r="MM12" s="153">
        <v>43078</v>
      </c>
      <c r="MN12" s="153">
        <v>43079</v>
      </c>
      <c r="MO12" s="153">
        <v>43080</v>
      </c>
      <c r="MP12" s="153">
        <v>43081</v>
      </c>
      <c r="MQ12" s="153">
        <v>43082</v>
      </c>
      <c r="MR12" s="153">
        <v>43083</v>
      </c>
      <c r="MS12" s="153">
        <v>43084</v>
      </c>
      <c r="MT12" s="153">
        <v>43085</v>
      </c>
      <c r="MU12" s="153">
        <v>43086</v>
      </c>
      <c r="MV12" s="153">
        <v>43087</v>
      </c>
      <c r="MW12" s="153">
        <v>43088</v>
      </c>
      <c r="MX12" s="153">
        <v>43089</v>
      </c>
      <c r="MY12" s="153">
        <v>43090</v>
      </c>
      <c r="MZ12" s="153">
        <v>43091</v>
      </c>
      <c r="NA12" s="153">
        <v>43092</v>
      </c>
      <c r="NB12" s="153">
        <v>43093</v>
      </c>
      <c r="NC12" s="153">
        <v>43094</v>
      </c>
      <c r="ND12" s="153">
        <v>43095</v>
      </c>
      <c r="NE12" s="153">
        <v>43096</v>
      </c>
      <c r="NF12" s="153">
        <v>43097</v>
      </c>
      <c r="NG12" s="153">
        <v>43098</v>
      </c>
      <c r="NH12" s="153">
        <v>43099</v>
      </c>
      <c r="NI12" s="153">
        <v>43100</v>
      </c>
      <c r="NJ12" s="154"/>
    </row>
    <row r="13" spans="1:383" s="155" customFormat="1" x14ac:dyDescent="0.35">
      <c r="A13" s="151"/>
      <c r="B13" s="1155"/>
      <c r="C13" s="1155"/>
      <c r="D13" s="1155"/>
      <c r="E13" s="1155"/>
      <c r="F13" s="1155"/>
      <c r="G13" s="1155"/>
      <c r="H13" s="1155"/>
      <c r="I13" s="156">
        <v>42736</v>
      </c>
      <c r="J13" s="157">
        <v>42737</v>
      </c>
      <c r="K13" s="157">
        <v>42738</v>
      </c>
      <c r="L13" s="157">
        <v>42739</v>
      </c>
      <c r="M13" s="157">
        <v>42740</v>
      </c>
      <c r="N13" s="157">
        <v>42741</v>
      </c>
      <c r="O13" s="157">
        <v>42742</v>
      </c>
      <c r="P13" s="157">
        <v>42743</v>
      </c>
      <c r="Q13" s="157">
        <v>42744</v>
      </c>
      <c r="R13" s="157">
        <v>42745</v>
      </c>
      <c r="S13" s="157">
        <v>42746</v>
      </c>
      <c r="T13" s="157">
        <v>42747</v>
      </c>
      <c r="U13" s="157">
        <v>42748</v>
      </c>
      <c r="V13" s="157">
        <v>42749</v>
      </c>
      <c r="W13" s="157">
        <v>42750</v>
      </c>
      <c r="X13" s="157">
        <v>42751</v>
      </c>
      <c r="Y13" s="157">
        <v>42752</v>
      </c>
      <c r="Z13" s="157">
        <v>42753</v>
      </c>
      <c r="AA13" s="157">
        <v>42754</v>
      </c>
      <c r="AB13" s="157">
        <v>42755</v>
      </c>
      <c r="AC13" s="157">
        <v>42756</v>
      </c>
      <c r="AD13" s="157">
        <v>42757</v>
      </c>
      <c r="AE13" s="157">
        <v>42758</v>
      </c>
      <c r="AF13" s="157">
        <v>42759</v>
      </c>
      <c r="AG13" s="157">
        <v>42760</v>
      </c>
      <c r="AH13" s="157">
        <v>42761</v>
      </c>
      <c r="AI13" s="157">
        <v>42762</v>
      </c>
      <c r="AJ13" s="157">
        <v>42763</v>
      </c>
      <c r="AK13" s="157">
        <v>42764</v>
      </c>
      <c r="AL13" s="157">
        <v>42765</v>
      </c>
      <c r="AM13" s="157">
        <v>42766</v>
      </c>
      <c r="AN13" s="157">
        <v>42767</v>
      </c>
      <c r="AO13" s="157">
        <v>42768</v>
      </c>
      <c r="AP13" s="157">
        <v>42769</v>
      </c>
      <c r="AQ13" s="157">
        <v>42770</v>
      </c>
      <c r="AR13" s="157">
        <v>42771</v>
      </c>
      <c r="AS13" s="157">
        <v>42772</v>
      </c>
      <c r="AT13" s="157">
        <v>42773</v>
      </c>
      <c r="AU13" s="157">
        <v>42774</v>
      </c>
      <c r="AV13" s="157">
        <v>42775</v>
      </c>
      <c r="AW13" s="157">
        <v>42776</v>
      </c>
      <c r="AX13" s="157">
        <v>42777</v>
      </c>
      <c r="AY13" s="157">
        <v>42778</v>
      </c>
      <c r="AZ13" s="157">
        <v>42779</v>
      </c>
      <c r="BA13" s="157">
        <v>42780</v>
      </c>
      <c r="BB13" s="157">
        <v>42781</v>
      </c>
      <c r="BC13" s="157">
        <v>42782</v>
      </c>
      <c r="BD13" s="157">
        <v>42783</v>
      </c>
      <c r="BE13" s="157">
        <v>42784</v>
      </c>
      <c r="BF13" s="157">
        <v>42785</v>
      </c>
      <c r="BG13" s="157">
        <v>42786</v>
      </c>
      <c r="BH13" s="157">
        <v>42787</v>
      </c>
      <c r="BI13" s="157">
        <v>42788</v>
      </c>
      <c r="BJ13" s="157">
        <v>42789</v>
      </c>
      <c r="BK13" s="157">
        <v>42790</v>
      </c>
      <c r="BL13" s="157">
        <v>42791</v>
      </c>
      <c r="BM13" s="157">
        <v>42792</v>
      </c>
      <c r="BN13" s="157">
        <v>42793</v>
      </c>
      <c r="BO13" s="157">
        <v>42794</v>
      </c>
      <c r="BP13" s="157">
        <v>42795</v>
      </c>
      <c r="BQ13" s="157">
        <v>42796</v>
      </c>
      <c r="BR13" s="157">
        <v>42797</v>
      </c>
      <c r="BS13" s="157">
        <v>42798</v>
      </c>
      <c r="BT13" s="157">
        <v>42799</v>
      </c>
      <c r="BU13" s="157">
        <v>42800</v>
      </c>
      <c r="BV13" s="157">
        <v>42801</v>
      </c>
      <c r="BW13" s="157">
        <v>42802</v>
      </c>
      <c r="BX13" s="157">
        <v>42803</v>
      </c>
      <c r="BY13" s="157">
        <v>42804</v>
      </c>
      <c r="BZ13" s="157">
        <v>42805</v>
      </c>
      <c r="CA13" s="157">
        <v>42806</v>
      </c>
      <c r="CB13" s="157">
        <v>42807</v>
      </c>
      <c r="CC13" s="157">
        <v>42808</v>
      </c>
      <c r="CD13" s="157">
        <v>42809</v>
      </c>
      <c r="CE13" s="157">
        <v>42810</v>
      </c>
      <c r="CF13" s="157">
        <v>42811</v>
      </c>
      <c r="CG13" s="157">
        <v>42812</v>
      </c>
      <c r="CH13" s="157">
        <v>42813</v>
      </c>
      <c r="CI13" s="157">
        <v>42814</v>
      </c>
      <c r="CJ13" s="157">
        <v>42815</v>
      </c>
      <c r="CK13" s="157">
        <v>42816</v>
      </c>
      <c r="CL13" s="157">
        <v>42817</v>
      </c>
      <c r="CM13" s="157">
        <v>42818</v>
      </c>
      <c r="CN13" s="157">
        <v>42819</v>
      </c>
      <c r="CO13" s="157">
        <v>42820</v>
      </c>
      <c r="CP13" s="157">
        <v>42821</v>
      </c>
      <c r="CQ13" s="157">
        <v>42822</v>
      </c>
      <c r="CR13" s="157">
        <v>42823</v>
      </c>
      <c r="CS13" s="157">
        <v>42824</v>
      </c>
      <c r="CT13" s="157">
        <v>42825</v>
      </c>
      <c r="CU13" s="157">
        <v>42826</v>
      </c>
      <c r="CV13" s="157">
        <v>42827</v>
      </c>
      <c r="CW13" s="157">
        <v>42828</v>
      </c>
      <c r="CX13" s="157">
        <v>42829</v>
      </c>
      <c r="CY13" s="157">
        <v>42830</v>
      </c>
      <c r="CZ13" s="157">
        <v>42831</v>
      </c>
      <c r="DA13" s="157">
        <v>42832</v>
      </c>
      <c r="DB13" s="157">
        <v>42833</v>
      </c>
      <c r="DC13" s="157">
        <v>42834</v>
      </c>
      <c r="DD13" s="157">
        <v>42835</v>
      </c>
      <c r="DE13" s="157">
        <v>42836</v>
      </c>
      <c r="DF13" s="157">
        <v>42837</v>
      </c>
      <c r="DG13" s="157">
        <v>42838</v>
      </c>
      <c r="DH13" s="157">
        <v>42839</v>
      </c>
      <c r="DI13" s="157">
        <v>42840</v>
      </c>
      <c r="DJ13" s="157">
        <v>42841</v>
      </c>
      <c r="DK13" s="157">
        <v>42842</v>
      </c>
      <c r="DL13" s="157">
        <v>42843</v>
      </c>
      <c r="DM13" s="157">
        <v>42844</v>
      </c>
      <c r="DN13" s="157">
        <v>42845</v>
      </c>
      <c r="DO13" s="157">
        <v>42846</v>
      </c>
      <c r="DP13" s="157">
        <v>42847</v>
      </c>
      <c r="DQ13" s="157">
        <v>42848</v>
      </c>
      <c r="DR13" s="157">
        <v>42849</v>
      </c>
      <c r="DS13" s="157">
        <v>42850</v>
      </c>
      <c r="DT13" s="157">
        <v>42851</v>
      </c>
      <c r="DU13" s="157">
        <v>42852</v>
      </c>
      <c r="DV13" s="157">
        <v>42853</v>
      </c>
      <c r="DW13" s="157">
        <v>42854</v>
      </c>
      <c r="DX13" s="157">
        <v>42855</v>
      </c>
      <c r="DY13" s="157">
        <v>42856</v>
      </c>
      <c r="DZ13" s="157">
        <v>42857</v>
      </c>
      <c r="EA13" s="157">
        <v>42858</v>
      </c>
      <c r="EB13" s="157">
        <v>42859</v>
      </c>
      <c r="EC13" s="157">
        <v>42860</v>
      </c>
      <c r="ED13" s="157">
        <v>42861</v>
      </c>
      <c r="EE13" s="157">
        <v>42862</v>
      </c>
      <c r="EF13" s="157">
        <v>42863</v>
      </c>
      <c r="EG13" s="157">
        <v>42864</v>
      </c>
      <c r="EH13" s="157">
        <v>42865</v>
      </c>
      <c r="EI13" s="157">
        <v>42866</v>
      </c>
      <c r="EJ13" s="157">
        <v>42867</v>
      </c>
      <c r="EK13" s="157">
        <v>42868</v>
      </c>
      <c r="EL13" s="157">
        <v>42869</v>
      </c>
      <c r="EM13" s="157">
        <v>42870</v>
      </c>
      <c r="EN13" s="157">
        <v>42871</v>
      </c>
      <c r="EO13" s="157">
        <v>42872</v>
      </c>
      <c r="EP13" s="157">
        <v>42873</v>
      </c>
      <c r="EQ13" s="157">
        <v>42874</v>
      </c>
      <c r="ER13" s="157">
        <v>42875</v>
      </c>
      <c r="ES13" s="157">
        <v>42876</v>
      </c>
      <c r="ET13" s="157">
        <v>42877</v>
      </c>
      <c r="EU13" s="157">
        <v>42878</v>
      </c>
      <c r="EV13" s="157">
        <v>42879</v>
      </c>
      <c r="EW13" s="157">
        <v>42880</v>
      </c>
      <c r="EX13" s="157">
        <v>42881</v>
      </c>
      <c r="EY13" s="157">
        <v>42882</v>
      </c>
      <c r="EZ13" s="157">
        <v>42883</v>
      </c>
      <c r="FA13" s="157">
        <v>42884</v>
      </c>
      <c r="FB13" s="157">
        <v>42885</v>
      </c>
      <c r="FC13" s="157">
        <v>42886</v>
      </c>
      <c r="FD13" s="157">
        <v>42887</v>
      </c>
      <c r="FE13" s="157">
        <v>42888</v>
      </c>
      <c r="FF13" s="157">
        <v>42889</v>
      </c>
      <c r="FG13" s="157">
        <v>42890</v>
      </c>
      <c r="FH13" s="157">
        <v>42891</v>
      </c>
      <c r="FI13" s="157">
        <v>42892</v>
      </c>
      <c r="FJ13" s="157">
        <v>42893</v>
      </c>
      <c r="FK13" s="157">
        <v>42894</v>
      </c>
      <c r="FL13" s="157">
        <v>42895</v>
      </c>
      <c r="FM13" s="157">
        <v>42896</v>
      </c>
      <c r="FN13" s="157">
        <v>42897</v>
      </c>
      <c r="FO13" s="157">
        <v>42898</v>
      </c>
      <c r="FP13" s="157">
        <v>42899</v>
      </c>
      <c r="FQ13" s="157">
        <v>42900</v>
      </c>
      <c r="FR13" s="157">
        <v>42901</v>
      </c>
      <c r="FS13" s="157">
        <v>42902</v>
      </c>
      <c r="FT13" s="157">
        <v>42903</v>
      </c>
      <c r="FU13" s="157">
        <v>42904</v>
      </c>
      <c r="FV13" s="157">
        <v>42905</v>
      </c>
      <c r="FW13" s="157">
        <v>42906</v>
      </c>
      <c r="FX13" s="157">
        <v>42907</v>
      </c>
      <c r="FY13" s="157">
        <v>42908</v>
      </c>
      <c r="FZ13" s="157">
        <v>42909</v>
      </c>
      <c r="GA13" s="157">
        <v>42910</v>
      </c>
      <c r="GB13" s="157">
        <v>42911</v>
      </c>
      <c r="GC13" s="157">
        <v>42912</v>
      </c>
      <c r="GD13" s="157">
        <v>42913</v>
      </c>
      <c r="GE13" s="157">
        <v>42914</v>
      </c>
      <c r="GF13" s="157">
        <v>42915</v>
      </c>
      <c r="GG13" s="157">
        <v>42916</v>
      </c>
      <c r="GH13" s="157">
        <v>42917</v>
      </c>
      <c r="GI13" s="157">
        <v>42918</v>
      </c>
      <c r="GJ13" s="157">
        <v>42919</v>
      </c>
      <c r="GK13" s="157">
        <v>42920</v>
      </c>
      <c r="GL13" s="157">
        <v>42921</v>
      </c>
      <c r="GM13" s="157">
        <v>42922</v>
      </c>
      <c r="GN13" s="157">
        <v>42923</v>
      </c>
      <c r="GO13" s="157">
        <v>42924</v>
      </c>
      <c r="GP13" s="157">
        <v>42925</v>
      </c>
      <c r="GQ13" s="157">
        <v>42926</v>
      </c>
      <c r="GR13" s="157">
        <v>42927</v>
      </c>
      <c r="GS13" s="157">
        <v>42928</v>
      </c>
      <c r="GT13" s="157">
        <v>42929</v>
      </c>
      <c r="GU13" s="157">
        <v>42930</v>
      </c>
      <c r="GV13" s="157">
        <v>42931</v>
      </c>
      <c r="GW13" s="157">
        <v>42932</v>
      </c>
      <c r="GX13" s="157">
        <v>42933</v>
      </c>
      <c r="GY13" s="157">
        <v>42934</v>
      </c>
      <c r="GZ13" s="157">
        <v>42935</v>
      </c>
      <c r="HA13" s="157">
        <v>42936</v>
      </c>
      <c r="HB13" s="157">
        <v>42937</v>
      </c>
      <c r="HC13" s="157">
        <v>42938</v>
      </c>
      <c r="HD13" s="157">
        <v>42939</v>
      </c>
      <c r="HE13" s="157">
        <v>42940</v>
      </c>
      <c r="HF13" s="157">
        <v>42941</v>
      </c>
      <c r="HG13" s="157">
        <v>42942</v>
      </c>
      <c r="HH13" s="157">
        <v>42943</v>
      </c>
      <c r="HI13" s="157">
        <v>42944</v>
      </c>
      <c r="HJ13" s="157">
        <v>42945</v>
      </c>
      <c r="HK13" s="157">
        <v>42946</v>
      </c>
      <c r="HL13" s="157">
        <v>42947</v>
      </c>
      <c r="HM13" s="157">
        <v>42948</v>
      </c>
      <c r="HN13" s="157">
        <v>42949</v>
      </c>
      <c r="HO13" s="157">
        <v>42950</v>
      </c>
      <c r="HP13" s="157">
        <v>42951</v>
      </c>
      <c r="HQ13" s="157">
        <v>42952</v>
      </c>
      <c r="HR13" s="157">
        <v>42953</v>
      </c>
      <c r="HS13" s="157">
        <v>42954</v>
      </c>
      <c r="HT13" s="157">
        <v>42955</v>
      </c>
      <c r="HU13" s="157">
        <v>42956</v>
      </c>
      <c r="HV13" s="157">
        <v>42957</v>
      </c>
      <c r="HW13" s="157">
        <v>42958</v>
      </c>
      <c r="HX13" s="157">
        <v>42959</v>
      </c>
      <c r="HY13" s="157">
        <v>42960</v>
      </c>
      <c r="HZ13" s="157">
        <v>42961</v>
      </c>
      <c r="IA13" s="157">
        <v>42962</v>
      </c>
      <c r="IB13" s="157">
        <v>42963</v>
      </c>
      <c r="IC13" s="157">
        <v>42964</v>
      </c>
      <c r="ID13" s="157">
        <v>42965</v>
      </c>
      <c r="IE13" s="157">
        <v>42966</v>
      </c>
      <c r="IF13" s="157">
        <v>42967</v>
      </c>
      <c r="IG13" s="157">
        <v>42968</v>
      </c>
      <c r="IH13" s="157">
        <v>42969</v>
      </c>
      <c r="II13" s="157">
        <v>42970</v>
      </c>
      <c r="IJ13" s="157">
        <v>42971</v>
      </c>
      <c r="IK13" s="157">
        <v>42972</v>
      </c>
      <c r="IL13" s="157">
        <v>42973</v>
      </c>
      <c r="IM13" s="157">
        <v>42974</v>
      </c>
      <c r="IN13" s="157">
        <v>42975</v>
      </c>
      <c r="IO13" s="157">
        <v>42976</v>
      </c>
      <c r="IP13" s="157">
        <v>42977</v>
      </c>
      <c r="IQ13" s="157">
        <v>42978</v>
      </c>
      <c r="IR13" s="157">
        <v>42979</v>
      </c>
      <c r="IS13" s="157">
        <v>42980</v>
      </c>
      <c r="IT13" s="157">
        <v>42981</v>
      </c>
      <c r="IU13" s="157">
        <v>42982</v>
      </c>
      <c r="IV13" s="157">
        <v>42983</v>
      </c>
      <c r="IW13" s="157">
        <v>42984</v>
      </c>
      <c r="IX13" s="157">
        <v>42985</v>
      </c>
      <c r="IY13" s="157">
        <v>42986</v>
      </c>
      <c r="IZ13" s="157">
        <v>42987</v>
      </c>
      <c r="JA13" s="157">
        <v>42988</v>
      </c>
      <c r="JB13" s="157">
        <v>42989</v>
      </c>
      <c r="JC13" s="157">
        <v>42990</v>
      </c>
      <c r="JD13" s="157">
        <v>42991</v>
      </c>
      <c r="JE13" s="157">
        <v>42992</v>
      </c>
      <c r="JF13" s="157">
        <v>42993</v>
      </c>
      <c r="JG13" s="157">
        <v>42994</v>
      </c>
      <c r="JH13" s="157">
        <v>42995</v>
      </c>
      <c r="JI13" s="157">
        <v>42996</v>
      </c>
      <c r="JJ13" s="157">
        <v>42997</v>
      </c>
      <c r="JK13" s="157">
        <v>42998</v>
      </c>
      <c r="JL13" s="157">
        <v>42999</v>
      </c>
      <c r="JM13" s="157">
        <v>43000</v>
      </c>
      <c r="JN13" s="157">
        <v>43001</v>
      </c>
      <c r="JO13" s="157">
        <v>43002</v>
      </c>
      <c r="JP13" s="157">
        <v>43003</v>
      </c>
      <c r="JQ13" s="157">
        <v>43004</v>
      </c>
      <c r="JR13" s="157">
        <v>43005</v>
      </c>
      <c r="JS13" s="157">
        <v>43006</v>
      </c>
      <c r="JT13" s="157">
        <v>43007</v>
      </c>
      <c r="JU13" s="157">
        <v>43008</v>
      </c>
      <c r="JV13" s="157">
        <v>43009</v>
      </c>
      <c r="JW13" s="157">
        <v>43010</v>
      </c>
      <c r="JX13" s="157">
        <v>43011</v>
      </c>
      <c r="JY13" s="157">
        <v>43012</v>
      </c>
      <c r="JZ13" s="157">
        <v>43013</v>
      </c>
      <c r="KA13" s="157">
        <v>43014</v>
      </c>
      <c r="KB13" s="157">
        <v>43015</v>
      </c>
      <c r="KC13" s="157">
        <v>43016</v>
      </c>
      <c r="KD13" s="157">
        <v>43017</v>
      </c>
      <c r="KE13" s="157">
        <v>43018</v>
      </c>
      <c r="KF13" s="157">
        <v>43019</v>
      </c>
      <c r="KG13" s="157">
        <v>43020</v>
      </c>
      <c r="KH13" s="157">
        <v>43021</v>
      </c>
      <c r="KI13" s="157">
        <v>43022</v>
      </c>
      <c r="KJ13" s="157">
        <v>43023</v>
      </c>
      <c r="KK13" s="157">
        <v>43024</v>
      </c>
      <c r="KL13" s="157">
        <v>43025</v>
      </c>
      <c r="KM13" s="157">
        <v>43026</v>
      </c>
      <c r="KN13" s="157">
        <v>43027</v>
      </c>
      <c r="KO13" s="157">
        <v>43028</v>
      </c>
      <c r="KP13" s="157">
        <v>43029</v>
      </c>
      <c r="KQ13" s="157">
        <v>43030</v>
      </c>
      <c r="KR13" s="157">
        <v>43031</v>
      </c>
      <c r="KS13" s="157">
        <v>43032</v>
      </c>
      <c r="KT13" s="157">
        <v>43033</v>
      </c>
      <c r="KU13" s="157">
        <v>43034</v>
      </c>
      <c r="KV13" s="157">
        <v>43035</v>
      </c>
      <c r="KW13" s="157">
        <v>43036</v>
      </c>
      <c r="KX13" s="157">
        <v>43037</v>
      </c>
      <c r="KY13" s="157">
        <v>43038</v>
      </c>
      <c r="KZ13" s="157">
        <v>43039</v>
      </c>
      <c r="LA13" s="157">
        <v>43040</v>
      </c>
      <c r="LB13" s="157">
        <v>43041</v>
      </c>
      <c r="LC13" s="157">
        <v>43042</v>
      </c>
      <c r="LD13" s="157">
        <v>43043</v>
      </c>
      <c r="LE13" s="157">
        <v>43044</v>
      </c>
      <c r="LF13" s="157">
        <v>43045</v>
      </c>
      <c r="LG13" s="157">
        <v>43046</v>
      </c>
      <c r="LH13" s="157">
        <v>43047</v>
      </c>
      <c r="LI13" s="157">
        <v>43048</v>
      </c>
      <c r="LJ13" s="157">
        <v>43049</v>
      </c>
      <c r="LK13" s="157">
        <v>43050</v>
      </c>
      <c r="LL13" s="157">
        <v>43051</v>
      </c>
      <c r="LM13" s="157">
        <v>43052</v>
      </c>
      <c r="LN13" s="157">
        <v>43053</v>
      </c>
      <c r="LO13" s="157">
        <v>43054</v>
      </c>
      <c r="LP13" s="157">
        <v>43055</v>
      </c>
      <c r="LQ13" s="157">
        <v>43056</v>
      </c>
      <c r="LR13" s="157">
        <v>43057</v>
      </c>
      <c r="LS13" s="157">
        <v>43058</v>
      </c>
      <c r="LT13" s="157">
        <v>43059</v>
      </c>
      <c r="LU13" s="157">
        <v>43060</v>
      </c>
      <c r="LV13" s="157">
        <v>43061</v>
      </c>
      <c r="LW13" s="157">
        <v>43062</v>
      </c>
      <c r="LX13" s="157">
        <v>43063</v>
      </c>
      <c r="LY13" s="157">
        <v>43064</v>
      </c>
      <c r="LZ13" s="157">
        <v>43065</v>
      </c>
      <c r="MA13" s="157">
        <v>43066</v>
      </c>
      <c r="MB13" s="157">
        <v>43067</v>
      </c>
      <c r="MC13" s="157">
        <v>43068</v>
      </c>
      <c r="MD13" s="157">
        <v>43069</v>
      </c>
      <c r="ME13" s="157">
        <v>43070</v>
      </c>
      <c r="MF13" s="157">
        <v>43071</v>
      </c>
      <c r="MG13" s="157">
        <v>43072</v>
      </c>
      <c r="MH13" s="157">
        <v>43073</v>
      </c>
      <c r="MI13" s="157">
        <v>43074</v>
      </c>
      <c r="MJ13" s="157">
        <v>43075</v>
      </c>
      <c r="MK13" s="157">
        <v>43076</v>
      </c>
      <c r="ML13" s="157">
        <v>43077</v>
      </c>
      <c r="MM13" s="157">
        <v>43078</v>
      </c>
      <c r="MN13" s="157">
        <v>43079</v>
      </c>
      <c r="MO13" s="157">
        <v>43080</v>
      </c>
      <c r="MP13" s="157">
        <v>43081</v>
      </c>
      <c r="MQ13" s="157">
        <v>43082</v>
      </c>
      <c r="MR13" s="157">
        <v>43083</v>
      </c>
      <c r="MS13" s="157">
        <v>43084</v>
      </c>
      <c r="MT13" s="157">
        <v>43085</v>
      </c>
      <c r="MU13" s="157">
        <v>43086</v>
      </c>
      <c r="MV13" s="157">
        <v>43087</v>
      </c>
      <c r="MW13" s="157">
        <v>43088</v>
      </c>
      <c r="MX13" s="157">
        <v>43089</v>
      </c>
      <c r="MY13" s="157">
        <v>43090</v>
      </c>
      <c r="MZ13" s="157">
        <v>43091</v>
      </c>
      <c r="NA13" s="157">
        <v>43092</v>
      </c>
      <c r="NB13" s="157">
        <v>43093</v>
      </c>
      <c r="NC13" s="157">
        <v>43094</v>
      </c>
      <c r="ND13" s="157">
        <v>43095</v>
      </c>
      <c r="NE13" s="157">
        <v>43096</v>
      </c>
      <c r="NF13" s="157">
        <v>43097</v>
      </c>
      <c r="NG13" s="157">
        <v>43098</v>
      </c>
      <c r="NH13" s="157">
        <v>43099</v>
      </c>
      <c r="NI13" s="157">
        <v>43100</v>
      </c>
      <c r="NJ13" s="154"/>
    </row>
    <row r="14" spans="1:383" s="155" customFormat="1" x14ac:dyDescent="0.35">
      <c r="A14" s="151"/>
      <c r="B14" s="1154"/>
      <c r="C14" s="1154"/>
      <c r="D14" s="1154"/>
      <c r="E14" s="1154"/>
      <c r="F14" s="1154"/>
      <c r="G14" s="1154"/>
      <c r="H14" s="1154"/>
      <c r="I14" s="152">
        <v>42736</v>
      </c>
      <c r="J14" s="153">
        <v>42737</v>
      </c>
      <c r="K14" s="153">
        <v>42738</v>
      </c>
      <c r="L14" s="153">
        <v>42739</v>
      </c>
      <c r="M14" s="153">
        <v>42740</v>
      </c>
      <c r="N14" s="153">
        <v>42741</v>
      </c>
      <c r="O14" s="153">
        <v>42742</v>
      </c>
      <c r="P14" s="153">
        <v>42743</v>
      </c>
      <c r="Q14" s="153">
        <v>42744</v>
      </c>
      <c r="R14" s="153">
        <v>42745</v>
      </c>
      <c r="S14" s="153">
        <v>42746</v>
      </c>
      <c r="T14" s="153">
        <v>42747</v>
      </c>
      <c r="U14" s="153">
        <v>42748</v>
      </c>
      <c r="V14" s="153">
        <v>42749</v>
      </c>
      <c r="W14" s="153">
        <v>42750</v>
      </c>
      <c r="X14" s="153">
        <v>42751</v>
      </c>
      <c r="Y14" s="153">
        <v>42752</v>
      </c>
      <c r="Z14" s="153">
        <v>42753</v>
      </c>
      <c r="AA14" s="153">
        <v>42754</v>
      </c>
      <c r="AB14" s="153">
        <v>42755</v>
      </c>
      <c r="AC14" s="153">
        <v>42756</v>
      </c>
      <c r="AD14" s="153">
        <v>42757</v>
      </c>
      <c r="AE14" s="153">
        <v>42758</v>
      </c>
      <c r="AF14" s="153">
        <v>42759</v>
      </c>
      <c r="AG14" s="153">
        <v>42760</v>
      </c>
      <c r="AH14" s="153">
        <v>42761</v>
      </c>
      <c r="AI14" s="153">
        <v>42762</v>
      </c>
      <c r="AJ14" s="153">
        <v>42763</v>
      </c>
      <c r="AK14" s="153">
        <v>42764</v>
      </c>
      <c r="AL14" s="153">
        <v>42765</v>
      </c>
      <c r="AM14" s="153">
        <v>42766</v>
      </c>
      <c r="AN14" s="153">
        <v>42767</v>
      </c>
      <c r="AO14" s="153">
        <v>42768</v>
      </c>
      <c r="AP14" s="153">
        <v>42769</v>
      </c>
      <c r="AQ14" s="153">
        <v>42770</v>
      </c>
      <c r="AR14" s="153">
        <v>42771</v>
      </c>
      <c r="AS14" s="153">
        <v>42772</v>
      </c>
      <c r="AT14" s="153">
        <v>42773</v>
      </c>
      <c r="AU14" s="153">
        <v>42774</v>
      </c>
      <c r="AV14" s="153">
        <v>42775</v>
      </c>
      <c r="AW14" s="153">
        <v>42776</v>
      </c>
      <c r="AX14" s="153">
        <v>42777</v>
      </c>
      <c r="AY14" s="153">
        <v>42778</v>
      </c>
      <c r="AZ14" s="153">
        <v>42779</v>
      </c>
      <c r="BA14" s="153">
        <v>42780</v>
      </c>
      <c r="BB14" s="153">
        <v>42781</v>
      </c>
      <c r="BC14" s="153">
        <v>42782</v>
      </c>
      <c r="BD14" s="153">
        <v>42783</v>
      </c>
      <c r="BE14" s="153">
        <v>42784</v>
      </c>
      <c r="BF14" s="153">
        <v>42785</v>
      </c>
      <c r="BG14" s="153">
        <v>42786</v>
      </c>
      <c r="BH14" s="153">
        <v>42787</v>
      </c>
      <c r="BI14" s="153">
        <v>42788</v>
      </c>
      <c r="BJ14" s="153">
        <v>42789</v>
      </c>
      <c r="BK14" s="153">
        <v>42790</v>
      </c>
      <c r="BL14" s="153">
        <v>42791</v>
      </c>
      <c r="BM14" s="153">
        <v>42792</v>
      </c>
      <c r="BN14" s="153">
        <v>42793</v>
      </c>
      <c r="BO14" s="153">
        <v>42794</v>
      </c>
      <c r="BP14" s="153">
        <v>42795</v>
      </c>
      <c r="BQ14" s="153">
        <v>42796</v>
      </c>
      <c r="BR14" s="153">
        <v>42797</v>
      </c>
      <c r="BS14" s="153">
        <v>42798</v>
      </c>
      <c r="BT14" s="153">
        <v>42799</v>
      </c>
      <c r="BU14" s="153">
        <v>42800</v>
      </c>
      <c r="BV14" s="153">
        <v>42801</v>
      </c>
      <c r="BW14" s="153">
        <v>42802</v>
      </c>
      <c r="BX14" s="153">
        <v>42803</v>
      </c>
      <c r="BY14" s="153">
        <v>42804</v>
      </c>
      <c r="BZ14" s="153">
        <v>42805</v>
      </c>
      <c r="CA14" s="153">
        <v>42806</v>
      </c>
      <c r="CB14" s="153">
        <v>42807</v>
      </c>
      <c r="CC14" s="153">
        <v>42808</v>
      </c>
      <c r="CD14" s="153">
        <v>42809</v>
      </c>
      <c r="CE14" s="153">
        <v>42810</v>
      </c>
      <c r="CF14" s="153">
        <v>42811</v>
      </c>
      <c r="CG14" s="153">
        <v>42812</v>
      </c>
      <c r="CH14" s="153">
        <v>42813</v>
      </c>
      <c r="CI14" s="153">
        <v>42814</v>
      </c>
      <c r="CJ14" s="153">
        <v>42815</v>
      </c>
      <c r="CK14" s="153">
        <v>42816</v>
      </c>
      <c r="CL14" s="153">
        <v>42817</v>
      </c>
      <c r="CM14" s="153">
        <v>42818</v>
      </c>
      <c r="CN14" s="153">
        <v>42819</v>
      </c>
      <c r="CO14" s="153">
        <v>42820</v>
      </c>
      <c r="CP14" s="153">
        <v>42821</v>
      </c>
      <c r="CQ14" s="153">
        <v>42822</v>
      </c>
      <c r="CR14" s="153">
        <v>42823</v>
      </c>
      <c r="CS14" s="153">
        <v>42824</v>
      </c>
      <c r="CT14" s="153">
        <v>42825</v>
      </c>
      <c r="CU14" s="153">
        <v>42826</v>
      </c>
      <c r="CV14" s="153">
        <v>42827</v>
      </c>
      <c r="CW14" s="153">
        <v>42828</v>
      </c>
      <c r="CX14" s="153">
        <v>42829</v>
      </c>
      <c r="CY14" s="153">
        <v>42830</v>
      </c>
      <c r="CZ14" s="153">
        <v>42831</v>
      </c>
      <c r="DA14" s="153">
        <v>42832</v>
      </c>
      <c r="DB14" s="153">
        <v>42833</v>
      </c>
      <c r="DC14" s="153">
        <v>42834</v>
      </c>
      <c r="DD14" s="153">
        <v>42835</v>
      </c>
      <c r="DE14" s="153">
        <v>42836</v>
      </c>
      <c r="DF14" s="153">
        <v>42837</v>
      </c>
      <c r="DG14" s="153">
        <v>42838</v>
      </c>
      <c r="DH14" s="153">
        <v>42839</v>
      </c>
      <c r="DI14" s="153">
        <v>42840</v>
      </c>
      <c r="DJ14" s="153">
        <v>42841</v>
      </c>
      <c r="DK14" s="153">
        <v>42842</v>
      </c>
      <c r="DL14" s="153">
        <v>42843</v>
      </c>
      <c r="DM14" s="153">
        <v>42844</v>
      </c>
      <c r="DN14" s="153">
        <v>42845</v>
      </c>
      <c r="DO14" s="153">
        <v>42846</v>
      </c>
      <c r="DP14" s="153">
        <v>42847</v>
      </c>
      <c r="DQ14" s="153">
        <v>42848</v>
      </c>
      <c r="DR14" s="153">
        <v>42849</v>
      </c>
      <c r="DS14" s="153">
        <v>42850</v>
      </c>
      <c r="DT14" s="153">
        <v>42851</v>
      </c>
      <c r="DU14" s="153">
        <v>42852</v>
      </c>
      <c r="DV14" s="153">
        <v>42853</v>
      </c>
      <c r="DW14" s="153">
        <v>42854</v>
      </c>
      <c r="DX14" s="153">
        <v>42855</v>
      </c>
      <c r="DY14" s="153">
        <v>42856</v>
      </c>
      <c r="DZ14" s="153">
        <v>42857</v>
      </c>
      <c r="EA14" s="153">
        <v>42858</v>
      </c>
      <c r="EB14" s="153">
        <v>42859</v>
      </c>
      <c r="EC14" s="153">
        <v>42860</v>
      </c>
      <c r="ED14" s="153">
        <v>42861</v>
      </c>
      <c r="EE14" s="153">
        <v>42862</v>
      </c>
      <c r="EF14" s="153">
        <v>42863</v>
      </c>
      <c r="EG14" s="153">
        <v>42864</v>
      </c>
      <c r="EH14" s="153">
        <v>42865</v>
      </c>
      <c r="EI14" s="153">
        <v>42866</v>
      </c>
      <c r="EJ14" s="153">
        <v>42867</v>
      </c>
      <c r="EK14" s="153">
        <v>42868</v>
      </c>
      <c r="EL14" s="153">
        <v>42869</v>
      </c>
      <c r="EM14" s="153">
        <v>42870</v>
      </c>
      <c r="EN14" s="153">
        <v>42871</v>
      </c>
      <c r="EO14" s="153">
        <v>42872</v>
      </c>
      <c r="EP14" s="153">
        <v>42873</v>
      </c>
      <c r="EQ14" s="153">
        <v>42874</v>
      </c>
      <c r="ER14" s="153">
        <v>42875</v>
      </c>
      <c r="ES14" s="153">
        <v>42876</v>
      </c>
      <c r="ET14" s="153">
        <v>42877</v>
      </c>
      <c r="EU14" s="153">
        <v>42878</v>
      </c>
      <c r="EV14" s="153">
        <v>42879</v>
      </c>
      <c r="EW14" s="153">
        <v>42880</v>
      </c>
      <c r="EX14" s="153">
        <v>42881</v>
      </c>
      <c r="EY14" s="153">
        <v>42882</v>
      </c>
      <c r="EZ14" s="153">
        <v>42883</v>
      </c>
      <c r="FA14" s="153">
        <v>42884</v>
      </c>
      <c r="FB14" s="153">
        <v>42885</v>
      </c>
      <c r="FC14" s="153">
        <v>42886</v>
      </c>
      <c r="FD14" s="153">
        <v>42887</v>
      </c>
      <c r="FE14" s="153">
        <v>42888</v>
      </c>
      <c r="FF14" s="153">
        <v>42889</v>
      </c>
      <c r="FG14" s="153">
        <v>42890</v>
      </c>
      <c r="FH14" s="153">
        <v>42891</v>
      </c>
      <c r="FI14" s="153">
        <v>42892</v>
      </c>
      <c r="FJ14" s="153">
        <v>42893</v>
      </c>
      <c r="FK14" s="153">
        <v>42894</v>
      </c>
      <c r="FL14" s="153">
        <v>42895</v>
      </c>
      <c r="FM14" s="153">
        <v>42896</v>
      </c>
      <c r="FN14" s="153">
        <v>42897</v>
      </c>
      <c r="FO14" s="153">
        <v>42898</v>
      </c>
      <c r="FP14" s="153">
        <v>42899</v>
      </c>
      <c r="FQ14" s="153">
        <v>42900</v>
      </c>
      <c r="FR14" s="153">
        <v>42901</v>
      </c>
      <c r="FS14" s="153">
        <v>42902</v>
      </c>
      <c r="FT14" s="153">
        <v>42903</v>
      </c>
      <c r="FU14" s="153">
        <v>42904</v>
      </c>
      <c r="FV14" s="153">
        <v>42905</v>
      </c>
      <c r="FW14" s="153">
        <v>42906</v>
      </c>
      <c r="FX14" s="153">
        <v>42907</v>
      </c>
      <c r="FY14" s="153">
        <v>42908</v>
      </c>
      <c r="FZ14" s="153">
        <v>42909</v>
      </c>
      <c r="GA14" s="153">
        <v>42910</v>
      </c>
      <c r="GB14" s="153">
        <v>42911</v>
      </c>
      <c r="GC14" s="153">
        <v>42912</v>
      </c>
      <c r="GD14" s="153">
        <v>42913</v>
      </c>
      <c r="GE14" s="153">
        <v>42914</v>
      </c>
      <c r="GF14" s="153">
        <v>42915</v>
      </c>
      <c r="GG14" s="153">
        <v>42916</v>
      </c>
      <c r="GH14" s="153">
        <v>42917</v>
      </c>
      <c r="GI14" s="153">
        <v>42918</v>
      </c>
      <c r="GJ14" s="153">
        <v>42919</v>
      </c>
      <c r="GK14" s="153">
        <v>42920</v>
      </c>
      <c r="GL14" s="153">
        <v>42921</v>
      </c>
      <c r="GM14" s="153">
        <v>42922</v>
      </c>
      <c r="GN14" s="153">
        <v>42923</v>
      </c>
      <c r="GO14" s="153">
        <v>42924</v>
      </c>
      <c r="GP14" s="153">
        <v>42925</v>
      </c>
      <c r="GQ14" s="153">
        <v>42926</v>
      </c>
      <c r="GR14" s="153">
        <v>42927</v>
      </c>
      <c r="GS14" s="153">
        <v>42928</v>
      </c>
      <c r="GT14" s="153">
        <v>42929</v>
      </c>
      <c r="GU14" s="153">
        <v>42930</v>
      </c>
      <c r="GV14" s="153">
        <v>42931</v>
      </c>
      <c r="GW14" s="153">
        <v>42932</v>
      </c>
      <c r="GX14" s="153">
        <v>42933</v>
      </c>
      <c r="GY14" s="153">
        <v>42934</v>
      </c>
      <c r="GZ14" s="153">
        <v>42935</v>
      </c>
      <c r="HA14" s="153">
        <v>42936</v>
      </c>
      <c r="HB14" s="153">
        <v>42937</v>
      </c>
      <c r="HC14" s="153">
        <v>42938</v>
      </c>
      <c r="HD14" s="153">
        <v>42939</v>
      </c>
      <c r="HE14" s="153">
        <v>42940</v>
      </c>
      <c r="HF14" s="153">
        <v>42941</v>
      </c>
      <c r="HG14" s="153">
        <v>42942</v>
      </c>
      <c r="HH14" s="153">
        <v>42943</v>
      </c>
      <c r="HI14" s="153">
        <v>42944</v>
      </c>
      <c r="HJ14" s="153">
        <v>42945</v>
      </c>
      <c r="HK14" s="153">
        <v>42946</v>
      </c>
      <c r="HL14" s="153">
        <v>42947</v>
      </c>
      <c r="HM14" s="153">
        <v>42948</v>
      </c>
      <c r="HN14" s="153">
        <v>42949</v>
      </c>
      <c r="HO14" s="153">
        <v>42950</v>
      </c>
      <c r="HP14" s="153">
        <v>42951</v>
      </c>
      <c r="HQ14" s="153">
        <v>42952</v>
      </c>
      <c r="HR14" s="153">
        <v>42953</v>
      </c>
      <c r="HS14" s="153">
        <v>42954</v>
      </c>
      <c r="HT14" s="153">
        <v>42955</v>
      </c>
      <c r="HU14" s="153">
        <v>42956</v>
      </c>
      <c r="HV14" s="153">
        <v>42957</v>
      </c>
      <c r="HW14" s="153">
        <v>42958</v>
      </c>
      <c r="HX14" s="153">
        <v>42959</v>
      </c>
      <c r="HY14" s="153">
        <v>42960</v>
      </c>
      <c r="HZ14" s="153">
        <v>42961</v>
      </c>
      <c r="IA14" s="153">
        <v>42962</v>
      </c>
      <c r="IB14" s="153">
        <v>42963</v>
      </c>
      <c r="IC14" s="153">
        <v>42964</v>
      </c>
      <c r="ID14" s="153">
        <v>42965</v>
      </c>
      <c r="IE14" s="153">
        <v>42966</v>
      </c>
      <c r="IF14" s="153">
        <v>42967</v>
      </c>
      <c r="IG14" s="153">
        <v>42968</v>
      </c>
      <c r="IH14" s="153">
        <v>42969</v>
      </c>
      <c r="II14" s="153">
        <v>42970</v>
      </c>
      <c r="IJ14" s="153">
        <v>42971</v>
      </c>
      <c r="IK14" s="153">
        <v>42972</v>
      </c>
      <c r="IL14" s="153">
        <v>42973</v>
      </c>
      <c r="IM14" s="153">
        <v>42974</v>
      </c>
      <c r="IN14" s="153">
        <v>42975</v>
      </c>
      <c r="IO14" s="153">
        <v>42976</v>
      </c>
      <c r="IP14" s="153">
        <v>42977</v>
      </c>
      <c r="IQ14" s="153">
        <v>42978</v>
      </c>
      <c r="IR14" s="153">
        <v>42979</v>
      </c>
      <c r="IS14" s="153">
        <v>42980</v>
      </c>
      <c r="IT14" s="153">
        <v>42981</v>
      </c>
      <c r="IU14" s="153">
        <v>42982</v>
      </c>
      <c r="IV14" s="153">
        <v>42983</v>
      </c>
      <c r="IW14" s="153">
        <v>42984</v>
      </c>
      <c r="IX14" s="153">
        <v>42985</v>
      </c>
      <c r="IY14" s="153">
        <v>42986</v>
      </c>
      <c r="IZ14" s="153">
        <v>42987</v>
      </c>
      <c r="JA14" s="153">
        <v>42988</v>
      </c>
      <c r="JB14" s="153">
        <v>42989</v>
      </c>
      <c r="JC14" s="153">
        <v>42990</v>
      </c>
      <c r="JD14" s="153">
        <v>42991</v>
      </c>
      <c r="JE14" s="153">
        <v>42992</v>
      </c>
      <c r="JF14" s="153">
        <v>42993</v>
      </c>
      <c r="JG14" s="153">
        <v>42994</v>
      </c>
      <c r="JH14" s="153">
        <v>42995</v>
      </c>
      <c r="JI14" s="153">
        <v>42996</v>
      </c>
      <c r="JJ14" s="153">
        <v>42997</v>
      </c>
      <c r="JK14" s="153">
        <v>42998</v>
      </c>
      <c r="JL14" s="153">
        <v>42999</v>
      </c>
      <c r="JM14" s="153">
        <v>43000</v>
      </c>
      <c r="JN14" s="153">
        <v>43001</v>
      </c>
      <c r="JO14" s="153">
        <v>43002</v>
      </c>
      <c r="JP14" s="153">
        <v>43003</v>
      </c>
      <c r="JQ14" s="153">
        <v>43004</v>
      </c>
      <c r="JR14" s="153">
        <v>43005</v>
      </c>
      <c r="JS14" s="153">
        <v>43006</v>
      </c>
      <c r="JT14" s="153">
        <v>43007</v>
      </c>
      <c r="JU14" s="153">
        <v>43008</v>
      </c>
      <c r="JV14" s="153">
        <v>43009</v>
      </c>
      <c r="JW14" s="153">
        <v>43010</v>
      </c>
      <c r="JX14" s="153">
        <v>43011</v>
      </c>
      <c r="JY14" s="153">
        <v>43012</v>
      </c>
      <c r="JZ14" s="153">
        <v>43013</v>
      </c>
      <c r="KA14" s="153">
        <v>43014</v>
      </c>
      <c r="KB14" s="153">
        <v>43015</v>
      </c>
      <c r="KC14" s="153">
        <v>43016</v>
      </c>
      <c r="KD14" s="153">
        <v>43017</v>
      </c>
      <c r="KE14" s="153">
        <v>43018</v>
      </c>
      <c r="KF14" s="153">
        <v>43019</v>
      </c>
      <c r="KG14" s="153">
        <v>43020</v>
      </c>
      <c r="KH14" s="153">
        <v>43021</v>
      </c>
      <c r="KI14" s="153">
        <v>43022</v>
      </c>
      <c r="KJ14" s="153">
        <v>43023</v>
      </c>
      <c r="KK14" s="153">
        <v>43024</v>
      </c>
      <c r="KL14" s="153">
        <v>43025</v>
      </c>
      <c r="KM14" s="153">
        <v>43026</v>
      </c>
      <c r="KN14" s="153">
        <v>43027</v>
      </c>
      <c r="KO14" s="153">
        <v>43028</v>
      </c>
      <c r="KP14" s="153">
        <v>43029</v>
      </c>
      <c r="KQ14" s="153">
        <v>43030</v>
      </c>
      <c r="KR14" s="153">
        <v>43031</v>
      </c>
      <c r="KS14" s="153">
        <v>43032</v>
      </c>
      <c r="KT14" s="153">
        <v>43033</v>
      </c>
      <c r="KU14" s="153">
        <v>43034</v>
      </c>
      <c r="KV14" s="153">
        <v>43035</v>
      </c>
      <c r="KW14" s="153">
        <v>43036</v>
      </c>
      <c r="KX14" s="153">
        <v>43037</v>
      </c>
      <c r="KY14" s="153">
        <v>43038</v>
      </c>
      <c r="KZ14" s="153">
        <v>43039</v>
      </c>
      <c r="LA14" s="153">
        <v>43040</v>
      </c>
      <c r="LB14" s="153">
        <v>43041</v>
      </c>
      <c r="LC14" s="153">
        <v>43042</v>
      </c>
      <c r="LD14" s="153">
        <v>43043</v>
      </c>
      <c r="LE14" s="153">
        <v>43044</v>
      </c>
      <c r="LF14" s="153">
        <v>43045</v>
      </c>
      <c r="LG14" s="153">
        <v>43046</v>
      </c>
      <c r="LH14" s="153">
        <v>43047</v>
      </c>
      <c r="LI14" s="153">
        <v>43048</v>
      </c>
      <c r="LJ14" s="153">
        <v>43049</v>
      </c>
      <c r="LK14" s="153">
        <v>43050</v>
      </c>
      <c r="LL14" s="153">
        <v>43051</v>
      </c>
      <c r="LM14" s="153">
        <v>43052</v>
      </c>
      <c r="LN14" s="153">
        <v>43053</v>
      </c>
      <c r="LO14" s="153">
        <v>43054</v>
      </c>
      <c r="LP14" s="153">
        <v>43055</v>
      </c>
      <c r="LQ14" s="153">
        <v>43056</v>
      </c>
      <c r="LR14" s="153">
        <v>43057</v>
      </c>
      <c r="LS14" s="153">
        <v>43058</v>
      </c>
      <c r="LT14" s="153">
        <v>43059</v>
      </c>
      <c r="LU14" s="153">
        <v>43060</v>
      </c>
      <c r="LV14" s="153">
        <v>43061</v>
      </c>
      <c r="LW14" s="153">
        <v>43062</v>
      </c>
      <c r="LX14" s="153">
        <v>43063</v>
      </c>
      <c r="LY14" s="153">
        <v>43064</v>
      </c>
      <c r="LZ14" s="153">
        <v>43065</v>
      </c>
      <c r="MA14" s="153">
        <v>43066</v>
      </c>
      <c r="MB14" s="153">
        <v>43067</v>
      </c>
      <c r="MC14" s="153">
        <v>43068</v>
      </c>
      <c r="MD14" s="153">
        <v>43069</v>
      </c>
      <c r="ME14" s="153">
        <v>43070</v>
      </c>
      <c r="MF14" s="153">
        <v>43071</v>
      </c>
      <c r="MG14" s="153">
        <v>43072</v>
      </c>
      <c r="MH14" s="153">
        <v>43073</v>
      </c>
      <c r="MI14" s="153">
        <v>43074</v>
      </c>
      <c r="MJ14" s="153">
        <v>43075</v>
      </c>
      <c r="MK14" s="153">
        <v>43076</v>
      </c>
      <c r="ML14" s="153">
        <v>43077</v>
      </c>
      <c r="MM14" s="153">
        <v>43078</v>
      </c>
      <c r="MN14" s="153">
        <v>43079</v>
      </c>
      <c r="MO14" s="153">
        <v>43080</v>
      </c>
      <c r="MP14" s="153">
        <v>43081</v>
      </c>
      <c r="MQ14" s="153">
        <v>43082</v>
      </c>
      <c r="MR14" s="153">
        <v>43083</v>
      </c>
      <c r="MS14" s="153">
        <v>43084</v>
      </c>
      <c r="MT14" s="153">
        <v>43085</v>
      </c>
      <c r="MU14" s="153">
        <v>43086</v>
      </c>
      <c r="MV14" s="153">
        <v>43087</v>
      </c>
      <c r="MW14" s="153">
        <v>43088</v>
      </c>
      <c r="MX14" s="153">
        <v>43089</v>
      </c>
      <c r="MY14" s="153">
        <v>43090</v>
      </c>
      <c r="MZ14" s="153">
        <v>43091</v>
      </c>
      <c r="NA14" s="153">
        <v>43092</v>
      </c>
      <c r="NB14" s="153">
        <v>43093</v>
      </c>
      <c r="NC14" s="153">
        <v>43094</v>
      </c>
      <c r="ND14" s="153">
        <v>43095</v>
      </c>
      <c r="NE14" s="153">
        <v>43096</v>
      </c>
      <c r="NF14" s="153">
        <v>43097</v>
      </c>
      <c r="NG14" s="153">
        <v>43098</v>
      </c>
      <c r="NH14" s="153">
        <v>43099</v>
      </c>
      <c r="NI14" s="153">
        <v>43100</v>
      </c>
      <c r="NJ14" s="154"/>
    </row>
    <row r="15" spans="1:383" s="155" customFormat="1" x14ac:dyDescent="0.35">
      <c r="A15" s="151"/>
      <c r="B15" s="1155"/>
      <c r="C15" s="1155"/>
      <c r="D15" s="1155"/>
      <c r="E15" s="1155"/>
      <c r="F15" s="1155"/>
      <c r="G15" s="1155"/>
      <c r="H15" s="1155"/>
      <c r="I15" s="156">
        <v>42736</v>
      </c>
      <c r="J15" s="157">
        <v>42737</v>
      </c>
      <c r="K15" s="157">
        <v>42738</v>
      </c>
      <c r="L15" s="157">
        <v>42739</v>
      </c>
      <c r="M15" s="157">
        <v>42740</v>
      </c>
      <c r="N15" s="157">
        <v>42741</v>
      </c>
      <c r="O15" s="157">
        <v>42742</v>
      </c>
      <c r="P15" s="157">
        <v>42743</v>
      </c>
      <c r="Q15" s="157">
        <v>42744</v>
      </c>
      <c r="R15" s="157">
        <v>42745</v>
      </c>
      <c r="S15" s="157">
        <v>42746</v>
      </c>
      <c r="T15" s="157">
        <v>42747</v>
      </c>
      <c r="U15" s="157">
        <v>42748</v>
      </c>
      <c r="V15" s="157">
        <v>42749</v>
      </c>
      <c r="W15" s="157">
        <v>42750</v>
      </c>
      <c r="X15" s="157">
        <v>42751</v>
      </c>
      <c r="Y15" s="157">
        <v>42752</v>
      </c>
      <c r="Z15" s="157">
        <v>42753</v>
      </c>
      <c r="AA15" s="157">
        <v>42754</v>
      </c>
      <c r="AB15" s="157">
        <v>42755</v>
      </c>
      <c r="AC15" s="157">
        <v>42756</v>
      </c>
      <c r="AD15" s="157">
        <v>42757</v>
      </c>
      <c r="AE15" s="157">
        <v>42758</v>
      </c>
      <c r="AF15" s="157">
        <v>42759</v>
      </c>
      <c r="AG15" s="157">
        <v>42760</v>
      </c>
      <c r="AH15" s="157">
        <v>42761</v>
      </c>
      <c r="AI15" s="157">
        <v>42762</v>
      </c>
      <c r="AJ15" s="157">
        <v>42763</v>
      </c>
      <c r="AK15" s="157">
        <v>42764</v>
      </c>
      <c r="AL15" s="157">
        <v>42765</v>
      </c>
      <c r="AM15" s="157">
        <v>42766</v>
      </c>
      <c r="AN15" s="157">
        <v>42767</v>
      </c>
      <c r="AO15" s="157">
        <v>42768</v>
      </c>
      <c r="AP15" s="157">
        <v>42769</v>
      </c>
      <c r="AQ15" s="157">
        <v>42770</v>
      </c>
      <c r="AR15" s="157">
        <v>42771</v>
      </c>
      <c r="AS15" s="157">
        <v>42772</v>
      </c>
      <c r="AT15" s="157">
        <v>42773</v>
      </c>
      <c r="AU15" s="157">
        <v>42774</v>
      </c>
      <c r="AV15" s="157">
        <v>42775</v>
      </c>
      <c r="AW15" s="157">
        <v>42776</v>
      </c>
      <c r="AX15" s="157">
        <v>42777</v>
      </c>
      <c r="AY15" s="157">
        <v>42778</v>
      </c>
      <c r="AZ15" s="157">
        <v>42779</v>
      </c>
      <c r="BA15" s="157">
        <v>42780</v>
      </c>
      <c r="BB15" s="157">
        <v>42781</v>
      </c>
      <c r="BC15" s="157">
        <v>42782</v>
      </c>
      <c r="BD15" s="157">
        <v>42783</v>
      </c>
      <c r="BE15" s="157">
        <v>42784</v>
      </c>
      <c r="BF15" s="157">
        <v>42785</v>
      </c>
      <c r="BG15" s="157">
        <v>42786</v>
      </c>
      <c r="BH15" s="157">
        <v>42787</v>
      </c>
      <c r="BI15" s="157">
        <v>42788</v>
      </c>
      <c r="BJ15" s="157">
        <v>42789</v>
      </c>
      <c r="BK15" s="157">
        <v>42790</v>
      </c>
      <c r="BL15" s="157">
        <v>42791</v>
      </c>
      <c r="BM15" s="157">
        <v>42792</v>
      </c>
      <c r="BN15" s="157">
        <v>42793</v>
      </c>
      <c r="BO15" s="157">
        <v>42794</v>
      </c>
      <c r="BP15" s="157">
        <v>42795</v>
      </c>
      <c r="BQ15" s="157">
        <v>42796</v>
      </c>
      <c r="BR15" s="157">
        <v>42797</v>
      </c>
      <c r="BS15" s="157">
        <v>42798</v>
      </c>
      <c r="BT15" s="157">
        <v>42799</v>
      </c>
      <c r="BU15" s="157">
        <v>42800</v>
      </c>
      <c r="BV15" s="157">
        <v>42801</v>
      </c>
      <c r="BW15" s="157">
        <v>42802</v>
      </c>
      <c r="BX15" s="157">
        <v>42803</v>
      </c>
      <c r="BY15" s="157">
        <v>42804</v>
      </c>
      <c r="BZ15" s="157">
        <v>42805</v>
      </c>
      <c r="CA15" s="157">
        <v>42806</v>
      </c>
      <c r="CB15" s="157">
        <v>42807</v>
      </c>
      <c r="CC15" s="157">
        <v>42808</v>
      </c>
      <c r="CD15" s="157">
        <v>42809</v>
      </c>
      <c r="CE15" s="157">
        <v>42810</v>
      </c>
      <c r="CF15" s="157">
        <v>42811</v>
      </c>
      <c r="CG15" s="157">
        <v>42812</v>
      </c>
      <c r="CH15" s="157">
        <v>42813</v>
      </c>
      <c r="CI15" s="157">
        <v>42814</v>
      </c>
      <c r="CJ15" s="157">
        <v>42815</v>
      </c>
      <c r="CK15" s="157">
        <v>42816</v>
      </c>
      <c r="CL15" s="157">
        <v>42817</v>
      </c>
      <c r="CM15" s="157">
        <v>42818</v>
      </c>
      <c r="CN15" s="157">
        <v>42819</v>
      </c>
      <c r="CO15" s="157">
        <v>42820</v>
      </c>
      <c r="CP15" s="157">
        <v>42821</v>
      </c>
      <c r="CQ15" s="157">
        <v>42822</v>
      </c>
      <c r="CR15" s="157">
        <v>42823</v>
      </c>
      <c r="CS15" s="157">
        <v>42824</v>
      </c>
      <c r="CT15" s="157">
        <v>42825</v>
      </c>
      <c r="CU15" s="157">
        <v>42826</v>
      </c>
      <c r="CV15" s="157">
        <v>42827</v>
      </c>
      <c r="CW15" s="157">
        <v>42828</v>
      </c>
      <c r="CX15" s="157">
        <v>42829</v>
      </c>
      <c r="CY15" s="157">
        <v>42830</v>
      </c>
      <c r="CZ15" s="157">
        <v>42831</v>
      </c>
      <c r="DA15" s="157">
        <v>42832</v>
      </c>
      <c r="DB15" s="157">
        <v>42833</v>
      </c>
      <c r="DC15" s="157">
        <v>42834</v>
      </c>
      <c r="DD15" s="157">
        <v>42835</v>
      </c>
      <c r="DE15" s="157">
        <v>42836</v>
      </c>
      <c r="DF15" s="157">
        <v>42837</v>
      </c>
      <c r="DG15" s="157">
        <v>42838</v>
      </c>
      <c r="DH15" s="157">
        <v>42839</v>
      </c>
      <c r="DI15" s="157">
        <v>42840</v>
      </c>
      <c r="DJ15" s="157">
        <v>42841</v>
      </c>
      <c r="DK15" s="157">
        <v>42842</v>
      </c>
      <c r="DL15" s="157">
        <v>42843</v>
      </c>
      <c r="DM15" s="157">
        <v>42844</v>
      </c>
      <c r="DN15" s="157">
        <v>42845</v>
      </c>
      <c r="DO15" s="157">
        <v>42846</v>
      </c>
      <c r="DP15" s="157">
        <v>42847</v>
      </c>
      <c r="DQ15" s="157">
        <v>42848</v>
      </c>
      <c r="DR15" s="157">
        <v>42849</v>
      </c>
      <c r="DS15" s="157">
        <v>42850</v>
      </c>
      <c r="DT15" s="157">
        <v>42851</v>
      </c>
      <c r="DU15" s="157">
        <v>42852</v>
      </c>
      <c r="DV15" s="157">
        <v>42853</v>
      </c>
      <c r="DW15" s="157">
        <v>42854</v>
      </c>
      <c r="DX15" s="157">
        <v>42855</v>
      </c>
      <c r="DY15" s="157">
        <v>42856</v>
      </c>
      <c r="DZ15" s="157">
        <v>42857</v>
      </c>
      <c r="EA15" s="157">
        <v>42858</v>
      </c>
      <c r="EB15" s="157">
        <v>42859</v>
      </c>
      <c r="EC15" s="157">
        <v>42860</v>
      </c>
      <c r="ED15" s="157">
        <v>42861</v>
      </c>
      <c r="EE15" s="157">
        <v>42862</v>
      </c>
      <c r="EF15" s="157">
        <v>42863</v>
      </c>
      <c r="EG15" s="157">
        <v>42864</v>
      </c>
      <c r="EH15" s="157">
        <v>42865</v>
      </c>
      <c r="EI15" s="157">
        <v>42866</v>
      </c>
      <c r="EJ15" s="157">
        <v>42867</v>
      </c>
      <c r="EK15" s="157">
        <v>42868</v>
      </c>
      <c r="EL15" s="157">
        <v>42869</v>
      </c>
      <c r="EM15" s="157">
        <v>42870</v>
      </c>
      <c r="EN15" s="157">
        <v>42871</v>
      </c>
      <c r="EO15" s="157">
        <v>42872</v>
      </c>
      <c r="EP15" s="157">
        <v>42873</v>
      </c>
      <c r="EQ15" s="157">
        <v>42874</v>
      </c>
      <c r="ER15" s="157">
        <v>42875</v>
      </c>
      <c r="ES15" s="157">
        <v>42876</v>
      </c>
      <c r="ET15" s="157">
        <v>42877</v>
      </c>
      <c r="EU15" s="157">
        <v>42878</v>
      </c>
      <c r="EV15" s="157">
        <v>42879</v>
      </c>
      <c r="EW15" s="157">
        <v>42880</v>
      </c>
      <c r="EX15" s="157">
        <v>42881</v>
      </c>
      <c r="EY15" s="157">
        <v>42882</v>
      </c>
      <c r="EZ15" s="157">
        <v>42883</v>
      </c>
      <c r="FA15" s="157">
        <v>42884</v>
      </c>
      <c r="FB15" s="157">
        <v>42885</v>
      </c>
      <c r="FC15" s="157">
        <v>42886</v>
      </c>
      <c r="FD15" s="157">
        <v>42887</v>
      </c>
      <c r="FE15" s="157">
        <v>42888</v>
      </c>
      <c r="FF15" s="157">
        <v>42889</v>
      </c>
      <c r="FG15" s="157">
        <v>42890</v>
      </c>
      <c r="FH15" s="157">
        <v>42891</v>
      </c>
      <c r="FI15" s="157">
        <v>42892</v>
      </c>
      <c r="FJ15" s="157">
        <v>42893</v>
      </c>
      <c r="FK15" s="157">
        <v>42894</v>
      </c>
      <c r="FL15" s="157">
        <v>42895</v>
      </c>
      <c r="FM15" s="157">
        <v>42896</v>
      </c>
      <c r="FN15" s="157">
        <v>42897</v>
      </c>
      <c r="FO15" s="157">
        <v>42898</v>
      </c>
      <c r="FP15" s="157">
        <v>42899</v>
      </c>
      <c r="FQ15" s="157">
        <v>42900</v>
      </c>
      <c r="FR15" s="157">
        <v>42901</v>
      </c>
      <c r="FS15" s="157">
        <v>42902</v>
      </c>
      <c r="FT15" s="157">
        <v>42903</v>
      </c>
      <c r="FU15" s="157">
        <v>42904</v>
      </c>
      <c r="FV15" s="157">
        <v>42905</v>
      </c>
      <c r="FW15" s="157">
        <v>42906</v>
      </c>
      <c r="FX15" s="157">
        <v>42907</v>
      </c>
      <c r="FY15" s="157">
        <v>42908</v>
      </c>
      <c r="FZ15" s="157">
        <v>42909</v>
      </c>
      <c r="GA15" s="157">
        <v>42910</v>
      </c>
      <c r="GB15" s="157">
        <v>42911</v>
      </c>
      <c r="GC15" s="157">
        <v>42912</v>
      </c>
      <c r="GD15" s="157">
        <v>42913</v>
      </c>
      <c r="GE15" s="157">
        <v>42914</v>
      </c>
      <c r="GF15" s="157">
        <v>42915</v>
      </c>
      <c r="GG15" s="157">
        <v>42916</v>
      </c>
      <c r="GH15" s="157">
        <v>42917</v>
      </c>
      <c r="GI15" s="157">
        <v>42918</v>
      </c>
      <c r="GJ15" s="157">
        <v>42919</v>
      </c>
      <c r="GK15" s="157">
        <v>42920</v>
      </c>
      <c r="GL15" s="157">
        <v>42921</v>
      </c>
      <c r="GM15" s="157">
        <v>42922</v>
      </c>
      <c r="GN15" s="157">
        <v>42923</v>
      </c>
      <c r="GO15" s="157">
        <v>42924</v>
      </c>
      <c r="GP15" s="157">
        <v>42925</v>
      </c>
      <c r="GQ15" s="157">
        <v>42926</v>
      </c>
      <c r="GR15" s="157">
        <v>42927</v>
      </c>
      <c r="GS15" s="157">
        <v>42928</v>
      </c>
      <c r="GT15" s="157">
        <v>42929</v>
      </c>
      <c r="GU15" s="157">
        <v>42930</v>
      </c>
      <c r="GV15" s="157">
        <v>42931</v>
      </c>
      <c r="GW15" s="157">
        <v>42932</v>
      </c>
      <c r="GX15" s="157">
        <v>42933</v>
      </c>
      <c r="GY15" s="157">
        <v>42934</v>
      </c>
      <c r="GZ15" s="157">
        <v>42935</v>
      </c>
      <c r="HA15" s="157">
        <v>42936</v>
      </c>
      <c r="HB15" s="157">
        <v>42937</v>
      </c>
      <c r="HC15" s="157">
        <v>42938</v>
      </c>
      <c r="HD15" s="157">
        <v>42939</v>
      </c>
      <c r="HE15" s="157">
        <v>42940</v>
      </c>
      <c r="HF15" s="157">
        <v>42941</v>
      </c>
      <c r="HG15" s="157">
        <v>42942</v>
      </c>
      <c r="HH15" s="157">
        <v>42943</v>
      </c>
      <c r="HI15" s="157">
        <v>42944</v>
      </c>
      <c r="HJ15" s="157">
        <v>42945</v>
      </c>
      <c r="HK15" s="157">
        <v>42946</v>
      </c>
      <c r="HL15" s="157">
        <v>42947</v>
      </c>
      <c r="HM15" s="157">
        <v>42948</v>
      </c>
      <c r="HN15" s="157">
        <v>42949</v>
      </c>
      <c r="HO15" s="157">
        <v>42950</v>
      </c>
      <c r="HP15" s="157">
        <v>42951</v>
      </c>
      <c r="HQ15" s="157">
        <v>42952</v>
      </c>
      <c r="HR15" s="157">
        <v>42953</v>
      </c>
      <c r="HS15" s="157">
        <v>42954</v>
      </c>
      <c r="HT15" s="157">
        <v>42955</v>
      </c>
      <c r="HU15" s="157">
        <v>42956</v>
      </c>
      <c r="HV15" s="157">
        <v>42957</v>
      </c>
      <c r="HW15" s="157">
        <v>42958</v>
      </c>
      <c r="HX15" s="157">
        <v>42959</v>
      </c>
      <c r="HY15" s="157">
        <v>42960</v>
      </c>
      <c r="HZ15" s="157">
        <v>42961</v>
      </c>
      <c r="IA15" s="157">
        <v>42962</v>
      </c>
      <c r="IB15" s="157">
        <v>42963</v>
      </c>
      <c r="IC15" s="157">
        <v>42964</v>
      </c>
      <c r="ID15" s="157">
        <v>42965</v>
      </c>
      <c r="IE15" s="157">
        <v>42966</v>
      </c>
      <c r="IF15" s="157">
        <v>42967</v>
      </c>
      <c r="IG15" s="157">
        <v>42968</v>
      </c>
      <c r="IH15" s="157">
        <v>42969</v>
      </c>
      <c r="II15" s="157">
        <v>42970</v>
      </c>
      <c r="IJ15" s="157">
        <v>42971</v>
      </c>
      <c r="IK15" s="157">
        <v>42972</v>
      </c>
      <c r="IL15" s="157">
        <v>42973</v>
      </c>
      <c r="IM15" s="157">
        <v>42974</v>
      </c>
      <c r="IN15" s="157">
        <v>42975</v>
      </c>
      <c r="IO15" s="157">
        <v>42976</v>
      </c>
      <c r="IP15" s="157">
        <v>42977</v>
      </c>
      <c r="IQ15" s="157">
        <v>42978</v>
      </c>
      <c r="IR15" s="157">
        <v>42979</v>
      </c>
      <c r="IS15" s="157">
        <v>42980</v>
      </c>
      <c r="IT15" s="157">
        <v>42981</v>
      </c>
      <c r="IU15" s="157">
        <v>42982</v>
      </c>
      <c r="IV15" s="157">
        <v>42983</v>
      </c>
      <c r="IW15" s="157">
        <v>42984</v>
      </c>
      <c r="IX15" s="157">
        <v>42985</v>
      </c>
      <c r="IY15" s="157">
        <v>42986</v>
      </c>
      <c r="IZ15" s="157">
        <v>42987</v>
      </c>
      <c r="JA15" s="157">
        <v>42988</v>
      </c>
      <c r="JB15" s="157">
        <v>42989</v>
      </c>
      <c r="JC15" s="157">
        <v>42990</v>
      </c>
      <c r="JD15" s="157">
        <v>42991</v>
      </c>
      <c r="JE15" s="157">
        <v>42992</v>
      </c>
      <c r="JF15" s="157">
        <v>42993</v>
      </c>
      <c r="JG15" s="157">
        <v>42994</v>
      </c>
      <c r="JH15" s="157">
        <v>42995</v>
      </c>
      <c r="JI15" s="157">
        <v>42996</v>
      </c>
      <c r="JJ15" s="157">
        <v>42997</v>
      </c>
      <c r="JK15" s="157">
        <v>42998</v>
      </c>
      <c r="JL15" s="157">
        <v>42999</v>
      </c>
      <c r="JM15" s="157">
        <v>43000</v>
      </c>
      <c r="JN15" s="157">
        <v>43001</v>
      </c>
      <c r="JO15" s="157">
        <v>43002</v>
      </c>
      <c r="JP15" s="157">
        <v>43003</v>
      </c>
      <c r="JQ15" s="157">
        <v>43004</v>
      </c>
      <c r="JR15" s="157">
        <v>43005</v>
      </c>
      <c r="JS15" s="157">
        <v>43006</v>
      </c>
      <c r="JT15" s="157">
        <v>43007</v>
      </c>
      <c r="JU15" s="157">
        <v>43008</v>
      </c>
      <c r="JV15" s="157">
        <v>43009</v>
      </c>
      <c r="JW15" s="157">
        <v>43010</v>
      </c>
      <c r="JX15" s="157">
        <v>43011</v>
      </c>
      <c r="JY15" s="157">
        <v>43012</v>
      </c>
      <c r="JZ15" s="157">
        <v>43013</v>
      </c>
      <c r="KA15" s="157">
        <v>43014</v>
      </c>
      <c r="KB15" s="157">
        <v>43015</v>
      </c>
      <c r="KC15" s="157">
        <v>43016</v>
      </c>
      <c r="KD15" s="157">
        <v>43017</v>
      </c>
      <c r="KE15" s="157">
        <v>43018</v>
      </c>
      <c r="KF15" s="157">
        <v>43019</v>
      </c>
      <c r="KG15" s="157">
        <v>43020</v>
      </c>
      <c r="KH15" s="157">
        <v>43021</v>
      </c>
      <c r="KI15" s="157">
        <v>43022</v>
      </c>
      <c r="KJ15" s="157">
        <v>43023</v>
      </c>
      <c r="KK15" s="157">
        <v>43024</v>
      </c>
      <c r="KL15" s="157">
        <v>43025</v>
      </c>
      <c r="KM15" s="157">
        <v>43026</v>
      </c>
      <c r="KN15" s="157">
        <v>43027</v>
      </c>
      <c r="KO15" s="157">
        <v>43028</v>
      </c>
      <c r="KP15" s="157">
        <v>43029</v>
      </c>
      <c r="KQ15" s="157">
        <v>43030</v>
      </c>
      <c r="KR15" s="157">
        <v>43031</v>
      </c>
      <c r="KS15" s="157">
        <v>43032</v>
      </c>
      <c r="KT15" s="157">
        <v>43033</v>
      </c>
      <c r="KU15" s="157">
        <v>43034</v>
      </c>
      <c r="KV15" s="157">
        <v>43035</v>
      </c>
      <c r="KW15" s="157">
        <v>43036</v>
      </c>
      <c r="KX15" s="157">
        <v>43037</v>
      </c>
      <c r="KY15" s="157">
        <v>43038</v>
      </c>
      <c r="KZ15" s="157">
        <v>43039</v>
      </c>
      <c r="LA15" s="157">
        <v>43040</v>
      </c>
      <c r="LB15" s="157">
        <v>43041</v>
      </c>
      <c r="LC15" s="157">
        <v>43042</v>
      </c>
      <c r="LD15" s="157">
        <v>43043</v>
      </c>
      <c r="LE15" s="157">
        <v>43044</v>
      </c>
      <c r="LF15" s="157">
        <v>43045</v>
      </c>
      <c r="LG15" s="157">
        <v>43046</v>
      </c>
      <c r="LH15" s="157">
        <v>43047</v>
      </c>
      <c r="LI15" s="157">
        <v>43048</v>
      </c>
      <c r="LJ15" s="157">
        <v>43049</v>
      </c>
      <c r="LK15" s="157">
        <v>43050</v>
      </c>
      <c r="LL15" s="157">
        <v>43051</v>
      </c>
      <c r="LM15" s="157">
        <v>43052</v>
      </c>
      <c r="LN15" s="157">
        <v>43053</v>
      </c>
      <c r="LO15" s="157">
        <v>43054</v>
      </c>
      <c r="LP15" s="157">
        <v>43055</v>
      </c>
      <c r="LQ15" s="157">
        <v>43056</v>
      </c>
      <c r="LR15" s="157">
        <v>43057</v>
      </c>
      <c r="LS15" s="157">
        <v>43058</v>
      </c>
      <c r="LT15" s="157">
        <v>43059</v>
      </c>
      <c r="LU15" s="157">
        <v>43060</v>
      </c>
      <c r="LV15" s="157">
        <v>43061</v>
      </c>
      <c r="LW15" s="157">
        <v>43062</v>
      </c>
      <c r="LX15" s="157">
        <v>43063</v>
      </c>
      <c r="LY15" s="157">
        <v>43064</v>
      </c>
      <c r="LZ15" s="157">
        <v>43065</v>
      </c>
      <c r="MA15" s="157">
        <v>43066</v>
      </c>
      <c r="MB15" s="157">
        <v>43067</v>
      </c>
      <c r="MC15" s="157">
        <v>43068</v>
      </c>
      <c r="MD15" s="157">
        <v>43069</v>
      </c>
      <c r="ME15" s="157">
        <v>43070</v>
      </c>
      <c r="MF15" s="157">
        <v>43071</v>
      </c>
      <c r="MG15" s="157">
        <v>43072</v>
      </c>
      <c r="MH15" s="157">
        <v>43073</v>
      </c>
      <c r="MI15" s="157">
        <v>43074</v>
      </c>
      <c r="MJ15" s="157">
        <v>43075</v>
      </c>
      <c r="MK15" s="157">
        <v>43076</v>
      </c>
      <c r="ML15" s="157">
        <v>43077</v>
      </c>
      <c r="MM15" s="157">
        <v>43078</v>
      </c>
      <c r="MN15" s="157">
        <v>43079</v>
      </c>
      <c r="MO15" s="157">
        <v>43080</v>
      </c>
      <c r="MP15" s="157">
        <v>43081</v>
      </c>
      <c r="MQ15" s="157">
        <v>43082</v>
      </c>
      <c r="MR15" s="157">
        <v>43083</v>
      </c>
      <c r="MS15" s="157">
        <v>43084</v>
      </c>
      <c r="MT15" s="157">
        <v>43085</v>
      </c>
      <c r="MU15" s="157">
        <v>43086</v>
      </c>
      <c r="MV15" s="157">
        <v>43087</v>
      </c>
      <c r="MW15" s="157">
        <v>43088</v>
      </c>
      <c r="MX15" s="157">
        <v>43089</v>
      </c>
      <c r="MY15" s="157">
        <v>43090</v>
      </c>
      <c r="MZ15" s="157">
        <v>43091</v>
      </c>
      <c r="NA15" s="157">
        <v>43092</v>
      </c>
      <c r="NB15" s="157">
        <v>43093</v>
      </c>
      <c r="NC15" s="157">
        <v>43094</v>
      </c>
      <c r="ND15" s="157">
        <v>43095</v>
      </c>
      <c r="NE15" s="157">
        <v>43096</v>
      </c>
      <c r="NF15" s="157">
        <v>43097</v>
      </c>
      <c r="NG15" s="157">
        <v>43098</v>
      </c>
      <c r="NH15" s="157">
        <v>43099</v>
      </c>
      <c r="NI15" s="157">
        <v>43100</v>
      </c>
      <c r="NJ15" s="154"/>
    </row>
    <row r="16" spans="1:383" s="155" customFormat="1" x14ac:dyDescent="0.35">
      <c r="A16" s="151"/>
      <c r="B16" s="1154"/>
      <c r="C16" s="1154"/>
      <c r="D16" s="1154"/>
      <c r="E16" s="1154"/>
      <c r="F16" s="1159"/>
      <c r="G16" s="1154"/>
      <c r="H16" s="1154"/>
      <c r="I16" s="152">
        <v>42736</v>
      </c>
      <c r="J16" s="153">
        <v>42737</v>
      </c>
      <c r="K16" s="153">
        <v>42738</v>
      </c>
      <c r="L16" s="153">
        <v>42739</v>
      </c>
      <c r="M16" s="153">
        <v>42740</v>
      </c>
      <c r="N16" s="153">
        <v>42741</v>
      </c>
      <c r="O16" s="153">
        <v>42742</v>
      </c>
      <c r="P16" s="153">
        <v>42743</v>
      </c>
      <c r="Q16" s="153">
        <v>42744</v>
      </c>
      <c r="R16" s="153">
        <v>42745</v>
      </c>
      <c r="S16" s="153">
        <v>42746</v>
      </c>
      <c r="T16" s="153">
        <v>42747</v>
      </c>
      <c r="U16" s="153">
        <v>42748</v>
      </c>
      <c r="V16" s="153">
        <v>42749</v>
      </c>
      <c r="W16" s="153">
        <v>42750</v>
      </c>
      <c r="X16" s="153">
        <v>42751</v>
      </c>
      <c r="Y16" s="153">
        <v>42752</v>
      </c>
      <c r="Z16" s="153">
        <v>42753</v>
      </c>
      <c r="AA16" s="153">
        <v>42754</v>
      </c>
      <c r="AB16" s="153">
        <v>42755</v>
      </c>
      <c r="AC16" s="153">
        <v>42756</v>
      </c>
      <c r="AD16" s="153">
        <v>42757</v>
      </c>
      <c r="AE16" s="153">
        <v>42758</v>
      </c>
      <c r="AF16" s="153">
        <v>42759</v>
      </c>
      <c r="AG16" s="153">
        <v>42760</v>
      </c>
      <c r="AH16" s="153">
        <v>42761</v>
      </c>
      <c r="AI16" s="153">
        <v>42762</v>
      </c>
      <c r="AJ16" s="153">
        <v>42763</v>
      </c>
      <c r="AK16" s="153">
        <v>42764</v>
      </c>
      <c r="AL16" s="153">
        <v>42765</v>
      </c>
      <c r="AM16" s="153">
        <v>42766</v>
      </c>
      <c r="AN16" s="153">
        <v>42767</v>
      </c>
      <c r="AO16" s="153">
        <v>42768</v>
      </c>
      <c r="AP16" s="153">
        <v>42769</v>
      </c>
      <c r="AQ16" s="153">
        <v>42770</v>
      </c>
      <c r="AR16" s="153">
        <v>42771</v>
      </c>
      <c r="AS16" s="153">
        <v>42772</v>
      </c>
      <c r="AT16" s="153">
        <v>42773</v>
      </c>
      <c r="AU16" s="153">
        <v>42774</v>
      </c>
      <c r="AV16" s="153">
        <v>42775</v>
      </c>
      <c r="AW16" s="153">
        <v>42776</v>
      </c>
      <c r="AX16" s="153">
        <v>42777</v>
      </c>
      <c r="AY16" s="153">
        <v>42778</v>
      </c>
      <c r="AZ16" s="153">
        <v>42779</v>
      </c>
      <c r="BA16" s="153">
        <v>42780</v>
      </c>
      <c r="BB16" s="153">
        <v>42781</v>
      </c>
      <c r="BC16" s="153">
        <v>42782</v>
      </c>
      <c r="BD16" s="153">
        <v>42783</v>
      </c>
      <c r="BE16" s="153">
        <v>42784</v>
      </c>
      <c r="BF16" s="153">
        <v>42785</v>
      </c>
      <c r="BG16" s="153">
        <v>42786</v>
      </c>
      <c r="BH16" s="153">
        <v>42787</v>
      </c>
      <c r="BI16" s="153">
        <v>42788</v>
      </c>
      <c r="BJ16" s="153">
        <v>42789</v>
      </c>
      <c r="BK16" s="153">
        <v>42790</v>
      </c>
      <c r="BL16" s="153">
        <v>42791</v>
      </c>
      <c r="BM16" s="153">
        <v>42792</v>
      </c>
      <c r="BN16" s="153">
        <v>42793</v>
      </c>
      <c r="BO16" s="153">
        <v>42794</v>
      </c>
      <c r="BP16" s="153">
        <v>42795</v>
      </c>
      <c r="BQ16" s="153">
        <v>42796</v>
      </c>
      <c r="BR16" s="153">
        <v>42797</v>
      </c>
      <c r="BS16" s="153">
        <v>42798</v>
      </c>
      <c r="BT16" s="153">
        <v>42799</v>
      </c>
      <c r="BU16" s="153">
        <v>42800</v>
      </c>
      <c r="BV16" s="153">
        <v>42801</v>
      </c>
      <c r="BW16" s="153">
        <v>42802</v>
      </c>
      <c r="BX16" s="153">
        <v>42803</v>
      </c>
      <c r="BY16" s="153">
        <v>42804</v>
      </c>
      <c r="BZ16" s="153">
        <v>42805</v>
      </c>
      <c r="CA16" s="153">
        <v>42806</v>
      </c>
      <c r="CB16" s="153">
        <v>42807</v>
      </c>
      <c r="CC16" s="153">
        <v>42808</v>
      </c>
      <c r="CD16" s="153">
        <v>42809</v>
      </c>
      <c r="CE16" s="153">
        <v>42810</v>
      </c>
      <c r="CF16" s="153">
        <v>42811</v>
      </c>
      <c r="CG16" s="153">
        <v>42812</v>
      </c>
      <c r="CH16" s="153">
        <v>42813</v>
      </c>
      <c r="CI16" s="153">
        <v>42814</v>
      </c>
      <c r="CJ16" s="153">
        <v>42815</v>
      </c>
      <c r="CK16" s="153">
        <v>42816</v>
      </c>
      <c r="CL16" s="153">
        <v>42817</v>
      </c>
      <c r="CM16" s="153">
        <v>42818</v>
      </c>
      <c r="CN16" s="153">
        <v>42819</v>
      </c>
      <c r="CO16" s="153">
        <v>42820</v>
      </c>
      <c r="CP16" s="153">
        <v>42821</v>
      </c>
      <c r="CQ16" s="153">
        <v>42822</v>
      </c>
      <c r="CR16" s="153">
        <v>42823</v>
      </c>
      <c r="CS16" s="153">
        <v>42824</v>
      </c>
      <c r="CT16" s="153">
        <v>42825</v>
      </c>
      <c r="CU16" s="153">
        <v>42826</v>
      </c>
      <c r="CV16" s="153">
        <v>42827</v>
      </c>
      <c r="CW16" s="153">
        <v>42828</v>
      </c>
      <c r="CX16" s="153">
        <v>42829</v>
      </c>
      <c r="CY16" s="153">
        <v>42830</v>
      </c>
      <c r="CZ16" s="153">
        <v>42831</v>
      </c>
      <c r="DA16" s="153">
        <v>42832</v>
      </c>
      <c r="DB16" s="153">
        <v>42833</v>
      </c>
      <c r="DC16" s="153">
        <v>42834</v>
      </c>
      <c r="DD16" s="153">
        <v>42835</v>
      </c>
      <c r="DE16" s="153">
        <v>42836</v>
      </c>
      <c r="DF16" s="153">
        <v>42837</v>
      </c>
      <c r="DG16" s="153">
        <v>42838</v>
      </c>
      <c r="DH16" s="153">
        <v>42839</v>
      </c>
      <c r="DI16" s="153">
        <v>42840</v>
      </c>
      <c r="DJ16" s="153">
        <v>42841</v>
      </c>
      <c r="DK16" s="153">
        <v>42842</v>
      </c>
      <c r="DL16" s="153">
        <v>42843</v>
      </c>
      <c r="DM16" s="153">
        <v>42844</v>
      </c>
      <c r="DN16" s="153">
        <v>42845</v>
      </c>
      <c r="DO16" s="153">
        <v>42846</v>
      </c>
      <c r="DP16" s="153">
        <v>42847</v>
      </c>
      <c r="DQ16" s="153">
        <v>42848</v>
      </c>
      <c r="DR16" s="153">
        <v>42849</v>
      </c>
      <c r="DS16" s="153">
        <v>42850</v>
      </c>
      <c r="DT16" s="153">
        <v>42851</v>
      </c>
      <c r="DU16" s="153">
        <v>42852</v>
      </c>
      <c r="DV16" s="153">
        <v>42853</v>
      </c>
      <c r="DW16" s="153">
        <v>42854</v>
      </c>
      <c r="DX16" s="153">
        <v>42855</v>
      </c>
      <c r="DY16" s="153">
        <v>42856</v>
      </c>
      <c r="DZ16" s="153">
        <v>42857</v>
      </c>
      <c r="EA16" s="153">
        <v>42858</v>
      </c>
      <c r="EB16" s="153">
        <v>42859</v>
      </c>
      <c r="EC16" s="153">
        <v>42860</v>
      </c>
      <c r="ED16" s="153">
        <v>42861</v>
      </c>
      <c r="EE16" s="153">
        <v>42862</v>
      </c>
      <c r="EF16" s="153">
        <v>42863</v>
      </c>
      <c r="EG16" s="153">
        <v>42864</v>
      </c>
      <c r="EH16" s="153">
        <v>42865</v>
      </c>
      <c r="EI16" s="153">
        <v>42866</v>
      </c>
      <c r="EJ16" s="153">
        <v>42867</v>
      </c>
      <c r="EK16" s="153">
        <v>42868</v>
      </c>
      <c r="EL16" s="153">
        <v>42869</v>
      </c>
      <c r="EM16" s="153">
        <v>42870</v>
      </c>
      <c r="EN16" s="153">
        <v>42871</v>
      </c>
      <c r="EO16" s="153">
        <v>42872</v>
      </c>
      <c r="EP16" s="153">
        <v>42873</v>
      </c>
      <c r="EQ16" s="153">
        <v>42874</v>
      </c>
      <c r="ER16" s="153">
        <v>42875</v>
      </c>
      <c r="ES16" s="153">
        <v>42876</v>
      </c>
      <c r="ET16" s="153">
        <v>42877</v>
      </c>
      <c r="EU16" s="153">
        <v>42878</v>
      </c>
      <c r="EV16" s="153">
        <v>42879</v>
      </c>
      <c r="EW16" s="153">
        <v>42880</v>
      </c>
      <c r="EX16" s="153">
        <v>42881</v>
      </c>
      <c r="EY16" s="153">
        <v>42882</v>
      </c>
      <c r="EZ16" s="153">
        <v>42883</v>
      </c>
      <c r="FA16" s="153">
        <v>42884</v>
      </c>
      <c r="FB16" s="153">
        <v>42885</v>
      </c>
      <c r="FC16" s="153">
        <v>42886</v>
      </c>
      <c r="FD16" s="153">
        <v>42887</v>
      </c>
      <c r="FE16" s="153">
        <v>42888</v>
      </c>
      <c r="FF16" s="153">
        <v>42889</v>
      </c>
      <c r="FG16" s="153">
        <v>42890</v>
      </c>
      <c r="FH16" s="153">
        <v>42891</v>
      </c>
      <c r="FI16" s="153">
        <v>42892</v>
      </c>
      <c r="FJ16" s="153">
        <v>42893</v>
      </c>
      <c r="FK16" s="153">
        <v>42894</v>
      </c>
      <c r="FL16" s="153">
        <v>42895</v>
      </c>
      <c r="FM16" s="153">
        <v>42896</v>
      </c>
      <c r="FN16" s="153">
        <v>42897</v>
      </c>
      <c r="FO16" s="153">
        <v>42898</v>
      </c>
      <c r="FP16" s="153">
        <v>42899</v>
      </c>
      <c r="FQ16" s="153">
        <v>42900</v>
      </c>
      <c r="FR16" s="153">
        <v>42901</v>
      </c>
      <c r="FS16" s="153">
        <v>42902</v>
      </c>
      <c r="FT16" s="153">
        <v>42903</v>
      </c>
      <c r="FU16" s="153">
        <v>42904</v>
      </c>
      <c r="FV16" s="153">
        <v>42905</v>
      </c>
      <c r="FW16" s="153">
        <v>42906</v>
      </c>
      <c r="FX16" s="153">
        <v>42907</v>
      </c>
      <c r="FY16" s="153">
        <v>42908</v>
      </c>
      <c r="FZ16" s="153">
        <v>42909</v>
      </c>
      <c r="GA16" s="153">
        <v>42910</v>
      </c>
      <c r="GB16" s="153">
        <v>42911</v>
      </c>
      <c r="GC16" s="153">
        <v>42912</v>
      </c>
      <c r="GD16" s="153">
        <v>42913</v>
      </c>
      <c r="GE16" s="153">
        <v>42914</v>
      </c>
      <c r="GF16" s="153">
        <v>42915</v>
      </c>
      <c r="GG16" s="153">
        <v>42916</v>
      </c>
      <c r="GH16" s="153">
        <v>42917</v>
      </c>
      <c r="GI16" s="153">
        <v>42918</v>
      </c>
      <c r="GJ16" s="153">
        <v>42919</v>
      </c>
      <c r="GK16" s="153">
        <v>42920</v>
      </c>
      <c r="GL16" s="153">
        <v>42921</v>
      </c>
      <c r="GM16" s="153">
        <v>42922</v>
      </c>
      <c r="GN16" s="153">
        <v>42923</v>
      </c>
      <c r="GO16" s="153">
        <v>42924</v>
      </c>
      <c r="GP16" s="153">
        <v>42925</v>
      </c>
      <c r="GQ16" s="153">
        <v>42926</v>
      </c>
      <c r="GR16" s="153">
        <v>42927</v>
      </c>
      <c r="GS16" s="153">
        <v>42928</v>
      </c>
      <c r="GT16" s="153">
        <v>42929</v>
      </c>
      <c r="GU16" s="153">
        <v>42930</v>
      </c>
      <c r="GV16" s="153">
        <v>42931</v>
      </c>
      <c r="GW16" s="153">
        <v>42932</v>
      </c>
      <c r="GX16" s="153">
        <v>42933</v>
      </c>
      <c r="GY16" s="153">
        <v>42934</v>
      </c>
      <c r="GZ16" s="153">
        <v>42935</v>
      </c>
      <c r="HA16" s="153">
        <v>42936</v>
      </c>
      <c r="HB16" s="153">
        <v>42937</v>
      </c>
      <c r="HC16" s="153">
        <v>42938</v>
      </c>
      <c r="HD16" s="153">
        <v>42939</v>
      </c>
      <c r="HE16" s="153">
        <v>42940</v>
      </c>
      <c r="HF16" s="153">
        <v>42941</v>
      </c>
      <c r="HG16" s="153">
        <v>42942</v>
      </c>
      <c r="HH16" s="153">
        <v>42943</v>
      </c>
      <c r="HI16" s="153">
        <v>42944</v>
      </c>
      <c r="HJ16" s="153">
        <v>42945</v>
      </c>
      <c r="HK16" s="153">
        <v>42946</v>
      </c>
      <c r="HL16" s="153">
        <v>42947</v>
      </c>
      <c r="HM16" s="153">
        <v>42948</v>
      </c>
      <c r="HN16" s="153">
        <v>42949</v>
      </c>
      <c r="HO16" s="153">
        <v>42950</v>
      </c>
      <c r="HP16" s="153">
        <v>42951</v>
      </c>
      <c r="HQ16" s="153">
        <v>42952</v>
      </c>
      <c r="HR16" s="153">
        <v>42953</v>
      </c>
      <c r="HS16" s="153">
        <v>42954</v>
      </c>
      <c r="HT16" s="153">
        <v>42955</v>
      </c>
      <c r="HU16" s="153">
        <v>42956</v>
      </c>
      <c r="HV16" s="153">
        <v>42957</v>
      </c>
      <c r="HW16" s="153">
        <v>42958</v>
      </c>
      <c r="HX16" s="153">
        <v>42959</v>
      </c>
      <c r="HY16" s="153">
        <v>42960</v>
      </c>
      <c r="HZ16" s="153">
        <v>42961</v>
      </c>
      <c r="IA16" s="153">
        <v>42962</v>
      </c>
      <c r="IB16" s="153">
        <v>42963</v>
      </c>
      <c r="IC16" s="153">
        <v>42964</v>
      </c>
      <c r="ID16" s="153">
        <v>42965</v>
      </c>
      <c r="IE16" s="153">
        <v>42966</v>
      </c>
      <c r="IF16" s="153">
        <v>42967</v>
      </c>
      <c r="IG16" s="153">
        <v>42968</v>
      </c>
      <c r="IH16" s="153">
        <v>42969</v>
      </c>
      <c r="II16" s="153">
        <v>42970</v>
      </c>
      <c r="IJ16" s="153">
        <v>42971</v>
      </c>
      <c r="IK16" s="153">
        <v>42972</v>
      </c>
      <c r="IL16" s="153">
        <v>42973</v>
      </c>
      <c r="IM16" s="153">
        <v>42974</v>
      </c>
      <c r="IN16" s="153">
        <v>42975</v>
      </c>
      <c r="IO16" s="153">
        <v>42976</v>
      </c>
      <c r="IP16" s="153">
        <v>42977</v>
      </c>
      <c r="IQ16" s="153">
        <v>42978</v>
      </c>
      <c r="IR16" s="153">
        <v>42979</v>
      </c>
      <c r="IS16" s="153">
        <v>42980</v>
      </c>
      <c r="IT16" s="153">
        <v>42981</v>
      </c>
      <c r="IU16" s="153">
        <v>42982</v>
      </c>
      <c r="IV16" s="153">
        <v>42983</v>
      </c>
      <c r="IW16" s="153">
        <v>42984</v>
      </c>
      <c r="IX16" s="153">
        <v>42985</v>
      </c>
      <c r="IY16" s="153">
        <v>42986</v>
      </c>
      <c r="IZ16" s="153">
        <v>42987</v>
      </c>
      <c r="JA16" s="153">
        <v>42988</v>
      </c>
      <c r="JB16" s="153">
        <v>42989</v>
      </c>
      <c r="JC16" s="153">
        <v>42990</v>
      </c>
      <c r="JD16" s="153">
        <v>42991</v>
      </c>
      <c r="JE16" s="153">
        <v>42992</v>
      </c>
      <c r="JF16" s="153">
        <v>42993</v>
      </c>
      <c r="JG16" s="153">
        <v>42994</v>
      </c>
      <c r="JH16" s="153">
        <v>42995</v>
      </c>
      <c r="JI16" s="153">
        <v>42996</v>
      </c>
      <c r="JJ16" s="153">
        <v>42997</v>
      </c>
      <c r="JK16" s="153">
        <v>42998</v>
      </c>
      <c r="JL16" s="153">
        <v>42999</v>
      </c>
      <c r="JM16" s="153">
        <v>43000</v>
      </c>
      <c r="JN16" s="153">
        <v>43001</v>
      </c>
      <c r="JO16" s="153">
        <v>43002</v>
      </c>
      <c r="JP16" s="153">
        <v>43003</v>
      </c>
      <c r="JQ16" s="153">
        <v>43004</v>
      </c>
      <c r="JR16" s="153">
        <v>43005</v>
      </c>
      <c r="JS16" s="153">
        <v>43006</v>
      </c>
      <c r="JT16" s="153">
        <v>43007</v>
      </c>
      <c r="JU16" s="153">
        <v>43008</v>
      </c>
      <c r="JV16" s="153">
        <v>43009</v>
      </c>
      <c r="JW16" s="153">
        <v>43010</v>
      </c>
      <c r="JX16" s="153">
        <v>43011</v>
      </c>
      <c r="JY16" s="153">
        <v>43012</v>
      </c>
      <c r="JZ16" s="153">
        <v>43013</v>
      </c>
      <c r="KA16" s="153">
        <v>43014</v>
      </c>
      <c r="KB16" s="153">
        <v>43015</v>
      </c>
      <c r="KC16" s="153">
        <v>43016</v>
      </c>
      <c r="KD16" s="153">
        <v>43017</v>
      </c>
      <c r="KE16" s="153">
        <v>43018</v>
      </c>
      <c r="KF16" s="153">
        <v>43019</v>
      </c>
      <c r="KG16" s="153">
        <v>43020</v>
      </c>
      <c r="KH16" s="153">
        <v>43021</v>
      </c>
      <c r="KI16" s="153">
        <v>43022</v>
      </c>
      <c r="KJ16" s="153">
        <v>43023</v>
      </c>
      <c r="KK16" s="153">
        <v>43024</v>
      </c>
      <c r="KL16" s="153">
        <v>43025</v>
      </c>
      <c r="KM16" s="153">
        <v>43026</v>
      </c>
      <c r="KN16" s="153">
        <v>43027</v>
      </c>
      <c r="KO16" s="153">
        <v>43028</v>
      </c>
      <c r="KP16" s="153">
        <v>43029</v>
      </c>
      <c r="KQ16" s="153">
        <v>43030</v>
      </c>
      <c r="KR16" s="153">
        <v>43031</v>
      </c>
      <c r="KS16" s="153">
        <v>43032</v>
      </c>
      <c r="KT16" s="153">
        <v>43033</v>
      </c>
      <c r="KU16" s="153">
        <v>43034</v>
      </c>
      <c r="KV16" s="153">
        <v>43035</v>
      </c>
      <c r="KW16" s="153">
        <v>43036</v>
      </c>
      <c r="KX16" s="153">
        <v>43037</v>
      </c>
      <c r="KY16" s="153">
        <v>43038</v>
      </c>
      <c r="KZ16" s="153">
        <v>43039</v>
      </c>
      <c r="LA16" s="153">
        <v>43040</v>
      </c>
      <c r="LB16" s="153">
        <v>43041</v>
      </c>
      <c r="LC16" s="153">
        <v>43042</v>
      </c>
      <c r="LD16" s="153">
        <v>43043</v>
      </c>
      <c r="LE16" s="153">
        <v>43044</v>
      </c>
      <c r="LF16" s="153">
        <v>43045</v>
      </c>
      <c r="LG16" s="153">
        <v>43046</v>
      </c>
      <c r="LH16" s="153">
        <v>43047</v>
      </c>
      <c r="LI16" s="153">
        <v>43048</v>
      </c>
      <c r="LJ16" s="153">
        <v>43049</v>
      </c>
      <c r="LK16" s="153">
        <v>43050</v>
      </c>
      <c r="LL16" s="153">
        <v>43051</v>
      </c>
      <c r="LM16" s="153">
        <v>43052</v>
      </c>
      <c r="LN16" s="153">
        <v>43053</v>
      </c>
      <c r="LO16" s="153">
        <v>43054</v>
      </c>
      <c r="LP16" s="153">
        <v>43055</v>
      </c>
      <c r="LQ16" s="153">
        <v>43056</v>
      </c>
      <c r="LR16" s="153">
        <v>43057</v>
      </c>
      <c r="LS16" s="153">
        <v>43058</v>
      </c>
      <c r="LT16" s="153">
        <v>43059</v>
      </c>
      <c r="LU16" s="153">
        <v>43060</v>
      </c>
      <c r="LV16" s="153">
        <v>43061</v>
      </c>
      <c r="LW16" s="153">
        <v>43062</v>
      </c>
      <c r="LX16" s="153">
        <v>43063</v>
      </c>
      <c r="LY16" s="153">
        <v>43064</v>
      </c>
      <c r="LZ16" s="153">
        <v>43065</v>
      </c>
      <c r="MA16" s="153">
        <v>43066</v>
      </c>
      <c r="MB16" s="153">
        <v>43067</v>
      </c>
      <c r="MC16" s="153">
        <v>43068</v>
      </c>
      <c r="MD16" s="153">
        <v>43069</v>
      </c>
      <c r="ME16" s="153">
        <v>43070</v>
      </c>
      <c r="MF16" s="153">
        <v>43071</v>
      </c>
      <c r="MG16" s="153">
        <v>43072</v>
      </c>
      <c r="MH16" s="153">
        <v>43073</v>
      </c>
      <c r="MI16" s="153">
        <v>43074</v>
      </c>
      <c r="MJ16" s="153">
        <v>43075</v>
      </c>
      <c r="MK16" s="153">
        <v>43076</v>
      </c>
      <c r="ML16" s="153">
        <v>43077</v>
      </c>
      <c r="MM16" s="153">
        <v>43078</v>
      </c>
      <c r="MN16" s="153">
        <v>43079</v>
      </c>
      <c r="MO16" s="153">
        <v>43080</v>
      </c>
      <c r="MP16" s="153">
        <v>43081</v>
      </c>
      <c r="MQ16" s="153">
        <v>43082</v>
      </c>
      <c r="MR16" s="153">
        <v>43083</v>
      </c>
      <c r="MS16" s="153">
        <v>43084</v>
      </c>
      <c r="MT16" s="153">
        <v>43085</v>
      </c>
      <c r="MU16" s="153">
        <v>43086</v>
      </c>
      <c r="MV16" s="153">
        <v>43087</v>
      </c>
      <c r="MW16" s="153">
        <v>43088</v>
      </c>
      <c r="MX16" s="153">
        <v>43089</v>
      </c>
      <c r="MY16" s="153">
        <v>43090</v>
      </c>
      <c r="MZ16" s="153">
        <v>43091</v>
      </c>
      <c r="NA16" s="153">
        <v>43092</v>
      </c>
      <c r="NB16" s="153">
        <v>43093</v>
      </c>
      <c r="NC16" s="153">
        <v>43094</v>
      </c>
      <c r="ND16" s="153">
        <v>43095</v>
      </c>
      <c r="NE16" s="153">
        <v>43096</v>
      </c>
      <c r="NF16" s="153">
        <v>43097</v>
      </c>
      <c r="NG16" s="153">
        <v>43098</v>
      </c>
      <c r="NH16" s="153">
        <v>43099</v>
      </c>
      <c r="NI16" s="153">
        <v>43100</v>
      </c>
      <c r="NJ16" s="154"/>
    </row>
    <row r="17" spans="1:374" s="155" customFormat="1" x14ac:dyDescent="0.35">
      <c r="A17" s="151"/>
      <c r="B17" s="1155"/>
      <c r="C17" s="1155"/>
      <c r="D17" s="1155"/>
      <c r="E17" s="1155"/>
      <c r="F17" s="1155"/>
      <c r="G17" s="1155"/>
      <c r="H17" s="1155"/>
      <c r="I17" s="156">
        <v>42736</v>
      </c>
      <c r="J17" s="157">
        <v>42737</v>
      </c>
      <c r="K17" s="157">
        <v>42738</v>
      </c>
      <c r="L17" s="157">
        <v>42739</v>
      </c>
      <c r="M17" s="157">
        <v>42740</v>
      </c>
      <c r="N17" s="157">
        <v>42741</v>
      </c>
      <c r="O17" s="157">
        <v>42742</v>
      </c>
      <c r="P17" s="157">
        <v>42743</v>
      </c>
      <c r="Q17" s="157">
        <v>42744</v>
      </c>
      <c r="R17" s="157">
        <v>42745</v>
      </c>
      <c r="S17" s="157">
        <v>42746</v>
      </c>
      <c r="T17" s="157">
        <v>42747</v>
      </c>
      <c r="U17" s="157">
        <v>42748</v>
      </c>
      <c r="V17" s="157">
        <v>42749</v>
      </c>
      <c r="W17" s="157">
        <v>42750</v>
      </c>
      <c r="X17" s="157">
        <v>42751</v>
      </c>
      <c r="Y17" s="157">
        <v>42752</v>
      </c>
      <c r="Z17" s="157">
        <v>42753</v>
      </c>
      <c r="AA17" s="157">
        <v>42754</v>
      </c>
      <c r="AB17" s="157">
        <v>42755</v>
      </c>
      <c r="AC17" s="157">
        <v>42756</v>
      </c>
      <c r="AD17" s="157">
        <v>42757</v>
      </c>
      <c r="AE17" s="157">
        <v>42758</v>
      </c>
      <c r="AF17" s="157">
        <v>42759</v>
      </c>
      <c r="AG17" s="157">
        <v>42760</v>
      </c>
      <c r="AH17" s="157">
        <v>42761</v>
      </c>
      <c r="AI17" s="157">
        <v>42762</v>
      </c>
      <c r="AJ17" s="157">
        <v>42763</v>
      </c>
      <c r="AK17" s="157">
        <v>42764</v>
      </c>
      <c r="AL17" s="157">
        <v>42765</v>
      </c>
      <c r="AM17" s="157">
        <v>42766</v>
      </c>
      <c r="AN17" s="157">
        <v>42767</v>
      </c>
      <c r="AO17" s="157">
        <v>42768</v>
      </c>
      <c r="AP17" s="157">
        <v>42769</v>
      </c>
      <c r="AQ17" s="157">
        <v>42770</v>
      </c>
      <c r="AR17" s="157">
        <v>42771</v>
      </c>
      <c r="AS17" s="157">
        <v>42772</v>
      </c>
      <c r="AT17" s="157">
        <v>42773</v>
      </c>
      <c r="AU17" s="157">
        <v>42774</v>
      </c>
      <c r="AV17" s="157">
        <v>42775</v>
      </c>
      <c r="AW17" s="157">
        <v>42776</v>
      </c>
      <c r="AX17" s="157">
        <v>42777</v>
      </c>
      <c r="AY17" s="157">
        <v>42778</v>
      </c>
      <c r="AZ17" s="157">
        <v>42779</v>
      </c>
      <c r="BA17" s="157">
        <v>42780</v>
      </c>
      <c r="BB17" s="157">
        <v>42781</v>
      </c>
      <c r="BC17" s="157">
        <v>42782</v>
      </c>
      <c r="BD17" s="157">
        <v>42783</v>
      </c>
      <c r="BE17" s="157">
        <v>42784</v>
      </c>
      <c r="BF17" s="157">
        <v>42785</v>
      </c>
      <c r="BG17" s="157">
        <v>42786</v>
      </c>
      <c r="BH17" s="157">
        <v>42787</v>
      </c>
      <c r="BI17" s="157">
        <v>42788</v>
      </c>
      <c r="BJ17" s="157">
        <v>42789</v>
      </c>
      <c r="BK17" s="157">
        <v>42790</v>
      </c>
      <c r="BL17" s="157">
        <v>42791</v>
      </c>
      <c r="BM17" s="157">
        <v>42792</v>
      </c>
      <c r="BN17" s="157">
        <v>42793</v>
      </c>
      <c r="BO17" s="157">
        <v>42794</v>
      </c>
      <c r="BP17" s="157">
        <v>42795</v>
      </c>
      <c r="BQ17" s="157">
        <v>42796</v>
      </c>
      <c r="BR17" s="157">
        <v>42797</v>
      </c>
      <c r="BS17" s="157">
        <v>42798</v>
      </c>
      <c r="BT17" s="157">
        <v>42799</v>
      </c>
      <c r="BU17" s="157">
        <v>42800</v>
      </c>
      <c r="BV17" s="157">
        <v>42801</v>
      </c>
      <c r="BW17" s="157">
        <v>42802</v>
      </c>
      <c r="BX17" s="157">
        <v>42803</v>
      </c>
      <c r="BY17" s="157">
        <v>42804</v>
      </c>
      <c r="BZ17" s="157">
        <v>42805</v>
      </c>
      <c r="CA17" s="157">
        <v>42806</v>
      </c>
      <c r="CB17" s="157">
        <v>42807</v>
      </c>
      <c r="CC17" s="157">
        <v>42808</v>
      </c>
      <c r="CD17" s="157">
        <v>42809</v>
      </c>
      <c r="CE17" s="157">
        <v>42810</v>
      </c>
      <c r="CF17" s="157">
        <v>42811</v>
      </c>
      <c r="CG17" s="157">
        <v>42812</v>
      </c>
      <c r="CH17" s="157">
        <v>42813</v>
      </c>
      <c r="CI17" s="157">
        <v>42814</v>
      </c>
      <c r="CJ17" s="157">
        <v>42815</v>
      </c>
      <c r="CK17" s="157">
        <v>42816</v>
      </c>
      <c r="CL17" s="157">
        <v>42817</v>
      </c>
      <c r="CM17" s="157">
        <v>42818</v>
      </c>
      <c r="CN17" s="157">
        <v>42819</v>
      </c>
      <c r="CO17" s="157">
        <v>42820</v>
      </c>
      <c r="CP17" s="157">
        <v>42821</v>
      </c>
      <c r="CQ17" s="157">
        <v>42822</v>
      </c>
      <c r="CR17" s="157">
        <v>42823</v>
      </c>
      <c r="CS17" s="157">
        <v>42824</v>
      </c>
      <c r="CT17" s="157">
        <v>42825</v>
      </c>
      <c r="CU17" s="157">
        <v>42826</v>
      </c>
      <c r="CV17" s="157">
        <v>42827</v>
      </c>
      <c r="CW17" s="157">
        <v>42828</v>
      </c>
      <c r="CX17" s="157">
        <v>42829</v>
      </c>
      <c r="CY17" s="157">
        <v>42830</v>
      </c>
      <c r="CZ17" s="157">
        <v>42831</v>
      </c>
      <c r="DA17" s="157">
        <v>42832</v>
      </c>
      <c r="DB17" s="157">
        <v>42833</v>
      </c>
      <c r="DC17" s="157">
        <v>42834</v>
      </c>
      <c r="DD17" s="157">
        <v>42835</v>
      </c>
      <c r="DE17" s="157">
        <v>42836</v>
      </c>
      <c r="DF17" s="157">
        <v>42837</v>
      </c>
      <c r="DG17" s="157">
        <v>42838</v>
      </c>
      <c r="DH17" s="157">
        <v>42839</v>
      </c>
      <c r="DI17" s="157">
        <v>42840</v>
      </c>
      <c r="DJ17" s="157">
        <v>42841</v>
      </c>
      <c r="DK17" s="157">
        <v>42842</v>
      </c>
      <c r="DL17" s="157">
        <v>42843</v>
      </c>
      <c r="DM17" s="157">
        <v>42844</v>
      </c>
      <c r="DN17" s="157">
        <v>42845</v>
      </c>
      <c r="DO17" s="157">
        <v>42846</v>
      </c>
      <c r="DP17" s="157">
        <v>42847</v>
      </c>
      <c r="DQ17" s="157">
        <v>42848</v>
      </c>
      <c r="DR17" s="157">
        <v>42849</v>
      </c>
      <c r="DS17" s="157">
        <v>42850</v>
      </c>
      <c r="DT17" s="157">
        <v>42851</v>
      </c>
      <c r="DU17" s="157">
        <v>42852</v>
      </c>
      <c r="DV17" s="157">
        <v>42853</v>
      </c>
      <c r="DW17" s="157">
        <v>42854</v>
      </c>
      <c r="DX17" s="157">
        <v>42855</v>
      </c>
      <c r="DY17" s="157">
        <v>42856</v>
      </c>
      <c r="DZ17" s="157">
        <v>42857</v>
      </c>
      <c r="EA17" s="157">
        <v>42858</v>
      </c>
      <c r="EB17" s="157">
        <v>42859</v>
      </c>
      <c r="EC17" s="157">
        <v>42860</v>
      </c>
      <c r="ED17" s="157">
        <v>42861</v>
      </c>
      <c r="EE17" s="157">
        <v>42862</v>
      </c>
      <c r="EF17" s="157">
        <v>42863</v>
      </c>
      <c r="EG17" s="157">
        <v>42864</v>
      </c>
      <c r="EH17" s="157">
        <v>42865</v>
      </c>
      <c r="EI17" s="157">
        <v>42866</v>
      </c>
      <c r="EJ17" s="157">
        <v>42867</v>
      </c>
      <c r="EK17" s="157">
        <v>42868</v>
      </c>
      <c r="EL17" s="157">
        <v>42869</v>
      </c>
      <c r="EM17" s="157">
        <v>42870</v>
      </c>
      <c r="EN17" s="157">
        <v>42871</v>
      </c>
      <c r="EO17" s="157">
        <v>42872</v>
      </c>
      <c r="EP17" s="157">
        <v>42873</v>
      </c>
      <c r="EQ17" s="157">
        <v>42874</v>
      </c>
      <c r="ER17" s="157">
        <v>42875</v>
      </c>
      <c r="ES17" s="157">
        <v>42876</v>
      </c>
      <c r="ET17" s="157">
        <v>42877</v>
      </c>
      <c r="EU17" s="157">
        <v>42878</v>
      </c>
      <c r="EV17" s="157">
        <v>42879</v>
      </c>
      <c r="EW17" s="157">
        <v>42880</v>
      </c>
      <c r="EX17" s="157">
        <v>42881</v>
      </c>
      <c r="EY17" s="157">
        <v>42882</v>
      </c>
      <c r="EZ17" s="157">
        <v>42883</v>
      </c>
      <c r="FA17" s="157">
        <v>42884</v>
      </c>
      <c r="FB17" s="157">
        <v>42885</v>
      </c>
      <c r="FC17" s="157">
        <v>42886</v>
      </c>
      <c r="FD17" s="157">
        <v>42887</v>
      </c>
      <c r="FE17" s="157">
        <v>42888</v>
      </c>
      <c r="FF17" s="157">
        <v>42889</v>
      </c>
      <c r="FG17" s="157">
        <v>42890</v>
      </c>
      <c r="FH17" s="157">
        <v>42891</v>
      </c>
      <c r="FI17" s="157">
        <v>42892</v>
      </c>
      <c r="FJ17" s="157">
        <v>42893</v>
      </c>
      <c r="FK17" s="157">
        <v>42894</v>
      </c>
      <c r="FL17" s="157">
        <v>42895</v>
      </c>
      <c r="FM17" s="157">
        <v>42896</v>
      </c>
      <c r="FN17" s="157">
        <v>42897</v>
      </c>
      <c r="FO17" s="157">
        <v>42898</v>
      </c>
      <c r="FP17" s="157">
        <v>42899</v>
      </c>
      <c r="FQ17" s="157">
        <v>42900</v>
      </c>
      <c r="FR17" s="157">
        <v>42901</v>
      </c>
      <c r="FS17" s="157">
        <v>42902</v>
      </c>
      <c r="FT17" s="157">
        <v>42903</v>
      </c>
      <c r="FU17" s="157">
        <v>42904</v>
      </c>
      <c r="FV17" s="157">
        <v>42905</v>
      </c>
      <c r="FW17" s="157">
        <v>42906</v>
      </c>
      <c r="FX17" s="157">
        <v>42907</v>
      </c>
      <c r="FY17" s="157">
        <v>42908</v>
      </c>
      <c r="FZ17" s="157">
        <v>42909</v>
      </c>
      <c r="GA17" s="157">
        <v>42910</v>
      </c>
      <c r="GB17" s="157">
        <v>42911</v>
      </c>
      <c r="GC17" s="157">
        <v>42912</v>
      </c>
      <c r="GD17" s="157">
        <v>42913</v>
      </c>
      <c r="GE17" s="157">
        <v>42914</v>
      </c>
      <c r="GF17" s="157">
        <v>42915</v>
      </c>
      <c r="GG17" s="157">
        <v>42916</v>
      </c>
      <c r="GH17" s="157">
        <v>42917</v>
      </c>
      <c r="GI17" s="157">
        <v>42918</v>
      </c>
      <c r="GJ17" s="157">
        <v>42919</v>
      </c>
      <c r="GK17" s="157">
        <v>42920</v>
      </c>
      <c r="GL17" s="157">
        <v>42921</v>
      </c>
      <c r="GM17" s="157">
        <v>42922</v>
      </c>
      <c r="GN17" s="157">
        <v>42923</v>
      </c>
      <c r="GO17" s="157">
        <v>42924</v>
      </c>
      <c r="GP17" s="157">
        <v>42925</v>
      </c>
      <c r="GQ17" s="157">
        <v>42926</v>
      </c>
      <c r="GR17" s="157">
        <v>42927</v>
      </c>
      <c r="GS17" s="157">
        <v>42928</v>
      </c>
      <c r="GT17" s="157">
        <v>42929</v>
      </c>
      <c r="GU17" s="157">
        <v>42930</v>
      </c>
      <c r="GV17" s="157">
        <v>42931</v>
      </c>
      <c r="GW17" s="157">
        <v>42932</v>
      </c>
      <c r="GX17" s="157">
        <v>42933</v>
      </c>
      <c r="GY17" s="157">
        <v>42934</v>
      </c>
      <c r="GZ17" s="157">
        <v>42935</v>
      </c>
      <c r="HA17" s="157">
        <v>42936</v>
      </c>
      <c r="HB17" s="157">
        <v>42937</v>
      </c>
      <c r="HC17" s="157">
        <v>42938</v>
      </c>
      <c r="HD17" s="157">
        <v>42939</v>
      </c>
      <c r="HE17" s="157">
        <v>42940</v>
      </c>
      <c r="HF17" s="157">
        <v>42941</v>
      </c>
      <c r="HG17" s="157">
        <v>42942</v>
      </c>
      <c r="HH17" s="157">
        <v>42943</v>
      </c>
      <c r="HI17" s="157">
        <v>42944</v>
      </c>
      <c r="HJ17" s="157">
        <v>42945</v>
      </c>
      <c r="HK17" s="157">
        <v>42946</v>
      </c>
      <c r="HL17" s="157">
        <v>42947</v>
      </c>
      <c r="HM17" s="157">
        <v>42948</v>
      </c>
      <c r="HN17" s="157">
        <v>42949</v>
      </c>
      <c r="HO17" s="157">
        <v>42950</v>
      </c>
      <c r="HP17" s="157">
        <v>42951</v>
      </c>
      <c r="HQ17" s="157">
        <v>42952</v>
      </c>
      <c r="HR17" s="157">
        <v>42953</v>
      </c>
      <c r="HS17" s="157">
        <v>42954</v>
      </c>
      <c r="HT17" s="157">
        <v>42955</v>
      </c>
      <c r="HU17" s="157">
        <v>42956</v>
      </c>
      <c r="HV17" s="157">
        <v>42957</v>
      </c>
      <c r="HW17" s="157">
        <v>42958</v>
      </c>
      <c r="HX17" s="157">
        <v>42959</v>
      </c>
      <c r="HY17" s="157">
        <v>42960</v>
      </c>
      <c r="HZ17" s="157">
        <v>42961</v>
      </c>
      <c r="IA17" s="157">
        <v>42962</v>
      </c>
      <c r="IB17" s="157">
        <v>42963</v>
      </c>
      <c r="IC17" s="157">
        <v>42964</v>
      </c>
      <c r="ID17" s="157">
        <v>42965</v>
      </c>
      <c r="IE17" s="157">
        <v>42966</v>
      </c>
      <c r="IF17" s="157">
        <v>42967</v>
      </c>
      <c r="IG17" s="157">
        <v>42968</v>
      </c>
      <c r="IH17" s="157">
        <v>42969</v>
      </c>
      <c r="II17" s="157">
        <v>42970</v>
      </c>
      <c r="IJ17" s="157">
        <v>42971</v>
      </c>
      <c r="IK17" s="157">
        <v>42972</v>
      </c>
      <c r="IL17" s="157">
        <v>42973</v>
      </c>
      <c r="IM17" s="157">
        <v>42974</v>
      </c>
      <c r="IN17" s="157">
        <v>42975</v>
      </c>
      <c r="IO17" s="157">
        <v>42976</v>
      </c>
      <c r="IP17" s="157">
        <v>42977</v>
      </c>
      <c r="IQ17" s="157">
        <v>42978</v>
      </c>
      <c r="IR17" s="157">
        <v>42979</v>
      </c>
      <c r="IS17" s="157">
        <v>42980</v>
      </c>
      <c r="IT17" s="157">
        <v>42981</v>
      </c>
      <c r="IU17" s="157">
        <v>42982</v>
      </c>
      <c r="IV17" s="157">
        <v>42983</v>
      </c>
      <c r="IW17" s="157">
        <v>42984</v>
      </c>
      <c r="IX17" s="157">
        <v>42985</v>
      </c>
      <c r="IY17" s="157">
        <v>42986</v>
      </c>
      <c r="IZ17" s="157">
        <v>42987</v>
      </c>
      <c r="JA17" s="157">
        <v>42988</v>
      </c>
      <c r="JB17" s="157">
        <v>42989</v>
      </c>
      <c r="JC17" s="157">
        <v>42990</v>
      </c>
      <c r="JD17" s="157">
        <v>42991</v>
      </c>
      <c r="JE17" s="157">
        <v>42992</v>
      </c>
      <c r="JF17" s="157">
        <v>42993</v>
      </c>
      <c r="JG17" s="157">
        <v>42994</v>
      </c>
      <c r="JH17" s="157">
        <v>42995</v>
      </c>
      <c r="JI17" s="157">
        <v>42996</v>
      </c>
      <c r="JJ17" s="157">
        <v>42997</v>
      </c>
      <c r="JK17" s="157">
        <v>42998</v>
      </c>
      <c r="JL17" s="157">
        <v>42999</v>
      </c>
      <c r="JM17" s="157">
        <v>43000</v>
      </c>
      <c r="JN17" s="157">
        <v>43001</v>
      </c>
      <c r="JO17" s="157">
        <v>43002</v>
      </c>
      <c r="JP17" s="157">
        <v>43003</v>
      </c>
      <c r="JQ17" s="157">
        <v>43004</v>
      </c>
      <c r="JR17" s="157">
        <v>43005</v>
      </c>
      <c r="JS17" s="157">
        <v>43006</v>
      </c>
      <c r="JT17" s="157">
        <v>43007</v>
      </c>
      <c r="JU17" s="157">
        <v>43008</v>
      </c>
      <c r="JV17" s="157">
        <v>43009</v>
      </c>
      <c r="JW17" s="157">
        <v>43010</v>
      </c>
      <c r="JX17" s="157">
        <v>43011</v>
      </c>
      <c r="JY17" s="157">
        <v>43012</v>
      </c>
      <c r="JZ17" s="157">
        <v>43013</v>
      </c>
      <c r="KA17" s="157">
        <v>43014</v>
      </c>
      <c r="KB17" s="157">
        <v>43015</v>
      </c>
      <c r="KC17" s="157">
        <v>43016</v>
      </c>
      <c r="KD17" s="157">
        <v>43017</v>
      </c>
      <c r="KE17" s="157">
        <v>43018</v>
      </c>
      <c r="KF17" s="157">
        <v>43019</v>
      </c>
      <c r="KG17" s="157">
        <v>43020</v>
      </c>
      <c r="KH17" s="157">
        <v>43021</v>
      </c>
      <c r="KI17" s="157">
        <v>43022</v>
      </c>
      <c r="KJ17" s="157">
        <v>43023</v>
      </c>
      <c r="KK17" s="157">
        <v>43024</v>
      </c>
      <c r="KL17" s="157">
        <v>43025</v>
      </c>
      <c r="KM17" s="157">
        <v>43026</v>
      </c>
      <c r="KN17" s="157">
        <v>43027</v>
      </c>
      <c r="KO17" s="157">
        <v>43028</v>
      </c>
      <c r="KP17" s="157">
        <v>43029</v>
      </c>
      <c r="KQ17" s="157">
        <v>43030</v>
      </c>
      <c r="KR17" s="157">
        <v>43031</v>
      </c>
      <c r="KS17" s="157">
        <v>43032</v>
      </c>
      <c r="KT17" s="157">
        <v>43033</v>
      </c>
      <c r="KU17" s="157">
        <v>43034</v>
      </c>
      <c r="KV17" s="157">
        <v>43035</v>
      </c>
      <c r="KW17" s="157">
        <v>43036</v>
      </c>
      <c r="KX17" s="157">
        <v>43037</v>
      </c>
      <c r="KY17" s="157">
        <v>43038</v>
      </c>
      <c r="KZ17" s="157">
        <v>43039</v>
      </c>
      <c r="LA17" s="157">
        <v>43040</v>
      </c>
      <c r="LB17" s="157">
        <v>43041</v>
      </c>
      <c r="LC17" s="157">
        <v>43042</v>
      </c>
      <c r="LD17" s="157">
        <v>43043</v>
      </c>
      <c r="LE17" s="157">
        <v>43044</v>
      </c>
      <c r="LF17" s="157">
        <v>43045</v>
      </c>
      <c r="LG17" s="157">
        <v>43046</v>
      </c>
      <c r="LH17" s="157">
        <v>43047</v>
      </c>
      <c r="LI17" s="157">
        <v>43048</v>
      </c>
      <c r="LJ17" s="157">
        <v>43049</v>
      </c>
      <c r="LK17" s="157">
        <v>43050</v>
      </c>
      <c r="LL17" s="157">
        <v>43051</v>
      </c>
      <c r="LM17" s="157">
        <v>43052</v>
      </c>
      <c r="LN17" s="157">
        <v>43053</v>
      </c>
      <c r="LO17" s="157">
        <v>43054</v>
      </c>
      <c r="LP17" s="157">
        <v>43055</v>
      </c>
      <c r="LQ17" s="157">
        <v>43056</v>
      </c>
      <c r="LR17" s="157">
        <v>43057</v>
      </c>
      <c r="LS17" s="157">
        <v>43058</v>
      </c>
      <c r="LT17" s="157">
        <v>43059</v>
      </c>
      <c r="LU17" s="157">
        <v>43060</v>
      </c>
      <c r="LV17" s="157">
        <v>43061</v>
      </c>
      <c r="LW17" s="157">
        <v>43062</v>
      </c>
      <c r="LX17" s="157">
        <v>43063</v>
      </c>
      <c r="LY17" s="157">
        <v>43064</v>
      </c>
      <c r="LZ17" s="157">
        <v>43065</v>
      </c>
      <c r="MA17" s="157">
        <v>43066</v>
      </c>
      <c r="MB17" s="157">
        <v>43067</v>
      </c>
      <c r="MC17" s="157">
        <v>43068</v>
      </c>
      <c r="MD17" s="157">
        <v>43069</v>
      </c>
      <c r="ME17" s="157">
        <v>43070</v>
      </c>
      <c r="MF17" s="157">
        <v>43071</v>
      </c>
      <c r="MG17" s="157">
        <v>43072</v>
      </c>
      <c r="MH17" s="157">
        <v>43073</v>
      </c>
      <c r="MI17" s="157">
        <v>43074</v>
      </c>
      <c r="MJ17" s="157">
        <v>43075</v>
      </c>
      <c r="MK17" s="157">
        <v>43076</v>
      </c>
      <c r="ML17" s="157">
        <v>43077</v>
      </c>
      <c r="MM17" s="157">
        <v>43078</v>
      </c>
      <c r="MN17" s="157">
        <v>43079</v>
      </c>
      <c r="MO17" s="157">
        <v>43080</v>
      </c>
      <c r="MP17" s="157">
        <v>43081</v>
      </c>
      <c r="MQ17" s="157">
        <v>43082</v>
      </c>
      <c r="MR17" s="157">
        <v>43083</v>
      </c>
      <c r="MS17" s="157">
        <v>43084</v>
      </c>
      <c r="MT17" s="157">
        <v>43085</v>
      </c>
      <c r="MU17" s="157">
        <v>43086</v>
      </c>
      <c r="MV17" s="157">
        <v>43087</v>
      </c>
      <c r="MW17" s="157">
        <v>43088</v>
      </c>
      <c r="MX17" s="157">
        <v>43089</v>
      </c>
      <c r="MY17" s="157">
        <v>43090</v>
      </c>
      <c r="MZ17" s="157">
        <v>43091</v>
      </c>
      <c r="NA17" s="157">
        <v>43092</v>
      </c>
      <c r="NB17" s="157">
        <v>43093</v>
      </c>
      <c r="NC17" s="157">
        <v>43094</v>
      </c>
      <c r="ND17" s="157">
        <v>43095</v>
      </c>
      <c r="NE17" s="157">
        <v>43096</v>
      </c>
      <c r="NF17" s="157">
        <v>43097</v>
      </c>
      <c r="NG17" s="157">
        <v>43098</v>
      </c>
      <c r="NH17" s="157">
        <v>43099</v>
      </c>
      <c r="NI17" s="157">
        <v>43100</v>
      </c>
      <c r="NJ17" s="154"/>
    </row>
    <row r="18" spans="1:374" s="155" customFormat="1" x14ac:dyDescent="0.35">
      <c r="A18" s="151"/>
      <c r="B18" s="1159"/>
      <c r="C18" s="1154"/>
      <c r="D18" s="1154"/>
      <c r="E18" s="1154"/>
      <c r="F18" s="1154"/>
      <c r="G18" s="1154"/>
      <c r="H18" s="1154"/>
      <c r="I18" s="152">
        <v>42736</v>
      </c>
      <c r="J18" s="153">
        <v>42737</v>
      </c>
      <c r="K18" s="153">
        <v>42738</v>
      </c>
      <c r="L18" s="153">
        <v>42739</v>
      </c>
      <c r="M18" s="153">
        <v>42740</v>
      </c>
      <c r="N18" s="153">
        <v>42741</v>
      </c>
      <c r="O18" s="153">
        <v>42742</v>
      </c>
      <c r="P18" s="153">
        <v>42743</v>
      </c>
      <c r="Q18" s="153">
        <v>42744</v>
      </c>
      <c r="R18" s="153">
        <v>42745</v>
      </c>
      <c r="S18" s="153">
        <v>42746</v>
      </c>
      <c r="T18" s="153">
        <v>42747</v>
      </c>
      <c r="U18" s="153">
        <v>42748</v>
      </c>
      <c r="V18" s="153">
        <v>42749</v>
      </c>
      <c r="W18" s="153">
        <v>42750</v>
      </c>
      <c r="X18" s="153">
        <v>42751</v>
      </c>
      <c r="Y18" s="153">
        <v>42752</v>
      </c>
      <c r="Z18" s="153">
        <v>42753</v>
      </c>
      <c r="AA18" s="153">
        <v>42754</v>
      </c>
      <c r="AB18" s="153">
        <v>42755</v>
      </c>
      <c r="AC18" s="153">
        <v>42756</v>
      </c>
      <c r="AD18" s="153">
        <v>42757</v>
      </c>
      <c r="AE18" s="153">
        <v>42758</v>
      </c>
      <c r="AF18" s="153">
        <v>42759</v>
      </c>
      <c r="AG18" s="153">
        <v>42760</v>
      </c>
      <c r="AH18" s="153">
        <v>42761</v>
      </c>
      <c r="AI18" s="153">
        <v>42762</v>
      </c>
      <c r="AJ18" s="153">
        <v>42763</v>
      </c>
      <c r="AK18" s="153">
        <v>42764</v>
      </c>
      <c r="AL18" s="153">
        <v>42765</v>
      </c>
      <c r="AM18" s="153">
        <v>42766</v>
      </c>
      <c r="AN18" s="153">
        <v>42767</v>
      </c>
      <c r="AO18" s="153">
        <v>42768</v>
      </c>
      <c r="AP18" s="153">
        <v>42769</v>
      </c>
      <c r="AQ18" s="153">
        <v>42770</v>
      </c>
      <c r="AR18" s="153">
        <v>42771</v>
      </c>
      <c r="AS18" s="153">
        <v>42772</v>
      </c>
      <c r="AT18" s="153">
        <v>42773</v>
      </c>
      <c r="AU18" s="153">
        <v>42774</v>
      </c>
      <c r="AV18" s="153">
        <v>42775</v>
      </c>
      <c r="AW18" s="153">
        <v>42776</v>
      </c>
      <c r="AX18" s="153">
        <v>42777</v>
      </c>
      <c r="AY18" s="153">
        <v>42778</v>
      </c>
      <c r="AZ18" s="153">
        <v>42779</v>
      </c>
      <c r="BA18" s="153">
        <v>42780</v>
      </c>
      <c r="BB18" s="153">
        <v>42781</v>
      </c>
      <c r="BC18" s="153">
        <v>42782</v>
      </c>
      <c r="BD18" s="153">
        <v>42783</v>
      </c>
      <c r="BE18" s="153">
        <v>42784</v>
      </c>
      <c r="BF18" s="153">
        <v>42785</v>
      </c>
      <c r="BG18" s="153">
        <v>42786</v>
      </c>
      <c r="BH18" s="153">
        <v>42787</v>
      </c>
      <c r="BI18" s="153">
        <v>42788</v>
      </c>
      <c r="BJ18" s="153">
        <v>42789</v>
      </c>
      <c r="BK18" s="153">
        <v>42790</v>
      </c>
      <c r="BL18" s="153">
        <v>42791</v>
      </c>
      <c r="BM18" s="153">
        <v>42792</v>
      </c>
      <c r="BN18" s="153">
        <v>42793</v>
      </c>
      <c r="BO18" s="153">
        <v>42794</v>
      </c>
      <c r="BP18" s="153">
        <v>42795</v>
      </c>
      <c r="BQ18" s="153">
        <v>42796</v>
      </c>
      <c r="BR18" s="153">
        <v>42797</v>
      </c>
      <c r="BS18" s="153">
        <v>42798</v>
      </c>
      <c r="BT18" s="153">
        <v>42799</v>
      </c>
      <c r="BU18" s="153">
        <v>42800</v>
      </c>
      <c r="BV18" s="153">
        <v>42801</v>
      </c>
      <c r="BW18" s="153">
        <v>42802</v>
      </c>
      <c r="BX18" s="153">
        <v>42803</v>
      </c>
      <c r="BY18" s="153">
        <v>42804</v>
      </c>
      <c r="BZ18" s="153">
        <v>42805</v>
      </c>
      <c r="CA18" s="153">
        <v>42806</v>
      </c>
      <c r="CB18" s="153">
        <v>42807</v>
      </c>
      <c r="CC18" s="153">
        <v>42808</v>
      </c>
      <c r="CD18" s="153">
        <v>42809</v>
      </c>
      <c r="CE18" s="153">
        <v>42810</v>
      </c>
      <c r="CF18" s="153">
        <v>42811</v>
      </c>
      <c r="CG18" s="153">
        <v>42812</v>
      </c>
      <c r="CH18" s="153">
        <v>42813</v>
      </c>
      <c r="CI18" s="153">
        <v>42814</v>
      </c>
      <c r="CJ18" s="153">
        <v>42815</v>
      </c>
      <c r="CK18" s="153">
        <v>42816</v>
      </c>
      <c r="CL18" s="153">
        <v>42817</v>
      </c>
      <c r="CM18" s="153">
        <v>42818</v>
      </c>
      <c r="CN18" s="153">
        <v>42819</v>
      </c>
      <c r="CO18" s="153">
        <v>42820</v>
      </c>
      <c r="CP18" s="153">
        <v>42821</v>
      </c>
      <c r="CQ18" s="153">
        <v>42822</v>
      </c>
      <c r="CR18" s="153">
        <v>42823</v>
      </c>
      <c r="CS18" s="153">
        <v>42824</v>
      </c>
      <c r="CT18" s="153">
        <v>42825</v>
      </c>
      <c r="CU18" s="153">
        <v>42826</v>
      </c>
      <c r="CV18" s="153">
        <v>42827</v>
      </c>
      <c r="CW18" s="153">
        <v>42828</v>
      </c>
      <c r="CX18" s="153">
        <v>42829</v>
      </c>
      <c r="CY18" s="153">
        <v>42830</v>
      </c>
      <c r="CZ18" s="153">
        <v>42831</v>
      </c>
      <c r="DA18" s="153">
        <v>42832</v>
      </c>
      <c r="DB18" s="153">
        <v>42833</v>
      </c>
      <c r="DC18" s="153">
        <v>42834</v>
      </c>
      <c r="DD18" s="153">
        <v>42835</v>
      </c>
      <c r="DE18" s="153">
        <v>42836</v>
      </c>
      <c r="DF18" s="153">
        <v>42837</v>
      </c>
      <c r="DG18" s="153">
        <v>42838</v>
      </c>
      <c r="DH18" s="153">
        <v>42839</v>
      </c>
      <c r="DI18" s="153">
        <v>42840</v>
      </c>
      <c r="DJ18" s="153">
        <v>42841</v>
      </c>
      <c r="DK18" s="153">
        <v>42842</v>
      </c>
      <c r="DL18" s="153">
        <v>42843</v>
      </c>
      <c r="DM18" s="153">
        <v>42844</v>
      </c>
      <c r="DN18" s="153">
        <v>42845</v>
      </c>
      <c r="DO18" s="153">
        <v>42846</v>
      </c>
      <c r="DP18" s="153">
        <v>42847</v>
      </c>
      <c r="DQ18" s="153">
        <v>42848</v>
      </c>
      <c r="DR18" s="153">
        <v>42849</v>
      </c>
      <c r="DS18" s="153">
        <v>42850</v>
      </c>
      <c r="DT18" s="153">
        <v>42851</v>
      </c>
      <c r="DU18" s="153">
        <v>42852</v>
      </c>
      <c r="DV18" s="153">
        <v>42853</v>
      </c>
      <c r="DW18" s="153">
        <v>42854</v>
      </c>
      <c r="DX18" s="153">
        <v>42855</v>
      </c>
      <c r="DY18" s="153">
        <v>42856</v>
      </c>
      <c r="DZ18" s="153">
        <v>42857</v>
      </c>
      <c r="EA18" s="153">
        <v>42858</v>
      </c>
      <c r="EB18" s="153">
        <v>42859</v>
      </c>
      <c r="EC18" s="153">
        <v>42860</v>
      </c>
      <c r="ED18" s="153">
        <v>42861</v>
      </c>
      <c r="EE18" s="153">
        <v>42862</v>
      </c>
      <c r="EF18" s="153">
        <v>42863</v>
      </c>
      <c r="EG18" s="153">
        <v>42864</v>
      </c>
      <c r="EH18" s="153">
        <v>42865</v>
      </c>
      <c r="EI18" s="153">
        <v>42866</v>
      </c>
      <c r="EJ18" s="153">
        <v>42867</v>
      </c>
      <c r="EK18" s="153">
        <v>42868</v>
      </c>
      <c r="EL18" s="153">
        <v>42869</v>
      </c>
      <c r="EM18" s="153">
        <v>42870</v>
      </c>
      <c r="EN18" s="153">
        <v>42871</v>
      </c>
      <c r="EO18" s="153">
        <v>42872</v>
      </c>
      <c r="EP18" s="153">
        <v>42873</v>
      </c>
      <c r="EQ18" s="153">
        <v>42874</v>
      </c>
      <c r="ER18" s="153">
        <v>42875</v>
      </c>
      <c r="ES18" s="153">
        <v>42876</v>
      </c>
      <c r="ET18" s="153">
        <v>42877</v>
      </c>
      <c r="EU18" s="153">
        <v>42878</v>
      </c>
      <c r="EV18" s="153">
        <v>42879</v>
      </c>
      <c r="EW18" s="153">
        <v>42880</v>
      </c>
      <c r="EX18" s="153">
        <v>42881</v>
      </c>
      <c r="EY18" s="153">
        <v>42882</v>
      </c>
      <c r="EZ18" s="153">
        <v>42883</v>
      </c>
      <c r="FA18" s="153">
        <v>42884</v>
      </c>
      <c r="FB18" s="153">
        <v>42885</v>
      </c>
      <c r="FC18" s="153">
        <v>42886</v>
      </c>
      <c r="FD18" s="153">
        <v>42887</v>
      </c>
      <c r="FE18" s="153">
        <v>42888</v>
      </c>
      <c r="FF18" s="153">
        <v>42889</v>
      </c>
      <c r="FG18" s="153">
        <v>42890</v>
      </c>
      <c r="FH18" s="153">
        <v>42891</v>
      </c>
      <c r="FI18" s="153">
        <v>42892</v>
      </c>
      <c r="FJ18" s="153">
        <v>42893</v>
      </c>
      <c r="FK18" s="153">
        <v>42894</v>
      </c>
      <c r="FL18" s="153">
        <v>42895</v>
      </c>
      <c r="FM18" s="153">
        <v>42896</v>
      </c>
      <c r="FN18" s="153">
        <v>42897</v>
      </c>
      <c r="FO18" s="153">
        <v>42898</v>
      </c>
      <c r="FP18" s="153">
        <v>42899</v>
      </c>
      <c r="FQ18" s="153">
        <v>42900</v>
      </c>
      <c r="FR18" s="153">
        <v>42901</v>
      </c>
      <c r="FS18" s="153">
        <v>42902</v>
      </c>
      <c r="FT18" s="153">
        <v>42903</v>
      </c>
      <c r="FU18" s="153">
        <v>42904</v>
      </c>
      <c r="FV18" s="153">
        <v>42905</v>
      </c>
      <c r="FW18" s="153">
        <v>42906</v>
      </c>
      <c r="FX18" s="153">
        <v>42907</v>
      </c>
      <c r="FY18" s="153">
        <v>42908</v>
      </c>
      <c r="FZ18" s="153">
        <v>42909</v>
      </c>
      <c r="GA18" s="153">
        <v>42910</v>
      </c>
      <c r="GB18" s="153">
        <v>42911</v>
      </c>
      <c r="GC18" s="153">
        <v>42912</v>
      </c>
      <c r="GD18" s="153">
        <v>42913</v>
      </c>
      <c r="GE18" s="153">
        <v>42914</v>
      </c>
      <c r="GF18" s="153">
        <v>42915</v>
      </c>
      <c r="GG18" s="153">
        <v>42916</v>
      </c>
      <c r="GH18" s="153">
        <v>42917</v>
      </c>
      <c r="GI18" s="153">
        <v>42918</v>
      </c>
      <c r="GJ18" s="153">
        <v>42919</v>
      </c>
      <c r="GK18" s="153">
        <v>42920</v>
      </c>
      <c r="GL18" s="153">
        <v>42921</v>
      </c>
      <c r="GM18" s="153">
        <v>42922</v>
      </c>
      <c r="GN18" s="153">
        <v>42923</v>
      </c>
      <c r="GO18" s="153">
        <v>42924</v>
      </c>
      <c r="GP18" s="153">
        <v>42925</v>
      </c>
      <c r="GQ18" s="153">
        <v>42926</v>
      </c>
      <c r="GR18" s="153">
        <v>42927</v>
      </c>
      <c r="GS18" s="153">
        <v>42928</v>
      </c>
      <c r="GT18" s="153">
        <v>42929</v>
      </c>
      <c r="GU18" s="153">
        <v>42930</v>
      </c>
      <c r="GV18" s="153">
        <v>42931</v>
      </c>
      <c r="GW18" s="153">
        <v>42932</v>
      </c>
      <c r="GX18" s="153">
        <v>42933</v>
      </c>
      <c r="GY18" s="153">
        <v>42934</v>
      </c>
      <c r="GZ18" s="153">
        <v>42935</v>
      </c>
      <c r="HA18" s="153">
        <v>42936</v>
      </c>
      <c r="HB18" s="153">
        <v>42937</v>
      </c>
      <c r="HC18" s="153">
        <v>42938</v>
      </c>
      <c r="HD18" s="153">
        <v>42939</v>
      </c>
      <c r="HE18" s="153">
        <v>42940</v>
      </c>
      <c r="HF18" s="153">
        <v>42941</v>
      </c>
      <c r="HG18" s="153">
        <v>42942</v>
      </c>
      <c r="HH18" s="153">
        <v>42943</v>
      </c>
      <c r="HI18" s="153">
        <v>42944</v>
      </c>
      <c r="HJ18" s="153">
        <v>42945</v>
      </c>
      <c r="HK18" s="153">
        <v>42946</v>
      </c>
      <c r="HL18" s="153">
        <v>42947</v>
      </c>
      <c r="HM18" s="153">
        <v>42948</v>
      </c>
      <c r="HN18" s="153">
        <v>42949</v>
      </c>
      <c r="HO18" s="153">
        <v>42950</v>
      </c>
      <c r="HP18" s="153">
        <v>42951</v>
      </c>
      <c r="HQ18" s="153">
        <v>42952</v>
      </c>
      <c r="HR18" s="153">
        <v>42953</v>
      </c>
      <c r="HS18" s="153">
        <v>42954</v>
      </c>
      <c r="HT18" s="153">
        <v>42955</v>
      </c>
      <c r="HU18" s="153">
        <v>42956</v>
      </c>
      <c r="HV18" s="153">
        <v>42957</v>
      </c>
      <c r="HW18" s="153">
        <v>42958</v>
      </c>
      <c r="HX18" s="153">
        <v>42959</v>
      </c>
      <c r="HY18" s="153">
        <v>42960</v>
      </c>
      <c r="HZ18" s="153">
        <v>42961</v>
      </c>
      <c r="IA18" s="153">
        <v>42962</v>
      </c>
      <c r="IB18" s="153">
        <v>42963</v>
      </c>
      <c r="IC18" s="153">
        <v>42964</v>
      </c>
      <c r="ID18" s="153">
        <v>42965</v>
      </c>
      <c r="IE18" s="153">
        <v>42966</v>
      </c>
      <c r="IF18" s="153">
        <v>42967</v>
      </c>
      <c r="IG18" s="153">
        <v>42968</v>
      </c>
      <c r="IH18" s="153">
        <v>42969</v>
      </c>
      <c r="II18" s="153">
        <v>42970</v>
      </c>
      <c r="IJ18" s="153">
        <v>42971</v>
      </c>
      <c r="IK18" s="153">
        <v>42972</v>
      </c>
      <c r="IL18" s="153">
        <v>42973</v>
      </c>
      <c r="IM18" s="153">
        <v>42974</v>
      </c>
      <c r="IN18" s="153">
        <v>42975</v>
      </c>
      <c r="IO18" s="153">
        <v>42976</v>
      </c>
      <c r="IP18" s="153">
        <v>42977</v>
      </c>
      <c r="IQ18" s="153">
        <v>42978</v>
      </c>
      <c r="IR18" s="153">
        <v>42979</v>
      </c>
      <c r="IS18" s="153">
        <v>42980</v>
      </c>
      <c r="IT18" s="153">
        <v>42981</v>
      </c>
      <c r="IU18" s="153">
        <v>42982</v>
      </c>
      <c r="IV18" s="153">
        <v>42983</v>
      </c>
      <c r="IW18" s="153">
        <v>42984</v>
      </c>
      <c r="IX18" s="153">
        <v>42985</v>
      </c>
      <c r="IY18" s="153">
        <v>42986</v>
      </c>
      <c r="IZ18" s="153">
        <v>42987</v>
      </c>
      <c r="JA18" s="153">
        <v>42988</v>
      </c>
      <c r="JB18" s="153">
        <v>42989</v>
      </c>
      <c r="JC18" s="153">
        <v>42990</v>
      </c>
      <c r="JD18" s="153">
        <v>42991</v>
      </c>
      <c r="JE18" s="153">
        <v>42992</v>
      </c>
      <c r="JF18" s="153">
        <v>42993</v>
      </c>
      <c r="JG18" s="153">
        <v>42994</v>
      </c>
      <c r="JH18" s="153">
        <v>42995</v>
      </c>
      <c r="JI18" s="153">
        <v>42996</v>
      </c>
      <c r="JJ18" s="153">
        <v>42997</v>
      </c>
      <c r="JK18" s="153">
        <v>42998</v>
      </c>
      <c r="JL18" s="153">
        <v>42999</v>
      </c>
      <c r="JM18" s="153">
        <v>43000</v>
      </c>
      <c r="JN18" s="153">
        <v>43001</v>
      </c>
      <c r="JO18" s="153">
        <v>43002</v>
      </c>
      <c r="JP18" s="153">
        <v>43003</v>
      </c>
      <c r="JQ18" s="153">
        <v>43004</v>
      </c>
      <c r="JR18" s="153">
        <v>43005</v>
      </c>
      <c r="JS18" s="153">
        <v>43006</v>
      </c>
      <c r="JT18" s="153">
        <v>43007</v>
      </c>
      <c r="JU18" s="153">
        <v>43008</v>
      </c>
      <c r="JV18" s="153">
        <v>43009</v>
      </c>
      <c r="JW18" s="153">
        <v>43010</v>
      </c>
      <c r="JX18" s="153">
        <v>43011</v>
      </c>
      <c r="JY18" s="153">
        <v>43012</v>
      </c>
      <c r="JZ18" s="153">
        <v>43013</v>
      </c>
      <c r="KA18" s="153">
        <v>43014</v>
      </c>
      <c r="KB18" s="153">
        <v>43015</v>
      </c>
      <c r="KC18" s="153">
        <v>43016</v>
      </c>
      <c r="KD18" s="153">
        <v>43017</v>
      </c>
      <c r="KE18" s="153">
        <v>43018</v>
      </c>
      <c r="KF18" s="153">
        <v>43019</v>
      </c>
      <c r="KG18" s="153">
        <v>43020</v>
      </c>
      <c r="KH18" s="153">
        <v>43021</v>
      </c>
      <c r="KI18" s="153">
        <v>43022</v>
      </c>
      <c r="KJ18" s="153">
        <v>43023</v>
      </c>
      <c r="KK18" s="153">
        <v>43024</v>
      </c>
      <c r="KL18" s="153">
        <v>43025</v>
      </c>
      <c r="KM18" s="153">
        <v>43026</v>
      </c>
      <c r="KN18" s="153">
        <v>43027</v>
      </c>
      <c r="KO18" s="153">
        <v>43028</v>
      </c>
      <c r="KP18" s="153">
        <v>43029</v>
      </c>
      <c r="KQ18" s="153">
        <v>43030</v>
      </c>
      <c r="KR18" s="153">
        <v>43031</v>
      </c>
      <c r="KS18" s="153">
        <v>43032</v>
      </c>
      <c r="KT18" s="153">
        <v>43033</v>
      </c>
      <c r="KU18" s="153">
        <v>43034</v>
      </c>
      <c r="KV18" s="153">
        <v>43035</v>
      </c>
      <c r="KW18" s="153">
        <v>43036</v>
      </c>
      <c r="KX18" s="153">
        <v>43037</v>
      </c>
      <c r="KY18" s="153">
        <v>43038</v>
      </c>
      <c r="KZ18" s="153">
        <v>43039</v>
      </c>
      <c r="LA18" s="153">
        <v>43040</v>
      </c>
      <c r="LB18" s="153">
        <v>43041</v>
      </c>
      <c r="LC18" s="153">
        <v>43042</v>
      </c>
      <c r="LD18" s="153">
        <v>43043</v>
      </c>
      <c r="LE18" s="153">
        <v>43044</v>
      </c>
      <c r="LF18" s="153">
        <v>43045</v>
      </c>
      <c r="LG18" s="153">
        <v>43046</v>
      </c>
      <c r="LH18" s="153">
        <v>43047</v>
      </c>
      <c r="LI18" s="153">
        <v>43048</v>
      </c>
      <c r="LJ18" s="153">
        <v>43049</v>
      </c>
      <c r="LK18" s="153">
        <v>43050</v>
      </c>
      <c r="LL18" s="153">
        <v>43051</v>
      </c>
      <c r="LM18" s="153">
        <v>43052</v>
      </c>
      <c r="LN18" s="153">
        <v>43053</v>
      </c>
      <c r="LO18" s="153">
        <v>43054</v>
      </c>
      <c r="LP18" s="153">
        <v>43055</v>
      </c>
      <c r="LQ18" s="153">
        <v>43056</v>
      </c>
      <c r="LR18" s="153">
        <v>43057</v>
      </c>
      <c r="LS18" s="153">
        <v>43058</v>
      </c>
      <c r="LT18" s="153">
        <v>43059</v>
      </c>
      <c r="LU18" s="153">
        <v>43060</v>
      </c>
      <c r="LV18" s="153">
        <v>43061</v>
      </c>
      <c r="LW18" s="153">
        <v>43062</v>
      </c>
      <c r="LX18" s="153">
        <v>43063</v>
      </c>
      <c r="LY18" s="153">
        <v>43064</v>
      </c>
      <c r="LZ18" s="153">
        <v>43065</v>
      </c>
      <c r="MA18" s="153">
        <v>43066</v>
      </c>
      <c r="MB18" s="153">
        <v>43067</v>
      </c>
      <c r="MC18" s="153">
        <v>43068</v>
      </c>
      <c r="MD18" s="153">
        <v>43069</v>
      </c>
      <c r="ME18" s="153">
        <v>43070</v>
      </c>
      <c r="MF18" s="153">
        <v>43071</v>
      </c>
      <c r="MG18" s="153">
        <v>43072</v>
      </c>
      <c r="MH18" s="153">
        <v>43073</v>
      </c>
      <c r="MI18" s="153">
        <v>43074</v>
      </c>
      <c r="MJ18" s="153">
        <v>43075</v>
      </c>
      <c r="MK18" s="153">
        <v>43076</v>
      </c>
      <c r="ML18" s="153">
        <v>43077</v>
      </c>
      <c r="MM18" s="153">
        <v>43078</v>
      </c>
      <c r="MN18" s="153">
        <v>43079</v>
      </c>
      <c r="MO18" s="153">
        <v>43080</v>
      </c>
      <c r="MP18" s="153">
        <v>43081</v>
      </c>
      <c r="MQ18" s="153">
        <v>43082</v>
      </c>
      <c r="MR18" s="153">
        <v>43083</v>
      </c>
      <c r="MS18" s="153">
        <v>43084</v>
      </c>
      <c r="MT18" s="153">
        <v>43085</v>
      </c>
      <c r="MU18" s="153">
        <v>43086</v>
      </c>
      <c r="MV18" s="153">
        <v>43087</v>
      </c>
      <c r="MW18" s="153">
        <v>43088</v>
      </c>
      <c r="MX18" s="153">
        <v>43089</v>
      </c>
      <c r="MY18" s="153">
        <v>43090</v>
      </c>
      <c r="MZ18" s="153">
        <v>43091</v>
      </c>
      <c r="NA18" s="153">
        <v>43092</v>
      </c>
      <c r="NB18" s="153">
        <v>43093</v>
      </c>
      <c r="NC18" s="153">
        <v>43094</v>
      </c>
      <c r="ND18" s="153">
        <v>43095</v>
      </c>
      <c r="NE18" s="153">
        <v>43096</v>
      </c>
      <c r="NF18" s="153">
        <v>43097</v>
      </c>
      <c r="NG18" s="153">
        <v>43098</v>
      </c>
      <c r="NH18" s="153">
        <v>43099</v>
      </c>
      <c r="NI18" s="153">
        <v>43100</v>
      </c>
      <c r="NJ18" s="154"/>
    </row>
    <row r="19" spans="1:374" s="155" customFormat="1" x14ac:dyDescent="0.35">
      <c r="A19" s="151"/>
      <c r="B19" s="1160"/>
      <c r="C19" s="1155"/>
      <c r="D19" s="1155"/>
      <c r="E19" s="1155"/>
      <c r="F19" s="1155"/>
      <c r="G19" s="1155"/>
      <c r="H19" s="1155"/>
      <c r="I19" s="156">
        <v>42736</v>
      </c>
      <c r="J19" s="157">
        <v>42737</v>
      </c>
      <c r="K19" s="157">
        <v>42738</v>
      </c>
      <c r="L19" s="157">
        <v>42739</v>
      </c>
      <c r="M19" s="157">
        <v>42740</v>
      </c>
      <c r="N19" s="157">
        <v>42741</v>
      </c>
      <c r="O19" s="157">
        <v>42742</v>
      </c>
      <c r="P19" s="157">
        <v>42743</v>
      </c>
      <c r="Q19" s="157">
        <v>42744</v>
      </c>
      <c r="R19" s="157">
        <v>42745</v>
      </c>
      <c r="S19" s="157">
        <v>42746</v>
      </c>
      <c r="T19" s="157">
        <v>42747</v>
      </c>
      <c r="U19" s="157">
        <v>42748</v>
      </c>
      <c r="V19" s="157">
        <v>42749</v>
      </c>
      <c r="W19" s="157">
        <v>42750</v>
      </c>
      <c r="X19" s="157">
        <v>42751</v>
      </c>
      <c r="Y19" s="157">
        <v>42752</v>
      </c>
      <c r="Z19" s="157">
        <v>42753</v>
      </c>
      <c r="AA19" s="157">
        <v>42754</v>
      </c>
      <c r="AB19" s="157">
        <v>42755</v>
      </c>
      <c r="AC19" s="157">
        <v>42756</v>
      </c>
      <c r="AD19" s="157">
        <v>42757</v>
      </c>
      <c r="AE19" s="157">
        <v>42758</v>
      </c>
      <c r="AF19" s="157">
        <v>42759</v>
      </c>
      <c r="AG19" s="157">
        <v>42760</v>
      </c>
      <c r="AH19" s="157">
        <v>42761</v>
      </c>
      <c r="AI19" s="157">
        <v>42762</v>
      </c>
      <c r="AJ19" s="157">
        <v>42763</v>
      </c>
      <c r="AK19" s="157">
        <v>42764</v>
      </c>
      <c r="AL19" s="157">
        <v>42765</v>
      </c>
      <c r="AM19" s="157">
        <v>42766</v>
      </c>
      <c r="AN19" s="157">
        <v>42767</v>
      </c>
      <c r="AO19" s="157">
        <v>42768</v>
      </c>
      <c r="AP19" s="157">
        <v>42769</v>
      </c>
      <c r="AQ19" s="157">
        <v>42770</v>
      </c>
      <c r="AR19" s="157">
        <v>42771</v>
      </c>
      <c r="AS19" s="157">
        <v>42772</v>
      </c>
      <c r="AT19" s="157">
        <v>42773</v>
      </c>
      <c r="AU19" s="157">
        <v>42774</v>
      </c>
      <c r="AV19" s="157">
        <v>42775</v>
      </c>
      <c r="AW19" s="157">
        <v>42776</v>
      </c>
      <c r="AX19" s="157">
        <v>42777</v>
      </c>
      <c r="AY19" s="157">
        <v>42778</v>
      </c>
      <c r="AZ19" s="157">
        <v>42779</v>
      </c>
      <c r="BA19" s="157">
        <v>42780</v>
      </c>
      <c r="BB19" s="157">
        <v>42781</v>
      </c>
      <c r="BC19" s="157">
        <v>42782</v>
      </c>
      <c r="BD19" s="157">
        <v>42783</v>
      </c>
      <c r="BE19" s="157">
        <v>42784</v>
      </c>
      <c r="BF19" s="157">
        <v>42785</v>
      </c>
      <c r="BG19" s="157">
        <v>42786</v>
      </c>
      <c r="BH19" s="157">
        <v>42787</v>
      </c>
      <c r="BI19" s="157">
        <v>42788</v>
      </c>
      <c r="BJ19" s="157">
        <v>42789</v>
      </c>
      <c r="BK19" s="157">
        <v>42790</v>
      </c>
      <c r="BL19" s="157">
        <v>42791</v>
      </c>
      <c r="BM19" s="157">
        <v>42792</v>
      </c>
      <c r="BN19" s="157">
        <v>42793</v>
      </c>
      <c r="BO19" s="157">
        <v>42794</v>
      </c>
      <c r="BP19" s="157">
        <v>42795</v>
      </c>
      <c r="BQ19" s="157">
        <v>42796</v>
      </c>
      <c r="BR19" s="157">
        <v>42797</v>
      </c>
      <c r="BS19" s="157">
        <v>42798</v>
      </c>
      <c r="BT19" s="157">
        <v>42799</v>
      </c>
      <c r="BU19" s="157">
        <v>42800</v>
      </c>
      <c r="BV19" s="157">
        <v>42801</v>
      </c>
      <c r="BW19" s="157">
        <v>42802</v>
      </c>
      <c r="BX19" s="157">
        <v>42803</v>
      </c>
      <c r="BY19" s="157">
        <v>42804</v>
      </c>
      <c r="BZ19" s="157">
        <v>42805</v>
      </c>
      <c r="CA19" s="157">
        <v>42806</v>
      </c>
      <c r="CB19" s="157">
        <v>42807</v>
      </c>
      <c r="CC19" s="157">
        <v>42808</v>
      </c>
      <c r="CD19" s="157">
        <v>42809</v>
      </c>
      <c r="CE19" s="157">
        <v>42810</v>
      </c>
      <c r="CF19" s="157">
        <v>42811</v>
      </c>
      <c r="CG19" s="157">
        <v>42812</v>
      </c>
      <c r="CH19" s="157">
        <v>42813</v>
      </c>
      <c r="CI19" s="157">
        <v>42814</v>
      </c>
      <c r="CJ19" s="157">
        <v>42815</v>
      </c>
      <c r="CK19" s="157">
        <v>42816</v>
      </c>
      <c r="CL19" s="157">
        <v>42817</v>
      </c>
      <c r="CM19" s="157">
        <v>42818</v>
      </c>
      <c r="CN19" s="157">
        <v>42819</v>
      </c>
      <c r="CO19" s="157">
        <v>42820</v>
      </c>
      <c r="CP19" s="157">
        <v>42821</v>
      </c>
      <c r="CQ19" s="157">
        <v>42822</v>
      </c>
      <c r="CR19" s="157">
        <v>42823</v>
      </c>
      <c r="CS19" s="157">
        <v>42824</v>
      </c>
      <c r="CT19" s="157">
        <v>42825</v>
      </c>
      <c r="CU19" s="157">
        <v>42826</v>
      </c>
      <c r="CV19" s="157">
        <v>42827</v>
      </c>
      <c r="CW19" s="157">
        <v>42828</v>
      </c>
      <c r="CX19" s="157">
        <v>42829</v>
      </c>
      <c r="CY19" s="157">
        <v>42830</v>
      </c>
      <c r="CZ19" s="157">
        <v>42831</v>
      </c>
      <c r="DA19" s="157">
        <v>42832</v>
      </c>
      <c r="DB19" s="157">
        <v>42833</v>
      </c>
      <c r="DC19" s="157">
        <v>42834</v>
      </c>
      <c r="DD19" s="157">
        <v>42835</v>
      </c>
      <c r="DE19" s="157">
        <v>42836</v>
      </c>
      <c r="DF19" s="157">
        <v>42837</v>
      </c>
      <c r="DG19" s="157">
        <v>42838</v>
      </c>
      <c r="DH19" s="157">
        <v>42839</v>
      </c>
      <c r="DI19" s="157">
        <v>42840</v>
      </c>
      <c r="DJ19" s="157">
        <v>42841</v>
      </c>
      <c r="DK19" s="157">
        <v>42842</v>
      </c>
      <c r="DL19" s="157">
        <v>42843</v>
      </c>
      <c r="DM19" s="157">
        <v>42844</v>
      </c>
      <c r="DN19" s="157">
        <v>42845</v>
      </c>
      <c r="DO19" s="157">
        <v>42846</v>
      </c>
      <c r="DP19" s="157">
        <v>42847</v>
      </c>
      <c r="DQ19" s="157">
        <v>42848</v>
      </c>
      <c r="DR19" s="157">
        <v>42849</v>
      </c>
      <c r="DS19" s="157">
        <v>42850</v>
      </c>
      <c r="DT19" s="157">
        <v>42851</v>
      </c>
      <c r="DU19" s="157">
        <v>42852</v>
      </c>
      <c r="DV19" s="157">
        <v>42853</v>
      </c>
      <c r="DW19" s="157">
        <v>42854</v>
      </c>
      <c r="DX19" s="157">
        <v>42855</v>
      </c>
      <c r="DY19" s="157">
        <v>42856</v>
      </c>
      <c r="DZ19" s="157">
        <v>42857</v>
      </c>
      <c r="EA19" s="157">
        <v>42858</v>
      </c>
      <c r="EB19" s="157">
        <v>42859</v>
      </c>
      <c r="EC19" s="157">
        <v>42860</v>
      </c>
      <c r="ED19" s="157">
        <v>42861</v>
      </c>
      <c r="EE19" s="157">
        <v>42862</v>
      </c>
      <c r="EF19" s="157">
        <v>42863</v>
      </c>
      <c r="EG19" s="157">
        <v>42864</v>
      </c>
      <c r="EH19" s="157">
        <v>42865</v>
      </c>
      <c r="EI19" s="157">
        <v>42866</v>
      </c>
      <c r="EJ19" s="157">
        <v>42867</v>
      </c>
      <c r="EK19" s="157">
        <v>42868</v>
      </c>
      <c r="EL19" s="157">
        <v>42869</v>
      </c>
      <c r="EM19" s="157">
        <v>42870</v>
      </c>
      <c r="EN19" s="157">
        <v>42871</v>
      </c>
      <c r="EO19" s="157">
        <v>42872</v>
      </c>
      <c r="EP19" s="157">
        <v>42873</v>
      </c>
      <c r="EQ19" s="157">
        <v>42874</v>
      </c>
      <c r="ER19" s="157">
        <v>42875</v>
      </c>
      <c r="ES19" s="157">
        <v>42876</v>
      </c>
      <c r="ET19" s="157">
        <v>42877</v>
      </c>
      <c r="EU19" s="157">
        <v>42878</v>
      </c>
      <c r="EV19" s="157">
        <v>42879</v>
      </c>
      <c r="EW19" s="157">
        <v>42880</v>
      </c>
      <c r="EX19" s="157">
        <v>42881</v>
      </c>
      <c r="EY19" s="157">
        <v>42882</v>
      </c>
      <c r="EZ19" s="157">
        <v>42883</v>
      </c>
      <c r="FA19" s="157">
        <v>42884</v>
      </c>
      <c r="FB19" s="157">
        <v>42885</v>
      </c>
      <c r="FC19" s="157">
        <v>42886</v>
      </c>
      <c r="FD19" s="157">
        <v>42887</v>
      </c>
      <c r="FE19" s="157">
        <v>42888</v>
      </c>
      <c r="FF19" s="157">
        <v>42889</v>
      </c>
      <c r="FG19" s="157">
        <v>42890</v>
      </c>
      <c r="FH19" s="157">
        <v>42891</v>
      </c>
      <c r="FI19" s="157">
        <v>42892</v>
      </c>
      <c r="FJ19" s="157">
        <v>42893</v>
      </c>
      <c r="FK19" s="157">
        <v>42894</v>
      </c>
      <c r="FL19" s="157">
        <v>42895</v>
      </c>
      <c r="FM19" s="157">
        <v>42896</v>
      </c>
      <c r="FN19" s="157">
        <v>42897</v>
      </c>
      <c r="FO19" s="157">
        <v>42898</v>
      </c>
      <c r="FP19" s="157">
        <v>42899</v>
      </c>
      <c r="FQ19" s="157">
        <v>42900</v>
      </c>
      <c r="FR19" s="157">
        <v>42901</v>
      </c>
      <c r="FS19" s="157">
        <v>42902</v>
      </c>
      <c r="FT19" s="157">
        <v>42903</v>
      </c>
      <c r="FU19" s="157">
        <v>42904</v>
      </c>
      <c r="FV19" s="157">
        <v>42905</v>
      </c>
      <c r="FW19" s="157">
        <v>42906</v>
      </c>
      <c r="FX19" s="157">
        <v>42907</v>
      </c>
      <c r="FY19" s="157">
        <v>42908</v>
      </c>
      <c r="FZ19" s="157">
        <v>42909</v>
      </c>
      <c r="GA19" s="157">
        <v>42910</v>
      </c>
      <c r="GB19" s="157">
        <v>42911</v>
      </c>
      <c r="GC19" s="157">
        <v>42912</v>
      </c>
      <c r="GD19" s="157">
        <v>42913</v>
      </c>
      <c r="GE19" s="157">
        <v>42914</v>
      </c>
      <c r="GF19" s="157">
        <v>42915</v>
      </c>
      <c r="GG19" s="157">
        <v>42916</v>
      </c>
      <c r="GH19" s="157">
        <v>42917</v>
      </c>
      <c r="GI19" s="157">
        <v>42918</v>
      </c>
      <c r="GJ19" s="157">
        <v>42919</v>
      </c>
      <c r="GK19" s="157">
        <v>42920</v>
      </c>
      <c r="GL19" s="157">
        <v>42921</v>
      </c>
      <c r="GM19" s="157">
        <v>42922</v>
      </c>
      <c r="GN19" s="157">
        <v>42923</v>
      </c>
      <c r="GO19" s="157">
        <v>42924</v>
      </c>
      <c r="GP19" s="157">
        <v>42925</v>
      </c>
      <c r="GQ19" s="157">
        <v>42926</v>
      </c>
      <c r="GR19" s="157">
        <v>42927</v>
      </c>
      <c r="GS19" s="157">
        <v>42928</v>
      </c>
      <c r="GT19" s="157">
        <v>42929</v>
      </c>
      <c r="GU19" s="157">
        <v>42930</v>
      </c>
      <c r="GV19" s="157">
        <v>42931</v>
      </c>
      <c r="GW19" s="157">
        <v>42932</v>
      </c>
      <c r="GX19" s="157">
        <v>42933</v>
      </c>
      <c r="GY19" s="157">
        <v>42934</v>
      </c>
      <c r="GZ19" s="157">
        <v>42935</v>
      </c>
      <c r="HA19" s="157">
        <v>42936</v>
      </c>
      <c r="HB19" s="157">
        <v>42937</v>
      </c>
      <c r="HC19" s="157">
        <v>42938</v>
      </c>
      <c r="HD19" s="157">
        <v>42939</v>
      </c>
      <c r="HE19" s="157">
        <v>42940</v>
      </c>
      <c r="HF19" s="157">
        <v>42941</v>
      </c>
      <c r="HG19" s="157">
        <v>42942</v>
      </c>
      <c r="HH19" s="157">
        <v>42943</v>
      </c>
      <c r="HI19" s="157">
        <v>42944</v>
      </c>
      <c r="HJ19" s="157">
        <v>42945</v>
      </c>
      <c r="HK19" s="157">
        <v>42946</v>
      </c>
      <c r="HL19" s="157">
        <v>42947</v>
      </c>
      <c r="HM19" s="157">
        <v>42948</v>
      </c>
      <c r="HN19" s="157">
        <v>42949</v>
      </c>
      <c r="HO19" s="157">
        <v>42950</v>
      </c>
      <c r="HP19" s="157">
        <v>42951</v>
      </c>
      <c r="HQ19" s="157">
        <v>42952</v>
      </c>
      <c r="HR19" s="157">
        <v>42953</v>
      </c>
      <c r="HS19" s="157">
        <v>42954</v>
      </c>
      <c r="HT19" s="157">
        <v>42955</v>
      </c>
      <c r="HU19" s="157">
        <v>42956</v>
      </c>
      <c r="HV19" s="157">
        <v>42957</v>
      </c>
      <c r="HW19" s="157">
        <v>42958</v>
      </c>
      <c r="HX19" s="157">
        <v>42959</v>
      </c>
      <c r="HY19" s="157">
        <v>42960</v>
      </c>
      <c r="HZ19" s="157">
        <v>42961</v>
      </c>
      <c r="IA19" s="157">
        <v>42962</v>
      </c>
      <c r="IB19" s="157">
        <v>42963</v>
      </c>
      <c r="IC19" s="157">
        <v>42964</v>
      </c>
      <c r="ID19" s="157">
        <v>42965</v>
      </c>
      <c r="IE19" s="157">
        <v>42966</v>
      </c>
      <c r="IF19" s="157">
        <v>42967</v>
      </c>
      <c r="IG19" s="157">
        <v>42968</v>
      </c>
      <c r="IH19" s="157">
        <v>42969</v>
      </c>
      <c r="II19" s="157">
        <v>42970</v>
      </c>
      <c r="IJ19" s="157">
        <v>42971</v>
      </c>
      <c r="IK19" s="157">
        <v>42972</v>
      </c>
      <c r="IL19" s="157">
        <v>42973</v>
      </c>
      <c r="IM19" s="157">
        <v>42974</v>
      </c>
      <c r="IN19" s="157">
        <v>42975</v>
      </c>
      <c r="IO19" s="157">
        <v>42976</v>
      </c>
      <c r="IP19" s="157">
        <v>42977</v>
      </c>
      <c r="IQ19" s="157">
        <v>42978</v>
      </c>
      <c r="IR19" s="157">
        <v>42979</v>
      </c>
      <c r="IS19" s="157">
        <v>42980</v>
      </c>
      <c r="IT19" s="157">
        <v>42981</v>
      </c>
      <c r="IU19" s="157">
        <v>42982</v>
      </c>
      <c r="IV19" s="157">
        <v>42983</v>
      </c>
      <c r="IW19" s="157">
        <v>42984</v>
      </c>
      <c r="IX19" s="157">
        <v>42985</v>
      </c>
      <c r="IY19" s="157">
        <v>42986</v>
      </c>
      <c r="IZ19" s="157">
        <v>42987</v>
      </c>
      <c r="JA19" s="157">
        <v>42988</v>
      </c>
      <c r="JB19" s="157">
        <v>42989</v>
      </c>
      <c r="JC19" s="157">
        <v>42990</v>
      </c>
      <c r="JD19" s="157">
        <v>42991</v>
      </c>
      <c r="JE19" s="157">
        <v>42992</v>
      </c>
      <c r="JF19" s="157">
        <v>42993</v>
      </c>
      <c r="JG19" s="157">
        <v>42994</v>
      </c>
      <c r="JH19" s="157">
        <v>42995</v>
      </c>
      <c r="JI19" s="157">
        <v>42996</v>
      </c>
      <c r="JJ19" s="157">
        <v>42997</v>
      </c>
      <c r="JK19" s="157">
        <v>42998</v>
      </c>
      <c r="JL19" s="157">
        <v>42999</v>
      </c>
      <c r="JM19" s="157">
        <v>43000</v>
      </c>
      <c r="JN19" s="157">
        <v>43001</v>
      </c>
      <c r="JO19" s="157">
        <v>43002</v>
      </c>
      <c r="JP19" s="157">
        <v>43003</v>
      </c>
      <c r="JQ19" s="157">
        <v>43004</v>
      </c>
      <c r="JR19" s="157">
        <v>43005</v>
      </c>
      <c r="JS19" s="157">
        <v>43006</v>
      </c>
      <c r="JT19" s="157">
        <v>43007</v>
      </c>
      <c r="JU19" s="157">
        <v>43008</v>
      </c>
      <c r="JV19" s="157">
        <v>43009</v>
      </c>
      <c r="JW19" s="157">
        <v>43010</v>
      </c>
      <c r="JX19" s="157">
        <v>43011</v>
      </c>
      <c r="JY19" s="157">
        <v>43012</v>
      </c>
      <c r="JZ19" s="157">
        <v>43013</v>
      </c>
      <c r="KA19" s="157">
        <v>43014</v>
      </c>
      <c r="KB19" s="157">
        <v>43015</v>
      </c>
      <c r="KC19" s="157">
        <v>43016</v>
      </c>
      <c r="KD19" s="157">
        <v>43017</v>
      </c>
      <c r="KE19" s="157">
        <v>43018</v>
      </c>
      <c r="KF19" s="157">
        <v>43019</v>
      </c>
      <c r="KG19" s="157">
        <v>43020</v>
      </c>
      <c r="KH19" s="157">
        <v>43021</v>
      </c>
      <c r="KI19" s="157">
        <v>43022</v>
      </c>
      <c r="KJ19" s="157">
        <v>43023</v>
      </c>
      <c r="KK19" s="157">
        <v>43024</v>
      </c>
      <c r="KL19" s="157">
        <v>43025</v>
      </c>
      <c r="KM19" s="157">
        <v>43026</v>
      </c>
      <c r="KN19" s="157">
        <v>43027</v>
      </c>
      <c r="KO19" s="157">
        <v>43028</v>
      </c>
      <c r="KP19" s="157">
        <v>43029</v>
      </c>
      <c r="KQ19" s="157">
        <v>43030</v>
      </c>
      <c r="KR19" s="157">
        <v>43031</v>
      </c>
      <c r="KS19" s="157">
        <v>43032</v>
      </c>
      <c r="KT19" s="157">
        <v>43033</v>
      </c>
      <c r="KU19" s="157">
        <v>43034</v>
      </c>
      <c r="KV19" s="157">
        <v>43035</v>
      </c>
      <c r="KW19" s="157">
        <v>43036</v>
      </c>
      <c r="KX19" s="157">
        <v>43037</v>
      </c>
      <c r="KY19" s="157">
        <v>43038</v>
      </c>
      <c r="KZ19" s="157">
        <v>43039</v>
      </c>
      <c r="LA19" s="157">
        <v>43040</v>
      </c>
      <c r="LB19" s="157">
        <v>43041</v>
      </c>
      <c r="LC19" s="157">
        <v>43042</v>
      </c>
      <c r="LD19" s="157">
        <v>43043</v>
      </c>
      <c r="LE19" s="157">
        <v>43044</v>
      </c>
      <c r="LF19" s="157">
        <v>43045</v>
      </c>
      <c r="LG19" s="157">
        <v>43046</v>
      </c>
      <c r="LH19" s="157">
        <v>43047</v>
      </c>
      <c r="LI19" s="157">
        <v>43048</v>
      </c>
      <c r="LJ19" s="157">
        <v>43049</v>
      </c>
      <c r="LK19" s="157">
        <v>43050</v>
      </c>
      <c r="LL19" s="157">
        <v>43051</v>
      </c>
      <c r="LM19" s="157">
        <v>43052</v>
      </c>
      <c r="LN19" s="157">
        <v>43053</v>
      </c>
      <c r="LO19" s="157">
        <v>43054</v>
      </c>
      <c r="LP19" s="157">
        <v>43055</v>
      </c>
      <c r="LQ19" s="157">
        <v>43056</v>
      </c>
      <c r="LR19" s="157">
        <v>43057</v>
      </c>
      <c r="LS19" s="157">
        <v>43058</v>
      </c>
      <c r="LT19" s="157">
        <v>43059</v>
      </c>
      <c r="LU19" s="157">
        <v>43060</v>
      </c>
      <c r="LV19" s="157">
        <v>43061</v>
      </c>
      <c r="LW19" s="157">
        <v>43062</v>
      </c>
      <c r="LX19" s="157">
        <v>43063</v>
      </c>
      <c r="LY19" s="157">
        <v>43064</v>
      </c>
      <c r="LZ19" s="157">
        <v>43065</v>
      </c>
      <c r="MA19" s="157">
        <v>43066</v>
      </c>
      <c r="MB19" s="157">
        <v>43067</v>
      </c>
      <c r="MC19" s="157">
        <v>43068</v>
      </c>
      <c r="MD19" s="157">
        <v>43069</v>
      </c>
      <c r="ME19" s="157">
        <v>43070</v>
      </c>
      <c r="MF19" s="157">
        <v>43071</v>
      </c>
      <c r="MG19" s="157">
        <v>43072</v>
      </c>
      <c r="MH19" s="157">
        <v>43073</v>
      </c>
      <c r="MI19" s="157">
        <v>43074</v>
      </c>
      <c r="MJ19" s="157">
        <v>43075</v>
      </c>
      <c r="MK19" s="157">
        <v>43076</v>
      </c>
      <c r="ML19" s="157">
        <v>43077</v>
      </c>
      <c r="MM19" s="157">
        <v>43078</v>
      </c>
      <c r="MN19" s="157">
        <v>43079</v>
      </c>
      <c r="MO19" s="157">
        <v>43080</v>
      </c>
      <c r="MP19" s="157">
        <v>43081</v>
      </c>
      <c r="MQ19" s="157">
        <v>43082</v>
      </c>
      <c r="MR19" s="157">
        <v>43083</v>
      </c>
      <c r="MS19" s="157">
        <v>43084</v>
      </c>
      <c r="MT19" s="157">
        <v>43085</v>
      </c>
      <c r="MU19" s="157">
        <v>43086</v>
      </c>
      <c r="MV19" s="157">
        <v>43087</v>
      </c>
      <c r="MW19" s="157">
        <v>43088</v>
      </c>
      <c r="MX19" s="157">
        <v>43089</v>
      </c>
      <c r="MY19" s="157">
        <v>43090</v>
      </c>
      <c r="MZ19" s="157">
        <v>43091</v>
      </c>
      <c r="NA19" s="157">
        <v>43092</v>
      </c>
      <c r="NB19" s="157">
        <v>43093</v>
      </c>
      <c r="NC19" s="157">
        <v>43094</v>
      </c>
      <c r="ND19" s="157">
        <v>43095</v>
      </c>
      <c r="NE19" s="157">
        <v>43096</v>
      </c>
      <c r="NF19" s="157">
        <v>43097</v>
      </c>
      <c r="NG19" s="157">
        <v>43098</v>
      </c>
      <c r="NH19" s="157">
        <v>43099</v>
      </c>
      <c r="NI19" s="157">
        <v>43100</v>
      </c>
      <c r="NJ19" s="154"/>
    </row>
    <row r="20" spans="1:374" s="155" customFormat="1" x14ac:dyDescent="0.35">
      <c r="A20" s="151"/>
      <c r="B20" s="1154"/>
      <c r="C20" s="1154"/>
      <c r="D20" s="1159"/>
      <c r="E20" s="1154"/>
      <c r="F20" s="1154"/>
      <c r="G20" s="1154"/>
      <c r="H20" s="1154"/>
      <c r="I20" s="152">
        <v>42736</v>
      </c>
      <c r="J20" s="153">
        <v>42737</v>
      </c>
      <c r="K20" s="153">
        <v>42738</v>
      </c>
      <c r="L20" s="153">
        <v>42739</v>
      </c>
      <c r="M20" s="153">
        <v>42740</v>
      </c>
      <c r="N20" s="153">
        <v>42741</v>
      </c>
      <c r="O20" s="153">
        <v>42742</v>
      </c>
      <c r="P20" s="153">
        <v>42743</v>
      </c>
      <c r="Q20" s="153">
        <v>42744</v>
      </c>
      <c r="R20" s="153">
        <v>42745</v>
      </c>
      <c r="S20" s="153">
        <v>42746</v>
      </c>
      <c r="T20" s="153">
        <v>42747</v>
      </c>
      <c r="U20" s="153">
        <v>42748</v>
      </c>
      <c r="V20" s="153">
        <v>42749</v>
      </c>
      <c r="W20" s="153">
        <v>42750</v>
      </c>
      <c r="X20" s="153">
        <v>42751</v>
      </c>
      <c r="Y20" s="153">
        <v>42752</v>
      </c>
      <c r="Z20" s="153">
        <v>42753</v>
      </c>
      <c r="AA20" s="153">
        <v>42754</v>
      </c>
      <c r="AB20" s="153">
        <v>42755</v>
      </c>
      <c r="AC20" s="153">
        <v>42756</v>
      </c>
      <c r="AD20" s="153">
        <v>42757</v>
      </c>
      <c r="AE20" s="153">
        <v>42758</v>
      </c>
      <c r="AF20" s="153">
        <v>42759</v>
      </c>
      <c r="AG20" s="153">
        <v>42760</v>
      </c>
      <c r="AH20" s="153">
        <v>42761</v>
      </c>
      <c r="AI20" s="153">
        <v>42762</v>
      </c>
      <c r="AJ20" s="153">
        <v>42763</v>
      </c>
      <c r="AK20" s="153">
        <v>42764</v>
      </c>
      <c r="AL20" s="153">
        <v>42765</v>
      </c>
      <c r="AM20" s="153">
        <v>42766</v>
      </c>
      <c r="AN20" s="153">
        <v>42767</v>
      </c>
      <c r="AO20" s="153">
        <v>42768</v>
      </c>
      <c r="AP20" s="153">
        <v>42769</v>
      </c>
      <c r="AQ20" s="153">
        <v>42770</v>
      </c>
      <c r="AR20" s="153">
        <v>42771</v>
      </c>
      <c r="AS20" s="153">
        <v>42772</v>
      </c>
      <c r="AT20" s="153">
        <v>42773</v>
      </c>
      <c r="AU20" s="153">
        <v>42774</v>
      </c>
      <c r="AV20" s="153">
        <v>42775</v>
      </c>
      <c r="AW20" s="153">
        <v>42776</v>
      </c>
      <c r="AX20" s="153">
        <v>42777</v>
      </c>
      <c r="AY20" s="153">
        <v>42778</v>
      </c>
      <c r="AZ20" s="153">
        <v>42779</v>
      </c>
      <c r="BA20" s="153">
        <v>42780</v>
      </c>
      <c r="BB20" s="153">
        <v>42781</v>
      </c>
      <c r="BC20" s="153">
        <v>42782</v>
      </c>
      <c r="BD20" s="153">
        <v>42783</v>
      </c>
      <c r="BE20" s="153">
        <v>42784</v>
      </c>
      <c r="BF20" s="153">
        <v>42785</v>
      </c>
      <c r="BG20" s="153">
        <v>42786</v>
      </c>
      <c r="BH20" s="153">
        <v>42787</v>
      </c>
      <c r="BI20" s="153">
        <v>42788</v>
      </c>
      <c r="BJ20" s="153">
        <v>42789</v>
      </c>
      <c r="BK20" s="153">
        <v>42790</v>
      </c>
      <c r="BL20" s="153">
        <v>42791</v>
      </c>
      <c r="BM20" s="153">
        <v>42792</v>
      </c>
      <c r="BN20" s="153">
        <v>42793</v>
      </c>
      <c r="BO20" s="153">
        <v>42794</v>
      </c>
      <c r="BP20" s="153">
        <v>42795</v>
      </c>
      <c r="BQ20" s="153">
        <v>42796</v>
      </c>
      <c r="BR20" s="153">
        <v>42797</v>
      </c>
      <c r="BS20" s="153">
        <v>42798</v>
      </c>
      <c r="BT20" s="153">
        <v>42799</v>
      </c>
      <c r="BU20" s="153">
        <v>42800</v>
      </c>
      <c r="BV20" s="153">
        <v>42801</v>
      </c>
      <c r="BW20" s="153">
        <v>42802</v>
      </c>
      <c r="BX20" s="153">
        <v>42803</v>
      </c>
      <c r="BY20" s="153">
        <v>42804</v>
      </c>
      <c r="BZ20" s="153">
        <v>42805</v>
      </c>
      <c r="CA20" s="153">
        <v>42806</v>
      </c>
      <c r="CB20" s="153">
        <v>42807</v>
      </c>
      <c r="CC20" s="153">
        <v>42808</v>
      </c>
      <c r="CD20" s="153">
        <v>42809</v>
      </c>
      <c r="CE20" s="153">
        <v>42810</v>
      </c>
      <c r="CF20" s="153">
        <v>42811</v>
      </c>
      <c r="CG20" s="153">
        <v>42812</v>
      </c>
      <c r="CH20" s="153">
        <v>42813</v>
      </c>
      <c r="CI20" s="153">
        <v>42814</v>
      </c>
      <c r="CJ20" s="153">
        <v>42815</v>
      </c>
      <c r="CK20" s="153">
        <v>42816</v>
      </c>
      <c r="CL20" s="153">
        <v>42817</v>
      </c>
      <c r="CM20" s="153">
        <v>42818</v>
      </c>
      <c r="CN20" s="153">
        <v>42819</v>
      </c>
      <c r="CO20" s="153">
        <v>42820</v>
      </c>
      <c r="CP20" s="153">
        <v>42821</v>
      </c>
      <c r="CQ20" s="153">
        <v>42822</v>
      </c>
      <c r="CR20" s="153">
        <v>42823</v>
      </c>
      <c r="CS20" s="153">
        <v>42824</v>
      </c>
      <c r="CT20" s="153">
        <v>42825</v>
      </c>
      <c r="CU20" s="153">
        <v>42826</v>
      </c>
      <c r="CV20" s="153">
        <v>42827</v>
      </c>
      <c r="CW20" s="153">
        <v>42828</v>
      </c>
      <c r="CX20" s="153">
        <v>42829</v>
      </c>
      <c r="CY20" s="153">
        <v>42830</v>
      </c>
      <c r="CZ20" s="153">
        <v>42831</v>
      </c>
      <c r="DA20" s="153">
        <v>42832</v>
      </c>
      <c r="DB20" s="153">
        <v>42833</v>
      </c>
      <c r="DC20" s="153">
        <v>42834</v>
      </c>
      <c r="DD20" s="153">
        <v>42835</v>
      </c>
      <c r="DE20" s="153">
        <v>42836</v>
      </c>
      <c r="DF20" s="153">
        <v>42837</v>
      </c>
      <c r="DG20" s="153">
        <v>42838</v>
      </c>
      <c r="DH20" s="153">
        <v>42839</v>
      </c>
      <c r="DI20" s="153">
        <v>42840</v>
      </c>
      <c r="DJ20" s="153">
        <v>42841</v>
      </c>
      <c r="DK20" s="153">
        <v>42842</v>
      </c>
      <c r="DL20" s="153">
        <v>42843</v>
      </c>
      <c r="DM20" s="153">
        <v>42844</v>
      </c>
      <c r="DN20" s="153">
        <v>42845</v>
      </c>
      <c r="DO20" s="153">
        <v>42846</v>
      </c>
      <c r="DP20" s="153">
        <v>42847</v>
      </c>
      <c r="DQ20" s="153">
        <v>42848</v>
      </c>
      <c r="DR20" s="153">
        <v>42849</v>
      </c>
      <c r="DS20" s="153">
        <v>42850</v>
      </c>
      <c r="DT20" s="153">
        <v>42851</v>
      </c>
      <c r="DU20" s="153">
        <v>42852</v>
      </c>
      <c r="DV20" s="153">
        <v>42853</v>
      </c>
      <c r="DW20" s="153">
        <v>42854</v>
      </c>
      <c r="DX20" s="153">
        <v>42855</v>
      </c>
      <c r="DY20" s="153">
        <v>42856</v>
      </c>
      <c r="DZ20" s="153">
        <v>42857</v>
      </c>
      <c r="EA20" s="153">
        <v>42858</v>
      </c>
      <c r="EB20" s="153">
        <v>42859</v>
      </c>
      <c r="EC20" s="153">
        <v>42860</v>
      </c>
      <c r="ED20" s="153">
        <v>42861</v>
      </c>
      <c r="EE20" s="153">
        <v>42862</v>
      </c>
      <c r="EF20" s="153">
        <v>42863</v>
      </c>
      <c r="EG20" s="153">
        <v>42864</v>
      </c>
      <c r="EH20" s="153">
        <v>42865</v>
      </c>
      <c r="EI20" s="153">
        <v>42866</v>
      </c>
      <c r="EJ20" s="153">
        <v>42867</v>
      </c>
      <c r="EK20" s="153">
        <v>42868</v>
      </c>
      <c r="EL20" s="153">
        <v>42869</v>
      </c>
      <c r="EM20" s="153">
        <v>42870</v>
      </c>
      <c r="EN20" s="153">
        <v>42871</v>
      </c>
      <c r="EO20" s="153">
        <v>42872</v>
      </c>
      <c r="EP20" s="153">
        <v>42873</v>
      </c>
      <c r="EQ20" s="153">
        <v>42874</v>
      </c>
      <c r="ER20" s="153">
        <v>42875</v>
      </c>
      <c r="ES20" s="153">
        <v>42876</v>
      </c>
      <c r="ET20" s="153">
        <v>42877</v>
      </c>
      <c r="EU20" s="153">
        <v>42878</v>
      </c>
      <c r="EV20" s="153">
        <v>42879</v>
      </c>
      <c r="EW20" s="153">
        <v>42880</v>
      </c>
      <c r="EX20" s="153">
        <v>42881</v>
      </c>
      <c r="EY20" s="153">
        <v>42882</v>
      </c>
      <c r="EZ20" s="153">
        <v>42883</v>
      </c>
      <c r="FA20" s="153">
        <v>42884</v>
      </c>
      <c r="FB20" s="153">
        <v>42885</v>
      </c>
      <c r="FC20" s="153">
        <v>42886</v>
      </c>
      <c r="FD20" s="153">
        <v>42887</v>
      </c>
      <c r="FE20" s="153">
        <v>42888</v>
      </c>
      <c r="FF20" s="153">
        <v>42889</v>
      </c>
      <c r="FG20" s="153">
        <v>42890</v>
      </c>
      <c r="FH20" s="153">
        <v>42891</v>
      </c>
      <c r="FI20" s="153">
        <v>42892</v>
      </c>
      <c r="FJ20" s="153">
        <v>42893</v>
      </c>
      <c r="FK20" s="153">
        <v>42894</v>
      </c>
      <c r="FL20" s="153">
        <v>42895</v>
      </c>
      <c r="FM20" s="153">
        <v>42896</v>
      </c>
      <c r="FN20" s="153">
        <v>42897</v>
      </c>
      <c r="FO20" s="153">
        <v>42898</v>
      </c>
      <c r="FP20" s="153">
        <v>42899</v>
      </c>
      <c r="FQ20" s="153">
        <v>42900</v>
      </c>
      <c r="FR20" s="153">
        <v>42901</v>
      </c>
      <c r="FS20" s="153">
        <v>42902</v>
      </c>
      <c r="FT20" s="153">
        <v>42903</v>
      </c>
      <c r="FU20" s="153">
        <v>42904</v>
      </c>
      <c r="FV20" s="153">
        <v>42905</v>
      </c>
      <c r="FW20" s="153">
        <v>42906</v>
      </c>
      <c r="FX20" s="153">
        <v>42907</v>
      </c>
      <c r="FY20" s="153">
        <v>42908</v>
      </c>
      <c r="FZ20" s="153">
        <v>42909</v>
      </c>
      <c r="GA20" s="153">
        <v>42910</v>
      </c>
      <c r="GB20" s="153">
        <v>42911</v>
      </c>
      <c r="GC20" s="153">
        <v>42912</v>
      </c>
      <c r="GD20" s="153">
        <v>42913</v>
      </c>
      <c r="GE20" s="153">
        <v>42914</v>
      </c>
      <c r="GF20" s="153">
        <v>42915</v>
      </c>
      <c r="GG20" s="153">
        <v>42916</v>
      </c>
      <c r="GH20" s="153">
        <v>42917</v>
      </c>
      <c r="GI20" s="153">
        <v>42918</v>
      </c>
      <c r="GJ20" s="153">
        <v>42919</v>
      </c>
      <c r="GK20" s="153">
        <v>42920</v>
      </c>
      <c r="GL20" s="153">
        <v>42921</v>
      </c>
      <c r="GM20" s="153">
        <v>42922</v>
      </c>
      <c r="GN20" s="153">
        <v>42923</v>
      </c>
      <c r="GO20" s="153">
        <v>42924</v>
      </c>
      <c r="GP20" s="153">
        <v>42925</v>
      </c>
      <c r="GQ20" s="153">
        <v>42926</v>
      </c>
      <c r="GR20" s="153">
        <v>42927</v>
      </c>
      <c r="GS20" s="153">
        <v>42928</v>
      </c>
      <c r="GT20" s="153">
        <v>42929</v>
      </c>
      <c r="GU20" s="153">
        <v>42930</v>
      </c>
      <c r="GV20" s="153">
        <v>42931</v>
      </c>
      <c r="GW20" s="153">
        <v>42932</v>
      </c>
      <c r="GX20" s="153">
        <v>42933</v>
      </c>
      <c r="GY20" s="153">
        <v>42934</v>
      </c>
      <c r="GZ20" s="153">
        <v>42935</v>
      </c>
      <c r="HA20" s="153">
        <v>42936</v>
      </c>
      <c r="HB20" s="153">
        <v>42937</v>
      </c>
      <c r="HC20" s="153">
        <v>42938</v>
      </c>
      <c r="HD20" s="153">
        <v>42939</v>
      </c>
      <c r="HE20" s="153">
        <v>42940</v>
      </c>
      <c r="HF20" s="153">
        <v>42941</v>
      </c>
      <c r="HG20" s="153">
        <v>42942</v>
      </c>
      <c r="HH20" s="153">
        <v>42943</v>
      </c>
      <c r="HI20" s="153">
        <v>42944</v>
      </c>
      <c r="HJ20" s="153">
        <v>42945</v>
      </c>
      <c r="HK20" s="153">
        <v>42946</v>
      </c>
      <c r="HL20" s="153">
        <v>42947</v>
      </c>
      <c r="HM20" s="153">
        <v>42948</v>
      </c>
      <c r="HN20" s="153">
        <v>42949</v>
      </c>
      <c r="HO20" s="153">
        <v>42950</v>
      </c>
      <c r="HP20" s="153">
        <v>42951</v>
      </c>
      <c r="HQ20" s="153">
        <v>42952</v>
      </c>
      <c r="HR20" s="153">
        <v>42953</v>
      </c>
      <c r="HS20" s="153">
        <v>42954</v>
      </c>
      <c r="HT20" s="153">
        <v>42955</v>
      </c>
      <c r="HU20" s="153">
        <v>42956</v>
      </c>
      <c r="HV20" s="153">
        <v>42957</v>
      </c>
      <c r="HW20" s="153">
        <v>42958</v>
      </c>
      <c r="HX20" s="153">
        <v>42959</v>
      </c>
      <c r="HY20" s="153">
        <v>42960</v>
      </c>
      <c r="HZ20" s="153">
        <v>42961</v>
      </c>
      <c r="IA20" s="153">
        <v>42962</v>
      </c>
      <c r="IB20" s="153">
        <v>42963</v>
      </c>
      <c r="IC20" s="153">
        <v>42964</v>
      </c>
      <c r="ID20" s="153">
        <v>42965</v>
      </c>
      <c r="IE20" s="153">
        <v>42966</v>
      </c>
      <c r="IF20" s="153">
        <v>42967</v>
      </c>
      <c r="IG20" s="153">
        <v>42968</v>
      </c>
      <c r="IH20" s="153">
        <v>42969</v>
      </c>
      <c r="II20" s="153">
        <v>42970</v>
      </c>
      <c r="IJ20" s="153">
        <v>42971</v>
      </c>
      <c r="IK20" s="153">
        <v>42972</v>
      </c>
      <c r="IL20" s="153">
        <v>42973</v>
      </c>
      <c r="IM20" s="153">
        <v>42974</v>
      </c>
      <c r="IN20" s="153">
        <v>42975</v>
      </c>
      <c r="IO20" s="153">
        <v>42976</v>
      </c>
      <c r="IP20" s="153">
        <v>42977</v>
      </c>
      <c r="IQ20" s="153">
        <v>42978</v>
      </c>
      <c r="IR20" s="153">
        <v>42979</v>
      </c>
      <c r="IS20" s="153">
        <v>42980</v>
      </c>
      <c r="IT20" s="153">
        <v>42981</v>
      </c>
      <c r="IU20" s="153">
        <v>42982</v>
      </c>
      <c r="IV20" s="153">
        <v>42983</v>
      </c>
      <c r="IW20" s="153">
        <v>42984</v>
      </c>
      <c r="IX20" s="153">
        <v>42985</v>
      </c>
      <c r="IY20" s="153">
        <v>42986</v>
      </c>
      <c r="IZ20" s="153">
        <v>42987</v>
      </c>
      <c r="JA20" s="153">
        <v>42988</v>
      </c>
      <c r="JB20" s="153">
        <v>42989</v>
      </c>
      <c r="JC20" s="153">
        <v>42990</v>
      </c>
      <c r="JD20" s="153">
        <v>42991</v>
      </c>
      <c r="JE20" s="153">
        <v>42992</v>
      </c>
      <c r="JF20" s="153">
        <v>42993</v>
      </c>
      <c r="JG20" s="153">
        <v>42994</v>
      </c>
      <c r="JH20" s="153">
        <v>42995</v>
      </c>
      <c r="JI20" s="153">
        <v>42996</v>
      </c>
      <c r="JJ20" s="153">
        <v>42997</v>
      </c>
      <c r="JK20" s="153">
        <v>42998</v>
      </c>
      <c r="JL20" s="153">
        <v>42999</v>
      </c>
      <c r="JM20" s="153">
        <v>43000</v>
      </c>
      <c r="JN20" s="153">
        <v>43001</v>
      </c>
      <c r="JO20" s="153">
        <v>43002</v>
      </c>
      <c r="JP20" s="153">
        <v>43003</v>
      </c>
      <c r="JQ20" s="153">
        <v>43004</v>
      </c>
      <c r="JR20" s="153">
        <v>43005</v>
      </c>
      <c r="JS20" s="153">
        <v>43006</v>
      </c>
      <c r="JT20" s="153">
        <v>43007</v>
      </c>
      <c r="JU20" s="153">
        <v>43008</v>
      </c>
      <c r="JV20" s="153">
        <v>43009</v>
      </c>
      <c r="JW20" s="153">
        <v>43010</v>
      </c>
      <c r="JX20" s="153">
        <v>43011</v>
      </c>
      <c r="JY20" s="153">
        <v>43012</v>
      </c>
      <c r="JZ20" s="153">
        <v>43013</v>
      </c>
      <c r="KA20" s="153">
        <v>43014</v>
      </c>
      <c r="KB20" s="153">
        <v>43015</v>
      </c>
      <c r="KC20" s="153">
        <v>43016</v>
      </c>
      <c r="KD20" s="153">
        <v>43017</v>
      </c>
      <c r="KE20" s="153">
        <v>43018</v>
      </c>
      <c r="KF20" s="153">
        <v>43019</v>
      </c>
      <c r="KG20" s="153">
        <v>43020</v>
      </c>
      <c r="KH20" s="153">
        <v>43021</v>
      </c>
      <c r="KI20" s="153">
        <v>43022</v>
      </c>
      <c r="KJ20" s="153">
        <v>43023</v>
      </c>
      <c r="KK20" s="153">
        <v>43024</v>
      </c>
      <c r="KL20" s="153">
        <v>43025</v>
      </c>
      <c r="KM20" s="153">
        <v>43026</v>
      </c>
      <c r="KN20" s="153">
        <v>43027</v>
      </c>
      <c r="KO20" s="153">
        <v>43028</v>
      </c>
      <c r="KP20" s="153">
        <v>43029</v>
      </c>
      <c r="KQ20" s="153">
        <v>43030</v>
      </c>
      <c r="KR20" s="153">
        <v>43031</v>
      </c>
      <c r="KS20" s="153">
        <v>43032</v>
      </c>
      <c r="KT20" s="153">
        <v>43033</v>
      </c>
      <c r="KU20" s="153">
        <v>43034</v>
      </c>
      <c r="KV20" s="153">
        <v>43035</v>
      </c>
      <c r="KW20" s="153">
        <v>43036</v>
      </c>
      <c r="KX20" s="153">
        <v>43037</v>
      </c>
      <c r="KY20" s="153">
        <v>43038</v>
      </c>
      <c r="KZ20" s="153">
        <v>43039</v>
      </c>
      <c r="LA20" s="153">
        <v>43040</v>
      </c>
      <c r="LB20" s="153">
        <v>43041</v>
      </c>
      <c r="LC20" s="153">
        <v>43042</v>
      </c>
      <c r="LD20" s="153">
        <v>43043</v>
      </c>
      <c r="LE20" s="153">
        <v>43044</v>
      </c>
      <c r="LF20" s="153">
        <v>43045</v>
      </c>
      <c r="LG20" s="153">
        <v>43046</v>
      </c>
      <c r="LH20" s="153">
        <v>43047</v>
      </c>
      <c r="LI20" s="153">
        <v>43048</v>
      </c>
      <c r="LJ20" s="153">
        <v>43049</v>
      </c>
      <c r="LK20" s="153">
        <v>43050</v>
      </c>
      <c r="LL20" s="153">
        <v>43051</v>
      </c>
      <c r="LM20" s="153">
        <v>43052</v>
      </c>
      <c r="LN20" s="153">
        <v>43053</v>
      </c>
      <c r="LO20" s="153">
        <v>43054</v>
      </c>
      <c r="LP20" s="153">
        <v>43055</v>
      </c>
      <c r="LQ20" s="153">
        <v>43056</v>
      </c>
      <c r="LR20" s="153">
        <v>43057</v>
      </c>
      <c r="LS20" s="153">
        <v>43058</v>
      </c>
      <c r="LT20" s="153">
        <v>43059</v>
      </c>
      <c r="LU20" s="153">
        <v>43060</v>
      </c>
      <c r="LV20" s="153">
        <v>43061</v>
      </c>
      <c r="LW20" s="153">
        <v>43062</v>
      </c>
      <c r="LX20" s="153">
        <v>43063</v>
      </c>
      <c r="LY20" s="153">
        <v>43064</v>
      </c>
      <c r="LZ20" s="153">
        <v>43065</v>
      </c>
      <c r="MA20" s="153">
        <v>43066</v>
      </c>
      <c r="MB20" s="153">
        <v>43067</v>
      </c>
      <c r="MC20" s="153">
        <v>43068</v>
      </c>
      <c r="MD20" s="153">
        <v>43069</v>
      </c>
      <c r="ME20" s="153">
        <v>43070</v>
      </c>
      <c r="MF20" s="153">
        <v>43071</v>
      </c>
      <c r="MG20" s="153">
        <v>43072</v>
      </c>
      <c r="MH20" s="153">
        <v>43073</v>
      </c>
      <c r="MI20" s="153">
        <v>43074</v>
      </c>
      <c r="MJ20" s="153">
        <v>43075</v>
      </c>
      <c r="MK20" s="153">
        <v>43076</v>
      </c>
      <c r="ML20" s="153">
        <v>43077</v>
      </c>
      <c r="MM20" s="153">
        <v>43078</v>
      </c>
      <c r="MN20" s="153">
        <v>43079</v>
      </c>
      <c r="MO20" s="153">
        <v>43080</v>
      </c>
      <c r="MP20" s="153">
        <v>43081</v>
      </c>
      <c r="MQ20" s="153">
        <v>43082</v>
      </c>
      <c r="MR20" s="153">
        <v>43083</v>
      </c>
      <c r="MS20" s="153">
        <v>43084</v>
      </c>
      <c r="MT20" s="153">
        <v>43085</v>
      </c>
      <c r="MU20" s="153">
        <v>43086</v>
      </c>
      <c r="MV20" s="153">
        <v>43087</v>
      </c>
      <c r="MW20" s="153">
        <v>43088</v>
      </c>
      <c r="MX20" s="153">
        <v>43089</v>
      </c>
      <c r="MY20" s="153">
        <v>43090</v>
      </c>
      <c r="MZ20" s="153">
        <v>43091</v>
      </c>
      <c r="NA20" s="153">
        <v>43092</v>
      </c>
      <c r="NB20" s="153">
        <v>43093</v>
      </c>
      <c r="NC20" s="153">
        <v>43094</v>
      </c>
      <c r="ND20" s="153">
        <v>43095</v>
      </c>
      <c r="NE20" s="153">
        <v>43096</v>
      </c>
      <c r="NF20" s="153">
        <v>43097</v>
      </c>
      <c r="NG20" s="153">
        <v>43098</v>
      </c>
      <c r="NH20" s="153">
        <v>43099</v>
      </c>
      <c r="NI20" s="153">
        <v>43100</v>
      </c>
      <c r="NJ20" s="154"/>
    </row>
    <row r="21" spans="1:374" s="155" customFormat="1" x14ac:dyDescent="0.35">
      <c r="A21" s="151"/>
      <c r="B21" s="1155"/>
      <c r="C21" s="1155"/>
      <c r="D21" s="1160"/>
      <c r="E21" s="1155"/>
      <c r="F21" s="1155"/>
      <c r="G21" s="1155"/>
      <c r="H21" s="1155"/>
      <c r="I21" s="156">
        <v>42736</v>
      </c>
      <c r="J21" s="157">
        <v>42737</v>
      </c>
      <c r="K21" s="157">
        <v>42738</v>
      </c>
      <c r="L21" s="157">
        <v>42739</v>
      </c>
      <c r="M21" s="157">
        <v>42740</v>
      </c>
      <c r="N21" s="157">
        <v>42741</v>
      </c>
      <c r="O21" s="157">
        <v>42742</v>
      </c>
      <c r="P21" s="157">
        <v>42743</v>
      </c>
      <c r="Q21" s="157">
        <v>42744</v>
      </c>
      <c r="R21" s="157">
        <v>42745</v>
      </c>
      <c r="S21" s="157">
        <v>42746</v>
      </c>
      <c r="T21" s="157">
        <v>42747</v>
      </c>
      <c r="U21" s="157">
        <v>42748</v>
      </c>
      <c r="V21" s="157">
        <v>42749</v>
      </c>
      <c r="W21" s="157">
        <v>42750</v>
      </c>
      <c r="X21" s="157">
        <v>42751</v>
      </c>
      <c r="Y21" s="157">
        <v>42752</v>
      </c>
      <c r="Z21" s="157">
        <v>42753</v>
      </c>
      <c r="AA21" s="157">
        <v>42754</v>
      </c>
      <c r="AB21" s="157">
        <v>42755</v>
      </c>
      <c r="AC21" s="157">
        <v>42756</v>
      </c>
      <c r="AD21" s="157">
        <v>42757</v>
      </c>
      <c r="AE21" s="157">
        <v>42758</v>
      </c>
      <c r="AF21" s="157">
        <v>42759</v>
      </c>
      <c r="AG21" s="157">
        <v>42760</v>
      </c>
      <c r="AH21" s="157">
        <v>42761</v>
      </c>
      <c r="AI21" s="157">
        <v>42762</v>
      </c>
      <c r="AJ21" s="157">
        <v>42763</v>
      </c>
      <c r="AK21" s="157">
        <v>42764</v>
      </c>
      <c r="AL21" s="157">
        <v>42765</v>
      </c>
      <c r="AM21" s="157">
        <v>42766</v>
      </c>
      <c r="AN21" s="157">
        <v>42767</v>
      </c>
      <c r="AO21" s="157">
        <v>42768</v>
      </c>
      <c r="AP21" s="157">
        <v>42769</v>
      </c>
      <c r="AQ21" s="157">
        <v>42770</v>
      </c>
      <c r="AR21" s="157">
        <v>42771</v>
      </c>
      <c r="AS21" s="157">
        <v>42772</v>
      </c>
      <c r="AT21" s="157">
        <v>42773</v>
      </c>
      <c r="AU21" s="157">
        <v>42774</v>
      </c>
      <c r="AV21" s="157">
        <v>42775</v>
      </c>
      <c r="AW21" s="157">
        <v>42776</v>
      </c>
      <c r="AX21" s="157">
        <v>42777</v>
      </c>
      <c r="AY21" s="157">
        <v>42778</v>
      </c>
      <c r="AZ21" s="157">
        <v>42779</v>
      </c>
      <c r="BA21" s="157">
        <v>42780</v>
      </c>
      <c r="BB21" s="157">
        <v>42781</v>
      </c>
      <c r="BC21" s="157">
        <v>42782</v>
      </c>
      <c r="BD21" s="157">
        <v>42783</v>
      </c>
      <c r="BE21" s="157">
        <v>42784</v>
      </c>
      <c r="BF21" s="157">
        <v>42785</v>
      </c>
      <c r="BG21" s="157">
        <v>42786</v>
      </c>
      <c r="BH21" s="157">
        <v>42787</v>
      </c>
      <c r="BI21" s="157">
        <v>42788</v>
      </c>
      <c r="BJ21" s="157">
        <v>42789</v>
      </c>
      <c r="BK21" s="157">
        <v>42790</v>
      </c>
      <c r="BL21" s="157">
        <v>42791</v>
      </c>
      <c r="BM21" s="157">
        <v>42792</v>
      </c>
      <c r="BN21" s="157">
        <v>42793</v>
      </c>
      <c r="BO21" s="157">
        <v>42794</v>
      </c>
      <c r="BP21" s="157">
        <v>42795</v>
      </c>
      <c r="BQ21" s="157">
        <v>42796</v>
      </c>
      <c r="BR21" s="157">
        <v>42797</v>
      </c>
      <c r="BS21" s="157">
        <v>42798</v>
      </c>
      <c r="BT21" s="157">
        <v>42799</v>
      </c>
      <c r="BU21" s="157">
        <v>42800</v>
      </c>
      <c r="BV21" s="157">
        <v>42801</v>
      </c>
      <c r="BW21" s="157">
        <v>42802</v>
      </c>
      <c r="BX21" s="157">
        <v>42803</v>
      </c>
      <c r="BY21" s="157">
        <v>42804</v>
      </c>
      <c r="BZ21" s="157">
        <v>42805</v>
      </c>
      <c r="CA21" s="157">
        <v>42806</v>
      </c>
      <c r="CB21" s="157">
        <v>42807</v>
      </c>
      <c r="CC21" s="157">
        <v>42808</v>
      </c>
      <c r="CD21" s="157">
        <v>42809</v>
      </c>
      <c r="CE21" s="157">
        <v>42810</v>
      </c>
      <c r="CF21" s="157">
        <v>42811</v>
      </c>
      <c r="CG21" s="157">
        <v>42812</v>
      </c>
      <c r="CH21" s="157">
        <v>42813</v>
      </c>
      <c r="CI21" s="157">
        <v>42814</v>
      </c>
      <c r="CJ21" s="157">
        <v>42815</v>
      </c>
      <c r="CK21" s="157">
        <v>42816</v>
      </c>
      <c r="CL21" s="157">
        <v>42817</v>
      </c>
      <c r="CM21" s="157">
        <v>42818</v>
      </c>
      <c r="CN21" s="157">
        <v>42819</v>
      </c>
      <c r="CO21" s="157">
        <v>42820</v>
      </c>
      <c r="CP21" s="157">
        <v>42821</v>
      </c>
      <c r="CQ21" s="157">
        <v>42822</v>
      </c>
      <c r="CR21" s="157">
        <v>42823</v>
      </c>
      <c r="CS21" s="157">
        <v>42824</v>
      </c>
      <c r="CT21" s="157">
        <v>42825</v>
      </c>
      <c r="CU21" s="157">
        <v>42826</v>
      </c>
      <c r="CV21" s="157">
        <v>42827</v>
      </c>
      <c r="CW21" s="157">
        <v>42828</v>
      </c>
      <c r="CX21" s="157">
        <v>42829</v>
      </c>
      <c r="CY21" s="157">
        <v>42830</v>
      </c>
      <c r="CZ21" s="157">
        <v>42831</v>
      </c>
      <c r="DA21" s="157">
        <v>42832</v>
      </c>
      <c r="DB21" s="157">
        <v>42833</v>
      </c>
      <c r="DC21" s="157">
        <v>42834</v>
      </c>
      <c r="DD21" s="157">
        <v>42835</v>
      </c>
      <c r="DE21" s="157">
        <v>42836</v>
      </c>
      <c r="DF21" s="157">
        <v>42837</v>
      </c>
      <c r="DG21" s="157">
        <v>42838</v>
      </c>
      <c r="DH21" s="157">
        <v>42839</v>
      </c>
      <c r="DI21" s="157">
        <v>42840</v>
      </c>
      <c r="DJ21" s="157">
        <v>42841</v>
      </c>
      <c r="DK21" s="157">
        <v>42842</v>
      </c>
      <c r="DL21" s="157">
        <v>42843</v>
      </c>
      <c r="DM21" s="157">
        <v>42844</v>
      </c>
      <c r="DN21" s="157">
        <v>42845</v>
      </c>
      <c r="DO21" s="157">
        <v>42846</v>
      </c>
      <c r="DP21" s="157">
        <v>42847</v>
      </c>
      <c r="DQ21" s="157">
        <v>42848</v>
      </c>
      <c r="DR21" s="157">
        <v>42849</v>
      </c>
      <c r="DS21" s="157">
        <v>42850</v>
      </c>
      <c r="DT21" s="157">
        <v>42851</v>
      </c>
      <c r="DU21" s="157">
        <v>42852</v>
      </c>
      <c r="DV21" s="157">
        <v>42853</v>
      </c>
      <c r="DW21" s="157">
        <v>42854</v>
      </c>
      <c r="DX21" s="157">
        <v>42855</v>
      </c>
      <c r="DY21" s="157">
        <v>42856</v>
      </c>
      <c r="DZ21" s="157">
        <v>42857</v>
      </c>
      <c r="EA21" s="157">
        <v>42858</v>
      </c>
      <c r="EB21" s="157">
        <v>42859</v>
      </c>
      <c r="EC21" s="157">
        <v>42860</v>
      </c>
      <c r="ED21" s="157">
        <v>42861</v>
      </c>
      <c r="EE21" s="157">
        <v>42862</v>
      </c>
      <c r="EF21" s="157">
        <v>42863</v>
      </c>
      <c r="EG21" s="157">
        <v>42864</v>
      </c>
      <c r="EH21" s="157">
        <v>42865</v>
      </c>
      <c r="EI21" s="157">
        <v>42866</v>
      </c>
      <c r="EJ21" s="157">
        <v>42867</v>
      </c>
      <c r="EK21" s="157">
        <v>42868</v>
      </c>
      <c r="EL21" s="157">
        <v>42869</v>
      </c>
      <c r="EM21" s="157">
        <v>42870</v>
      </c>
      <c r="EN21" s="157">
        <v>42871</v>
      </c>
      <c r="EO21" s="157">
        <v>42872</v>
      </c>
      <c r="EP21" s="157">
        <v>42873</v>
      </c>
      <c r="EQ21" s="157">
        <v>42874</v>
      </c>
      <c r="ER21" s="157">
        <v>42875</v>
      </c>
      <c r="ES21" s="157">
        <v>42876</v>
      </c>
      <c r="ET21" s="157">
        <v>42877</v>
      </c>
      <c r="EU21" s="157">
        <v>42878</v>
      </c>
      <c r="EV21" s="157">
        <v>42879</v>
      </c>
      <c r="EW21" s="157">
        <v>42880</v>
      </c>
      <c r="EX21" s="157">
        <v>42881</v>
      </c>
      <c r="EY21" s="157">
        <v>42882</v>
      </c>
      <c r="EZ21" s="157">
        <v>42883</v>
      </c>
      <c r="FA21" s="157">
        <v>42884</v>
      </c>
      <c r="FB21" s="157">
        <v>42885</v>
      </c>
      <c r="FC21" s="157">
        <v>42886</v>
      </c>
      <c r="FD21" s="157">
        <v>42887</v>
      </c>
      <c r="FE21" s="157">
        <v>42888</v>
      </c>
      <c r="FF21" s="157">
        <v>42889</v>
      </c>
      <c r="FG21" s="157">
        <v>42890</v>
      </c>
      <c r="FH21" s="157">
        <v>42891</v>
      </c>
      <c r="FI21" s="157">
        <v>42892</v>
      </c>
      <c r="FJ21" s="157">
        <v>42893</v>
      </c>
      <c r="FK21" s="157">
        <v>42894</v>
      </c>
      <c r="FL21" s="157">
        <v>42895</v>
      </c>
      <c r="FM21" s="157">
        <v>42896</v>
      </c>
      <c r="FN21" s="157">
        <v>42897</v>
      </c>
      <c r="FO21" s="157">
        <v>42898</v>
      </c>
      <c r="FP21" s="157">
        <v>42899</v>
      </c>
      <c r="FQ21" s="157">
        <v>42900</v>
      </c>
      <c r="FR21" s="157">
        <v>42901</v>
      </c>
      <c r="FS21" s="157">
        <v>42902</v>
      </c>
      <c r="FT21" s="157">
        <v>42903</v>
      </c>
      <c r="FU21" s="157">
        <v>42904</v>
      </c>
      <c r="FV21" s="157">
        <v>42905</v>
      </c>
      <c r="FW21" s="157">
        <v>42906</v>
      </c>
      <c r="FX21" s="157">
        <v>42907</v>
      </c>
      <c r="FY21" s="157">
        <v>42908</v>
      </c>
      <c r="FZ21" s="157">
        <v>42909</v>
      </c>
      <c r="GA21" s="157">
        <v>42910</v>
      </c>
      <c r="GB21" s="157">
        <v>42911</v>
      </c>
      <c r="GC21" s="157">
        <v>42912</v>
      </c>
      <c r="GD21" s="157">
        <v>42913</v>
      </c>
      <c r="GE21" s="157">
        <v>42914</v>
      </c>
      <c r="GF21" s="157">
        <v>42915</v>
      </c>
      <c r="GG21" s="157">
        <v>42916</v>
      </c>
      <c r="GH21" s="157">
        <v>42917</v>
      </c>
      <c r="GI21" s="157">
        <v>42918</v>
      </c>
      <c r="GJ21" s="157">
        <v>42919</v>
      </c>
      <c r="GK21" s="157">
        <v>42920</v>
      </c>
      <c r="GL21" s="157">
        <v>42921</v>
      </c>
      <c r="GM21" s="157">
        <v>42922</v>
      </c>
      <c r="GN21" s="157">
        <v>42923</v>
      </c>
      <c r="GO21" s="157">
        <v>42924</v>
      </c>
      <c r="GP21" s="157">
        <v>42925</v>
      </c>
      <c r="GQ21" s="157">
        <v>42926</v>
      </c>
      <c r="GR21" s="157">
        <v>42927</v>
      </c>
      <c r="GS21" s="157">
        <v>42928</v>
      </c>
      <c r="GT21" s="157">
        <v>42929</v>
      </c>
      <c r="GU21" s="157">
        <v>42930</v>
      </c>
      <c r="GV21" s="157">
        <v>42931</v>
      </c>
      <c r="GW21" s="157">
        <v>42932</v>
      </c>
      <c r="GX21" s="157">
        <v>42933</v>
      </c>
      <c r="GY21" s="157">
        <v>42934</v>
      </c>
      <c r="GZ21" s="157">
        <v>42935</v>
      </c>
      <c r="HA21" s="157">
        <v>42936</v>
      </c>
      <c r="HB21" s="157">
        <v>42937</v>
      </c>
      <c r="HC21" s="157">
        <v>42938</v>
      </c>
      <c r="HD21" s="157">
        <v>42939</v>
      </c>
      <c r="HE21" s="157">
        <v>42940</v>
      </c>
      <c r="HF21" s="157">
        <v>42941</v>
      </c>
      <c r="HG21" s="157">
        <v>42942</v>
      </c>
      <c r="HH21" s="157">
        <v>42943</v>
      </c>
      <c r="HI21" s="157">
        <v>42944</v>
      </c>
      <c r="HJ21" s="157">
        <v>42945</v>
      </c>
      <c r="HK21" s="157">
        <v>42946</v>
      </c>
      <c r="HL21" s="157">
        <v>42947</v>
      </c>
      <c r="HM21" s="157">
        <v>42948</v>
      </c>
      <c r="HN21" s="157">
        <v>42949</v>
      </c>
      <c r="HO21" s="157">
        <v>42950</v>
      </c>
      <c r="HP21" s="157">
        <v>42951</v>
      </c>
      <c r="HQ21" s="157">
        <v>42952</v>
      </c>
      <c r="HR21" s="157">
        <v>42953</v>
      </c>
      <c r="HS21" s="157">
        <v>42954</v>
      </c>
      <c r="HT21" s="157">
        <v>42955</v>
      </c>
      <c r="HU21" s="157">
        <v>42956</v>
      </c>
      <c r="HV21" s="157">
        <v>42957</v>
      </c>
      <c r="HW21" s="157">
        <v>42958</v>
      </c>
      <c r="HX21" s="157">
        <v>42959</v>
      </c>
      <c r="HY21" s="157">
        <v>42960</v>
      </c>
      <c r="HZ21" s="157">
        <v>42961</v>
      </c>
      <c r="IA21" s="157">
        <v>42962</v>
      </c>
      <c r="IB21" s="157">
        <v>42963</v>
      </c>
      <c r="IC21" s="157">
        <v>42964</v>
      </c>
      <c r="ID21" s="157">
        <v>42965</v>
      </c>
      <c r="IE21" s="157">
        <v>42966</v>
      </c>
      <c r="IF21" s="157">
        <v>42967</v>
      </c>
      <c r="IG21" s="157">
        <v>42968</v>
      </c>
      <c r="IH21" s="157">
        <v>42969</v>
      </c>
      <c r="II21" s="157">
        <v>42970</v>
      </c>
      <c r="IJ21" s="157">
        <v>42971</v>
      </c>
      <c r="IK21" s="157">
        <v>42972</v>
      </c>
      <c r="IL21" s="157">
        <v>42973</v>
      </c>
      <c r="IM21" s="157">
        <v>42974</v>
      </c>
      <c r="IN21" s="157">
        <v>42975</v>
      </c>
      <c r="IO21" s="157">
        <v>42976</v>
      </c>
      <c r="IP21" s="157">
        <v>42977</v>
      </c>
      <c r="IQ21" s="157">
        <v>42978</v>
      </c>
      <c r="IR21" s="157">
        <v>42979</v>
      </c>
      <c r="IS21" s="157">
        <v>42980</v>
      </c>
      <c r="IT21" s="157">
        <v>42981</v>
      </c>
      <c r="IU21" s="157">
        <v>42982</v>
      </c>
      <c r="IV21" s="157">
        <v>42983</v>
      </c>
      <c r="IW21" s="157">
        <v>42984</v>
      </c>
      <c r="IX21" s="157">
        <v>42985</v>
      </c>
      <c r="IY21" s="157">
        <v>42986</v>
      </c>
      <c r="IZ21" s="157">
        <v>42987</v>
      </c>
      <c r="JA21" s="157">
        <v>42988</v>
      </c>
      <c r="JB21" s="157">
        <v>42989</v>
      </c>
      <c r="JC21" s="157">
        <v>42990</v>
      </c>
      <c r="JD21" s="157">
        <v>42991</v>
      </c>
      <c r="JE21" s="157">
        <v>42992</v>
      </c>
      <c r="JF21" s="157">
        <v>42993</v>
      </c>
      <c r="JG21" s="157">
        <v>42994</v>
      </c>
      <c r="JH21" s="157">
        <v>42995</v>
      </c>
      <c r="JI21" s="157">
        <v>42996</v>
      </c>
      <c r="JJ21" s="157">
        <v>42997</v>
      </c>
      <c r="JK21" s="157">
        <v>42998</v>
      </c>
      <c r="JL21" s="157">
        <v>42999</v>
      </c>
      <c r="JM21" s="157">
        <v>43000</v>
      </c>
      <c r="JN21" s="157">
        <v>43001</v>
      </c>
      <c r="JO21" s="157">
        <v>43002</v>
      </c>
      <c r="JP21" s="157">
        <v>43003</v>
      </c>
      <c r="JQ21" s="157">
        <v>43004</v>
      </c>
      <c r="JR21" s="157">
        <v>43005</v>
      </c>
      <c r="JS21" s="157">
        <v>43006</v>
      </c>
      <c r="JT21" s="157">
        <v>43007</v>
      </c>
      <c r="JU21" s="157">
        <v>43008</v>
      </c>
      <c r="JV21" s="157">
        <v>43009</v>
      </c>
      <c r="JW21" s="157">
        <v>43010</v>
      </c>
      <c r="JX21" s="157">
        <v>43011</v>
      </c>
      <c r="JY21" s="157">
        <v>43012</v>
      </c>
      <c r="JZ21" s="157">
        <v>43013</v>
      </c>
      <c r="KA21" s="157">
        <v>43014</v>
      </c>
      <c r="KB21" s="157">
        <v>43015</v>
      </c>
      <c r="KC21" s="157">
        <v>43016</v>
      </c>
      <c r="KD21" s="157">
        <v>43017</v>
      </c>
      <c r="KE21" s="157">
        <v>43018</v>
      </c>
      <c r="KF21" s="157">
        <v>43019</v>
      </c>
      <c r="KG21" s="157">
        <v>43020</v>
      </c>
      <c r="KH21" s="157">
        <v>43021</v>
      </c>
      <c r="KI21" s="157">
        <v>43022</v>
      </c>
      <c r="KJ21" s="157">
        <v>43023</v>
      </c>
      <c r="KK21" s="157">
        <v>43024</v>
      </c>
      <c r="KL21" s="157">
        <v>43025</v>
      </c>
      <c r="KM21" s="157">
        <v>43026</v>
      </c>
      <c r="KN21" s="157">
        <v>43027</v>
      </c>
      <c r="KO21" s="157">
        <v>43028</v>
      </c>
      <c r="KP21" s="157">
        <v>43029</v>
      </c>
      <c r="KQ21" s="157">
        <v>43030</v>
      </c>
      <c r="KR21" s="157">
        <v>43031</v>
      </c>
      <c r="KS21" s="157">
        <v>43032</v>
      </c>
      <c r="KT21" s="157">
        <v>43033</v>
      </c>
      <c r="KU21" s="157">
        <v>43034</v>
      </c>
      <c r="KV21" s="157">
        <v>43035</v>
      </c>
      <c r="KW21" s="157">
        <v>43036</v>
      </c>
      <c r="KX21" s="157">
        <v>43037</v>
      </c>
      <c r="KY21" s="157">
        <v>43038</v>
      </c>
      <c r="KZ21" s="157">
        <v>43039</v>
      </c>
      <c r="LA21" s="157">
        <v>43040</v>
      </c>
      <c r="LB21" s="157">
        <v>43041</v>
      </c>
      <c r="LC21" s="157">
        <v>43042</v>
      </c>
      <c r="LD21" s="157">
        <v>43043</v>
      </c>
      <c r="LE21" s="157">
        <v>43044</v>
      </c>
      <c r="LF21" s="157">
        <v>43045</v>
      </c>
      <c r="LG21" s="157">
        <v>43046</v>
      </c>
      <c r="LH21" s="157">
        <v>43047</v>
      </c>
      <c r="LI21" s="157">
        <v>43048</v>
      </c>
      <c r="LJ21" s="157">
        <v>43049</v>
      </c>
      <c r="LK21" s="157">
        <v>43050</v>
      </c>
      <c r="LL21" s="157">
        <v>43051</v>
      </c>
      <c r="LM21" s="157">
        <v>43052</v>
      </c>
      <c r="LN21" s="157">
        <v>43053</v>
      </c>
      <c r="LO21" s="157">
        <v>43054</v>
      </c>
      <c r="LP21" s="157">
        <v>43055</v>
      </c>
      <c r="LQ21" s="157">
        <v>43056</v>
      </c>
      <c r="LR21" s="157">
        <v>43057</v>
      </c>
      <c r="LS21" s="157">
        <v>43058</v>
      </c>
      <c r="LT21" s="157">
        <v>43059</v>
      </c>
      <c r="LU21" s="157">
        <v>43060</v>
      </c>
      <c r="LV21" s="157">
        <v>43061</v>
      </c>
      <c r="LW21" s="157">
        <v>43062</v>
      </c>
      <c r="LX21" s="157">
        <v>43063</v>
      </c>
      <c r="LY21" s="157">
        <v>43064</v>
      </c>
      <c r="LZ21" s="157">
        <v>43065</v>
      </c>
      <c r="MA21" s="157">
        <v>43066</v>
      </c>
      <c r="MB21" s="157">
        <v>43067</v>
      </c>
      <c r="MC21" s="157">
        <v>43068</v>
      </c>
      <c r="MD21" s="157">
        <v>43069</v>
      </c>
      <c r="ME21" s="157">
        <v>43070</v>
      </c>
      <c r="MF21" s="157">
        <v>43071</v>
      </c>
      <c r="MG21" s="157">
        <v>43072</v>
      </c>
      <c r="MH21" s="157">
        <v>43073</v>
      </c>
      <c r="MI21" s="157">
        <v>43074</v>
      </c>
      <c r="MJ21" s="157">
        <v>43075</v>
      </c>
      <c r="MK21" s="157">
        <v>43076</v>
      </c>
      <c r="ML21" s="157">
        <v>43077</v>
      </c>
      <c r="MM21" s="157">
        <v>43078</v>
      </c>
      <c r="MN21" s="157">
        <v>43079</v>
      </c>
      <c r="MO21" s="157">
        <v>43080</v>
      </c>
      <c r="MP21" s="157">
        <v>43081</v>
      </c>
      <c r="MQ21" s="157">
        <v>43082</v>
      </c>
      <c r="MR21" s="157">
        <v>43083</v>
      </c>
      <c r="MS21" s="157">
        <v>43084</v>
      </c>
      <c r="MT21" s="157">
        <v>43085</v>
      </c>
      <c r="MU21" s="157">
        <v>43086</v>
      </c>
      <c r="MV21" s="157">
        <v>43087</v>
      </c>
      <c r="MW21" s="157">
        <v>43088</v>
      </c>
      <c r="MX21" s="157">
        <v>43089</v>
      </c>
      <c r="MY21" s="157">
        <v>43090</v>
      </c>
      <c r="MZ21" s="157">
        <v>43091</v>
      </c>
      <c r="NA21" s="157">
        <v>43092</v>
      </c>
      <c r="NB21" s="157">
        <v>43093</v>
      </c>
      <c r="NC21" s="157">
        <v>43094</v>
      </c>
      <c r="ND21" s="157">
        <v>43095</v>
      </c>
      <c r="NE21" s="157">
        <v>43096</v>
      </c>
      <c r="NF21" s="157">
        <v>43097</v>
      </c>
      <c r="NG21" s="157">
        <v>43098</v>
      </c>
      <c r="NH21" s="157">
        <v>43099</v>
      </c>
      <c r="NI21" s="157">
        <v>43100</v>
      </c>
      <c r="NJ21" s="154"/>
    </row>
    <row r="22" spans="1:374" s="155" customFormat="1" x14ac:dyDescent="0.35">
      <c r="A22" s="151"/>
      <c r="B22" s="1159"/>
      <c r="C22" s="1154"/>
      <c r="D22" s="1154"/>
      <c r="E22" s="1159"/>
      <c r="F22" s="1154"/>
      <c r="G22" s="1159"/>
      <c r="H22" s="1154"/>
      <c r="I22" s="152">
        <v>42736</v>
      </c>
      <c r="J22" s="153">
        <v>42737</v>
      </c>
      <c r="K22" s="153">
        <v>42738</v>
      </c>
      <c r="L22" s="153">
        <v>42739</v>
      </c>
      <c r="M22" s="153">
        <v>42740</v>
      </c>
      <c r="N22" s="153">
        <v>42741</v>
      </c>
      <c r="O22" s="153">
        <v>42742</v>
      </c>
      <c r="P22" s="153">
        <v>42743</v>
      </c>
      <c r="Q22" s="153">
        <v>42744</v>
      </c>
      <c r="R22" s="153">
        <v>42745</v>
      </c>
      <c r="S22" s="153">
        <v>42746</v>
      </c>
      <c r="T22" s="153">
        <v>42747</v>
      </c>
      <c r="U22" s="153">
        <v>42748</v>
      </c>
      <c r="V22" s="153">
        <v>42749</v>
      </c>
      <c r="W22" s="153">
        <v>42750</v>
      </c>
      <c r="X22" s="153">
        <v>42751</v>
      </c>
      <c r="Y22" s="153">
        <v>42752</v>
      </c>
      <c r="Z22" s="153">
        <v>42753</v>
      </c>
      <c r="AA22" s="153">
        <v>42754</v>
      </c>
      <c r="AB22" s="153">
        <v>42755</v>
      </c>
      <c r="AC22" s="153">
        <v>42756</v>
      </c>
      <c r="AD22" s="153">
        <v>42757</v>
      </c>
      <c r="AE22" s="153">
        <v>42758</v>
      </c>
      <c r="AF22" s="153">
        <v>42759</v>
      </c>
      <c r="AG22" s="153">
        <v>42760</v>
      </c>
      <c r="AH22" s="153">
        <v>42761</v>
      </c>
      <c r="AI22" s="153">
        <v>42762</v>
      </c>
      <c r="AJ22" s="153">
        <v>42763</v>
      </c>
      <c r="AK22" s="153">
        <v>42764</v>
      </c>
      <c r="AL22" s="153">
        <v>42765</v>
      </c>
      <c r="AM22" s="153">
        <v>42766</v>
      </c>
      <c r="AN22" s="153">
        <v>42767</v>
      </c>
      <c r="AO22" s="153">
        <v>42768</v>
      </c>
      <c r="AP22" s="153">
        <v>42769</v>
      </c>
      <c r="AQ22" s="153">
        <v>42770</v>
      </c>
      <c r="AR22" s="153">
        <v>42771</v>
      </c>
      <c r="AS22" s="153">
        <v>42772</v>
      </c>
      <c r="AT22" s="153">
        <v>42773</v>
      </c>
      <c r="AU22" s="153">
        <v>42774</v>
      </c>
      <c r="AV22" s="153">
        <v>42775</v>
      </c>
      <c r="AW22" s="153">
        <v>42776</v>
      </c>
      <c r="AX22" s="153">
        <v>42777</v>
      </c>
      <c r="AY22" s="153">
        <v>42778</v>
      </c>
      <c r="AZ22" s="153">
        <v>42779</v>
      </c>
      <c r="BA22" s="153">
        <v>42780</v>
      </c>
      <c r="BB22" s="153">
        <v>42781</v>
      </c>
      <c r="BC22" s="153">
        <v>42782</v>
      </c>
      <c r="BD22" s="153">
        <v>42783</v>
      </c>
      <c r="BE22" s="153">
        <v>42784</v>
      </c>
      <c r="BF22" s="153">
        <v>42785</v>
      </c>
      <c r="BG22" s="153">
        <v>42786</v>
      </c>
      <c r="BH22" s="153">
        <v>42787</v>
      </c>
      <c r="BI22" s="153">
        <v>42788</v>
      </c>
      <c r="BJ22" s="153">
        <v>42789</v>
      </c>
      <c r="BK22" s="153">
        <v>42790</v>
      </c>
      <c r="BL22" s="153">
        <v>42791</v>
      </c>
      <c r="BM22" s="153">
        <v>42792</v>
      </c>
      <c r="BN22" s="153">
        <v>42793</v>
      </c>
      <c r="BO22" s="153">
        <v>42794</v>
      </c>
      <c r="BP22" s="153">
        <v>42795</v>
      </c>
      <c r="BQ22" s="153">
        <v>42796</v>
      </c>
      <c r="BR22" s="153">
        <v>42797</v>
      </c>
      <c r="BS22" s="153">
        <v>42798</v>
      </c>
      <c r="BT22" s="153">
        <v>42799</v>
      </c>
      <c r="BU22" s="153">
        <v>42800</v>
      </c>
      <c r="BV22" s="153">
        <v>42801</v>
      </c>
      <c r="BW22" s="153">
        <v>42802</v>
      </c>
      <c r="BX22" s="153">
        <v>42803</v>
      </c>
      <c r="BY22" s="153">
        <v>42804</v>
      </c>
      <c r="BZ22" s="153">
        <v>42805</v>
      </c>
      <c r="CA22" s="153">
        <v>42806</v>
      </c>
      <c r="CB22" s="153">
        <v>42807</v>
      </c>
      <c r="CC22" s="153">
        <v>42808</v>
      </c>
      <c r="CD22" s="153">
        <v>42809</v>
      </c>
      <c r="CE22" s="153">
        <v>42810</v>
      </c>
      <c r="CF22" s="153">
        <v>42811</v>
      </c>
      <c r="CG22" s="153">
        <v>42812</v>
      </c>
      <c r="CH22" s="153">
        <v>42813</v>
      </c>
      <c r="CI22" s="153">
        <v>42814</v>
      </c>
      <c r="CJ22" s="153">
        <v>42815</v>
      </c>
      <c r="CK22" s="153">
        <v>42816</v>
      </c>
      <c r="CL22" s="153">
        <v>42817</v>
      </c>
      <c r="CM22" s="153">
        <v>42818</v>
      </c>
      <c r="CN22" s="153">
        <v>42819</v>
      </c>
      <c r="CO22" s="153">
        <v>42820</v>
      </c>
      <c r="CP22" s="153">
        <v>42821</v>
      </c>
      <c r="CQ22" s="153">
        <v>42822</v>
      </c>
      <c r="CR22" s="153">
        <v>42823</v>
      </c>
      <c r="CS22" s="153">
        <v>42824</v>
      </c>
      <c r="CT22" s="153">
        <v>42825</v>
      </c>
      <c r="CU22" s="153">
        <v>42826</v>
      </c>
      <c r="CV22" s="153">
        <v>42827</v>
      </c>
      <c r="CW22" s="153">
        <v>42828</v>
      </c>
      <c r="CX22" s="153">
        <v>42829</v>
      </c>
      <c r="CY22" s="153">
        <v>42830</v>
      </c>
      <c r="CZ22" s="153">
        <v>42831</v>
      </c>
      <c r="DA22" s="153">
        <v>42832</v>
      </c>
      <c r="DB22" s="153">
        <v>42833</v>
      </c>
      <c r="DC22" s="153">
        <v>42834</v>
      </c>
      <c r="DD22" s="153">
        <v>42835</v>
      </c>
      <c r="DE22" s="153">
        <v>42836</v>
      </c>
      <c r="DF22" s="153">
        <v>42837</v>
      </c>
      <c r="DG22" s="153">
        <v>42838</v>
      </c>
      <c r="DH22" s="153">
        <v>42839</v>
      </c>
      <c r="DI22" s="153">
        <v>42840</v>
      </c>
      <c r="DJ22" s="153">
        <v>42841</v>
      </c>
      <c r="DK22" s="153">
        <v>42842</v>
      </c>
      <c r="DL22" s="153">
        <v>42843</v>
      </c>
      <c r="DM22" s="153">
        <v>42844</v>
      </c>
      <c r="DN22" s="153">
        <v>42845</v>
      </c>
      <c r="DO22" s="153">
        <v>42846</v>
      </c>
      <c r="DP22" s="153">
        <v>42847</v>
      </c>
      <c r="DQ22" s="153">
        <v>42848</v>
      </c>
      <c r="DR22" s="153">
        <v>42849</v>
      </c>
      <c r="DS22" s="153">
        <v>42850</v>
      </c>
      <c r="DT22" s="153">
        <v>42851</v>
      </c>
      <c r="DU22" s="153">
        <v>42852</v>
      </c>
      <c r="DV22" s="153">
        <v>42853</v>
      </c>
      <c r="DW22" s="153">
        <v>42854</v>
      </c>
      <c r="DX22" s="153">
        <v>42855</v>
      </c>
      <c r="DY22" s="153">
        <v>42856</v>
      </c>
      <c r="DZ22" s="153">
        <v>42857</v>
      </c>
      <c r="EA22" s="153">
        <v>42858</v>
      </c>
      <c r="EB22" s="153">
        <v>42859</v>
      </c>
      <c r="EC22" s="153">
        <v>42860</v>
      </c>
      <c r="ED22" s="153">
        <v>42861</v>
      </c>
      <c r="EE22" s="153">
        <v>42862</v>
      </c>
      <c r="EF22" s="153">
        <v>42863</v>
      </c>
      <c r="EG22" s="153">
        <v>42864</v>
      </c>
      <c r="EH22" s="153">
        <v>42865</v>
      </c>
      <c r="EI22" s="153">
        <v>42866</v>
      </c>
      <c r="EJ22" s="153">
        <v>42867</v>
      </c>
      <c r="EK22" s="153">
        <v>42868</v>
      </c>
      <c r="EL22" s="153">
        <v>42869</v>
      </c>
      <c r="EM22" s="153">
        <v>42870</v>
      </c>
      <c r="EN22" s="153">
        <v>42871</v>
      </c>
      <c r="EO22" s="153">
        <v>42872</v>
      </c>
      <c r="EP22" s="153">
        <v>42873</v>
      </c>
      <c r="EQ22" s="153">
        <v>42874</v>
      </c>
      <c r="ER22" s="153">
        <v>42875</v>
      </c>
      <c r="ES22" s="153">
        <v>42876</v>
      </c>
      <c r="ET22" s="153">
        <v>42877</v>
      </c>
      <c r="EU22" s="153">
        <v>42878</v>
      </c>
      <c r="EV22" s="153">
        <v>42879</v>
      </c>
      <c r="EW22" s="153">
        <v>42880</v>
      </c>
      <c r="EX22" s="153">
        <v>42881</v>
      </c>
      <c r="EY22" s="153">
        <v>42882</v>
      </c>
      <c r="EZ22" s="153">
        <v>42883</v>
      </c>
      <c r="FA22" s="153">
        <v>42884</v>
      </c>
      <c r="FB22" s="153">
        <v>42885</v>
      </c>
      <c r="FC22" s="153">
        <v>42886</v>
      </c>
      <c r="FD22" s="153">
        <v>42887</v>
      </c>
      <c r="FE22" s="153">
        <v>42888</v>
      </c>
      <c r="FF22" s="153">
        <v>42889</v>
      </c>
      <c r="FG22" s="153">
        <v>42890</v>
      </c>
      <c r="FH22" s="153">
        <v>42891</v>
      </c>
      <c r="FI22" s="153">
        <v>42892</v>
      </c>
      <c r="FJ22" s="153">
        <v>42893</v>
      </c>
      <c r="FK22" s="153">
        <v>42894</v>
      </c>
      <c r="FL22" s="153">
        <v>42895</v>
      </c>
      <c r="FM22" s="153">
        <v>42896</v>
      </c>
      <c r="FN22" s="153">
        <v>42897</v>
      </c>
      <c r="FO22" s="153">
        <v>42898</v>
      </c>
      <c r="FP22" s="153">
        <v>42899</v>
      </c>
      <c r="FQ22" s="153">
        <v>42900</v>
      </c>
      <c r="FR22" s="153">
        <v>42901</v>
      </c>
      <c r="FS22" s="153">
        <v>42902</v>
      </c>
      <c r="FT22" s="153">
        <v>42903</v>
      </c>
      <c r="FU22" s="153">
        <v>42904</v>
      </c>
      <c r="FV22" s="153">
        <v>42905</v>
      </c>
      <c r="FW22" s="153">
        <v>42906</v>
      </c>
      <c r="FX22" s="153">
        <v>42907</v>
      </c>
      <c r="FY22" s="153">
        <v>42908</v>
      </c>
      <c r="FZ22" s="153">
        <v>42909</v>
      </c>
      <c r="GA22" s="153">
        <v>42910</v>
      </c>
      <c r="GB22" s="153">
        <v>42911</v>
      </c>
      <c r="GC22" s="153">
        <v>42912</v>
      </c>
      <c r="GD22" s="153">
        <v>42913</v>
      </c>
      <c r="GE22" s="153">
        <v>42914</v>
      </c>
      <c r="GF22" s="153">
        <v>42915</v>
      </c>
      <c r="GG22" s="153">
        <v>42916</v>
      </c>
      <c r="GH22" s="153">
        <v>42917</v>
      </c>
      <c r="GI22" s="153">
        <v>42918</v>
      </c>
      <c r="GJ22" s="153">
        <v>42919</v>
      </c>
      <c r="GK22" s="153">
        <v>42920</v>
      </c>
      <c r="GL22" s="153">
        <v>42921</v>
      </c>
      <c r="GM22" s="153">
        <v>42922</v>
      </c>
      <c r="GN22" s="153">
        <v>42923</v>
      </c>
      <c r="GO22" s="153">
        <v>42924</v>
      </c>
      <c r="GP22" s="153">
        <v>42925</v>
      </c>
      <c r="GQ22" s="153">
        <v>42926</v>
      </c>
      <c r="GR22" s="153">
        <v>42927</v>
      </c>
      <c r="GS22" s="153">
        <v>42928</v>
      </c>
      <c r="GT22" s="153">
        <v>42929</v>
      </c>
      <c r="GU22" s="153">
        <v>42930</v>
      </c>
      <c r="GV22" s="153">
        <v>42931</v>
      </c>
      <c r="GW22" s="153">
        <v>42932</v>
      </c>
      <c r="GX22" s="153">
        <v>42933</v>
      </c>
      <c r="GY22" s="153">
        <v>42934</v>
      </c>
      <c r="GZ22" s="153">
        <v>42935</v>
      </c>
      <c r="HA22" s="153">
        <v>42936</v>
      </c>
      <c r="HB22" s="153">
        <v>42937</v>
      </c>
      <c r="HC22" s="153">
        <v>42938</v>
      </c>
      <c r="HD22" s="153">
        <v>42939</v>
      </c>
      <c r="HE22" s="153">
        <v>42940</v>
      </c>
      <c r="HF22" s="153">
        <v>42941</v>
      </c>
      <c r="HG22" s="153">
        <v>42942</v>
      </c>
      <c r="HH22" s="153">
        <v>42943</v>
      </c>
      <c r="HI22" s="153">
        <v>42944</v>
      </c>
      <c r="HJ22" s="153">
        <v>42945</v>
      </c>
      <c r="HK22" s="153">
        <v>42946</v>
      </c>
      <c r="HL22" s="153">
        <v>42947</v>
      </c>
      <c r="HM22" s="153">
        <v>42948</v>
      </c>
      <c r="HN22" s="153">
        <v>42949</v>
      </c>
      <c r="HO22" s="153">
        <v>42950</v>
      </c>
      <c r="HP22" s="153">
        <v>42951</v>
      </c>
      <c r="HQ22" s="153">
        <v>42952</v>
      </c>
      <c r="HR22" s="153">
        <v>42953</v>
      </c>
      <c r="HS22" s="153">
        <v>42954</v>
      </c>
      <c r="HT22" s="153">
        <v>42955</v>
      </c>
      <c r="HU22" s="153">
        <v>42956</v>
      </c>
      <c r="HV22" s="153">
        <v>42957</v>
      </c>
      <c r="HW22" s="153">
        <v>42958</v>
      </c>
      <c r="HX22" s="153">
        <v>42959</v>
      </c>
      <c r="HY22" s="153">
        <v>42960</v>
      </c>
      <c r="HZ22" s="153">
        <v>42961</v>
      </c>
      <c r="IA22" s="153">
        <v>42962</v>
      </c>
      <c r="IB22" s="153">
        <v>42963</v>
      </c>
      <c r="IC22" s="153">
        <v>42964</v>
      </c>
      <c r="ID22" s="153">
        <v>42965</v>
      </c>
      <c r="IE22" s="153">
        <v>42966</v>
      </c>
      <c r="IF22" s="153">
        <v>42967</v>
      </c>
      <c r="IG22" s="153">
        <v>42968</v>
      </c>
      <c r="IH22" s="153">
        <v>42969</v>
      </c>
      <c r="II22" s="153">
        <v>42970</v>
      </c>
      <c r="IJ22" s="153">
        <v>42971</v>
      </c>
      <c r="IK22" s="153">
        <v>42972</v>
      </c>
      <c r="IL22" s="153">
        <v>42973</v>
      </c>
      <c r="IM22" s="153">
        <v>42974</v>
      </c>
      <c r="IN22" s="153">
        <v>42975</v>
      </c>
      <c r="IO22" s="153">
        <v>42976</v>
      </c>
      <c r="IP22" s="153">
        <v>42977</v>
      </c>
      <c r="IQ22" s="153">
        <v>42978</v>
      </c>
      <c r="IR22" s="153">
        <v>42979</v>
      </c>
      <c r="IS22" s="153">
        <v>42980</v>
      </c>
      <c r="IT22" s="153">
        <v>42981</v>
      </c>
      <c r="IU22" s="153">
        <v>42982</v>
      </c>
      <c r="IV22" s="153">
        <v>42983</v>
      </c>
      <c r="IW22" s="153">
        <v>42984</v>
      </c>
      <c r="IX22" s="153">
        <v>42985</v>
      </c>
      <c r="IY22" s="153">
        <v>42986</v>
      </c>
      <c r="IZ22" s="153">
        <v>42987</v>
      </c>
      <c r="JA22" s="153">
        <v>42988</v>
      </c>
      <c r="JB22" s="153">
        <v>42989</v>
      </c>
      <c r="JC22" s="153">
        <v>42990</v>
      </c>
      <c r="JD22" s="153">
        <v>42991</v>
      </c>
      <c r="JE22" s="153">
        <v>42992</v>
      </c>
      <c r="JF22" s="153">
        <v>42993</v>
      </c>
      <c r="JG22" s="153">
        <v>42994</v>
      </c>
      <c r="JH22" s="153">
        <v>42995</v>
      </c>
      <c r="JI22" s="153">
        <v>42996</v>
      </c>
      <c r="JJ22" s="153">
        <v>42997</v>
      </c>
      <c r="JK22" s="153">
        <v>42998</v>
      </c>
      <c r="JL22" s="153">
        <v>42999</v>
      </c>
      <c r="JM22" s="153">
        <v>43000</v>
      </c>
      <c r="JN22" s="153">
        <v>43001</v>
      </c>
      <c r="JO22" s="153">
        <v>43002</v>
      </c>
      <c r="JP22" s="153">
        <v>43003</v>
      </c>
      <c r="JQ22" s="153">
        <v>43004</v>
      </c>
      <c r="JR22" s="153">
        <v>43005</v>
      </c>
      <c r="JS22" s="153">
        <v>43006</v>
      </c>
      <c r="JT22" s="153">
        <v>43007</v>
      </c>
      <c r="JU22" s="153">
        <v>43008</v>
      </c>
      <c r="JV22" s="153">
        <v>43009</v>
      </c>
      <c r="JW22" s="153">
        <v>43010</v>
      </c>
      <c r="JX22" s="153">
        <v>43011</v>
      </c>
      <c r="JY22" s="153">
        <v>43012</v>
      </c>
      <c r="JZ22" s="153">
        <v>43013</v>
      </c>
      <c r="KA22" s="153">
        <v>43014</v>
      </c>
      <c r="KB22" s="153">
        <v>43015</v>
      </c>
      <c r="KC22" s="153">
        <v>43016</v>
      </c>
      <c r="KD22" s="153">
        <v>43017</v>
      </c>
      <c r="KE22" s="153">
        <v>43018</v>
      </c>
      <c r="KF22" s="153">
        <v>43019</v>
      </c>
      <c r="KG22" s="153">
        <v>43020</v>
      </c>
      <c r="KH22" s="153">
        <v>43021</v>
      </c>
      <c r="KI22" s="153">
        <v>43022</v>
      </c>
      <c r="KJ22" s="153">
        <v>43023</v>
      </c>
      <c r="KK22" s="153">
        <v>43024</v>
      </c>
      <c r="KL22" s="153">
        <v>43025</v>
      </c>
      <c r="KM22" s="153">
        <v>43026</v>
      </c>
      <c r="KN22" s="153">
        <v>43027</v>
      </c>
      <c r="KO22" s="153">
        <v>43028</v>
      </c>
      <c r="KP22" s="153">
        <v>43029</v>
      </c>
      <c r="KQ22" s="153">
        <v>43030</v>
      </c>
      <c r="KR22" s="153">
        <v>43031</v>
      </c>
      <c r="KS22" s="153">
        <v>43032</v>
      </c>
      <c r="KT22" s="153">
        <v>43033</v>
      </c>
      <c r="KU22" s="153">
        <v>43034</v>
      </c>
      <c r="KV22" s="153">
        <v>43035</v>
      </c>
      <c r="KW22" s="153">
        <v>43036</v>
      </c>
      <c r="KX22" s="153">
        <v>43037</v>
      </c>
      <c r="KY22" s="153">
        <v>43038</v>
      </c>
      <c r="KZ22" s="153">
        <v>43039</v>
      </c>
      <c r="LA22" s="153">
        <v>43040</v>
      </c>
      <c r="LB22" s="153">
        <v>43041</v>
      </c>
      <c r="LC22" s="153">
        <v>43042</v>
      </c>
      <c r="LD22" s="153">
        <v>43043</v>
      </c>
      <c r="LE22" s="153">
        <v>43044</v>
      </c>
      <c r="LF22" s="153">
        <v>43045</v>
      </c>
      <c r="LG22" s="153">
        <v>43046</v>
      </c>
      <c r="LH22" s="153">
        <v>43047</v>
      </c>
      <c r="LI22" s="153">
        <v>43048</v>
      </c>
      <c r="LJ22" s="153">
        <v>43049</v>
      </c>
      <c r="LK22" s="153">
        <v>43050</v>
      </c>
      <c r="LL22" s="153">
        <v>43051</v>
      </c>
      <c r="LM22" s="153">
        <v>43052</v>
      </c>
      <c r="LN22" s="153">
        <v>43053</v>
      </c>
      <c r="LO22" s="153">
        <v>43054</v>
      </c>
      <c r="LP22" s="153">
        <v>43055</v>
      </c>
      <c r="LQ22" s="153">
        <v>43056</v>
      </c>
      <c r="LR22" s="153">
        <v>43057</v>
      </c>
      <c r="LS22" s="153">
        <v>43058</v>
      </c>
      <c r="LT22" s="153">
        <v>43059</v>
      </c>
      <c r="LU22" s="153">
        <v>43060</v>
      </c>
      <c r="LV22" s="153">
        <v>43061</v>
      </c>
      <c r="LW22" s="153">
        <v>43062</v>
      </c>
      <c r="LX22" s="153">
        <v>43063</v>
      </c>
      <c r="LY22" s="153">
        <v>43064</v>
      </c>
      <c r="LZ22" s="153">
        <v>43065</v>
      </c>
      <c r="MA22" s="153">
        <v>43066</v>
      </c>
      <c r="MB22" s="153">
        <v>43067</v>
      </c>
      <c r="MC22" s="153">
        <v>43068</v>
      </c>
      <c r="MD22" s="153">
        <v>43069</v>
      </c>
      <c r="ME22" s="153">
        <v>43070</v>
      </c>
      <c r="MF22" s="153">
        <v>43071</v>
      </c>
      <c r="MG22" s="153">
        <v>43072</v>
      </c>
      <c r="MH22" s="153">
        <v>43073</v>
      </c>
      <c r="MI22" s="153">
        <v>43074</v>
      </c>
      <c r="MJ22" s="153">
        <v>43075</v>
      </c>
      <c r="MK22" s="153">
        <v>43076</v>
      </c>
      <c r="ML22" s="153">
        <v>43077</v>
      </c>
      <c r="MM22" s="153">
        <v>43078</v>
      </c>
      <c r="MN22" s="153">
        <v>43079</v>
      </c>
      <c r="MO22" s="153">
        <v>43080</v>
      </c>
      <c r="MP22" s="153">
        <v>43081</v>
      </c>
      <c r="MQ22" s="153">
        <v>43082</v>
      </c>
      <c r="MR22" s="153">
        <v>43083</v>
      </c>
      <c r="MS22" s="153">
        <v>43084</v>
      </c>
      <c r="MT22" s="153">
        <v>43085</v>
      </c>
      <c r="MU22" s="153">
        <v>43086</v>
      </c>
      <c r="MV22" s="153">
        <v>43087</v>
      </c>
      <c r="MW22" s="153">
        <v>43088</v>
      </c>
      <c r="MX22" s="153">
        <v>43089</v>
      </c>
      <c r="MY22" s="153">
        <v>43090</v>
      </c>
      <c r="MZ22" s="153">
        <v>43091</v>
      </c>
      <c r="NA22" s="153">
        <v>43092</v>
      </c>
      <c r="NB22" s="153">
        <v>43093</v>
      </c>
      <c r="NC22" s="153">
        <v>43094</v>
      </c>
      <c r="ND22" s="153">
        <v>43095</v>
      </c>
      <c r="NE22" s="153">
        <v>43096</v>
      </c>
      <c r="NF22" s="153">
        <v>43097</v>
      </c>
      <c r="NG22" s="153">
        <v>43098</v>
      </c>
      <c r="NH22" s="153">
        <v>43099</v>
      </c>
      <c r="NI22" s="153">
        <v>43100</v>
      </c>
      <c r="NJ22" s="154"/>
    </row>
    <row r="23" spans="1:374" s="155" customFormat="1" x14ac:dyDescent="0.35">
      <c r="A23" s="151"/>
      <c r="B23" s="1160"/>
      <c r="C23" s="1155"/>
      <c r="D23" s="1155"/>
      <c r="E23" s="1160"/>
      <c r="F23" s="1155"/>
      <c r="G23" s="1160"/>
      <c r="H23" s="1155"/>
      <c r="I23" s="156">
        <v>42736</v>
      </c>
      <c r="J23" s="157">
        <v>42737</v>
      </c>
      <c r="K23" s="157">
        <v>42738</v>
      </c>
      <c r="L23" s="157">
        <v>42739</v>
      </c>
      <c r="M23" s="157">
        <v>42740</v>
      </c>
      <c r="N23" s="157">
        <v>42741</v>
      </c>
      <c r="O23" s="157">
        <v>42742</v>
      </c>
      <c r="P23" s="157">
        <v>42743</v>
      </c>
      <c r="Q23" s="157">
        <v>42744</v>
      </c>
      <c r="R23" s="157">
        <v>42745</v>
      </c>
      <c r="S23" s="157">
        <v>42746</v>
      </c>
      <c r="T23" s="157">
        <v>42747</v>
      </c>
      <c r="U23" s="157">
        <v>42748</v>
      </c>
      <c r="V23" s="157">
        <v>42749</v>
      </c>
      <c r="W23" s="157">
        <v>42750</v>
      </c>
      <c r="X23" s="157">
        <v>42751</v>
      </c>
      <c r="Y23" s="157">
        <v>42752</v>
      </c>
      <c r="Z23" s="157">
        <v>42753</v>
      </c>
      <c r="AA23" s="157">
        <v>42754</v>
      </c>
      <c r="AB23" s="157">
        <v>42755</v>
      </c>
      <c r="AC23" s="157">
        <v>42756</v>
      </c>
      <c r="AD23" s="157">
        <v>42757</v>
      </c>
      <c r="AE23" s="157">
        <v>42758</v>
      </c>
      <c r="AF23" s="157">
        <v>42759</v>
      </c>
      <c r="AG23" s="157">
        <v>42760</v>
      </c>
      <c r="AH23" s="157">
        <v>42761</v>
      </c>
      <c r="AI23" s="157">
        <v>42762</v>
      </c>
      <c r="AJ23" s="157">
        <v>42763</v>
      </c>
      <c r="AK23" s="157">
        <v>42764</v>
      </c>
      <c r="AL23" s="157">
        <v>42765</v>
      </c>
      <c r="AM23" s="157">
        <v>42766</v>
      </c>
      <c r="AN23" s="157">
        <v>42767</v>
      </c>
      <c r="AO23" s="157">
        <v>42768</v>
      </c>
      <c r="AP23" s="157">
        <v>42769</v>
      </c>
      <c r="AQ23" s="157">
        <v>42770</v>
      </c>
      <c r="AR23" s="157">
        <v>42771</v>
      </c>
      <c r="AS23" s="157">
        <v>42772</v>
      </c>
      <c r="AT23" s="157">
        <v>42773</v>
      </c>
      <c r="AU23" s="157">
        <v>42774</v>
      </c>
      <c r="AV23" s="157">
        <v>42775</v>
      </c>
      <c r="AW23" s="157">
        <v>42776</v>
      </c>
      <c r="AX23" s="157">
        <v>42777</v>
      </c>
      <c r="AY23" s="157">
        <v>42778</v>
      </c>
      <c r="AZ23" s="157">
        <v>42779</v>
      </c>
      <c r="BA23" s="157">
        <v>42780</v>
      </c>
      <c r="BB23" s="157">
        <v>42781</v>
      </c>
      <c r="BC23" s="157">
        <v>42782</v>
      </c>
      <c r="BD23" s="157">
        <v>42783</v>
      </c>
      <c r="BE23" s="157">
        <v>42784</v>
      </c>
      <c r="BF23" s="157">
        <v>42785</v>
      </c>
      <c r="BG23" s="157">
        <v>42786</v>
      </c>
      <c r="BH23" s="157">
        <v>42787</v>
      </c>
      <c r="BI23" s="157">
        <v>42788</v>
      </c>
      <c r="BJ23" s="157">
        <v>42789</v>
      </c>
      <c r="BK23" s="157">
        <v>42790</v>
      </c>
      <c r="BL23" s="157">
        <v>42791</v>
      </c>
      <c r="BM23" s="157">
        <v>42792</v>
      </c>
      <c r="BN23" s="157">
        <v>42793</v>
      </c>
      <c r="BO23" s="157">
        <v>42794</v>
      </c>
      <c r="BP23" s="157">
        <v>42795</v>
      </c>
      <c r="BQ23" s="157">
        <v>42796</v>
      </c>
      <c r="BR23" s="157">
        <v>42797</v>
      </c>
      <c r="BS23" s="157">
        <v>42798</v>
      </c>
      <c r="BT23" s="157">
        <v>42799</v>
      </c>
      <c r="BU23" s="157">
        <v>42800</v>
      </c>
      <c r="BV23" s="157">
        <v>42801</v>
      </c>
      <c r="BW23" s="157">
        <v>42802</v>
      </c>
      <c r="BX23" s="157">
        <v>42803</v>
      </c>
      <c r="BY23" s="157">
        <v>42804</v>
      </c>
      <c r="BZ23" s="157">
        <v>42805</v>
      </c>
      <c r="CA23" s="157">
        <v>42806</v>
      </c>
      <c r="CB23" s="157">
        <v>42807</v>
      </c>
      <c r="CC23" s="157">
        <v>42808</v>
      </c>
      <c r="CD23" s="157">
        <v>42809</v>
      </c>
      <c r="CE23" s="157">
        <v>42810</v>
      </c>
      <c r="CF23" s="157">
        <v>42811</v>
      </c>
      <c r="CG23" s="157">
        <v>42812</v>
      </c>
      <c r="CH23" s="157">
        <v>42813</v>
      </c>
      <c r="CI23" s="157">
        <v>42814</v>
      </c>
      <c r="CJ23" s="157">
        <v>42815</v>
      </c>
      <c r="CK23" s="157">
        <v>42816</v>
      </c>
      <c r="CL23" s="157">
        <v>42817</v>
      </c>
      <c r="CM23" s="157">
        <v>42818</v>
      </c>
      <c r="CN23" s="157">
        <v>42819</v>
      </c>
      <c r="CO23" s="157">
        <v>42820</v>
      </c>
      <c r="CP23" s="157">
        <v>42821</v>
      </c>
      <c r="CQ23" s="157">
        <v>42822</v>
      </c>
      <c r="CR23" s="157">
        <v>42823</v>
      </c>
      <c r="CS23" s="157">
        <v>42824</v>
      </c>
      <c r="CT23" s="157">
        <v>42825</v>
      </c>
      <c r="CU23" s="157">
        <v>42826</v>
      </c>
      <c r="CV23" s="157">
        <v>42827</v>
      </c>
      <c r="CW23" s="157">
        <v>42828</v>
      </c>
      <c r="CX23" s="157">
        <v>42829</v>
      </c>
      <c r="CY23" s="157">
        <v>42830</v>
      </c>
      <c r="CZ23" s="157">
        <v>42831</v>
      </c>
      <c r="DA23" s="157">
        <v>42832</v>
      </c>
      <c r="DB23" s="157">
        <v>42833</v>
      </c>
      <c r="DC23" s="157">
        <v>42834</v>
      </c>
      <c r="DD23" s="157">
        <v>42835</v>
      </c>
      <c r="DE23" s="157">
        <v>42836</v>
      </c>
      <c r="DF23" s="157">
        <v>42837</v>
      </c>
      <c r="DG23" s="157">
        <v>42838</v>
      </c>
      <c r="DH23" s="157">
        <v>42839</v>
      </c>
      <c r="DI23" s="157">
        <v>42840</v>
      </c>
      <c r="DJ23" s="157">
        <v>42841</v>
      </c>
      <c r="DK23" s="157">
        <v>42842</v>
      </c>
      <c r="DL23" s="157">
        <v>42843</v>
      </c>
      <c r="DM23" s="157">
        <v>42844</v>
      </c>
      <c r="DN23" s="157">
        <v>42845</v>
      </c>
      <c r="DO23" s="157">
        <v>42846</v>
      </c>
      <c r="DP23" s="157">
        <v>42847</v>
      </c>
      <c r="DQ23" s="157">
        <v>42848</v>
      </c>
      <c r="DR23" s="157">
        <v>42849</v>
      </c>
      <c r="DS23" s="157">
        <v>42850</v>
      </c>
      <c r="DT23" s="157">
        <v>42851</v>
      </c>
      <c r="DU23" s="157">
        <v>42852</v>
      </c>
      <c r="DV23" s="157">
        <v>42853</v>
      </c>
      <c r="DW23" s="157">
        <v>42854</v>
      </c>
      <c r="DX23" s="157">
        <v>42855</v>
      </c>
      <c r="DY23" s="157">
        <v>42856</v>
      </c>
      <c r="DZ23" s="157">
        <v>42857</v>
      </c>
      <c r="EA23" s="157">
        <v>42858</v>
      </c>
      <c r="EB23" s="157">
        <v>42859</v>
      </c>
      <c r="EC23" s="157">
        <v>42860</v>
      </c>
      <c r="ED23" s="157">
        <v>42861</v>
      </c>
      <c r="EE23" s="157">
        <v>42862</v>
      </c>
      <c r="EF23" s="157">
        <v>42863</v>
      </c>
      <c r="EG23" s="157">
        <v>42864</v>
      </c>
      <c r="EH23" s="157">
        <v>42865</v>
      </c>
      <c r="EI23" s="157">
        <v>42866</v>
      </c>
      <c r="EJ23" s="157">
        <v>42867</v>
      </c>
      <c r="EK23" s="157">
        <v>42868</v>
      </c>
      <c r="EL23" s="157">
        <v>42869</v>
      </c>
      <c r="EM23" s="157">
        <v>42870</v>
      </c>
      <c r="EN23" s="157">
        <v>42871</v>
      </c>
      <c r="EO23" s="157">
        <v>42872</v>
      </c>
      <c r="EP23" s="157">
        <v>42873</v>
      </c>
      <c r="EQ23" s="157">
        <v>42874</v>
      </c>
      <c r="ER23" s="157">
        <v>42875</v>
      </c>
      <c r="ES23" s="157">
        <v>42876</v>
      </c>
      <c r="ET23" s="157">
        <v>42877</v>
      </c>
      <c r="EU23" s="157">
        <v>42878</v>
      </c>
      <c r="EV23" s="157">
        <v>42879</v>
      </c>
      <c r="EW23" s="157">
        <v>42880</v>
      </c>
      <c r="EX23" s="157">
        <v>42881</v>
      </c>
      <c r="EY23" s="157">
        <v>42882</v>
      </c>
      <c r="EZ23" s="157">
        <v>42883</v>
      </c>
      <c r="FA23" s="157">
        <v>42884</v>
      </c>
      <c r="FB23" s="157">
        <v>42885</v>
      </c>
      <c r="FC23" s="157">
        <v>42886</v>
      </c>
      <c r="FD23" s="157">
        <v>42887</v>
      </c>
      <c r="FE23" s="157">
        <v>42888</v>
      </c>
      <c r="FF23" s="157">
        <v>42889</v>
      </c>
      <c r="FG23" s="157">
        <v>42890</v>
      </c>
      <c r="FH23" s="157">
        <v>42891</v>
      </c>
      <c r="FI23" s="157">
        <v>42892</v>
      </c>
      <c r="FJ23" s="157">
        <v>42893</v>
      </c>
      <c r="FK23" s="157">
        <v>42894</v>
      </c>
      <c r="FL23" s="157">
        <v>42895</v>
      </c>
      <c r="FM23" s="157">
        <v>42896</v>
      </c>
      <c r="FN23" s="157">
        <v>42897</v>
      </c>
      <c r="FO23" s="157">
        <v>42898</v>
      </c>
      <c r="FP23" s="157">
        <v>42899</v>
      </c>
      <c r="FQ23" s="157">
        <v>42900</v>
      </c>
      <c r="FR23" s="157">
        <v>42901</v>
      </c>
      <c r="FS23" s="157">
        <v>42902</v>
      </c>
      <c r="FT23" s="157">
        <v>42903</v>
      </c>
      <c r="FU23" s="157">
        <v>42904</v>
      </c>
      <c r="FV23" s="157">
        <v>42905</v>
      </c>
      <c r="FW23" s="157">
        <v>42906</v>
      </c>
      <c r="FX23" s="157">
        <v>42907</v>
      </c>
      <c r="FY23" s="157">
        <v>42908</v>
      </c>
      <c r="FZ23" s="157">
        <v>42909</v>
      </c>
      <c r="GA23" s="157">
        <v>42910</v>
      </c>
      <c r="GB23" s="157">
        <v>42911</v>
      </c>
      <c r="GC23" s="157">
        <v>42912</v>
      </c>
      <c r="GD23" s="157">
        <v>42913</v>
      </c>
      <c r="GE23" s="157">
        <v>42914</v>
      </c>
      <c r="GF23" s="157">
        <v>42915</v>
      </c>
      <c r="GG23" s="157">
        <v>42916</v>
      </c>
      <c r="GH23" s="157">
        <v>42917</v>
      </c>
      <c r="GI23" s="157">
        <v>42918</v>
      </c>
      <c r="GJ23" s="157">
        <v>42919</v>
      </c>
      <c r="GK23" s="157">
        <v>42920</v>
      </c>
      <c r="GL23" s="157">
        <v>42921</v>
      </c>
      <c r="GM23" s="157">
        <v>42922</v>
      </c>
      <c r="GN23" s="157">
        <v>42923</v>
      </c>
      <c r="GO23" s="157">
        <v>42924</v>
      </c>
      <c r="GP23" s="157">
        <v>42925</v>
      </c>
      <c r="GQ23" s="157">
        <v>42926</v>
      </c>
      <c r="GR23" s="157">
        <v>42927</v>
      </c>
      <c r="GS23" s="157">
        <v>42928</v>
      </c>
      <c r="GT23" s="157">
        <v>42929</v>
      </c>
      <c r="GU23" s="157">
        <v>42930</v>
      </c>
      <c r="GV23" s="157">
        <v>42931</v>
      </c>
      <c r="GW23" s="157">
        <v>42932</v>
      </c>
      <c r="GX23" s="157">
        <v>42933</v>
      </c>
      <c r="GY23" s="157">
        <v>42934</v>
      </c>
      <c r="GZ23" s="157">
        <v>42935</v>
      </c>
      <c r="HA23" s="157">
        <v>42936</v>
      </c>
      <c r="HB23" s="157">
        <v>42937</v>
      </c>
      <c r="HC23" s="157">
        <v>42938</v>
      </c>
      <c r="HD23" s="157">
        <v>42939</v>
      </c>
      <c r="HE23" s="157">
        <v>42940</v>
      </c>
      <c r="HF23" s="157">
        <v>42941</v>
      </c>
      <c r="HG23" s="157">
        <v>42942</v>
      </c>
      <c r="HH23" s="157">
        <v>42943</v>
      </c>
      <c r="HI23" s="157">
        <v>42944</v>
      </c>
      <c r="HJ23" s="157">
        <v>42945</v>
      </c>
      <c r="HK23" s="157">
        <v>42946</v>
      </c>
      <c r="HL23" s="157">
        <v>42947</v>
      </c>
      <c r="HM23" s="157">
        <v>42948</v>
      </c>
      <c r="HN23" s="157">
        <v>42949</v>
      </c>
      <c r="HO23" s="157">
        <v>42950</v>
      </c>
      <c r="HP23" s="157">
        <v>42951</v>
      </c>
      <c r="HQ23" s="157">
        <v>42952</v>
      </c>
      <c r="HR23" s="157">
        <v>42953</v>
      </c>
      <c r="HS23" s="157">
        <v>42954</v>
      </c>
      <c r="HT23" s="157">
        <v>42955</v>
      </c>
      <c r="HU23" s="157">
        <v>42956</v>
      </c>
      <c r="HV23" s="157">
        <v>42957</v>
      </c>
      <c r="HW23" s="157">
        <v>42958</v>
      </c>
      <c r="HX23" s="157">
        <v>42959</v>
      </c>
      <c r="HY23" s="157">
        <v>42960</v>
      </c>
      <c r="HZ23" s="157">
        <v>42961</v>
      </c>
      <c r="IA23" s="157">
        <v>42962</v>
      </c>
      <c r="IB23" s="157">
        <v>42963</v>
      </c>
      <c r="IC23" s="157">
        <v>42964</v>
      </c>
      <c r="ID23" s="157">
        <v>42965</v>
      </c>
      <c r="IE23" s="157">
        <v>42966</v>
      </c>
      <c r="IF23" s="157">
        <v>42967</v>
      </c>
      <c r="IG23" s="157">
        <v>42968</v>
      </c>
      <c r="IH23" s="157">
        <v>42969</v>
      </c>
      <c r="II23" s="157">
        <v>42970</v>
      </c>
      <c r="IJ23" s="157">
        <v>42971</v>
      </c>
      <c r="IK23" s="157">
        <v>42972</v>
      </c>
      <c r="IL23" s="157">
        <v>42973</v>
      </c>
      <c r="IM23" s="157">
        <v>42974</v>
      </c>
      <c r="IN23" s="157">
        <v>42975</v>
      </c>
      <c r="IO23" s="157">
        <v>42976</v>
      </c>
      <c r="IP23" s="157">
        <v>42977</v>
      </c>
      <c r="IQ23" s="157">
        <v>42978</v>
      </c>
      <c r="IR23" s="157">
        <v>42979</v>
      </c>
      <c r="IS23" s="157">
        <v>42980</v>
      </c>
      <c r="IT23" s="157">
        <v>42981</v>
      </c>
      <c r="IU23" s="157">
        <v>42982</v>
      </c>
      <c r="IV23" s="157">
        <v>42983</v>
      </c>
      <c r="IW23" s="157">
        <v>42984</v>
      </c>
      <c r="IX23" s="157">
        <v>42985</v>
      </c>
      <c r="IY23" s="157">
        <v>42986</v>
      </c>
      <c r="IZ23" s="157">
        <v>42987</v>
      </c>
      <c r="JA23" s="157">
        <v>42988</v>
      </c>
      <c r="JB23" s="157">
        <v>42989</v>
      </c>
      <c r="JC23" s="157">
        <v>42990</v>
      </c>
      <c r="JD23" s="157">
        <v>42991</v>
      </c>
      <c r="JE23" s="157">
        <v>42992</v>
      </c>
      <c r="JF23" s="157">
        <v>42993</v>
      </c>
      <c r="JG23" s="157">
        <v>42994</v>
      </c>
      <c r="JH23" s="157">
        <v>42995</v>
      </c>
      <c r="JI23" s="157">
        <v>42996</v>
      </c>
      <c r="JJ23" s="157">
        <v>42997</v>
      </c>
      <c r="JK23" s="157">
        <v>42998</v>
      </c>
      <c r="JL23" s="157">
        <v>42999</v>
      </c>
      <c r="JM23" s="157">
        <v>43000</v>
      </c>
      <c r="JN23" s="157">
        <v>43001</v>
      </c>
      <c r="JO23" s="157">
        <v>43002</v>
      </c>
      <c r="JP23" s="157">
        <v>43003</v>
      </c>
      <c r="JQ23" s="157">
        <v>43004</v>
      </c>
      <c r="JR23" s="157">
        <v>43005</v>
      </c>
      <c r="JS23" s="157">
        <v>43006</v>
      </c>
      <c r="JT23" s="157">
        <v>43007</v>
      </c>
      <c r="JU23" s="157">
        <v>43008</v>
      </c>
      <c r="JV23" s="157">
        <v>43009</v>
      </c>
      <c r="JW23" s="157">
        <v>43010</v>
      </c>
      <c r="JX23" s="157">
        <v>43011</v>
      </c>
      <c r="JY23" s="157">
        <v>43012</v>
      </c>
      <c r="JZ23" s="157">
        <v>43013</v>
      </c>
      <c r="KA23" s="157">
        <v>43014</v>
      </c>
      <c r="KB23" s="157">
        <v>43015</v>
      </c>
      <c r="KC23" s="157">
        <v>43016</v>
      </c>
      <c r="KD23" s="157">
        <v>43017</v>
      </c>
      <c r="KE23" s="157">
        <v>43018</v>
      </c>
      <c r="KF23" s="157">
        <v>43019</v>
      </c>
      <c r="KG23" s="157">
        <v>43020</v>
      </c>
      <c r="KH23" s="157">
        <v>43021</v>
      </c>
      <c r="KI23" s="157">
        <v>43022</v>
      </c>
      <c r="KJ23" s="157">
        <v>43023</v>
      </c>
      <c r="KK23" s="157">
        <v>43024</v>
      </c>
      <c r="KL23" s="157">
        <v>43025</v>
      </c>
      <c r="KM23" s="157">
        <v>43026</v>
      </c>
      <c r="KN23" s="157">
        <v>43027</v>
      </c>
      <c r="KO23" s="157">
        <v>43028</v>
      </c>
      <c r="KP23" s="157">
        <v>43029</v>
      </c>
      <c r="KQ23" s="157">
        <v>43030</v>
      </c>
      <c r="KR23" s="157">
        <v>43031</v>
      </c>
      <c r="KS23" s="157">
        <v>43032</v>
      </c>
      <c r="KT23" s="157">
        <v>43033</v>
      </c>
      <c r="KU23" s="157">
        <v>43034</v>
      </c>
      <c r="KV23" s="157">
        <v>43035</v>
      </c>
      <c r="KW23" s="157">
        <v>43036</v>
      </c>
      <c r="KX23" s="157">
        <v>43037</v>
      </c>
      <c r="KY23" s="157">
        <v>43038</v>
      </c>
      <c r="KZ23" s="157">
        <v>43039</v>
      </c>
      <c r="LA23" s="157">
        <v>43040</v>
      </c>
      <c r="LB23" s="157">
        <v>43041</v>
      </c>
      <c r="LC23" s="157">
        <v>43042</v>
      </c>
      <c r="LD23" s="157">
        <v>43043</v>
      </c>
      <c r="LE23" s="157">
        <v>43044</v>
      </c>
      <c r="LF23" s="157">
        <v>43045</v>
      </c>
      <c r="LG23" s="157">
        <v>43046</v>
      </c>
      <c r="LH23" s="157">
        <v>43047</v>
      </c>
      <c r="LI23" s="157">
        <v>43048</v>
      </c>
      <c r="LJ23" s="157">
        <v>43049</v>
      </c>
      <c r="LK23" s="157">
        <v>43050</v>
      </c>
      <c r="LL23" s="157">
        <v>43051</v>
      </c>
      <c r="LM23" s="157">
        <v>43052</v>
      </c>
      <c r="LN23" s="157">
        <v>43053</v>
      </c>
      <c r="LO23" s="157">
        <v>43054</v>
      </c>
      <c r="LP23" s="157">
        <v>43055</v>
      </c>
      <c r="LQ23" s="157">
        <v>43056</v>
      </c>
      <c r="LR23" s="157">
        <v>43057</v>
      </c>
      <c r="LS23" s="157">
        <v>43058</v>
      </c>
      <c r="LT23" s="157">
        <v>43059</v>
      </c>
      <c r="LU23" s="157">
        <v>43060</v>
      </c>
      <c r="LV23" s="157">
        <v>43061</v>
      </c>
      <c r="LW23" s="157">
        <v>43062</v>
      </c>
      <c r="LX23" s="157">
        <v>43063</v>
      </c>
      <c r="LY23" s="157">
        <v>43064</v>
      </c>
      <c r="LZ23" s="157">
        <v>43065</v>
      </c>
      <c r="MA23" s="157">
        <v>43066</v>
      </c>
      <c r="MB23" s="157">
        <v>43067</v>
      </c>
      <c r="MC23" s="157">
        <v>43068</v>
      </c>
      <c r="MD23" s="157">
        <v>43069</v>
      </c>
      <c r="ME23" s="157">
        <v>43070</v>
      </c>
      <c r="MF23" s="157">
        <v>43071</v>
      </c>
      <c r="MG23" s="157">
        <v>43072</v>
      </c>
      <c r="MH23" s="157">
        <v>43073</v>
      </c>
      <c r="MI23" s="157">
        <v>43074</v>
      </c>
      <c r="MJ23" s="157">
        <v>43075</v>
      </c>
      <c r="MK23" s="157">
        <v>43076</v>
      </c>
      <c r="ML23" s="157">
        <v>43077</v>
      </c>
      <c r="MM23" s="157">
        <v>43078</v>
      </c>
      <c r="MN23" s="157">
        <v>43079</v>
      </c>
      <c r="MO23" s="157">
        <v>43080</v>
      </c>
      <c r="MP23" s="157">
        <v>43081</v>
      </c>
      <c r="MQ23" s="157">
        <v>43082</v>
      </c>
      <c r="MR23" s="157">
        <v>43083</v>
      </c>
      <c r="MS23" s="157">
        <v>43084</v>
      </c>
      <c r="MT23" s="157">
        <v>43085</v>
      </c>
      <c r="MU23" s="157">
        <v>43086</v>
      </c>
      <c r="MV23" s="157">
        <v>43087</v>
      </c>
      <c r="MW23" s="157">
        <v>43088</v>
      </c>
      <c r="MX23" s="157">
        <v>43089</v>
      </c>
      <c r="MY23" s="157">
        <v>43090</v>
      </c>
      <c r="MZ23" s="157">
        <v>43091</v>
      </c>
      <c r="NA23" s="157">
        <v>43092</v>
      </c>
      <c r="NB23" s="157">
        <v>43093</v>
      </c>
      <c r="NC23" s="157">
        <v>43094</v>
      </c>
      <c r="ND23" s="157">
        <v>43095</v>
      </c>
      <c r="NE23" s="157">
        <v>43096</v>
      </c>
      <c r="NF23" s="157">
        <v>43097</v>
      </c>
      <c r="NG23" s="157">
        <v>43098</v>
      </c>
      <c r="NH23" s="157">
        <v>43099</v>
      </c>
      <c r="NI23" s="157">
        <v>43100</v>
      </c>
      <c r="NJ23" s="154"/>
    </row>
    <row r="24" spans="1:374" s="155" customFormat="1" x14ac:dyDescent="0.35">
      <c r="A24" s="151"/>
      <c r="B24" s="1154"/>
      <c r="C24" s="1159"/>
      <c r="D24" s="1154"/>
      <c r="E24" s="1154"/>
      <c r="F24" s="1154"/>
      <c r="G24" s="1154"/>
      <c r="H24" s="1154" t="str">
        <f t="shared" ref="H24" si="0">IF(F24="","",F24-G24)</f>
        <v/>
      </c>
      <c r="I24" s="152">
        <v>42736</v>
      </c>
      <c r="J24" s="153">
        <v>42737</v>
      </c>
      <c r="K24" s="153">
        <v>42738</v>
      </c>
      <c r="L24" s="153">
        <v>42739</v>
      </c>
      <c r="M24" s="153">
        <v>42740</v>
      </c>
      <c r="N24" s="153">
        <v>42741</v>
      </c>
      <c r="O24" s="153">
        <v>42742</v>
      </c>
      <c r="P24" s="153">
        <v>42743</v>
      </c>
      <c r="Q24" s="153">
        <v>42744</v>
      </c>
      <c r="R24" s="153">
        <v>42745</v>
      </c>
      <c r="S24" s="153">
        <v>42746</v>
      </c>
      <c r="T24" s="153">
        <v>42747</v>
      </c>
      <c r="U24" s="153">
        <v>42748</v>
      </c>
      <c r="V24" s="153">
        <v>42749</v>
      </c>
      <c r="W24" s="153">
        <v>42750</v>
      </c>
      <c r="X24" s="153">
        <v>42751</v>
      </c>
      <c r="Y24" s="153">
        <v>42752</v>
      </c>
      <c r="Z24" s="153">
        <v>42753</v>
      </c>
      <c r="AA24" s="153">
        <v>42754</v>
      </c>
      <c r="AB24" s="153">
        <v>42755</v>
      </c>
      <c r="AC24" s="153">
        <v>42756</v>
      </c>
      <c r="AD24" s="153">
        <v>42757</v>
      </c>
      <c r="AE24" s="153">
        <v>42758</v>
      </c>
      <c r="AF24" s="153">
        <v>42759</v>
      </c>
      <c r="AG24" s="153">
        <v>42760</v>
      </c>
      <c r="AH24" s="153">
        <v>42761</v>
      </c>
      <c r="AI24" s="153">
        <v>42762</v>
      </c>
      <c r="AJ24" s="153">
        <v>42763</v>
      </c>
      <c r="AK24" s="153">
        <v>42764</v>
      </c>
      <c r="AL24" s="153">
        <v>42765</v>
      </c>
      <c r="AM24" s="153">
        <v>42766</v>
      </c>
      <c r="AN24" s="153">
        <v>42767</v>
      </c>
      <c r="AO24" s="153">
        <v>42768</v>
      </c>
      <c r="AP24" s="153">
        <v>42769</v>
      </c>
      <c r="AQ24" s="153">
        <v>42770</v>
      </c>
      <c r="AR24" s="153">
        <v>42771</v>
      </c>
      <c r="AS24" s="153">
        <v>42772</v>
      </c>
      <c r="AT24" s="153">
        <v>42773</v>
      </c>
      <c r="AU24" s="153">
        <v>42774</v>
      </c>
      <c r="AV24" s="153">
        <v>42775</v>
      </c>
      <c r="AW24" s="153">
        <v>42776</v>
      </c>
      <c r="AX24" s="153">
        <v>42777</v>
      </c>
      <c r="AY24" s="153">
        <v>42778</v>
      </c>
      <c r="AZ24" s="153">
        <v>42779</v>
      </c>
      <c r="BA24" s="153">
        <v>42780</v>
      </c>
      <c r="BB24" s="153">
        <v>42781</v>
      </c>
      <c r="BC24" s="153">
        <v>42782</v>
      </c>
      <c r="BD24" s="153">
        <v>42783</v>
      </c>
      <c r="BE24" s="153">
        <v>42784</v>
      </c>
      <c r="BF24" s="153">
        <v>42785</v>
      </c>
      <c r="BG24" s="153">
        <v>42786</v>
      </c>
      <c r="BH24" s="153">
        <v>42787</v>
      </c>
      <c r="BI24" s="153">
        <v>42788</v>
      </c>
      <c r="BJ24" s="153">
        <v>42789</v>
      </c>
      <c r="BK24" s="153">
        <v>42790</v>
      </c>
      <c r="BL24" s="153">
        <v>42791</v>
      </c>
      <c r="BM24" s="153">
        <v>42792</v>
      </c>
      <c r="BN24" s="153">
        <v>42793</v>
      </c>
      <c r="BO24" s="153">
        <v>42794</v>
      </c>
      <c r="BP24" s="153">
        <v>42795</v>
      </c>
      <c r="BQ24" s="153">
        <v>42796</v>
      </c>
      <c r="BR24" s="153">
        <v>42797</v>
      </c>
      <c r="BS24" s="153">
        <v>42798</v>
      </c>
      <c r="BT24" s="153">
        <v>42799</v>
      </c>
      <c r="BU24" s="153">
        <v>42800</v>
      </c>
      <c r="BV24" s="153">
        <v>42801</v>
      </c>
      <c r="BW24" s="153">
        <v>42802</v>
      </c>
      <c r="BX24" s="153">
        <v>42803</v>
      </c>
      <c r="BY24" s="153">
        <v>42804</v>
      </c>
      <c r="BZ24" s="153">
        <v>42805</v>
      </c>
      <c r="CA24" s="153">
        <v>42806</v>
      </c>
      <c r="CB24" s="153">
        <v>42807</v>
      </c>
      <c r="CC24" s="153">
        <v>42808</v>
      </c>
      <c r="CD24" s="153">
        <v>42809</v>
      </c>
      <c r="CE24" s="153">
        <v>42810</v>
      </c>
      <c r="CF24" s="153">
        <v>42811</v>
      </c>
      <c r="CG24" s="153">
        <v>42812</v>
      </c>
      <c r="CH24" s="153">
        <v>42813</v>
      </c>
      <c r="CI24" s="153">
        <v>42814</v>
      </c>
      <c r="CJ24" s="153">
        <v>42815</v>
      </c>
      <c r="CK24" s="153">
        <v>42816</v>
      </c>
      <c r="CL24" s="153">
        <v>42817</v>
      </c>
      <c r="CM24" s="153">
        <v>42818</v>
      </c>
      <c r="CN24" s="153">
        <v>42819</v>
      </c>
      <c r="CO24" s="153">
        <v>42820</v>
      </c>
      <c r="CP24" s="153">
        <v>42821</v>
      </c>
      <c r="CQ24" s="153">
        <v>42822</v>
      </c>
      <c r="CR24" s="153">
        <v>42823</v>
      </c>
      <c r="CS24" s="153">
        <v>42824</v>
      </c>
      <c r="CT24" s="153">
        <v>42825</v>
      </c>
      <c r="CU24" s="153">
        <v>42826</v>
      </c>
      <c r="CV24" s="153">
        <v>42827</v>
      </c>
      <c r="CW24" s="153">
        <v>42828</v>
      </c>
      <c r="CX24" s="153">
        <v>42829</v>
      </c>
      <c r="CY24" s="153">
        <v>42830</v>
      </c>
      <c r="CZ24" s="153">
        <v>42831</v>
      </c>
      <c r="DA24" s="153">
        <v>42832</v>
      </c>
      <c r="DB24" s="153">
        <v>42833</v>
      </c>
      <c r="DC24" s="153">
        <v>42834</v>
      </c>
      <c r="DD24" s="153">
        <v>42835</v>
      </c>
      <c r="DE24" s="153">
        <v>42836</v>
      </c>
      <c r="DF24" s="153">
        <v>42837</v>
      </c>
      <c r="DG24" s="153">
        <v>42838</v>
      </c>
      <c r="DH24" s="153">
        <v>42839</v>
      </c>
      <c r="DI24" s="153">
        <v>42840</v>
      </c>
      <c r="DJ24" s="153">
        <v>42841</v>
      </c>
      <c r="DK24" s="153">
        <v>42842</v>
      </c>
      <c r="DL24" s="153">
        <v>42843</v>
      </c>
      <c r="DM24" s="153">
        <v>42844</v>
      </c>
      <c r="DN24" s="153">
        <v>42845</v>
      </c>
      <c r="DO24" s="153">
        <v>42846</v>
      </c>
      <c r="DP24" s="153">
        <v>42847</v>
      </c>
      <c r="DQ24" s="153">
        <v>42848</v>
      </c>
      <c r="DR24" s="153">
        <v>42849</v>
      </c>
      <c r="DS24" s="153">
        <v>42850</v>
      </c>
      <c r="DT24" s="153">
        <v>42851</v>
      </c>
      <c r="DU24" s="153">
        <v>42852</v>
      </c>
      <c r="DV24" s="153">
        <v>42853</v>
      </c>
      <c r="DW24" s="153">
        <v>42854</v>
      </c>
      <c r="DX24" s="153">
        <v>42855</v>
      </c>
      <c r="DY24" s="153">
        <v>42856</v>
      </c>
      <c r="DZ24" s="153">
        <v>42857</v>
      </c>
      <c r="EA24" s="153">
        <v>42858</v>
      </c>
      <c r="EB24" s="153">
        <v>42859</v>
      </c>
      <c r="EC24" s="153">
        <v>42860</v>
      </c>
      <c r="ED24" s="153">
        <v>42861</v>
      </c>
      <c r="EE24" s="153">
        <v>42862</v>
      </c>
      <c r="EF24" s="153">
        <v>42863</v>
      </c>
      <c r="EG24" s="153">
        <v>42864</v>
      </c>
      <c r="EH24" s="153">
        <v>42865</v>
      </c>
      <c r="EI24" s="153">
        <v>42866</v>
      </c>
      <c r="EJ24" s="153">
        <v>42867</v>
      </c>
      <c r="EK24" s="153">
        <v>42868</v>
      </c>
      <c r="EL24" s="153">
        <v>42869</v>
      </c>
      <c r="EM24" s="153">
        <v>42870</v>
      </c>
      <c r="EN24" s="153">
        <v>42871</v>
      </c>
      <c r="EO24" s="153">
        <v>42872</v>
      </c>
      <c r="EP24" s="153">
        <v>42873</v>
      </c>
      <c r="EQ24" s="153">
        <v>42874</v>
      </c>
      <c r="ER24" s="153">
        <v>42875</v>
      </c>
      <c r="ES24" s="153">
        <v>42876</v>
      </c>
      <c r="ET24" s="153">
        <v>42877</v>
      </c>
      <c r="EU24" s="153">
        <v>42878</v>
      </c>
      <c r="EV24" s="153">
        <v>42879</v>
      </c>
      <c r="EW24" s="153">
        <v>42880</v>
      </c>
      <c r="EX24" s="153">
        <v>42881</v>
      </c>
      <c r="EY24" s="153">
        <v>42882</v>
      </c>
      <c r="EZ24" s="153">
        <v>42883</v>
      </c>
      <c r="FA24" s="153">
        <v>42884</v>
      </c>
      <c r="FB24" s="153">
        <v>42885</v>
      </c>
      <c r="FC24" s="153">
        <v>42886</v>
      </c>
      <c r="FD24" s="153">
        <v>42887</v>
      </c>
      <c r="FE24" s="153">
        <v>42888</v>
      </c>
      <c r="FF24" s="153">
        <v>42889</v>
      </c>
      <c r="FG24" s="153">
        <v>42890</v>
      </c>
      <c r="FH24" s="153">
        <v>42891</v>
      </c>
      <c r="FI24" s="153">
        <v>42892</v>
      </c>
      <c r="FJ24" s="153">
        <v>42893</v>
      </c>
      <c r="FK24" s="153">
        <v>42894</v>
      </c>
      <c r="FL24" s="153">
        <v>42895</v>
      </c>
      <c r="FM24" s="153">
        <v>42896</v>
      </c>
      <c r="FN24" s="153">
        <v>42897</v>
      </c>
      <c r="FO24" s="153">
        <v>42898</v>
      </c>
      <c r="FP24" s="153">
        <v>42899</v>
      </c>
      <c r="FQ24" s="153">
        <v>42900</v>
      </c>
      <c r="FR24" s="153">
        <v>42901</v>
      </c>
      <c r="FS24" s="153">
        <v>42902</v>
      </c>
      <c r="FT24" s="153">
        <v>42903</v>
      </c>
      <c r="FU24" s="153">
        <v>42904</v>
      </c>
      <c r="FV24" s="153">
        <v>42905</v>
      </c>
      <c r="FW24" s="153">
        <v>42906</v>
      </c>
      <c r="FX24" s="153">
        <v>42907</v>
      </c>
      <c r="FY24" s="153">
        <v>42908</v>
      </c>
      <c r="FZ24" s="153">
        <v>42909</v>
      </c>
      <c r="GA24" s="153">
        <v>42910</v>
      </c>
      <c r="GB24" s="153">
        <v>42911</v>
      </c>
      <c r="GC24" s="153">
        <v>42912</v>
      </c>
      <c r="GD24" s="153">
        <v>42913</v>
      </c>
      <c r="GE24" s="153">
        <v>42914</v>
      </c>
      <c r="GF24" s="153">
        <v>42915</v>
      </c>
      <c r="GG24" s="153">
        <v>42916</v>
      </c>
      <c r="GH24" s="153">
        <v>42917</v>
      </c>
      <c r="GI24" s="153">
        <v>42918</v>
      </c>
      <c r="GJ24" s="153">
        <v>42919</v>
      </c>
      <c r="GK24" s="153">
        <v>42920</v>
      </c>
      <c r="GL24" s="153">
        <v>42921</v>
      </c>
      <c r="GM24" s="153">
        <v>42922</v>
      </c>
      <c r="GN24" s="153">
        <v>42923</v>
      </c>
      <c r="GO24" s="153">
        <v>42924</v>
      </c>
      <c r="GP24" s="153">
        <v>42925</v>
      </c>
      <c r="GQ24" s="153">
        <v>42926</v>
      </c>
      <c r="GR24" s="153">
        <v>42927</v>
      </c>
      <c r="GS24" s="153">
        <v>42928</v>
      </c>
      <c r="GT24" s="153">
        <v>42929</v>
      </c>
      <c r="GU24" s="153">
        <v>42930</v>
      </c>
      <c r="GV24" s="153">
        <v>42931</v>
      </c>
      <c r="GW24" s="153">
        <v>42932</v>
      </c>
      <c r="GX24" s="153">
        <v>42933</v>
      </c>
      <c r="GY24" s="153">
        <v>42934</v>
      </c>
      <c r="GZ24" s="153">
        <v>42935</v>
      </c>
      <c r="HA24" s="153">
        <v>42936</v>
      </c>
      <c r="HB24" s="153">
        <v>42937</v>
      </c>
      <c r="HC24" s="153">
        <v>42938</v>
      </c>
      <c r="HD24" s="153">
        <v>42939</v>
      </c>
      <c r="HE24" s="153">
        <v>42940</v>
      </c>
      <c r="HF24" s="153">
        <v>42941</v>
      </c>
      <c r="HG24" s="153">
        <v>42942</v>
      </c>
      <c r="HH24" s="153">
        <v>42943</v>
      </c>
      <c r="HI24" s="153">
        <v>42944</v>
      </c>
      <c r="HJ24" s="153">
        <v>42945</v>
      </c>
      <c r="HK24" s="153">
        <v>42946</v>
      </c>
      <c r="HL24" s="153">
        <v>42947</v>
      </c>
      <c r="HM24" s="153">
        <v>42948</v>
      </c>
      <c r="HN24" s="153">
        <v>42949</v>
      </c>
      <c r="HO24" s="153">
        <v>42950</v>
      </c>
      <c r="HP24" s="153">
        <v>42951</v>
      </c>
      <c r="HQ24" s="153">
        <v>42952</v>
      </c>
      <c r="HR24" s="153">
        <v>42953</v>
      </c>
      <c r="HS24" s="153">
        <v>42954</v>
      </c>
      <c r="HT24" s="153">
        <v>42955</v>
      </c>
      <c r="HU24" s="153">
        <v>42956</v>
      </c>
      <c r="HV24" s="153">
        <v>42957</v>
      </c>
      <c r="HW24" s="153">
        <v>42958</v>
      </c>
      <c r="HX24" s="153">
        <v>42959</v>
      </c>
      <c r="HY24" s="153">
        <v>42960</v>
      </c>
      <c r="HZ24" s="153">
        <v>42961</v>
      </c>
      <c r="IA24" s="153">
        <v>42962</v>
      </c>
      <c r="IB24" s="153">
        <v>42963</v>
      </c>
      <c r="IC24" s="153">
        <v>42964</v>
      </c>
      <c r="ID24" s="153">
        <v>42965</v>
      </c>
      <c r="IE24" s="153">
        <v>42966</v>
      </c>
      <c r="IF24" s="153">
        <v>42967</v>
      </c>
      <c r="IG24" s="153">
        <v>42968</v>
      </c>
      <c r="IH24" s="153">
        <v>42969</v>
      </c>
      <c r="II24" s="153">
        <v>42970</v>
      </c>
      <c r="IJ24" s="153">
        <v>42971</v>
      </c>
      <c r="IK24" s="153">
        <v>42972</v>
      </c>
      <c r="IL24" s="153">
        <v>42973</v>
      </c>
      <c r="IM24" s="153">
        <v>42974</v>
      </c>
      <c r="IN24" s="153">
        <v>42975</v>
      </c>
      <c r="IO24" s="153">
        <v>42976</v>
      </c>
      <c r="IP24" s="153">
        <v>42977</v>
      </c>
      <c r="IQ24" s="153">
        <v>42978</v>
      </c>
      <c r="IR24" s="153">
        <v>42979</v>
      </c>
      <c r="IS24" s="153">
        <v>42980</v>
      </c>
      <c r="IT24" s="153">
        <v>42981</v>
      </c>
      <c r="IU24" s="153">
        <v>42982</v>
      </c>
      <c r="IV24" s="153">
        <v>42983</v>
      </c>
      <c r="IW24" s="153">
        <v>42984</v>
      </c>
      <c r="IX24" s="153">
        <v>42985</v>
      </c>
      <c r="IY24" s="153">
        <v>42986</v>
      </c>
      <c r="IZ24" s="153">
        <v>42987</v>
      </c>
      <c r="JA24" s="153">
        <v>42988</v>
      </c>
      <c r="JB24" s="153">
        <v>42989</v>
      </c>
      <c r="JC24" s="153">
        <v>42990</v>
      </c>
      <c r="JD24" s="153">
        <v>42991</v>
      </c>
      <c r="JE24" s="153">
        <v>42992</v>
      </c>
      <c r="JF24" s="153">
        <v>42993</v>
      </c>
      <c r="JG24" s="153">
        <v>42994</v>
      </c>
      <c r="JH24" s="153">
        <v>42995</v>
      </c>
      <c r="JI24" s="153">
        <v>42996</v>
      </c>
      <c r="JJ24" s="153">
        <v>42997</v>
      </c>
      <c r="JK24" s="153">
        <v>42998</v>
      </c>
      <c r="JL24" s="153">
        <v>42999</v>
      </c>
      <c r="JM24" s="153">
        <v>43000</v>
      </c>
      <c r="JN24" s="153">
        <v>43001</v>
      </c>
      <c r="JO24" s="153">
        <v>43002</v>
      </c>
      <c r="JP24" s="153">
        <v>43003</v>
      </c>
      <c r="JQ24" s="153">
        <v>43004</v>
      </c>
      <c r="JR24" s="153">
        <v>43005</v>
      </c>
      <c r="JS24" s="153">
        <v>43006</v>
      </c>
      <c r="JT24" s="153">
        <v>43007</v>
      </c>
      <c r="JU24" s="153">
        <v>43008</v>
      </c>
      <c r="JV24" s="153">
        <v>43009</v>
      </c>
      <c r="JW24" s="153">
        <v>43010</v>
      </c>
      <c r="JX24" s="153">
        <v>43011</v>
      </c>
      <c r="JY24" s="153">
        <v>43012</v>
      </c>
      <c r="JZ24" s="153">
        <v>43013</v>
      </c>
      <c r="KA24" s="153">
        <v>43014</v>
      </c>
      <c r="KB24" s="153">
        <v>43015</v>
      </c>
      <c r="KC24" s="153">
        <v>43016</v>
      </c>
      <c r="KD24" s="153">
        <v>43017</v>
      </c>
      <c r="KE24" s="153">
        <v>43018</v>
      </c>
      <c r="KF24" s="153">
        <v>43019</v>
      </c>
      <c r="KG24" s="153">
        <v>43020</v>
      </c>
      <c r="KH24" s="153">
        <v>43021</v>
      </c>
      <c r="KI24" s="153">
        <v>43022</v>
      </c>
      <c r="KJ24" s="153">
        <v>43023</v>
      </c>
      <c r="KK24" s="153">
        <v>43024</v>
      </c>
      <c r="KL24" s="153">
        <v>43025</v>
      </c>
      <c r="KM24" s="153">
        <v>43026</v>
      </c>
      <c r="KN24" s="153">
        <v>43027</v>
      </c>
      <c r="KO24" s="153">
        <v>43028</v>
      </c>
      <c r="KP24" s="153">
        <v>43029</v>
      </c>
      <c r="KQ24" s="153">
        <v>43030</v>
      </c>
      <c r="KR24" s="153">
        <v>43031</v>
      </c>
      <c r="KS24" s="153">
        <v>43032</v>
      </c>
      <c r="KT24" s="153">
        <v>43033</v>
      </c>
      <c r="KU24" s="153">
        <v>43034</v>
      </c>
      <c r="KV24" s="153">
        <v>43035</v>
      </c>
      <c r="KW24" s="153">
        <v>43036</v>
      </c>
      <c r="KX24" s="153">
        <v>43037</v>
      </c>
      <c r="KY24" s="153">
        <v>43038</v>
      </c>
      <c r="KZ24" s="153">
        <v>43039</v>
      </c>
      <c r="LA24" s="153">
        <v>43040</v>
      </c>
      <c r="LB24" s="153">
        <v>43041</v>
      </c>
      <c r="LC24" s="153">
        <v>43042</v>
      </c>
      <c r="LD24" s="153">
        <v>43043</v>
      </c>
      <c r="LE24" s="153">
        <v>43044</v>
      </c>
      <c r="LF24" s="153">
        <v>43045</v>
      </c>
      <c r="LG24" s="153">
        <v>43046</v>
      </c>
      <c r="LH24" s="153">
        <v>43047</v>
      </c>
      <c r="LI24" s="153">
        <v>43048</v>
      </c>
      <c r="LJ24" s="153">
        <v>43049</v>
      </c>
      <c r="LK24" s="153">
        <v>43050</v>
      </c>
      <c r="LL24" s="153">
        <v>43051</v>
      </c>
      <c r="LM24" s="153">
        <v>43052</v>
      </c>
      <c r="LN24" s="153">
        <v>43053</v>
      </c>
      <c r="LO24" s="153">
        <v>43054</v>
      </c>
      <c r="LP24" s="153">
        <v>43055</v>
      </c>
      <c r="LQ24" s="153">
        <v>43056</v>
      </c>
      <c r="LR24" s="153">
        <v>43057</v>
      </c>
      <c r="LS24" s="153">
        <v>43058</v>
      </c>
      <c r="LT24" s="153">
        <v>43059</v>
      </c>
      <c r="LU24" s="153">
        <v>43060</v>
      </c>
      <c r="LV24" s="153">
        <v>43061</v>
      </c>
      <c r="LW24" s="153">
        <v>43062</v>
      </c>
      <c r="LX24" s="153">
        <v>43063</v>
      </c>
      <c r="LY24" s="153">
        <v>43064</v>
      </c>
      <c r="LZ24" s="153">
        <v>43065</v>
      </c>
      <c r="MA24" s="153">
        <v>43066</v>
      </c>
      <c r="MB24" s="153">
        <v>43067</v>
      </c>
      <c r="MC24" s="153">
        <v>43068</v>
      </c>
      <c r="MD24" s="153">
        <v>43069</v>
      </c>
      <c r="ME24" s="153">
        <v>43070</v>
      </c>
      <c r="MF24" s="153">
        <v>43071</v>
      </c>
      <c r="MG24" s="153">
        <v>43072</v>
      </c>
      <c r="MH24" s="153">
        <v>43073</v>
      </c>
      <c r="MI24" s="153">
        <v>43074</v>
      </c>
      <c r="MJ24" s="153">
        <v>43075</v>
      </c>
      <c r="MK24" s="153">
        <v>43076</v>
      </c>
      <c r="ML24" s="153">
        <v>43077</v>
      </c>
      <c r="MM24" s="153">
        <v>43078</v>
      </c>
      <c r="MN24" s="153">
        <v>43079</v>
      </c>
      <c r="MO24" s="153">
        <v>43080</v>
      </c>
      <c r="MP24" s="153">
        <v>43081</v>
      </c>
      <c r="MQ24" s="153">
        <v>43082</v>
      </c>
      <c r="MR24" s="153">
        <v>43083</v>
      </c>
      <c r="MS24" s="153">
        <v>43084</v>
      </c>
      <c r="MT24" s="153">
        <v>43085</v>
      </c>
      <c r="MU24" s="153">
        <v>43086</v>
      </c>
      <c r="MV24" s="153">
        <v>43087</v>
      </c>
      <c r="MW24" s="153">
        <v>43088</v>
      </c>
      <c r="MX24" s="153">
        <v>43089</v>
      </c>
      <c r="MY24" s="153">
        <v>43090</v>
      </c>
      <c r="MZ24" s="153">
        <v>43091</v>
      </c>
      <c r="NA24" s="153">
        <v>43092</v>
      </c>
      <c r="NB24" s="153">
        <v>43093</v>
      </c>
      <c r="NC24" s="153">
        <v>43094</v>
      </c>
      <c r="ND24" s="153">
        <v>43095</v>
      </c>
      <c r="NE24" s="153">
        <v>43096</v>
      </c>
      <c r="NF24" s="153">
        <v>43097</v>
      </c>
      <c r="NG24" s="153">
        <v>43098</v>
      </c>
      <c r="NH24" s="153">
        <v>43099</v>
      </c>
      <c r="NI24" s="153">
        <v>43100</v>
      </c>
      <c r="NJ24" s="154"/>
    </row>
    <row r="25" spans="1:374" s="155" customFormat="1" x14ac:dyDescent="0.35">
      <c r="A25" s="151"/>
      <c r="B25" s="1155"/>
      <c r="C25" s="1155"/>
      <c r="D25" s="1155"/>
      <c r="E25" s="1155"/>
      <c r="F25" s="1155"/>
      <c r="G25" s="1155"/>
      <c r="H25" s="1155"/>
      <c r="I25" s="156">
        <v>42736</v>
      </c>
      <c r="J25" s="157">
        <v>42737</v>
      </c>
      <c r="K25" s="157">
        <v>42738</v>
      </c>
      <c r="L25" s="157">
        <v>42739</v>
      </c>
      <c r="M25" s="157">
        <v>42740</v>
      </c>
      <c r="N25" s="157">
        <v>42741</v>
      </c>
      <c r="O25" s="157">
        <v>42742</v>
      </c>
      <c r="P25" s="157">
        <v>42743</v>
      </c>
      <c r="Q25" s="157">
        <v>42744</v>
      </c>
      <c r="R25" s="157">
        <v>42745</v>
      </c>
      <c r="S25" s="157">
        <v>42746</v>
      </c>
      <c r="T25" s="157">
        <v>42747</v>
      </c>
      <c r="U25" s="157">
        <v>42748</v>
      </c>
      <c r="V25" s="157">
        <v>42749</v>
      </c>
      <c r="W25" s="157">
        <v>42750</v>
      </c>
      <c r="X25" s="157">
        <v>42751</v>
      </c>
      <c r="Y25" s="157">
        <v>42752</v>
      </c>
      <c r="Z25" s="157">
        <v>42753</v>
      </c>
      <c r="AA25" s="157">
        <v>42754</v>
      </c>
      <c r="AB25" s="157">
        <v>42755</v>
      </c>
      <c r="AC25" s="157">
        <v>42756</v>
      </c>
      <c r="AD25" s="157">
        <v>42757</v>
      </c>
      <c r="AE25" s="157">
        <v>42758</v>
      </c>
      <c r="AF25" s="157">
        <v>42759</v>
      </c>
      <c r="AG25" s="157">
        <v>42760</v>
      </c>
      <c r="AH25" s="157">
        <v>42761</v>
      </c>
      <c r="AI25" s="157">
        <v>42762</v>
      </c>
      <c r="AJ25" s="157">
        <v>42763</v>
      </c>
      <c r="AK25" s="157">
        <v>42764</v>
      </c>
      <c r="AL25" s="157">
        <v>42765</v>
      </c>
      <c r="AM25" s="157">
        <v>42766</v>
      </c>
      <c r="AN25" s="157">
        <v>42767</v>
      </c>
      <c r="AO25" s="157">
        <v>42768</v>
      </c>
      <c r="AP25" s="157">
        <v>42769</v>
      </c>
      <c r="AQ25" s="157">
        <v>42770</v>
      </c>
      <c r="AR25" s="157">
        <v>42771</v>
      </c>
      <c r="AS25" s="157">
        <v>42772</v>
      </c>
      <c r="AT25" s="157">
        <v>42773</v>
      </c>
      <c r="AU25" s="157">
        <v>42774</v>
      </c>
      <c r="AV25" s="157">
        <v>42775</v>
      </c>
      <c r="AW25" s="157">
        <v>42776</v>
      </c>
      <c r="AX25" s="157">
        <v>42777</v>
      </c>
      <c r="AY25" s="157">
        <v>42778</v>
      </c>
      <c r="AZ25" s="157">
        <v>42779</v>
      </c>
      <c r="BA25" s="157">
        <v>42780</v>
      </c>
      <c r="BB25" s="157">
        <v>42781</v>
      </c>
      <c r="BC25" s="157">
        <v>42782</v>
      </c>
      <c r="BD25" s="157">
        <v>42783</v>
      </c>
      <c r="BE25" s="157">
        <v>42784</v>
      </c>
      <c r="BF25" s="157">
        <v>42785</v>
      </c>
      <c r="BG25" s="157">
        <v>42786</v>
      </c>
      <c r="BH25" s="157">
        <v>42787</v>
      </c>
      <c r="BI25" s="157">
        <v>42788</v>
      </c>
      <c r="BJ25" s="157">
        <v>42789</v>
      </c>
      <c r="BK25" s="157">
        <v>42790</v>
      </c>
      <c r="BL25" s="157">
        <v>42791</v>
      </c>
      <c r="BM25" s="157">
        <v>42792</v>
      </c>
      <c r="BN25" s="157">
        <v>42793</v>
      </c>
      <c r="BO25" s="157">
        <v>42794</v>
      </c>
      <c r="BP25" s="157">
        <v>42795</v>
      </c>
      <c r="BQ25" s="157">
        <v>42796</v>
      </c>
      <c r="BR25" s="157">
        <v>42797</v>
      </c>
      <c r="BS25" s="157">
        <v>42798</v>
      </c>
      <c r="BT25" s="157">
        <v>42799</v>
      </c>
      <c r="BU25" s="157">
        <v>42800</v>
      </c>
      <c r="BV25" s="157">
        <v>42801</v>
      </c>
      <c r="BW25" s="157">
        <v>42802</v>
      </c>
      <c r="BX25" s="157">
        <v>42803</v>
      </c>
      <c r="BY25" s="157">
        <v>42804</v>
      </c>
      <c r="BZ25" s="157">
        <v>42805</v>
      </c>
      <c r="CA25" s="157">
        <v>42806</v>
      </c>
      <c r="CB25" s="157">
        <v>42807</v>
      </c>
      <c r="CC25" s="157">
        <v>42808</v>
      </c>
      <c r="CD25" s="157">
        <v>42809</v>
      </c>
      <c r="CE25" s="157">
        <v>42810</v>
      </c>
      <c r="CF25" s="157">
        <v>42811</v>
      </c>
      <c r="CG25" s="157">
        <v>42812</v>
      </c>
      <c r="CH25" s="157">
        <v>42813</v>
      </c>
      <c r="CI25" s="157">
        <v>42814</v>
      </c>
      <c r="CJ25" s="157">
        <v>42815</v>
      </c>
      <c r="CK25" s="157">
        <v>42816</v>
      </c>
      <c r="CL25" s="157">
        <v>42817</v>
      </c>
      <c r="CM25" s="157">
        <v>42818</v>
      </c>
      <c r="CN25" s="157">
        <v>42819</v>
      </c>
      <c r="CO25" s="157">
        <v>42820</v>
      </c>
      <c r="CP25" s="157">
        <v>42821</v>
      </c>
      <c r="CQ25" s="157">
        <v>42822</v>
      </c>
      <c r="CR25" s="157">
        <v>42823</v>
      </c>
      <c r="CS25" s="157">
        <v>42824</v>
      </c>
      <c r="CT25" s="157">
        <v>42825</v>
      </c>
      <c r="CU25" s="157">
        <v>42826</v>
      </c>
      <c r="CV25" s="157">
        <v>42827</v>
      </c>
      <c r="CW25" s="157">
        <v>42828</v>
      </c>
      <c r="CX25" s="157">
        <v>42829</v>
      </c>
      <c r="CY25" s="157">
        <v>42830</v>
      </c>
      <c r="CZ25" s="157">
        <v>42831</v>
      </c>
      <c r="DA25" s="157">
        <v>42832</v>
      </c>
      <c r="DB25" s="157">
        <v>42833</v>
      </c>
      <c r="DC25" s="157">
        <v>42834</v>
      </c>
      <c r="DD25" s="157">
        <v>42835</v>
      </c>
      <c r="DE25" s="157">
        <v>42836</v>
      </c>
      <c r="DF25" s="157">
        <v>42837</v>
      </c>
      <c r="DG25" s="157">
        <v>42838</v>
      </c>
      <c r="DH25" s="157">
        <v>42839</v>
      </c>
      <c r="DI25" s="157">
        <v>42840</v>
      </c>
      <c r="DJ25" s="157">
        <v>42841</v>
      </c>
      <c r="DK25" s="157">
        <v>42842</v>
      </c>
      <c r="DL25" s="157">
        <v>42843</v>
      </c>
      <c r="DM25" s="157">
        <v>42844</v>
      </c>
      <c r="DN25" s="157">
        <v>42845</v>
      </c>
      <c r="DO25" s="157">
        <v>42846</v>
      </c>
      <c r="DP25" s="157">
        <v>42847</v>
      </c>
      <c r="DQ25" s="157">
        <v>42848</v>
      </c>
      <c r="DR25" s="157">
        <v>42849</v>
      </c>
      <c r="DS25" s="157">
        <v>42850</v>
      </c>
      <c r="DT25" s="157">
        <v>42851</v>
      </c>
      <c r="DU25" s="157">
        <v>42852</v>
      </c>
      <c r="DV25" s="157">
        <v>42853</v>
      </c>
      <c r="DW25" s="157">
        <v>42854</v>
      </c>
      <c r="DX25" s="157">
        <v>42855</v>
      </c>
      <c r="DY25" s="157">
        <v>42856</v>
      </c>
      <c r="DZ25" s="157">
        <v>42857</v>
      </c>
      <c r="EA25" s="157">
        <v>42858</v>
      </c>
      <c r="EB25" s="157">
        <v>42859</v>
      </c>
      <c r="EC25" s="157">
        <v>42860</v>
      </c>
      <c r="ED25" s="157">
        <v>42861</v>
      </c>
      <c r="EE25" s="157">
        <v>42862</v>
      </c>
      <c r="EF25" s="157">
        <v>42863</v>
      </c>
      <c r="EG25" s="157">
        <v>42864</v>
      </c>
      <c r="EH25" s="157">
        <v>42865</v>
      </c>
      <c r="EI25" s="157">
        <v>42866</v>
      </c>
      <c r="EJ25" s="157">
        <v>42867</v>
      </c>
      <c r="EK25" s="157">
        <v>42868</v>
      </c>
      <c r="EL25" s="157">
        <v>42869</v>
      </c>
      <c r="EM25" s="157">
        <v>42870</v>
      </c>
      <c r="EN25" s="157">
        <v>42871</v>
      </c>
      <c r="EO25" s="157">
        <v>42872</v>
      </c>
      <c r="EP25" s="157">
        <v>42873</v>
      </c>
      <c r="EQ25" s="157">
        <v>42874</v>
      </c>
      <c r="ER25" s="157">
        <v>42875</v>
      </c>
      <c r="ES25" s="157">
        <v>42876</v>
      </c>
      <c r="ET25" s="157">
        <v>42877</v>
      </c>
      <c r="EU25" s="157">
        <v>42878</v>
      </c>
      <c r="EV25" s="157">
        <v>42879</v>
      </c>
      <c r="EW25" s="157">
        <v>42880</v>
      </c>
      <c r="EX25" s="157">
        <v>42881</v>
      </c>
      <c r="EY25" s="157">
        <v>42882</v>
      </c>
      <c r="EZ25" s="157">
        <v>42883</v>
      </c>
      <c r="FA25" s="157">
        <v>42884</v>
      </c>
      <c r="FB25" s="157">
        <v>42885</v>
      </c>
      <c r="FC25" s="157">
        <v>42886</v>
      </c>
      <c r="FD25" s="157">
        <v>42887</v>
      </c>
      <c r="FE25" s="157">
        <v>42888</v>
      </c>
      <c r="FF25" s="157">
        <v>42889</v>
      </c>
      <c r="FG25" s="157">
        <v>42890</v>
      </c>
      <c r="FH25" s="157">
        <v>42891</v>
      </c>
      <c r="FI25" s="157">
        <v>42892</v>
      </c>
      <c r="FJ25" s="157">
        <v>42893</v>
      </c>
      <c r="FK25" s="157">
        <v>42894</v>
      </c>
      <c r="FL25" s="157">
        <v>42895</v>
      </c>
      <c r="FM25" s="157">
        <v>42896</v>
      </c>
      <c r="FN25" s="157">
        <v>42897</v>
      </c>
      <c r="FO25" s="157">
        <v>42898</v>
      </c>
      <c r="FP25" s="157">
        <v>42899</v>
      </c>
      <c r="FQ25" s="157">
        <v>42900</v>
      </c>
      <c r="FR25" s="157">
        <v>42901</v>
      </c>
      <c r="FS25" s="157">
        <v>42902</v>
      </c>
      <c r="FT25" s="157">
        <v>42903</v>
      </c>
      <c r="FU25" s="157">
        <v>42904</v>
      </c>
      <c r="FV25" s="157">
        <v>42905</v>
      </c>
      <c r="FW25" s="157">
        <v>42906</v>
      </c>
      <c r="FX25" s="157">
        <v>42907</v>
      </c>
      <c r="FY25" s="157">
        <v>42908</v>
      </c>
      <c r="FZ25" s="157">
        <v>42909</v>
      </c>
      <c r="GA25" s="157">
        <v>42910</v>
      </c>
      <c r="GB25" s="157">
        <v>42911</v>
      </c>
      <c r="GC25" s="157">
        <v>42912</v>
      </c>
      <c r="GD25" s="157">
        <v>42913</v>
      </c>
      <c r="GE25" s="157">
        <v>42914</v>
      </c>
      <c r="GF25" s="157">
        <v>42915</v>
      </c>
      <c r="GG25" s="157">
        <v>42916</v>
      </c>
      <c r="GH25" s="157">
        <v>42917</v>
      </c>
      <c r="GI25" s="157">
        <v>42918</v>
      </c>
      <c r="GJ25" s="157">
        <v>42919</v>
      </c>
      <c r="GK25" s="157">
        <v>42920</v>
      </c>
      <c r="GL25" s="157">
        <v>42921</v>
      </c>
      <c r="GM25" s="157">
        <v>42922</v>
      </c>
      <c r="GN25" s="157">
        <v>42923</v>
      </c>
      <c r="GO25" s="157">
        <v>42924</v>
      </c>
      <c r="GP25" s="157">
        <v>42925</v>
      </c>
      <c r="GQ25" s="157">
        <v>42926</v>
      </c>
      <c r="GR25" s="157">
        <v>42927</v>
      </c>
      <c r="GS25" s="157">
        <v>42928</v>
      </c>
      <c r="GT25" s="157">
        <v>42929</v>
      </c>
      <c r="GU25" s="157">
        <v>42930</v>
      </c>
      <c r="GV25" s="157">
        <v>42931</v>
      </c>
      <c r="GW25" s="157">
        <v>42932</v>
      </c>
      <c r="GX25" s="157">
        <v>42933</v>
      </c>
      <c r="GY25" s="157">
        <v>42934</v>
      </c>
      <c r="GZ25" s="157">
        <v>42935</v>
      </c>
      <c r="HA25" s="157">
        <v>42936</v>
      </c>
      <c r="HB25" s="157">
        <v>42937</v>
      </c>
      <c r="HC25" s="157">
        <v>42938</v>
      </c>
      <c r="HD25" s="157">
        <v>42939</v>
      </c>
      <c r="HE25" s="157">
        <v>42940</v>
      </c>
      <c r="HF25" s="157">
        <v>42941</v>
      </c>
      <c r="HG25" s="157">
        <v>42942</v>
      </c>
      <c r="HH25" s="157">
        <v>42943</v>
      </c>
      <c r="HI25" s="157">
        <v>42944</v>
      </c>
      <c r="HJ25" s="157">
        <v>42945</v>
      </c>
      <c r="HK25" s="157">
        <v>42946</v>
      </c>
      <c r="HL25" s="157">
        <v>42947</v>
      </c>
      <c r="HM25" s="157">
        <v>42948</v>
      </c>
      <c r="HN25" s="157">
        <v>42949</v>
      </c>
      <c r="HO25" s="157">
        <v>42950</v>
      </c>
      <c r="HP25" s="157">
        <v>42951</v>
      </c>
      <c r="HQ25" s="157">
        <v>42952</v>
      </c>
      <c r="HR25" s="157">
        <v>42953</v>
      </c>
      <c r="HS25" s="157">
        <v>42954</v>
      </c>
      <c r="HT25" s="157">
        <v>42955</v>
      </c>
      <c r="HU25" s="157">
        <v>42956</v>
      </c>
      <c r="HV25" s="157">
        <v>42957</v>
      </c>
      <c r="HW25" s="157">
        <v>42958</v>
      </c>
      <c r="HX25" s="157">
        <v>42959</v>
      </c>
      <c r="HY25" s="157">
        <v>42960</v>
      </c>
      <c r="HZ25" s="157">
        <v>42961</v>
      </c>
      <c r="IA25" s="157">
        <v>42962</v>
      </c>
      <c r="IB25" s="157">
        <v>42963</v>
      </c>
      <c r="IC25" s="157">
        <v>42964</v>
      </c>
      <c r="ID25" s="157">
        <v>42965</v>
      </c>
      <c r="IE25" s="157">
        <v>42966</v>
      </c>
      <c r="IF25" s="157">
        <v>42967</v>
      </c>
      <c r="IG25" s="157">
        <v>42968</v>
      </c>
      <c r="IH25" s="157">
        <v>42969</v>
      </c>
      <c r="II25" s="157">
        <v>42970</v>
      </c>
      <c r="IJ25" s="157">
        <v>42971</v>
      </c>
      <c r="IK25" s="157">
        <v>42972</v>
      </c>
      <c r="IL25" s="157">
        <v>42973</v>
      </c>
      <c r="IM25" s="157">
        <v>42974</v>
      </c>
      <c r="IN25" s="157">
        <v>42975</v>
      </c>
      <c r="IO25" s="157">
        <v>42976</v>
      </c>
      <c r="IP25" s="157">
        <v>42977</v>
      </c>
      <c r="IQ25" s="157">
        <v>42978</v>
      </c>
      <c r="IR25" s="157">
        <v>42979</v>
      </c>
      <c r="IS25" s="157">
        <v>42980</v>
      </c>
      <c r="IT25" s="157">
        <v>42981</v>
      </c>
      <c r="IU25" s="157">
        <v>42982</v>
      </c>
      <c r="IV25" s="157">
        <v>42983</v>
      </c>
      <c r="IW25" s="157">
        <v>42984</v>
      </c>
      <c r="IX25" s="157">
        <v>42985</v>
      </c>
      <c r="IY25" s="157">
        <v>42986</v>
      </c>
      <c r="IZ25" s="157">
        <v>42987</v>
      </c>
      <c r="JA25" s="157">
        <v>42988</v>
      </c>
      <c r="JB25" s="157">
        <v>42989</v>
      </c>
      <c r="JC25" s="157">
        <v>42990</v>
      </c>
      <c r="JD25" s="157">
        <v>42991</v>
      </c>
      <c r="JE25" s="157">
        <v>42992</v>
      </c>
      <c r="JF25" s="157">
        <v>42993</v>
      </c>
      <c r="JG25" s="157">
        <v>42994</v>
      </c>
      <c r="JH25" s="157">
        <v>42995</v>
      </c>
      <c r="JI25" s="157">
        <v>42996</v>
      </c>
      <c r="JJ25" s="157">
        <v>42997</v>
      </c>
      <c r="JK25" s="157">
        <v>42998</v>
      </c>
      <c r="JL25" s="157">
        <v>42999</v>
      </c>
      <c r="JM25" s="157">
        <v>43000</v>
      </c>
      <c r="JN25" s="157">
        <v>43001</v>
      </c>
      <c r="JO25" s="157">
        <v>43002</v>
      </c>
      <c r="JP25" s="157">
        <v>43003</v>
      </c>
      <c r="JQ25" s="157">
        <v>43004</v>
      </c>
      <c r="JR25" s="157">
        <v>43005</v>
      </c>
      <c r="JS25" s="157">
        <v>43006</v>
      </c>
      <c r="JT25" s="157">
        <v>43007</v>
      </c>
      <c r="JU25" s="157">
        <v>43008</v>
      </c>
      <c r="JV25" s="157">
        <v>43009</v>
      </c>
      <c r="JW25" s="157">
        <v>43010</v>
      </c>
      <c r="JX25" s="157">
        <v>43011</v>
      </c>
      <c r="JY25" s="157">
        <v>43012</v>
      </c>
      <c r="JZ25" s="157">
        <v>43013</v>
      </c>
      <c r="KA25" s="157">
        <v>43014</v>
      </c>
      <c r="KB25" s="157">
        <v>43015</v>
      </c>
      <c r="KC25" s="157">
        <v>43016</v>
      </c>
      <c r="KD25" s="157">
        <v>43017</v>
      </c>
      <c r="KE25" s="157">
        <v>43018</v>
      </c>
      <c r="KF25" s="157">
        <v>43019</v>
      </c>
      <c r="KG25" s="157">
        <v>43020</v>
      </c>
      <c r="KH25" s="157">
        <v>43021</v>
      </c>
      <c r="KI25" s="157">
        <v>43022</v>
      </c>
      <c r="KJ25" s="157">
        <v>43023</v>
      </c>
      <c r="KK25" s="157">
        <v>43024</v>
      </c>
      <c r="KL25" s="157">
        <v>43025</v>
      </c>
      <c r="KM25" s="157">
        <v>43026</v>
      </c>
      <c r="KN25" s="157">
        <v>43027</v>
      </c>
      <c r="KO25" s="157">
        <v>43028</v>
      </c>
      <c r="KP25" s="157">
        <v>43029</v>
      </c>
      <c r="KQ25" s="157">
        <v>43030</v>
      </c>
      <c r="KR25" s="157">
        <v>43031</v>
      </c>
      <c r="KS25" s="157">
        <v>43032</v>
      </c>
      <c r="KT25" s="157">
        <v>43033</v>
      </c>
      <c r="KU25" s="157">
        <v>43034</v>
      </c>
      <c r="KV25" s="157">
        <v>43035</v>
      </c>
      <c r="KW25" s="157">
        <v>43036</v>
      </c>
      <c r="KX25" s="157">
        <v>43037</v>
      </c>
      <c r="KY25" s="157">
        <v>43038</v>
      </c>
      <c r="KZ25" s="157">
        <v>43039</v>
      </c>
      <c r="LA25" s="157">
        <v>43040</v>
      </c>
      <c r="LB25" s="157">
        <v>43041</v>
      </c>
      <c r="LC25" s="157">
        <v>43042</v>
      </c>
      <c r="LD25" s="157">
        <v>43043</v>
      </c>
      <c r="LE25" s="157">
        <v>43044</v>
      </c>
      <c r="LF25" s="157">
        <v>43045</v>
      </c>
      <c r="LG25" s="157">
        <v>43046</v>
      </c>
      <c r="LH25" s="157">
        <v>43047</v>
      </c>
      <c r="LI25" s="157">
        <v>43048</v>
      </c>
      <c r="LJ25" s="157">
        <v>43049</v>
      </c>
      <c r="LK25" s="157">
        <v>43050</v>
      </c>
      <c r="LL25" s="157">
        <v>43051</v>
      </c>
      <c r="LM25" s="157">
        <v>43052</v>
      </c>
      <c r="LN25" s="157">
        <v>43053</v>
      </c>
      <c r="LO25" s="157">
        <v>43054</v>
      </c>
      <c r="LP25" s="157">
        <v>43055</v>
      </c>
      <c r="LQ25" s="157">
        <v>43056</v>
      </c>
      <c r="LR25" s="157">
        <v>43057</v>
      </c>
      <c r="LS25" s="157">
        <v>43058</v>
      </c>
      <c r="LT25" s="157">
        <v>43059</v>
      </c>
      <c r="LU25" s="157">
        <v>43060</v>
      </c>
      <c r="LV25" s="157">
        <v>43061</v>
      </c>
      <c r="LW25" s="157">
        <v>43062</v>
      </c>
      <c r="LX25" s="157">
        <v>43063</v>
      </c>
      <c r="LY25" s="157">
        <v>43064</v>
      </c>
      <c r="LZ25" s="157">
        <v>43065</v>
      </c>
      <c r="MA25" s="157">
        <v>43066</v>
      </c>
      <c r="MB25" s="157">
        <v>43067</v>
      </c>
      <c r="MC25" s="157">
        <v>43068</v>
      </c>
      <c r="MD25" s="157">
        <v>43069</v>
      </c>
      <c r="ME25" s="157">
        <v>43070</v>
      </c>
      <c r="MF25" s="157">
        <v>43071</v>
      </c>
      <c r="MG25" s="157">
        <v>43072</v>
      </c>
      <c r="MH25" s="157">
        <v>43073</v>
      </c>
      <c r="MI25" s="157">
        <v>43074</v>
      </c>
      <c r="MJ25" s="157">
        <v>43075</v>
      </c>
      <c r="MK25" s="157">
        <v>43076</v>
      </c>
      <c r="ML25" s="157">
        <v>43077</v>
      </c>
      <c r="MM25" s="157">
        <v>43078</v>
      </c>
      <c r="MN25" s="157">
        <v>43079</v>
      </c>
      <c r="MO25" s="157">
        <v>43080</v>
      </c>
      <c r="MP25" s="157">
        <v>43081</v>
      </c>
      <c r="MQ25" s="157">
        <v>43082</v>
      </c>
      <c r="MR25" s="157">
        <v>43083</v>
      </c>
      <c r="MS25" s="157">
        <v>43084</v>
      </c>
      <c r="MT25" s="157">
        <v>43085</v>
      </c>
      <c r="MU25" s="157">
        <v>43086</v>
      </c>
      <c r="MV25" s="157">
        <v>43087</v>
      </c>
      <c r="MW25" s="157">
        <v>43088</v>
      </c>
      <c r="MX25" s="157">
        <v>43089</v>
      </c>
      <c r="MY25" s="157">
        <v>43090</v>
      </c>
      <c r="MZ25" s="157">
        <v>43091</v>
      </c>
      <c r="NA25" s="157">
        <v>43092</v>
      </c>
      <c r="NB25" s="157">
        <v>43093</v>
      </c>
      <c r="NC25" s="157">
        <v>43094</v>
      </c>
      <c r="ND25" s="157">
        <v>43095</v>
      </c>
      <c r="NE25" s="157">
        <v>43096</v>
      </c>
      <c r="NF25" s="157">
        <v>43097</v>
      </c>
      <c r="NG25" s="157">
        <v>43098</v>
      </c>
      <c r="NH25" s="157">
        <v>43099</v>
      </c>
      <c r="NI25" s="157">
        <v>43100</v>
      </c>
      <c r="NJ25" s="154"/>
    </row>
    <row r="26" spans="1:374" s="155" customFormat="1" x14ac:dyDescent="0.35">
      <c r="A26" s="151"/>
      <c r="B26" s="1154"/>
      <c r="C26" s="1154"/>
      <c r="D26" s="1154"/>
      <c r="E26" s="1154"/>
      <c r="F26" s="1154"/>
      <c r="G26" s="1154"/>
      <c r="H26" s="1154" t="str">
        <f t="shared" ref="H26" si="1">IF(F26="","",F26-G26)</f>
        <v/>
      </c>
      <c r="I26" s="152">
        <v>42736</v>
      </c>
      <c r="J26" s="153">
        <v>42737</v>
      </c>
      <c r="K26" s="153">
        <v>42738</v>
      </c>
      <c r="L26" s="153">
        <v>42739</v>
      </c>
      <c r="M26" s="153">
        <v>42740</v>
      </c>
      <c r="N26" s="153">
        <v>42741</v>
      </c>
      <c r="O26" s="153">
        <v>42742</v>
      </c>
      <c r="P26" s="153">
        <v>42743</v>
      </c>
      <c r="Q26" s="153">
        <v>42744</v>
      </c>
      <c r="R26" s="153">
        <v>42745</v>
      </c>
      <c r="S26" s="153">
        <v>42746</v>
      </c>
      <c r="T26" s="153">
        <v>42747</v>
      </c>
      <c r="U26" s="153">
        <v>42748</v>
      </c>
      <c r="V26" s="153">
        <v>42749</v>
      </c>
      <c r="W26" s="153">
        <v>42750</v>
      </c>
      <c r="X26" s="153">
        <v>42751</v>
      </c>
      <c r="Y26" s="153">
        <v>42752</v>
      </c>
      <c r="Z26" s="153">
        <v>42753</v>
      </c>
      <c r="AA26" s="153">
        <v>42754</v>
      </c>
      <c r="AB26" s="153">
        <v>42755</v>
      </c>
      <c r="AC26" s="153">
        <v>42756</v>
      </c>
      <c r="AD26" s="153">
        <v>42757</v>
      </c>
      <c r="AE26" s="153">
        <v>42758</v>
      </c>
      <c r="AF26" s="153">
        <v>42759</v>
      </c>
      <c r="AG26" s="153">
        <v>42760</v>
      </c>
      <c r="AH26" s="153">
        <v>42761</v>
      </c>
      <c r="AI26" s="153">
        <v>42762</v>
      </c>
      <c r="AJ26" s="153">
        <v>42763</v>
      </c>
      <c r="AK26" s="153">
        <v>42764</v>
      </c>
      <c r="AL26" s="153">
        <v>42765</v>
      </c>
      <c r="AM26" s="153">
        <v>42766</v>
      </c>
      <c r="AN26" s="153">
        <v>42767</v>
      </c>
      <c r="AO26" s="153">
        <v>42768</v>
      </c>
      <c r="AP26" s="153">
        <v>42769</v>
      </c>
      <c r="AQ26" s="153">
        <v>42770</v>
      </c>
      <c r="AR26" s="153">
        <v>42771</v>
      </c>
      <c r="AS26" s="153">
        <v>42772</v>
      </c>
      <c r="AT26" s="153">
        <v>42773</v>
      </c>
      <c r="AU26" s="153">
        <v>42774</v>
      </c>
      <c r="AV26" s="153">
        <v>42775</v>
      </c>
      <c r="AW26" s="153">
        <v>42776</v>
      </c>
      <c r="AX26" s="153">
        <v>42777</v>
      </c>
      <c r="AY26" s="153">
        <v>42778</v>
      </c>
      <c r="AZ26" s="153">
        <v>42779</v>
      </c>
      <c r="BA26" s="153">
        <v>42780</v>
      </c>
      <c r="BB26" s="153">
        <v>42781</v>
      </c>
      <c r="BC26" s="153">
        <v>42782</v>
      </c>
      <c r="BD26" s="153">
        <v>42783</v>
      </c>
      <c r="BE26" s="153">
        <v>42784</v>
      </c>
      <c r="BF26" s="153">
        <v>42785</v>
      </c>
      <c r="BG26" s="153">
        <v>42786</v>
      </c>
      <c r="BH26" s="153">
        <v>42787</v>
      </c>
      <c r="BI26" s="153">
        <v>42788</v>
      </c>
      <c r="BJ26" s="153">
        <v>42789</v>
      </c>
      <c r="BK26" s="153">
        <v>42790</v>
      </c>
      <c r="BL26" s="153">
        <v>42791</v>
      </c>
      <c r="BM26" s="153">
        <v>42792</v>
      </c>
      <c r="BN26" s="153">
        <v>42793</v>
      </c>
      <c r="BO26" s="153">
        <v>42794</v>
      </c>
      <c r="BP26" s="153">
        <v>42795</v>
      </c>
      <c r="BQ26" s="153">
        <v>42796</v>
      </c>
      <c r="BR26" s="153">
        <v>42797</v>
      </c>
      <c r="BS26" s="153">
        <v>42798</v>
      </c>
      <c r="BT26" s="153">
        <v>42799</v>
      </c>
      <c r="BU26" s="153">
        <v>42800</v>
      </c>
      <c r="BV26" s="153">
        <v>42801</v>
      </c>
      <c r="BW26" s="153">
        <v>42802</v>
      </c>
      <c r="BX26" s="153">
        <v>42803</v>
      </c>
      <c r="BY26" s="153">
        <v>42804</v>
      </c>
      <c r="BZ26" s="153">
        <v>42805</v>
      </c>
      <c r="CA26" s="153">
        <v>42806</v>
      </c>
      <c r="CB26" s="153">
        <v>42807</v>
      </c>
      <c r="CC26" s="153">
        <v>42808</v>
      </c>
      <c r="CD26" s="153">
        <v>42809</v>
      </c>
      <c r="CE26" s="153">
        <v>42810</v>
      </c>
      <c r="CF26" s="153">
        <v>42811</v>
      </c>
      <c r="CG26" s="153">
        <v>42812</v>
      </c>
      <c r="CH26" s="153">
        <v>42813</v>
      </c>
      <c r="CI26" s="153">
        <v>42814</v>
      </c>
      <c r="CJ26" s="153">
        <v>42815</v>
      </c>
      <c r="CK26" s="153">
        <v>42816</v>
      </c>
      <c r="CL26" s="153">
        <v>42817</v>
      </c>
      <c r="CM26" s="153">
        <v>42818</v>
      </c>
      <c r="CN26" s="153">
        <v>42819</v>
      </c>
      <c r="CO26" s="153">
        <v>42820</v>
      </c>
      <c r="CP26" s="153">
        <v>42821</v>
      </c>
      <c r="CQ26" s="153">
        <v>42822</v>
      </c>
      <c r="CR26" s="153">
        <v>42823</v>
      </c>
      <c r="CS26" s="153">
        <v>42824</v>
      </c>
      <c r="CT26" s="153">
        <v>42825</v>
      </c>
      <c r="CU26" s="153">
        <v>42826</v>
      </c>
      <c r="CV26" s="153">
        <v>42827</v>
      </c>
      <c r="CW26" s="153">
        <v>42828</v>
      </c>
      <c r="CX26" s="153">
        <v>42829</v>
      </c>
      <c r="CY26" s="153">
        <v>42830</v>
      </c>
      <c r="CZ26" s="153">
        <v>42831</v>
      </c>
      <c r="DA26" s="153">
        <v>42832</v>
      </c>
      <c r="DB26" s="153">
        <v>42833</v>
      </c>
      <c r="DC26" s="153">
        <v>42834</v>
      </c>
      <c r="DD26" s="153">
        <v>42835</v>
      </c>
      <c r="DE26" s="153">
        <v>42836</v>
      </c>
      <c r="DF26" s="153">
        <v>42837</v>
      </c>
      <c r="DG26" s="153">
        <v>42838</v>
      </c>
      <c r="DH26" s="153">
        <v>42839</v>
      </c>
      <c r="DI26" s="153">
        <v>42840</v>
      </c>
      <c r="DJ26" s="153">
        <v>42841</v>
      </c>
      <c r="DK26" s="153">
        <v>42842</v>
      </c>
      <c r="DL26" s="153">
        <v>42843</v>
      </c>
      <c r="DM26" s="153">
        <v>42844</v>
      </c>
      <c r="DN26" s="153">
        <v>42845</v>
      </c>
      <c r="DO26" s="153">
        <v>42846</v>
      </c>
      <c r="DP26" s="153">
        <v>42847</v>
      </c>
      <c r="DQ26" s="153">
        <v>42848</v>
      </c>
      <c r="DR26" s="153">
        <v>42849</v>
      </c>
      <c r="DS26" s="153">
        <v>42850</v>
      </c>
      <c r="DT26" s="153">
        <v>42851</v>
      </c>
      <c r="DU26" s="153">
        <v>42852</v>
      </c>
      <c r="DV26" s="153">
        <v>42853</v>
      </c>
      <c r="DW26" s="153">
        <v>42854</v>
      </c>
      <c r="DX26" s="153">
        <v>42855</v>
      </c>
      <c r="DY26" s="153">
        <v>42856</v>
      </c>
      <c r="DZ26" s="153">
        <v>42857</v>
      </c>
      <c r="EA26" s="153">
        <v>42858</v>
      </c>
      <c r="EB26" s="153">
        <v>42859</v>
      </c>
      <c r="EC26" s="153">
        <v>42860</v>
      </c>
      <c r="ED26" s="153">
        <v>42861</v>
      </c>
      <c r="EE26" s="153">
        <v>42862</v>
      </c>
      <c r="EF26" s="153">
        <v>42863</v>
      </c>
      <c r="EG26" s="153">
        <v>42864</v>
      </c>
      <c r="EH26" s="153">
        <v>42865</v>
      </c>
      <c r="EI26" s="153">
        <v>42866</v>
      </c>
      <c r="EJ26" s="153">
        <v>42867</v>
      </c>
      <c r="EK26" s="153">
        <v>42868</v>
      </c>
      <c r="EL26" s="153">
        <v>42869</v>
      </c>
      <c r="EM26" s="153">
        <v>42870</v>
      </c>
      <c r="EN26" s="153">
        <v>42871</v>
      </c>
      <c r="EO26" s="153">
        <v>42872</v>
      </c>
      <c r="EP26" s="153">
        <v>42873</v>
      </c>
      <c r="EQ26" s="153">
        <v>42874</v>
      </c>
      <c r="ER26" s="153">
        <v>42875</v>
      </c>
      <c r="ES26" s="153">
        <v>42876</v>
      </c>
      <c r="ET26" s="153">
        <v>42877</v>
      </c>
      <c r="EU26" s="153">
        <v>42878</v>
      </c>
      <c r="EV26" s="153">
        <v>42879</v>
      </c>
      <c r="EW26" s="153">
        <v>42880</v>
      </c>
      <c r="EX26" s="153">
        <v>42881</v>
      </c>
      <c r="EY26" s="153">
        <v>42882</v>
      </c>
      <c r="EZ26" s="153">
        <v>42883</v>
      </c>
      <c r="FA26" s="153">
        <v>42884</v>
      </c>
      <c r="FB26" s="153">
        <v>42885</v>
      </c>
      <c r="FC26" s="153">
        <v>42886</v>
      </c>
      <c r="FD26" s="153">
        <v>42887</v>
      </c>
      <c r="FE26" s="153">
        <v>42888</v>
      </c>
      <c r="FF26" s="153">
        <v>42889</v>
      </c>
      <c r="FG26" s="153">
        <v>42890</v>
      </c>
      <c r="FH26" s="153">
        <v>42891</v>
      </c>
      <c r="FI26" s="153">
        <v>42892</v>
      </c>
      <c r="FJ26" s="153">
        <v>42893</v>
      </c>
      <c r="FK26" s="153">
        <v>42894</v>
      </c>
      <c r="FL26" s="153">
        <v>42895</v>
      </c>
      <c r="FM26" s="153">
        <v>42896</v>
      </c>
      <c r="FN26" s="153">
        <v>42897</v>
      </c>
      <c r="FO26" s="153">
        <v>42898</v>
      </c>
      <c r="FP26" s="153">
        <v>42899</v>
      </c>
      <c r="FQ26" s="153">
        <v>42900</v>
      </c>
      <c r="FR26" s="153">
        <v>42901</v>
      </c>
      <c r="FS26" s="153">
        <v>42902</v>
      </c>
      <c r="FT26" s="153">
        <v>42903</v>
      </c>
      <c r="FU26" s="153">
        <v>42904</v>
      </c>
      <c r="FV26" s="153">
        <v>42905</v>
      </c>
      <c r="FW26" s="153">
        <v>42906</v>
      </c>
      <c r="FX26" s="153">
        <v>42907</v>
      </c>
      <c r="FY26" s="153">
        <v>42908</v>
      </c>
      <c r="FZ26" s="153">
        <v>42909</v>
      </c>
      <c r="GA26" s="153">
        <v>42910</v>
      </c>
      <c r="GB26" s="153">
        <v>42911</v>
      </c>
      <c r="GC26" s="153">
        <v>42912</v>
      </c>
      <c r="GD26" s="153">
        <v>42913</v>
      </c>
      <c r="GE26" s="153">
        <v>42914</v>
      </c>
      <c r="GF26" s="153">
        <v>42915</v>
      </c>
      <c r="GG26" s="153">
        <v>42916</v>
      </c>
      <c r="GH26" s="153">
        <v>42917</v>
      </c>
      <c r="GI26" s="153">
        <v>42918</v>
      </c>
      <c r="GJ26" s="153">
        <v>42919</v>
      </c>
      <c r="GK26" s="153">
        <v>42920</v>
      </c>
      <c r="GL26" s="153">
        <v>42921</v>
      </c>
      <c r="GM26" s="153">
        <v>42922</v>
      </c>
      <c r="GN26" s="153">
        <v>42923</v>
      </c>
      <c r="GO26" s="153">
        <v>42924</v>
      </c>
      <c r="GP26" s="153">
        <v>42925</v>
      </c>
      <c r="GQ26" s="153">
        <v>42926</v>
      </c>
      <c r="GR26" s="153">
        <v>42927</v>
      </c>
      <c r="GS26" s="153">
        <v>42928</v>
      </c>
      <c r="GT26" s="153">
        <v>42929</v>
      </c>
      <c r="GU26" s="153">
        <v>42930</v>
      </c>
      <c r="GV26" s="153">
        <v>42931</v>
      </c>
      <c r="GW26" s="153">
        <v>42932</v>
      </c>
      <c r="GX26" s="153">
        <v>42933</v>
      </c>
      <c r="GY26" s="153">
        <v>42934</v>
      </c>
      <c r="GZ26" s="153">
        <v>42935</v>
      </c>
      <c r="HA26" s="153">
        <v>42936</v>
      </c>
      <c r="HB26" s="153">
        <v>42937</v>
      </c>
      <c r="HC26" s="153">
        <v>42938</v>
      </c>
      <c r="HD26" s="153">
        <v>42939</v>
      </c>
      <c r="HE26" s="153">
        <v>42940</v>
      </c>
      <c r="HF26" s="153">
        <v>42941</v>
      </c>
      <c r="HG26" s="153">
        <v>42942</v>
      </c>
      <c r="HH26" s="153">
        <v>42943</v>
      </c>
      <c r="HI26" s="153">
        <v>42944</v>
      </c>
      <c r="HJ26" s="153">
        <v>42945</v>
      </c>
      <c r="HK26" s="153">
        <v>42946</v>
      </c>
      <c r="HL26" s="153">
        <v>42947</v>
      </c>
      <c r="HM26" s="153">
        <v>42948</v>
      </c>
      <c r="HN26" s="153">
        <v>42949</v>
      </c>
      <c r="HO26" s="153">
        <v>42950</v>
      </c>
      <c r="HP26" s="153">
        <v>42951</v>
      </c>
      <c r="HQ26" s="153">
        <v>42952</v>
      </c>
      <c r="HR26" s="153">
        <v>42953</v>
      </c>
      <c r="HS26" s="153">
        <v>42954</v>
      </c>
      <c r="HT26" s="153">
        <v>42955</v>
      </c>
      <c r="HU26" s="153">
        <v>42956</v>
      </c>
      <c r="HV26" s="153">
        <v>42957</v>
      </c>
      <c r="HW26" s="153">
        <v>42958</v>
      </c>
      <c r="HX26" s="153">
        <v>42959</v>
      </c>
      <c r="HY26" s="153">
        <v>42960</v>
      </c>
      <c r="HZ26" s="153">
        <v>42961</v>
      </c>
      <c r="IA26" s="153">
        <v>42962</v>
      </c>
      <c r="IB26" s="153">
        <v>42963</v>
      </c>
      <c r="IC26" s="153">
        <v>42964</v>
      </c>
      <c r="ID26" s="153">
        <v>42965</v>
      </c>
      <c r="IE26" s="153">
        <v>42966</v>
      </c>
      <c r="IF26" s="153">
        <v>42967</v>
      </c>
      <c r="IG26" s="153">
        <v>42968</v>
      </c>
      <c r="IH26" s="153">
        <v>42969</v>
      </c>
      <c r="II26" s="153">
        <v>42970</v>
      </c>
      <c r="IJ26" s="153">
        <v>42971</v>
      </c>
      <c r="IK26" s="153">
        <v>42972</v>
      </c>
      <c r="IL26" s="153">
        <v>42973</v>
      </c>
      <c r="IM26" s="153">
        <v>42974</v>
      </c>
      <c r="IN26" s="153">
        <v>42975</v>
      </c>
      <c r="IO26" s="153">
        <v>42976</v>
      </c>
      <c r="IP26" s="153">
        <v>42977</v>
      </c>
      <c r="IQ26" s="153">
        <v>42978</v>
      </c>
      <c r="IR26" s="153">
        <v>42979</v>
      </c>
      <c r="IS26" s="153">
        <v>42980</v>
      </c>
      <c r="IT26" s="153">
        <v>42981</v>
      </c>
      <c r="IU26" s="153">
        <v>42982</v>
      </c>
      <c r="IV26" s="153">
        <v>42983</v>
      </c>
      <c r="IW26" s="153">
        <v>42984</v>
      </c>
      <c r="IX26" s="153">
        <v>42985</v>
      </c>
      <c r="IY26" s="153">
        <v>42986</v>
      </c>
      <c r="IZ26" s="153">
        <v>42987</v>
      </c>
      <c r="JA26" s="153">
        <v>42988</v>
      </c>
      <c r="JB26" s="153">
        <v>42989</v>
      </c>
      <c r="JC26" s="153">
        <v>42990</v>
      </c>
      <c r="JD26" s="153">
        <v>42991</v>
      </c>
      <c r="JE26" s="153">
        <v>42992</v>
      </c>
      <c r="JF26" s="153">
        <v>42993</v>
      </c>
      <c r="JG26" s="153">
        <v>42994</v>
      </c>
      <c r="JH26" s="153">
        <v>42995</v>
      </c>
      <c r="JI26" s="153">
        <v>42996</v>
      </c>
      <c r="JJ26" s="153">
        <v>42997</v>
      </c>
      <c r="JK26" s="153">
        <v>42998</v>
      </c>
      <c r="JL26" s="153">
        <v>42999</v>
      </c>
      <c r="JM26" s="153">
        <v>43000</v>
      </c>
      <c r="JN26" s="153">
        <v>43001</v>
      </c>
      <c r="JO26" s="153">
        <v>43002</v>
      </c>
      <c r="JP26" s="153">
        <v>43003</v>
      </c>
      <c r="JQ26" s="153">
        <v>43004</v>
      </c>
      <c r="JR26" s="153">
        <v>43005</v>
      </c>
      <c r="JS26" s="153">
        <v>43006</v>
      </c>
      <c r="JT26" s="153">
        <v>43007</v>
      </c>
      <c r="JU26" s="153">
        <v>43008</v>
      </c>
      <c r="JV26" s="153">
        <v>43009</v>
      </c>
      <c r="JW26" s="153">
        <v>43010</v>
      </c>
      <c r="JX26" s="153">
        <v>43011</v>
      </c>
      <c r="JY26" s="153">
        <v>43012</v>
      </c>
      <c r="JZ26" s="153">
        <v>43013</v>
      </c>
      <c r="KA26" s="153">
        <v>43014</v>
      </c>
      <c r="KB26" s="153">
        <v>43015</v>
      </c>
      <c r="KC26" s="153">
        <v>43016</v>
      </c>
      <c r="KD26" s="153">
        <v>43017</v>
      </c>
      <c r="KE26" s="153">
        <v>43018</v>
      </c>
      <c r="KF26" s="153">
        <v>43019</v>
      </c>
      <c r="KG26" s="153">
        <v>43020</v>
      </c>
      <c r="KH26" s="153">
        <v>43021</v>
      </c>
      <c r="KI26" s="153">
        <v>43022</v>
      </c>
      <c r="KJ26" s="153">
        <v>43023</v>
      </c>
      <c r="KK26" s="153">
        <v>43024</v>
      </c>
      <c r="KL26" s="153">
        <v>43025</v>
      </c>
      <c r="KM26" s="153">
        <v>43026</v>
      </c>
      <c r="KN26" s="153">
        <v>43027</v>
      </c>
      <c r="KO26" s="153">
        <v>43028</v>
      </c>
      <c r="KP26" s="153">
        <v>43029</v>
      </c>
      <c r="KQ26" s="153">
        <v>43030</v>
      </c>
      <c r="KR26" s="153">
        <v>43031</v>
      </c>
      <c r="KS26" s="153">
        <v>43032</v>
      </c>
      <c r="KT26" s="153">
        <v>43033</v>
      </c>
      <c r="KU26" s="153">
        <v>43034</v>
      </c>
      <c r="KV26" s="153">
        <v>43035</v>
      </c>
      <c r="KW26" s="153">
        <v>43036</v>
      </c>
      <c r="KX26" s="153">
        <v>43037</v>
      </c>
      <c r="KY26" s="153">
        <v>43038</v>
      </c>
      <c r="KZ26" s="153">
        <v>43039</v>
      </c>
      <c r="LA26" s="153">
        <v>43040</v>
      </c>
      <c r="LB26" s="153">
        <v>43041</v>
      </c>
      <c r="LC26" s="153">
        <v>43042</v>
      </c>
      <c r="LD26" s="153">
        <v>43043</v>
      </c>
      <c r="LE26" s="153">
        <v>43044</v>
      </c>
      <c r="LF26" s="153">
        <v>43045</v>
      </c>
      <c r="LG26" s="153">
        <v>43046</v>
      </c>
      <c r="LH26" s="153">
        <v>43047</v>
      </c>
      <c r="LI26" s="153">
        <v>43048</v>
      </c>
      <c r="LJ26" s="153">
        <v>43049</v>
      </c>
      <c r="LK26" s="153">
        <v>43050</v>
      </c>
      <c r="LL26" s="153">
        <v>43051</v>
      </c>
      <c r="LM26" s="153">
        <v>43052</v>
      </c>
      <c r="LN26" s="153">
        <v>43053</v>
      </c>
      <c r="LO26" s="153">
        <v>43054</v>
      </c>
      <c r="LP26" s="153">
        <v>43055</v>
      </c>
      <c r="LQ26" s="153">
        <v>43056</v>
      </c>
      <c r="LR26" s="153">
        <v>43057</v>
      </c>
      <c r="LS26" s="153">
        <v>43058</v>
      </c>
      <c r="LT26" s="153">
        <v>43059</v>
      </c>
      <c r="LU26" s="153">
        <v>43060</v>
      </c>
      <c r="LV26" s="153">
        <v>43061</v>
      </c>
      <c r="LW26" s="153">
        <v>43062</v>
      </c>
      <c r="LX26" s="153">
        <v>43063</v>
      </c>
      <c r="LY26" s="153">
        <v>43064</v>
      </c>
      <c r="LZ26" s="153">
        <v>43065</v>
      </c>
      <c r="MA26" s="153">
        <v>43066</v>
      </c>
      <c r="MB26" s="153">
        <v>43067</v>
      </c>
      <c r="MC26" s="153">
        <v>43068</v>
      </c>
      <c r="MD26" s="153">
        <v>43069</v>
      </c>
      <c r="ME26" s="153">
        <v>43070</v>
      </c>
      <c r="MF26" s="153">
        <v>43071</v>
      </c>
      <c r="MG26" s="153">
        <v>43072</v>
      </c>
      <c r="MH26" s="153">
        <v>43073</v>
      </c>
      <c r="MI26" s="153">
        <v>43074</v>
      </c>
      <c r="MJ26" s="153">
        <v>43075</v>
      </c>
      <c r="MK26" s="153">
        <v>43076</v>
      </c>
      <c r="ML26" s="153">
        <v>43077</v>
      </c>
      <c r="MM26" s="153">
        <v>43078</v>
      </c>
      <c r="MN26" s="153">
        <v>43079</v>
      </c>
      <c r="MO26" s="153">
        <v>43080</v>
      </c>
      <c r="MP26" s="153">
        <v>43081</v>
      </c>
      <c r="MQ26" s="153">
        <v>43082</v>
      </c>
      <c r="MR26" s="153">
        <v>43083</v>
      </c>
      <c r="MS26" s="153">
        <v>43084</v>
      </c>
      <c r="MT26" s="153">
        <v>43085</v>
      </c>
      <c r="MU26" s="153">
        <v>43086</v>
      </c>
      <c r="MV26" s="153">
        <v>43087</v>
      </c>
      <c r="MW26" s="153">
        <v>43088</v>
      </c>
      <c r="MX26" s="153">
        <v>43089</v>
      </c>
      <c r="MY26" s="153">
        <v>43090</v>
      </c>
      <c r="MZ26" s="153">
        <v>43091</v>
      </c>
      <c r="NA26" s="153">
        <v>43092</v>
      </c>
      <c r="NB26" s="153">
        <v>43093</v>
      </c>
      <c r="NC26" s="153">
        <v>43094</v>
      </c>
      <c r="ND26" s="153">
        <v>43095</v>
      </c>
      <c r="NE26" s="153">
        <v>43096</v>
      </c>
      <c r="NF26" s="153">
        <v>43097</v>
      </c>
      <c r="NG26" s="153">
        <v>43098</v>
      </c>
      <c r="NH26" s="153">
        <v>43099</v>
      </c>
      <c r="NI26" s="153">
        <v>43100</v>
      </c>
      <c r="NJ26" s="154"/>
    </row>
    <row r="27" spans="1:374" s="155" customFormat="1" x14ac:dyDescent="0.35">
      <c r="A27" s="151"/>
      <c r="B27" s="1155"/>
      <c r="C27" s="1155"/>
      <c r="D27" s="1155"/>
      <c r="E27" s="1155"/>
      <c r="F27" s="1155"/>
      <c r="G27" s="1155"/>
      <c r="H27" s="1155"/>
      <c r="I27" s="156">
        <v>42736</v>
      </c>
      <c r="J27" s="157">
        <v>42737</v>
      </c>
      <c r="K27" s="157">
        <v>42738</v>
      </c>
      <c r="L27" s="157">
        <v>42739</v>
      </c>
      <c r="M27" s="157">
        <v>42740</v>
      </c>
      <c r="N27" s="157">
        <v>42741</v>
      </c>
      <c r="O27" s="157">
        <v>42742</v>
      </c>
      <c r="P27" s="157">
        <v>42743</v>
      </c>
      <c r="Q27" s="157">
        <v>42744</v>
      </c>
      <c r="R27" s="157">
        <v>42745</v>
      </c>
      <c r="S27" s="157">
        <v>42746</v>
      </c>
      <c r="T27" s="157">
        <v>42747</v>
      </c>
      <c r="U27" s="157">
        <v>42748</v>
      </c>
      <c r="V27" s="157">
        <v>42749</v>
      </c>
      <c r="W27" s="157">
        <v>42750</v>
      </c>
      <c r="X27" s="157">
        <v>42751</v>
      </c>
      <c r="Y27" s="157">
        <v>42752</v>
      </c>
      <c r="Z27" s="157">
        <v>42753</v>
      </c>
      <c r="AA27" s="157">
        <v>42754</v>
      </c>
      <c r="AB27" s="157">
        <v>42755</v>
      </c>
      <c r="AC27" s="157">
        <v>42756</v>
      </c>
      <c r="AD27" s="157">
        <v>42757</v>
      </c>
      <c r="AE27" s="157">
        <v>42758</v>
      </c>
      <c r="AF27" s="157">
        <v>42759</v>
      </c>
      <c r="AG27" s="157">
        <v>42760</v>
      </c>
      <c r="AH27" s="157">
        <v>42761</v>
      </c>
      <c r="AI27" s="157">
        <v>42762</v>
      </c>
      <c r="AJ27" s="157">
        <v>42763</v>
      </c>
      <c r="AK27" s="157">
        <v>42764</v>
      </c>
      <c r="AL27" s="157">
        <v>42765</v>
      </c>
      <c r="AM27" s="157">
        <v>42766</v>
      </c>
      <c r="AN27" s="157">
        <v>42767</v>
      </c>
      <c r="AO27" s="157">
        <v>42768</v>
      </c>
      <c r="AP27" s="157">
        <v>42769</v>
      </c>
      <c r="AQ27" s="157">
        <v>42770</v>
      </c>
      <c r="AR27" s="157">
        <v>42771</v>
      </c>
      <c r="AS27" s="157">
        <v>42772</v>
      </c>
      <c r="AT27" s="157">
        <v>42773</v>
      </c>
      <c r="AU27" s="157">
        <v>42774</v>
      </c>
      <c r="AV27" s="157">
        <v>42775</v>
      </c>
      <c r="AW27" s="157">
        <v>42776</v>
      </c>
      <c r="AX27" s="157">
        <v>42777</v>
      </c>
      <c r="AY27" s="157">
        <v>42778</v>
      </c>
      <c r="AZ27" s="157">
        <v>42779</v>
      </c>
      <c r="BA27" s="157">
        <v>42780</v>
      </c>
      <c r="BB27" s="157">
        <v>42781</v>
      </c>
      <c r="BC27" s="157">
        <v>42782</v>
      </c>
      <c r="BD27" s="157">
        <v>42783</v>
      </c>
      <c r="BE27" s="157">
        <v>42784</v>
      </c>
      <c r="BF27" s="157">
        <v>42785</v>
      </c>
      <c r="BG27" s="157">
        <v>42786</v>
      </c>
      <c r="BH27" s="157">
        <v>42787</v>
      </c>
      <c r="BI27" s="157">
        <v>42788</v>
      </c>
      <c r="BJ27" s="157">
        <v>42789</v>
      </c>
      <c r="BK27" s="157">
        <v>42790</v>
      </c>
      <c r="BL27" s="157">
        <v>42791</v>
      </c>
      <c r="BM27" s="157">
        <v>42792</v>
      </c>
      <c r="BN27" s="157">
        <v>42793</v>
      </c>
      <c r="BO27" s="157">
        <v>42794</v>
      </c>
      <c r="BP27" s="157">
        <v>42795</v>
      </c>
      <c r="BQ27" s="157">
        <v>42796</v>
      </c>
      <c r="BR27" s="157">
        <v>42797</v>
      </c>
      <c r="BS27" s="157">
        <v>42798</v>
      </c>
      <c r="BT27" s="157">
        <v>42799</v>
      </c>
      <c r="BU27" s="157">
        <v>42800</v>
      </c>
      <c r="BV27" s="157">
        <v>42801</v>
      </c>
      <c r="BW27" s="157">
        <v>42802</v>
      </c>
      <c r="BX27" s="157">
        <v>42803</v>
      </c>
      <c r="BY27" s="157">
        <v>42804</v>
      </c>
      <c r="BZ27" s="157">
        <v>42805</v>
      </c>
      <c r="CA27" s="157">
        <v>42806</v>
      </c>
      <c r="CB27" s="157">
        <v>42807</v>
      </c>
      <c r="CC27" s="157">
        <v>42808</v>
      </c>
      <c r="CD27" s="157">
        <v>42809</v>
      </c>
      <c r="CE27" s="157">
        <v>42810</v>
      </c>
      <c r="CF27" s="157">
        <v>42811</v>
      </c>
      <c r="CG27" s="157">
        <v>42812</v>
      </c>
      <c r="CH27" s="157">
        <v>42813</v>
      </c>
      <c r="CI27" s="157">
        <v>42814</v>
      </c>
      <c r="CJ27" s="157">
        <v>42815</v>
      </c>
      <c r="CK27" s="157">
        <v>42816</v>
      </c>
      <c r="CL27" s="157">
        <v>42817</v>
      </c>
      <c r="CM27" s="157">
        <v>42818</v>
      </c>
      <c r="CN27" s="157">
        <v>42819</v>
      </c>
      <c r="CO27" s="157">
        <v>42820</v>
      </c>
      <c r="CP27" s="157">
        <v>42821</v>
      </c>
      <c r="CQ27" s="157">
        <v>42822</v>
      </c>
      <c r="CR27" s="157">
        <v>42823</v>
      </c>
      <c r="CS27" s="157">
        <v>42824</v>
      </c>
      <c r="CT27" s="157">
        <v>42825</v>
      </c>
      <c r="CU27" s="157">
        <v>42826</v>
      </c>
      <c r="CV27" s="157">
        <v>42827</v>
      </c>
      <c r="CW27" s="157">
        <v>42828</v>
      </c>
      <c r="CX27" s="157">
        <v>42829</v>
      </c>
      <c r="CY27" s="157">
        <v>42830</v>
      </c>
      <c r="CZ27" s="157">
        <v>42831</v>
      </c>
      <c r="DA27" s="157">
        <v>42832</v>
      </c>
      <c r="DB27" s="157">
        <v>42833</v>
      </c>
      <c r="DC27" s="157">
        <v>42834</v>
      </c>
      <c r="DD27" s="157">
        <v>42835</v>
      </c>
      <c r="DE27" s="157">
        <v>42836</v>
      </c>
      <c r="DF27" s="157">
        <v>42837</v>
      </c>
      <c r="DG27" s="157">
        <v>42838</v>
      </c>
      <c r="DH27" s="157">
        <v>42839</v>
      </c>
      <c r="DI27" s="157">
        <v>42840</v>
      </c>
      <c r="DJ27" s="157">
        <v>42841</v>
      </c>
      <c r="DK27" s="157">
        <v>42842</v>
      </c>
      <c r="DL27" s="157">
        <v>42843</v>
      </c>
      <c r="DM27" s="157">
        <v>42844</v>
      </c>
      <c r="DN27" s="157">
        <v>42845</v>
      </c>
      <c r="DO27" s="157">
        <v>42846</v>
      </c>
      <c r="DP27" s="157">
        <v>42847</v>
      </c>
      <c r="DQ27" s="157">
        <v>42848</v>
      </c>
      <c r="DR27" s="157">
        <v>42849</v>
      </c>
      <c r="DS27" s="157">
        <v>42850</v>
      </c>
      <c r="DT27" s="157">
        <v>42851</v>
      </c>
      <c r="DU27" s="157">
        <v>42852</v>
      </c>
      <c r="DV27" s="157">
        <v>42853</v>
      </c>
      <c r="DW27" s="157">
        <v>42854</v>
      </c>
      <c r="DX27" s="157">
        <v>42855</v>
      </c>
      <c r="DY27" s="157">
        <v>42856</v>
      </c>
      <c r="DZ27" s="157">
        <v>42857</v>
      </c>
      <c r="EA27" s="157">
        <v>42858</v>
      </c>
      <c r="EB27" s="157">
        <v>42859</v>
      </c>
      <c r="EC27" s="157">
        <v>42860</v>
      </c>
      <c r="ED27" s="157">
        <v>42861</v>
      </c>
      <c r="EE27" s="157">
        <v>42862</v>
      </c>
      <c r="EF27" s="157">
        <v>42863</v>
      </c>
      <c r="EG27" s="157">
        <v>42864</v>
      </c>
      <c r="EH27" s="157">
        <v>42865</v>
      </c>
      <c r="EI27" s="157">
        <v>42866</v>
      </c>
      <c r="EJ27" s="157">
        <v>42867</v>
      </c>
      <c r="EK27" s="157">
        <v>42868</v>
      </c>
      <c r="EL27" s="157">
        <v>42869</v>
      </c>
      <c r="EM27" s="157">
        <v>42870</v>
      </c>
      <c r="EN27" s="157">
        <v>42871</v>
      </c>
      <c r="EO27" s="157">
        <v>42872</v>
      </c>
      <c r="EP27" s="157">
        <v>42873</v>
      </c>
      <c r="EQ27" s="157">
        <v>42874</v>
      </c>
      <c r="ER27" s="157">
        <v>42875</v>
      </c>
      <c r="ES27" s="157">
        <v>42876</v>
      </c>
      <c r="ET27" s="157">
        <v>42877</v>
      </c>
      <c r="EU27" s="157">
        <v>42878</v>
      </c>
      <c r="EV27" s="157">
        <v>42879</v>
      </c>
      <c r="EW27" s="157">
        <v>42880</v>
      </c>
      <c r="EX27" s="157">
        <v>42881</v>
      </c>
      <c r="EY27" s="157">
        <v>42882</v>
      </c>
      <c r="EZ27" s="157">
        <v>42883</v>
      </c>
      <c r="FA27" s="157">
        <v>42884</v>
      </c>
      <c r="FB27" s="157">
        <v>42885</v>
      </c>
      <c r="FC27" s="157">
        <v>42886</v>
      </c>
      <c r="FD27" s="157">
        <v>42887</v>
      </c>
      <c r="FE27" s="157">
        <v>42888</v>
      </c>
      <c r="FF27" s="157">
        <v>42889</v>
      </c>
      <c r="FG27" s="157">
        <v>42890</v>
      </c>
      <c r="FH27" s="157">
        <v>42891</v>
      </c>
      <c r="FI27" s="157">
        <v>42892</v>
      </c>
      <c r="FJ27" s="157">
        <v>42893</v>
      </c>
      <c r="FK27" s="157">
        <v>42894</v>
      </c>
      <c r="FL27" s="157">
        <v>42895</v>
      </c>
      <c r="FM27" s="157">
        <v>42896</v>
      </c>
      <c r="FN27" s="157">
        <v>42897</v>
      </c>
      <c r="FO27" s="157">
        <v>42898</v>
      </c>
      <c r="FP27" s="157">
        <v>42899</v>
      </c>
      <c r="FQ27" s="157">
        <v>42900</v>
      </c>
      <c r="FR27" s="157">
        <v>42901</v>
      </c>
      <c r="FS27" s="157">
        <v>42902</v>
      </c>
      <c r="FT27" s="157">
        <v>42903</v>
      </c>
      <c r="FU27" s="157">
        <v>42904</v>
      </c>
      <c r="FV27" s="157">
        <v>42905</v>
      </c>
      <c r="FW27" s="157">
        <v>42906</v>
      </c>
      <c r="FX27" s="157">
        <v>42907</v>
      </c>
      <c r="FY27" s="157">
        <v>42908</v>
      </c>
      <c r="FZ27" s="157">
        <v>42909</v>
      </c>
      <c r="GA27" s="157">
        <v>42910</v>
      </c>
      <c r="GB27" s="157">
        <v>42911</v>
      </c>
      <c r="GC27" s="157">
        <v>42912</v>
      </c>
      <c r="GD27" s="157">
        <v>42913</v>
      </c>
      <c r="GE27" s="157">
        <v>42914</v>
      </c>
      <c r="GF27" s="157">
        <v>42915</v>
      </c>
      <c r="GG27" s="157">
        <v>42916</v>
      </c>
      <c r="GH27" s="157">
        <v>42917</v>
      </c>
      <c r="GI27" s="157">
        <v>42918</v>
      </c>
      <c r="GJ27" s="157">
        <v>42919</v>
      </c>
      <c r="GK27" s="157">
        <v>42920</v>
      </c>
      <c r="GL27" s="157">
        <v>42921</v>
      </c>
      <c r="GM27" s="157">
        <v>42922</v>
      </c>
      <c r="GN27" s="157">
        <v>42923</v>
      </c>
      <c r="GO27" s="157">
        <v>42924</v>
      </c>
      <c r="GP27" s="157">
        <v>42925</v>
      </c>
      <c r="GQ27" s="157">
        <v>42926</v>
      </c>
      <c r="GR27" s="157">
        <v>42927</v>
      </c>
      <c r="GS27" s="157">
        <v>42928</v>
      </c>
      <c r="GT27" s="157">
        <v>42929</v>
      </c>
      <c r="GU27" s="157">
        <v>42930</v>
      </c>
      <c r="GV27" s="157">
        <v>42931</v>
      </c>
      <c r="GW27" s="157">
        <v>42932</v>
      </c>
      <c r="GX27" s="157">
        <v>42933</v>
      </c>
      <c r="GY27" s="157">
        <v>42934</v>
      </c>
      <c r="GZ27" s="157">
        <v>42935</v>
      </c>
      <c r="HA27" s="157">
        <v>42936</v>
      </c>
      <c r="HB27" s="157">
        <v>42937</v>
      </c>
      <c r="HC27" s="157">
        <v>42938</v>
      </c>
      <c r="HD27" s="157">
        <v>42939</v>
      </c>
      <c r="HE27" s="157">
        <v>42940</v>
      </c>
      <c r="HF27" s="157">
        <v>42941</v>
      </c>
      <c r="HG27" s="157">
        <v>42942</v>
      </c>
      <c r="HH27" s="157">
        <v>42943</v>
      </c>
      <c r="HI27" s="157">
        <v>42944</v>
      </c>
      <c r="HJ27" s="157">
        <v>42945</v>
      </c>
      <c r="HK27" s="157">
        <v>42946</v>
      </c>
      <c r="HL27" s="157">
        <v>42947</v>
      </c>
      <c r="HM27" s="157">
        <v>42948</v>
      </c>
      <c r="HN27" s="157">
        <v>42949</v>
      </c>
      <c r="HO27" s="157">
        <v>42950</v>
      </c>
      <c r="HP27" s="157">
        <v>42951</v>
      </c>
      <c r="HQ27" s="157">
        <v>42952</v>
      </c>
      <c r="HR27" s="157">
        <v>42953</v>
      </c>
      <c r="HS27" s="157">
        <v>42954</v>
      </c>
      <c r="HT27" s="157">
        <v>42955</v>
      </c>
      <c r="HU27" s="157">
        <v>42956</v>
      </c>
      <c r="HV27" s="157">
        <v>42957</v>
      </c>
      <c r="HW27" s="157">
        <v>42958</v>
      </c>
      <c r="HX27" s="157">
        <v>42959</v>
      </c>
      <c r="HY27" s="157">
        <v>42960</v>
      </c>
      <c r="HZ27" s="157">
        <v>42961</v>
      </c>
      <c r="IA27" s="157">
        <v>42962</v>
      </c>
      <c r="IB27" s="157">
        <v>42963</v>
      </c>
      <c r="IC27" s="157">
        <v>42964</v>
      </c>
      <c r="ID27" s="157">
        <v>42965</v>
      </c>
      <c r="IE27" s="157">
        <v>42966</v>
      </c>
      <c r="IF27" s="157">
        <v>42967</v>
      </c>
      <c r="IG27" s="157">
        <v>42968</v>
      </c>
      <c r="IH27" s="157">
        <v>42969</v>
      </c>
      <c r="II27" s="157">
        <v>42970</v>
      </c>
      <c r="IJ27" s="157">
        <v>42971</v>
      </c>
      <c r="IK27" s="157">
        <v>42972</v>
      </c>
      <c r="IL27" s="157">
        <v>42973</v>
      </c>
      <c r="IM27" s="157">
        <v>42974</v>
      </c>
      <c r="IN27" s="157">
        <v>42975</v>
      </c>
      <c r="IO27" s="157">
        <v>42976</v>
      </c>
      <c r="IP27" s="157">
        <v>42977</v>
      </c>
      <c r="IQ27" s="157">
        <v>42978</v>
      </c>
      <c r="IR27" s="157">
        <v>42979</v>
      </c>
      <c r="IS27" s="157">
        <v>42980</v>
      </c>
      <c r="IT27" s="157">
        <v>42981</v>
      </c>
      <c r="IU27" s="157">
        <v>42982</v>
      </c>
      <c r="IV27" s="157">
        <v>42983</v>
      </c>
      <c r="IW27" s="157">
        <v>42984</v>
      </c>
      <c r="IX27" s="157">
        <v>42985</v>
      </c>
      <c r="IY27" s="157">
        <v>42986</v>
      </c>
      <c r="IZ27" s="157">
        <v>42987</v>
      </c>
      <c r="JA27" s="157">
        <v>42988</v>
      </c>
      <c r="JB27" s="157">
        <v>42989</v>
      </c>
      <c r="JC27" s="157">
        <v>42990</v>
      </c>
      <c r="JD27" s="157">
        <v>42991</v>
      </c>
      <c r="JE27" s="157">
        <v>42992</v>
      </c>
      <c r="JF27" s="157">
        <v>42993</v>
      </c>
      <c r="JG27" s="157">
        <v>42994</v>
      </c>
      <c r="JH27" s="157">
        <v>42995</v>
      </c>
      <c r="JI27" s="157">
        <v>42996</v>
      </c>
      <c r="JJ27" s="157">
        <v>42997</v>
      </c>
      <c r="JK27" s="157">
        <v>42998</v>
      </c>
      <c r="JL27" s="157">
        <v>42999</v>
      </c>
      <c r="JM27" s="157">
        <v>43000</v>
      </c>
      <c r="JN27" s="157">
        <v>43001</v>
      </c>
      <c r="JO27" s="157">
        <v>43002</v>
      </c>
      <c r="JP27" s="157">
        <v>43003</v>
      </c>
      <c r="JQ27" s="157">
        <v>43004</v>
      </c>
      <c r="JR27" s="157">
        <v>43005</v>
      </c>
      <c r="JS27" s="157">
        <v>43006</v>
      </c>
      <c r="JT27" s="157">
        <v>43007</v>
      </c>
      <c r="JU27" s="157">
        <v>43008</v>
      </c>
      <c r="JV27" s="157">
        <v>43009</v>
      </c>
      <c r="JW27" s="157">
        <v>43010</v>
      </c>
      <c r="JX27" s="157">
        <v>43011</v>
      </c>
      <c r="JY27" s="157">
        <v>43012</v>
      </c>
      <c r="JZ27" s="157">
        <v>43013</v>
      </c>
      <c r="KA27" s="157">
        <v>43014</v>
      </c>
      <c r="KB27" s="157">
        <v>43015</v>
      </c>
      <c r="KC27" s="157">
        <v>43016</v>
      </c>
      <c r="KD27" s="157">
        <v>43017</v>
      </c>
      <c r="KE27" s="157">
        <v>43018</v>
      </c>
      <c r="KF27" s="157">
        <v>43019</v>
      </c>
      <c r="KG27" s="157">
        <v>43020</v>
      </c>
      <c r="KH27" s="157">
        <v>43021</v>
      </c>
      <c r="KI27" s="157">
        <v>43022</v>
      </c>
      <c r="KJ27" s="157">
        <v>43023</v>
      </c>
      <c r="KK27" s="157">
        <v>43024</v>
      </c>
      <c r="KL27" s="157">
        <v>43025</v>
      </c>
      <c r="KM27" s="157">
        <v>43026</v>
      </c>
      <c r="KN27" s="157">
        <v>43027</v>
      </c>
      <c r="KO27" s="157">
        <v>43028</v>
      </c>
      <c r="KP27" s="157">
        <v>43029</v>
      </c>
      <c r="KQ27" s="157">
        <v>43030</v>
      </c>
      <c r="KR27" s="157">
        <v>43031</v>
      </c>
      <c r="KS27" s="157">
        <v>43032</v>
      </c>
      <c r="KT27" s="157">
        <v>43033</v>
      </c>
      <c r="KU27" s="157">
        <v>43034</v>
      </c>
      <c r="KV27" s="157">
        <v>43035</v>
      </c>
      <c r="KW27" s="157">
        <v>43036</v>
      </c>
      <c r="KX27" s="157">
        <v>43037</v>
      </c>
      <c r="KY27" s="157">
        <v>43038</v>
      </c>
      <c r="KZ27" s="157">
        <v>43039</v>
      </c>
      <c r="LA27" s="157">
        <v>43040</v>
      </c>
      <c r="LB27" s="157">
        <v>43041</v>
      </c>
      <c r="LC27" s="157">
        <v>43042</v>
      </c>
      <c r="LD27" s="157">
        <v>43043</v>
      </c>
      <c r="LE27" s="157">
        <v>43044</v>
      </c>
      <c r="LF27" s="157">
        <v>43045</v>
      </c>
      <c r="LG27" s="157">
        <v>43046</v>
      </c>
      <c r="LH27" s="157">
        <v>43047</v>
      </c>
      <c r="LI27" s="157">
        <v>43048</v>
      </c>
      <c r="LJ27" s="157">
        <v>43049</v>
      </c>
      <c r="LK27" s="157">
        <v>43050</v>
      </c>
      <c r="LL27" s="157">
        <v>43051</v>
      </c>
      <c r="LM27" s="157">
        <v>43052</v>
      </c>
      <c r="LN27" s="157">
        <v>43053</v>
      </c>
      <c r="LO27" s="157">
        <v>43054</v>
      </c>
      <c r="LP27" s="157">
        <v>43055</v>
      </c>
      <c r="LQ27" s="157">
        <v>43056</v>
      </c>
      <c r="LR27" s="157">
        <v>43057</v>
      </c>
      <c r="LS27" s="157">
        <v>43058</v>
      </c>
      <c r="LT27" s="157">
        <v>43059</v>
      </c>
      <c r="LU27" s="157">
        <v>43060</v>
      </c>
      <c r="LV27" s="157">
        <v>43061</v>
      </c>
      <c r="LW27" s="157">
        <v>43062</v>
      </c>
      <c r="LX27" s="157">
        <v>43063</v>
      </c>
      <c r="LY27" s="157">
        <v>43064</v>
      </c>
      <c r="LZ27" s="157">
        <v>43065</v>
      </c>
      <c r="MA27" s="157">
        <v>43066</v>
      </c>
      <c r="MB27" s="157">
        <v>43067</v>
      </c>
      <c r="MC27" s="157">
        <v>43068</v>
      </c>
      <c r="MD27" s="157">
        <v>43069</v>
      </c>
      <c r="ME27" s="157">
        <v>43070</v>
      </c>
      <c r="MF27" s="157">
        <v>43071</v>
      </c>
      <c r="MG27" s="157">
        <v>43072</v>
      </c>
      <c r="MH27" s="157">
        <v>43073</v>
      </c>
      <c r="MI27" s="157">
        <v>43074</v>
      </c>
      <c r="MJ27" s="157">
        <v>43075</v>
      </c>
      <c r="MK27" s="157">
        <v>43076</v>
      </c>
      <c r="ML27" s="157">
        <v>43077</v>
      </c>
      <c r="MM27" s="157">
        <v>43078</v>
      </c>
      <c r="MN27" s="157">
        <v>43079</v>
      </c>
      <c r="MO27" s="157">
        <v>43080</v>
      </c>
      <c r="MP27" s="157">
        <v>43081</v>
      </c>
      <c r="MQ27" s="157">
        <v>43082</v>
      </c>
      <c r="MR27" s="157">
        <v>43083</v>
      </c>
      <c r="MS27" s="157">
        <v>43084</v>
      </c>
      <c r="MT27" s="157">
        <v>43085</v>
      </c>
      <c r="MU27" s="157">
        <v>43086</v>
      </c>
      <c r="MV27" s="157">
        <v>43087</v>
      </c>
      <c r="MW27" s="157">
        <v>43088</v>
      </c>
      <c r="MX27" s="157">
        <v>43089</v>
      </c>
      <c r="MY27" s="157">
        <v>43090</v>
      </c>
      <c r="MZ27" s="157">
        <v>43091</v>
      </c>
      <c r="NA27" s="157">
        <v>43092</v>
      </c>
      <c r="NB27" s="157">
        <v>43093</v>
      </c>
      <c r="NC27" s="157">
        <v>43094</v>
      </c>
      <c r="ND27" s="157">
        <v>43095</v>
      </c>
      <c r="NE27" s="157">
        <v>43096</v>
      </c>
      <c r="NF27" s="157">
        <v>43097</v>
      </c>
      <c r="NG27" s="157">
        <v>43098</v>
      </c>
      <c r="NH27" s="157">
        <v>43099</v>
      </c>
      <c r="NI27" s="157">
        <v>43100</v>
      </c>
      <c r="NJ27" s="154"/>
    </row>
    <row r="28" spans="1:374" s="155" customFormat="1" x14ac:dyDescent="0.35">
      <c r="A28" s="151"/>
      <c r="B28" s="1154"/>
      <c r="C28" s="1154"/>
      <c r="D28" s="1154"/>
      <c r="E28" s="1154"/>
      <c r="F28" s="1154"/>
      <c r="G28" s="1154"/>
      <c r="H28" s="1154" t="str">
        <f t="shared" ref="H28" si="2">IF(F28="","",F28-G28)</f>
        <v/>
      </c>
      <c r="I28" s="152">
        <v>42736</v>
      </c>
      <c r="J28" s="153">
        <v>42737</v>
      </c>
      <c r="K28" s="153">
        <v>42738</v>
      </c>
      <c r="L28" s="153">
        <v>42739</v>
      </c>
      <c r="M28" s="153">
        <v>42740</v>
      </c>
      <c r="N28" s="153">
        <v>42741</v>
      </c>
      <c r="O28" s="153">
        <v>42742</v>
      </c>
      <c r="P28" s="153">
        <v>42743</v>
      </c>
      <c r="Q28" s="153">
        <v>42744</v>
      </c>
      <c r="R28" s="153">
        <v>42745</v>
      </c>
      <c r="S28" s="153">
        <v>42746</v>
      </c>
      <c r="T28" s="153">
        <v>42747</v>
      </c>
      <c r="U28" s="153">
        <v>42748</v>
      </c>
      <c r="V28" s="153">
        <v>42749</v>
      </c>
      <c r="W28" s="153">
        <v>42750</v>
      </c>
      <c r="X28" s="153">
        <v>42751</v>
      </c>
      <c r="Y28" s="153">
        <v>42752</v>
      </c>
      <c r="Z28" s="153">
        <v>42753</v>
      </c>
      <c r="AA28" s="153">
        <v>42754</v>
      </c>
      <c r="AB28" s="153">
        <v>42755</v>
      </c>
      <c r="AC28" s="153">
        <v>42756</v>
      </c>
      <c r="AD28" s="153">
        <v>42757</v>
      </c>
      <c r="AE28" s="153">
        <v>42758</v>
      </c>
      <c r="AF28" s="153">
        <v>42759</v>
      </c>
      <c r="AG28" s="153">
        <v>42760</v>
      </c>
      <c r="AH28" s="153">
        <v>42761</v>
      </c>
      <c r="AI28" s="153">
        <v>42762</v>
      </c>
      <c r="AJ28" s="153">
        <v>42763</v>
      </c>
      <c r="AK28" s="153">
        <v>42764</v>
      </c>
      <c r="AL28" s="153">
        <v>42765</v>
      </c>
      <c r="AM28" s="153">
        <v>42766</v>
      </c>
      <c r="AN28" s="153">
        <v>42767</v>
      </c>
      <c r="AO28" s="153">
        <v>42768</v>
      </c>
      <c r="AP28" s="153">
        <v>42769</v>
      </c>
      <c r="AQ28" s="153">
        <v>42770</v>
      </c>
      <c r="AR28" s="153">
        <v>42771</v>
      </c>
      <c r="AS28" s="153">
        <v>42772</v>
      </c>
      <c r="AT28" s="153">
        <v>42773</v>
      </c>
      <c r="AU28" s="153">
        <v>42774</v>
      </c>
      <c r="AV28" s="153">
        <v>42775</v>
      </c>
      <c r="AW28" s="153">
        <v>42776</v>
      </c>
      <c r="AX28" s="153">
        <v>42777</v>
      </c>
      <c r="AY28" s="153">
        <v>42778</v>
      </c>
      <c r="AZ28" s="153">
        <v>42779</v>
      </c>
      <c r="BA28" s="153">
        <v>42780</v>
      </c>
      <c r="BB28" s="153">
        <v>42781</v>
      </c>
      <c r="BC28" s="153">
        <v>42782</v>
      </c>
      <c r="BD28" s="153">
        <v>42783</v>
      </c>
      <c r="BE28" s="153">
        <v>42784</v>
      </c>
      <c r="BF28" s="153">
        <v>42785</v>
      </c>
      <c r="BG28" s="153">
        <v>42786</v>
      </c>
      <c r="BH28" s="153">
        <v>42787</v>
      </c>
      <c r="BI28" s="153">
        <v>42788</v>
      </c>
      <c r="BJ28" s="153">
        <v>42789</v>
      </c>
      <c r="BK28" s="153">
        <v>42790</v>
      </c>
      <c r="BL28" s="153">
        <v>42791</v>
      </c>
      <c r="BM28" s="153">
        <v>42792</v>
      </c>
      <c r="BN28" s="153">
        <v>42793</v>
      </c>
      <c r="BO28" s="153">
        <v>42794</v>
      </c>
      <c r="BP28" s="153">
        <v>42795</v>
      </c>
      <c r="BQ28" s="153">
        <v>42796</v>
      </c>
      <c r="BR28" s="153">
        <v>42797</v>
      </c>
      <c r="BS28" s="153">
        <v>42798</v>
      </c>
      <c r="BT28" s="153">
        <v>42799</v>
      </c>
      <c r="BU28" s="153">
        <v>42800</v>
      </c>
      <c r="BV28" s="153">
        <v>42801</v>
      </c>
      <c r="BW28" s="153">
        <v>42802</v>
      </c>
      <c r="BX28" s="153">
        <v>42803</v>
      </c>
      <c r="BY28" s="153">
        <v>42804</v>
      </c>
      <c r="BZ28" s="153">
        <v>42805</v>
      </c>
      <c r="CA28" s="153">
        <v>42806</v>
      </c>
      <c r="CB28" s="153">
        <v>42807</v>
      </c>
      <c r="CC28" s="153">
        <v>42808</v>
      </c>
      <c r="CD28" s="153">
        <v>42809</v>
      </c>
      <c r="CE28" s="153">
        <v>42810</v>
      </c>
      <c r="CF28" s="153">
        <v>42811</v>
      </c>
      <c r="CG28" s="153">
        <v>42812</v>
      </c>
      <c r="CH28" s="153">
        <v>42813</v>
      </c>
      <c r="CI28" s="153">
        <v>42814</v>
      </c>
      <c r="CJ28" s="153">
        <v>42815</v>
      </c>
      <c r="CK28" s="153">
        <v>42816</v>
      </c>
      <c r="CL28" s="153">
        <v>42817</v>
      </c>
      <c r="CM28" s="153">
        <v>42818</v>
      </c>
      <c r="CN28" s="153">
        <v>42819</v>
      </c>
      <c r="CO28" s="153">
        <v>42820</v>
      </c>
      <c r="CP28" s="153">
        <v>42821</v>
      </c>
      <c r="CQ28" s="153">
        <v>42822</v>
      </c>
      <c r="CR28" s="153">
        <v>42823</v>
      </c>
      <c r="CS28" s="153">
        <v>42824</v>
      </c>
      <c r="CT28" s="153">
        <v>42825</v>
      </c>
      <c r="CU28" s="153">
        <v>42826</v>
      </c>
      <c r="CV28" s="153">
        <v>42827</v>
      </c>
      <c r="CW28" s="153">
        <v>42828</v>
      </c>
      <c r="CX28" s="153">
        <v>42829</v>
      </c>
      <c r="CY28" s="153">
        <v>42830</v>
      </c>
      <c r="CZ28" s="153">
        <v>42831</v>
      </c>
      <c r="DA28" s="153">
        <v>42832</v>
      </c>
      <c r="DB28" s="153">
        <v>42833</v>
      </c>
      <c r="DC28" s="153">
        <v>42834</v>
      </c>
      <c r="DD28" s="153">
        <v>42835</v>
      </c>
      <c r="DE28" s="153">
        <v>42836</v>
      </c>
      <c r="DF28" s="153">
        <v>42837</v>
      </c>
      <c r="DG28" s="153">
        <v>42838</v>
      </c>
      <c r="DH28" s="153">
        <v>42839</v>
      </c>
      <c r="DI28" s="153">
        <v>42840</v>
      </c>
      <c r="DJ28" s="153">
        <v>42841</v>
      </c>
      <c r="DK28" s="153">
        <v>42842</v>
      </c>
      <c r="DL28" s="153">
        <v>42843</v>
      </c>
      <c r="DM28" s="153">
        <v>42844</v>
      </c>
      <c r="DN28" s="153">
        <v>42845</v>
      </c>
      <c r="DO28" s="153">
        <v>42846</v>
      </c>
      <c r="DP28" s="153">
        <v>42847</v>
      </c>
      <c r="DQ28" s="153">
        <v>42848</v>
      </c>
      <c r="DR28" s="153">
        <v>42849</v>
      </c>
      <c r="DS28" s="153">
        <v>42850</v>
      </c>
      <c r="DT28" s="153">
        <v>42851</v>
      </c>
      <c r="DU28" s="153">
        <v>42852</v>
      </c>
      <c r="DV28" s="153">
        <v>42853</v>
      </c>
      <c r="DW28" s="153">
        <v>42854</v>
      </c>
      <c r="DX28" s="153">
        <v>42855</v>
      </c>
      <c r="DY28" s="153">
        <v>42856</v>
      </c>
      <c r="DZ28" s="153">
        <v>42857</v>
      </c>
      <c r="EA28" s="153">
        <v>42858</v>
      </c>
      <c r="EB28" s="153">
        <v>42859</v>
      </c>
      <c r="EC28" s="153">
        <v>42860</v>
      </c>
      <c r="ED28" s="153">
        <v>42861</v>
      </c>
      <c r="EE28" s="153">
        <v>42862</v>
      </c>
      <c r="EF28" s="153">
        <v>42863</v>
      </c>
      <c r="EG28" s="153">
        <v>42864</v>
      </c>
      <c r="EH28" s="153">
        <v>42865</v>
      </c>
      <c r="EI28" s="153">
        <v>42866</v>
      </c>
      <c r="EJ28" s="153">
        <v>42867</v>
      </c>
      <c r="EK28" s="153">
        <v>42868</v>
      </c>
      <c r="EL28" s="153">
        <v>42869</v>
      </c>
      <c r="EM28" s="153">
        <v>42870</v>
      </c>
      <c r="EN28" s="153">
        <v>42871</v>
      </c>
      <c r="EO28" s="153">
        <v>42872</v>
      </c>
      <c r="EP28" s="153">
        <v>42873</v>
      </c>
      <c r="EQ28" s="153">
        <v>42874</v>
      </c>
      <c r="ER28" s="153">
        <v>42875</v>
      </c>
      <c r="ES28" s="153">
        <v>42876</v>
      </c>
      <c r="ET28" s="153">
        <v>42877</v>
      </c>
      <c r="EU28" s="153">
        <v>42878</v>
      </c>
      <c r="EV28" s="153">
        <v>42879</v>
      </c>
      <c r="EW28" s="153">
        <v>42880</v>
      </c>
      <c r="EX28" s="153">
        <v>42881</v>
      </c>
      <c r="EY28" s="153">
        <v>42882</v>
      </c>
      <c r="EZ28" s="153">
        <v>42883</v>
      </c>
      <c r="FA28" s="153">
        <v>42884</v>
      </c>
      <c r="FB28" s="153">
        <v>42885</v>
      </c>
      <c r="FC28" s="153">
        <v>42886</v>
      </c>
      <c r="FD28" s="153">
        <v>42887</v>
      </c>
      <c r="FE28" s="153">
        <v>42888</v>
      </c>
      <c r="FF28" s="153">
        <v>42889</v>
      </c>
      <c r="FG28" s="153">
        <v>42890</v>
      </c>
      <c r="FH28" s="153">
        <v>42891</v>
      </c>
      <c r="FI28" s="153">
        <v>42892</v>
      </c>
      <c r="FJ28" s="153">
        <v>42893</v>
      </c>
      <c r="FK28" s="153">
        <v>42894</v>
      </c>
      <c r="FL28" s="153">
        <v>42895</v>
      </c>
      <c r="FM28" s="153">
        <v>42896</v>
      </c>
      <c r="FN28" s="153">
        <v>42897</v>
      </c>
      <c r="FO28" s="153">
        <v>42898</v>
      </c>
      <c r="FP28" s="153">
        <v>42899</v>
      </c>
      <c r="FQ28" s="153">
        <v>42900</v>
      </c>
      <c r="FR28" s="153">
        <v>42901</v>
      </c>
      <c r="FS28" s="153">
        <v>42902</v>
      </c>
      <c r="FT28" s="153">
        <v>42903</v>
      </c>
      <c r="FU28" s="153">
        <v>42904</v>
      </c>
      <c r="FV28" s="153">
        <v>42905</v>
      </c>
      <c r="FW28" s="153">
        <v>42906</v>
      </c>
      <c r="FX28" s="153">
        <v>42907</v>
      </c>
      <c r="FY28" s="153">
        <v>42908</v>
      </c>
      <c r="FZ28" s="153">
        <v>42909</v>
      </c>
      <c r="GA28" s="153">
        <v>42910</v>
      </c>
      <c r="GB28" s="153">
        <v>42911</v>
      </c>
      <c r="GC28" s="153">
        <v>42912</v>
      </c>
      <c r="GD28" s="153">
        <v>42913</v>
      </c>
      <c r="GE28" s="153">
        <v>42914</v>
      </c>
      <c r="GF28" s="153">
        <v>42915</v>
      </c>
      <c r="GG28" s="153">
        <v>42916</v>
      </c>
      <c r="GH28" s="153">
        <v>42917</v>
      </c>
      <c r="GI28" s="153">
        <v>42918</v>
      </c>
      <c r="GJ28" s="153">
        <v>42919</v>
      </c>
      <c r="GK28" s="153">
        <v>42920</v>
      </c>
      <c r="GL28" s="153">
        <v>42921</v>
      </c>
      <c r="GM28" s="153">
        <v>42922</v>
      </c>
      <c r="GN28" s="153">
        <v>42923</v>
      </c>
      <c r="GO28" s="153">
        <v>42924</v>
      </c>
      <c r="GP28" s="153">
        <v>42925</v>
      </c>
      <c r="GQ28" s="153">
        <v>42926</v>
      </c>
      <c r="GR28" s="153">
        <v>42927</v>
      </c>
      <c r="GS28" s="153">
        <v>42928</v>
      </c>
      <c r="GT28" s="153">
        <v>42929</v>
      </c>
      <c r="GU28" s="153">
        <v>42930</v>
      </c>
      <c r="GV28" s="153">
        <v>42931</v>
      </c>
      <c r="GW28" s="153">
        <v>42932</v>
      </c>
      <c r="GX28" s="153">
        <v>42933</v>
      </c>
      <c r="GY28" s="153">
        <v>42934</v>
      </c>
      <c r="GZ28" s="153">
        <v>42935</v>
      </c>
      <c r="HA28" s="153">
        <v>42936</v>
      </c>
      <c r="HB28" s="153">
        <v>42937</v>
      </c>
      <c r="HC28" s="153">
        <v>42938</v>
      </c>
      <c r="HD28" s="153">
        <v>42939</v>
      </c>
      <c r="HE28" s="153">
        <v>42940</v>
      </c>
      <c r="HF28" s="153">
        <v>42941</v>
      </c>
      <c r="HG28" s="153">
        <v>42942</v>
      </c>
      <c r="HH28" s="153">
        <v>42943</v>
      </c>
      <c r="HI28" s="153">
        <v>42944</v>
      </c>
      <c r="HJ28" s="153">
        <v>42945</v>
      </c>
      <c r="HK28" s="153">
        <v>42946</v>
      </c>
      <c r="HL28" s="153">
        <v>42947</v>
      </c>
      <c r="HM28" s="153">
        <v>42948</v>
      </c>
      <c r="HN28" s="153">
        <v>42949</v>
      </c>
      <c r="HO28" s="153">
        <v>42950</v>
      </c>
      <c r="HP28" s="153">
        <v>42951</v>
      </c>
      <c r="HQ28" s="153">
        <v>42952</v>
      </c>
      <c r="HR28" s="153">
        <v>42953</v>
      </c>
      <c r="HS28" s="153">
        <v>42954</v>
      </c>
      <c r="HT28" s="153">
        <v>42955</v>
      </c>
      <c r="HU28" s="153">
        <v>42956</v>
      </c>
      <c r="HV28" s="153">
        <v>42957</v>
      </c>
      <c r="HW28" s="153">
        <v>42958</v>
      </c>
      <c r="HX28" s="153">
        <v>42959</v>
      </c>
      <c r="HY28" s="153">
        <v>42960</v>
      </c>
      <c r="HZ28" s="153">
        <v>42961</v>
      </c>
      <c r="IA28" s="153">
        <v>42962</v>
      </c>
      <c r="IB28" s="153">
        <v>42963</v>
      </c>
      <c r="IC28" s="153">
        <v>42964</v>
      </c>
      <c r="ID28" s="153">
        <v>42965</v>
      </c>
      <c r="IE28" s="153">
        <v>42966</v>
      </c>
      <c r="IF28" s="153">
        <v>42967</v>
      </c>
      <c r="IG28" s="153">
        <v>42968</v>
      </c>
      <c r="IH28" s="153">
        <v>42969</v>
      </c>
      <c r="II28" s="153">
        <v>42970</v>
      </c>
      <c r="IJ28" s="153">
        <v>42971</v>
      </c>
      <c r="IK28" s="153">
        <v>42972</v>
      </c>
      <c r="IL28" s="153">
        <v>42973</v>
      </c>
      <c r="IM28" s="153">
        <v>42974</v>
      </c>
      <c r="IN28" s="153">
        <v>42975</v>
      </c>
      <c r="IO28" s="153">
        <v>42976</v>
      </c>
      <c r="IP28" s="153">
        <v>42977</v>
      </c>
      <c r="IQ28" s="153">
        <v>42978</v>
      </c>
      <c r="IR28" s="153">
        <v>42979</v>
      </c>
      <c r="IS28" s="153">
        <v>42980</v>
      </c>
      <c r="IT28" s="153">
        <v>42981</v>
      </c>
      <c r="IU28" s="153">
        <v>42982</v>
      </c>
      <c r="IV28" s="153">
        <v>42983</v>
      </c>
      <c r="IW28" s="153">
        <v>42984</v>
      </c>
      <c r="IX28" s="153">
        <v>42985</v>
      </c>
      <c r="IY28" s="153">
        <v>42986</v>
      </c>
      <c r="IZ28" s="153">
        <v>42987</v>
      </c>
      <c r="JA28" s="153">
        <v>42988</v>
      </c>
      <c r="JB28" s="153">
        <v>42989</v>
      </c>
      <c r="JC28" s="153">
        <v>42990</v>
      </c>
      <c r="JD28" s="153">
        <v>42991</v>
      </c>
      <c r="JE28" s="153">
        <v>42992</v>
      </c>
      <c r="JF28" s="153">
        <v>42993</v>
      </c>
      <c r="JG28" s="153">
        <v>42994</v>
      </c>
      <c r="JH28" s="153">
        <v>42995</v>
      </c>
      <c r="JI28" s="153">
        <v>42996</v>
      </c>
      <c r="JJ28" s="153">
        <v>42997</v>
      </c>
      <c r="JK28" s="153">
        <v>42998</v>
      </c>
      <c r="JL28" s="153">
        <v>42999</v>
      </c>
      <c r="JM28" s="153">
        <v>43000</v>
      </c>
      <c r="JN28" s="153">
        <v>43001</v>
      </c>
      <c r="JO28" s="153">
        <v>43002</v>
      </c>
      <c r="JP28" s="153">
        <v>43003</v>
      </c>
      <c r="JQ28" s="153">
        <v>43004</v>
      </c>
      <c r="JR28" s="153">
        <v>43005</v>
      </c>
      <c r="JS28" s="153">
        <v>43006</v>
      </c>
      <c r="JT28" s="153">
        <v>43007</v>
      </c>
      <c r="JU28" s="153">
        <v>43008</v>
      </c>
      <c r="JV28" s="153">
        <v>43009</v>
      </c>
      <c r="JW28" s="153">
        <v>43010</v>
      </c>
      <c r="JX28" s="153">
        <v>43011</v>
      </c>
      <c r="JY28" s="153">
        <v>43012</v>
      </c>
      <c r="JZ28" s="153">
        <v>43013</v>
      </c>
      <c r="KA28" s="153">
        <v>43014</v>
      </c>
      <c r="KB28" s="153">
        <v>43015</v>
      </c>
      <c r="KC28" s="153">
        <v>43016</v>
      </c>
      <c r="KD28" s="153">
        <v>43017</v>
      </c>
      <c r="KE28" s="153">
        <v>43018</v>
      </c>
      <c r="KF28" s="153">
        <v>43019</v>
      </c>
      <c r="KG28" s="153">
        <v>43020</v>
      </c>
      <c r="KH28" s="153">
        <v>43021</v>
      </c>
      <c r="KI28" s="153">
        <v>43022</v>
      </c>
      <c r="KJ28" s="153">
        <v>43023</v>
      </c>
      <c r="KK28" s="153">
        <v>43024</v>
      </c>
      <c r="KL28" s="153">
        <v>43025</v>
      </c>
      <c r="KM28" s="153">
        <v>43026</v>
      </c>
      <c r="KN28" s="153">
        <v>43027</v>
      </c>
      <c r="KO28" s="153">
        <v>43028</v>
      </c>
      <c r="KP28" s="153">
        <v>43029</v>
      </c>
      <c r="KQ28" s="153">
        <v>43030</v>
      </c>
      <c r="KR28" s="153">
        <v>43031</v>
      </c>
      <c r="KS28" s="153">
        <v>43032</v>
      </c>
      <c r="KT28" s="153">
        <v>43033</v>
      </c>
      <c r="KU28" s="153">
        <v>43034</v>
      </c>
      <c r="KV28" s="153">
        <v>43035</v>
      </c>
      <c r="KW28" s="153">
        <v>43036</v>
      </c>
      <c r="KX28" s="153">
        <v>43037</v>
      </c>
      <c r="KY28" s="153">
        <v>43038</v>
      </c>
      <c r="KZ28" s="153">
        <v>43039</v>
      </c>
      <c r="LA28" s="153">
        <v>43040</v>
      </c>
      <c r="LB28" s="153">
        <v>43041</v>
      </c>
      <c r="LC28" s="153">
        <v>43042</v>
      </c>
      <c r="LD28" s="153">
        <v>43043</v>
      </c>
      <c r="LE28" s="153">
        <v>43044</v>
      </c>
      <c r="LF28" s="153">
        <v>43045</v>
      </c>
      <c r="LG28" s="153">
        <v>43046</v>
      </c>
      <c r="LH28" s="153">
        <v>43047</v>
      </c>
      <c r="LI28" s="153">
        <v>43048</v>
      </c>
      <c r="LJ28" s="153">
        <v>43049</v>
      </c>
      <c r="LK28" s="153">
        <v>43050</v>
      </c>
      <c r="LL28" s="153">
        <v>43051</v>
      </c>
      <c r="LM28" s="153">
        <v>43052</v>
      </c>
      <c r="LN28" s="153">
        <v>43053</v>
      </c>
      <c r="LO28" s="153">
        <v>43054</v>
      </c>
      <c r="LP28" s="153">
        <v>43055</v>
      </c>
      <c r="LQ28" s="153">
        <v>43056</v>
      </c>
      <c r="LR28" s="153">
        <v>43057</v>
      </c>
      <c r="LS28" s="153">
        <v>43058</v>
      </c>
      <c r="LT28" s="153">
        <v>43059</v>
      </c>
      <c r="LU28" s="153">
        <v>43060</v>
      </c>
      <c r="LV28" s="153">
        <v>43061</v>
      </c>
      <c r="LW28" s="153">
        <v>43062</v>
      </c>
      <c r="LX28" s="153">
        <v>43063</v>
      </c>
      <c r="LY28" s="153">
        <v>43064</v>
      </c>
      <c r="LZ28" s="153">
        <v>43065</v>
      </c>
      <c r="MA28" s="153">
        <v>43066</v>
      </c>
      <c r="MB28" s="153">
        <v>43067</v>
      </c>
      <c r="MC28" s="153">
        <v>43068</v>
      </c>
      <c r="MD28" s="153">
        <v>43069</v>
      </c>
      <c r="ME28" s="153">
        <v>43070</v>
      </c>
      <c r="MF28" s="153">
        <v>43071</v>
      </c>
      <c r="MG28" s="153">
        <v>43072</v>
      </c>
      <c r="MH28" s="153">
        <v>43073</v>
      </c>
      <c r="MI28" s="153">
        <v>43074</v>
      </c>
      <c r="MJ28" s="153">
        <v>43075</v>
      </c>
      <c r="MK28" s="153">
        <v>43076</v>
      </c>
      <c r="ML28" s="153">
        <v>43077</v>
      </c>
      <c r="MM28" s="153">
        <v>43078</v>
      </c>
      <c r="MN28" s="153">
        <v>43079</v>
      </c>
      <c r="MO28" s="153">
        <v>43080</v>
      </c>
      <c r="MP28" s="153">
        <v>43081</v>
      </c>
      <c r="MQ28" s="153">
        <v>43082</v>
      </c>
      <c r="MR28" s="153">
        <v>43083</v>
      </c>
      <c r="MS28" s="153">
        <v>43084</v>
      </c>
      <c r="MT28" s="153">
        <v>43085</v>
      </c>
      <c r="MU28" s="153">
        <v>43086</v>
      </c>
      <c r="MV28" s="153">
        <v>43087</v>
      </c>
      <c r="MW28" s="153">
        <v>43088</v>
      </c>
      <c r="MX28" s="153">
        <v>43089</v>
      </c>
      <c r="MY28" s="153">
        <v>43090</v>
      </c>
      <c r="MZ28" s="153">
        <v>43091</v>
      </c>
      <c r="NA28" s="153">
        <v>43092</v>
      </c>
      <c r="NB28" s="153">
        <v>43093</v>
      </c>
      <c r="NC28" s="153">
        <v>43094</v>
      </c>
      <c r="ND28" s="153">
        <v>43095</v>
      </c>
      <c r="NE28" s="153">
        <v>43096</v>
      </c>
      <c r="NF28" s="153">
        <v>43097</v>
      </c>
      <c r="NG28" s="153">
        <v>43098</v>
      </c>
      <c r="NH28" s="153">
        <v>43099</v>
      </c>
      <c r="NI28" s="153">
        <v>43100</v>
      </c>
      <c r="NJ28" s="154"/>
    </row>
    <row r="29" spans="1:374" s="155" customFormat="1" x14ac:dyDescent="0.35">
      <c r="A29" s="151"/>
      <c r="B29" s="1155"/>
      <c r="C29" s="1155"/>
      <c r="D29" s="1155"/>
      <c r="E29" s="1155"/>
      <c r="F29" s="1155"/>
      <c r="G29" s="1155"/>
      <c r="H29" s="1155"/>
      <c r="I29" s="156">
        <v>42736</v>
      </c>
      <c r="J29" s="157">
        <v>42737</v>
      </c>
      <c r="K29" s="157">
        <v>42738</v>
      </c>
      <c r="L29" s="157">
        <v>42739</v>
      </c>
      <c r="M29" s="157">
        <v>42740</v>
      </c>
      <c r="N29" s="157">
        <v>42741</v>
      </c>
      <c r="O29" s="157">
        <v>42742</v>
      </c>
      <c r="P29" s="157">
        <v>42743</v>
      </c>
      <c r="Q29" s="157">
        <v>42744</v>
      </c>
      <c r="R29" s="157">
        <v>42745</v>
      </c>
      <c r="S29" s="157">
        <v>42746</v>
      </c>
      <c r="T29" s="157">
        <v>42747</v>
      </c>
      <c r="U29" s="157">
        <v>42748</v>
      </c>
      <c r="V29" s="157">
        <v>42749</v>
      </c>
      <c r="W29" s="157">
        <v>42750</v>
      </c>
      <c r="X29" s="157">
        <v>42751</v>
      </c>
      <c r="Y29" s="157">
        <v>42752</v>
      </c>
      <c r="Z29" s="157">
        <v>42753</v>
      </c>
      <c r="AA29" s="157">
        <v>42754</v>
      </c>
      <c r="AB29" s="157">
        <v>42755</v>
      </c>
      <c r="AC29" s="157">
        <v>42756</v>
      </c>
      <c r="AD29" s="157">
        <v>42757</v>
      </c>
      <c r="AE29" s="157">
        <v>42758</v>
      </c>
      <c r="AF29" s="157">
        <v>42759</v>
      </c>
      <c r="AG29" s="157">
        <v>42760</v>
      </c>
      <c r="AH29" s="157">
        <v>42761</v>
      </c>
      <c r="AI29" s="157">
        <v>42762</v>
      </c>
      <c r="AJ29" s="157">
        <v>42763</v>
      </c>
      <c r="AK29" s="157">
        <v>42764</v>
      </c>
      <c r="AL29" s="157">
        <v>42765</v>
      </c>
      <c r="AM29" s="157">
        <v>42766</v>
      </c>
      <c r="AN29" s="157">
        <v>42767</v>
      </c>
      <c r="AO29" s="157">
        <v>42768</v>
      </c>
      <c r="AP29" s="157">
        <v>42769</v>
      </c>
      <c r="AQ29" s="157">
        <v>42770</v>
      </c>
      <c r="AR29" s="157">
        <v>42771</v>
      </c>
      <c r="AS29" s="157">
        <v>42772</v>
      </c>
      <c r="AT29" s="157">
        <v>42773</v>
      </c>
      <c r="AU29" s="157">
        <v>42774</v>
      </c>
      <c r="AV29" s="157">
        <v>42775</v>
      </c>
      <c r="AW29" s="157">
        <v>42776</v>
      </c>
      <c r="AX29" s="157">
        <v>42777</v>
      </c>
      <c r="AY29" s="157">
        <v>42778</v>
      </c>
      <c r="AZ29" s="157">
        <v>42779</v>
      </c>
      <c r="BA29" s="157">
        <v>42780</v>
      </c>
      <c r="BB29" s="157">
        <v>42781</v>
      </c>
      <c r="BC29" s="157">
        <v>42782</v>
      </c>
      <c r="BD29" s="157">
        <v>42783</v>
      </c>
      <c r="BE29" s="157">
        <v>42784</v>
      </c>
      <c r="BF29" s="157">
        <v>42785</v>
      </c>
      <c r="BG29" s="157">
        <v>42786</v>
      </c>
      <c r="BH29" s="157">
        <v>42787</v>
      </c>
      <c r="BI29" s="157">
        <v>42788</v>
      </c>
      <c r="BJ29" s="157">
        <v>42789</v>
      </c>
      <c r="BK29" s="157">
        <v>42790</v>
      </c>
      <c r="BL29" s="157">
        <v>42791</v>
      </c>
      <c r="BM29" s="157">
        <v>42792</v>
      </c>
      <c r="BN29" s="157">
        <v>42793</v>
      </c>
      <c r="BO29" s="157">
        <v>42794</v>
      </c>
      <c r="BP29" s="157">
        <v>42795</v>
      </c>
      <c r="BQ29" s="157">
        <v>42796</v>
      </c>
      <c r="BR29" s="157">
        <v>42797</v>
      </c>
      <c r="BS29" s="157">
        <v>42798</v>
      </c>
      <c r="BT29" s="157">
        <v>42799</v>
      </c>
      <c r="BU29" s="157">
        <v>42800</v>
      </c>
      <c r="BV29" s="157">
        <v>42801</v>
      </c>
      <c r="BW29" s="157">
        <v>42802</v>
      </c>
      <c r="BX29" s="157">
        <v>42803</v>
      </c>
      <c r="BY29" s="157">
        <v>42804</v>
      </c>
      <c r="BZ29" s="157">
        <v>42805</v>
      </c>
      <c r="CA29" s="157">
        <v>42806</v>
      </c>
      <c r="CB29" s="157">
        <v>42807</v>
      </c>
      <c r="CC29" s="157">
        <v>42808</v>
      </c>
      <c r="CD29" s="157">
        <v>42809</v>
      </c>
      <c r="CE29" s="157">
        <v>42810</v>
      </c>
      <c r="CF29" s="157">
        <v>42811</v>
      </c>
      <c r="CG29" s="157">
        <v>42812</v>
      </c>
      <c r="CH29" s="157">
        <v>42813</v>
      </c>
      <c r="CI29" s="157">
        <v>42814</v>
      </c>
      <c r="CJ29" s="157">
        <v>42815</v>
      </c>
      <c r="CK29" s="157">
        <v>42816</v>
      </c>
      <c r="CL29" s="157">
        <v>42817</v>
      </c>
      <c r="CM29" s="157">
        <v>42818</v>
      </c>
      <c r="CN29" s="157">
        <v>42819</v>
      </c>
      <c r="CO29" s="157">
        <v>42820</v>
      </c>
      <c r="CP29" s="157">
        <v>42821</v>
      </c>
      <c r="CQ29" s="157">
        <v>42822</v>
      </c>
      <c r="CR29" s="157">
        <v>42823</v>
      </c>
      <c r="CS29" s="157">
        <v>42824</v>
      </c>
      <c r="CT29" s="157">
        <v>42825</v>
      </c>
      <c r="CU29" s="157">
        <v>42826</v>
      </c>
      <c r="CV29" s="157">
        <v>42827</v>
      </c>
      <c r="CW29" s="157">
        <v>42828</v>
      </c>
      <c r="CX29" s="157">
        <v>42829</v>
      </c>
      <c r="CY29" s="157">
        <v>42830</v>
      </c>
      <c r="CZ29" s="157">
        <v>42831</v>
      </c>
      <c r="DA29" s="157">
        <v>42832</v>
      </c>
      <c r="DB29" s="157">
        <v>42833</v>
      </c>
      <c r="DC29" s="157">
        <v>42834</v>
      </c>
      <c r="DD29" s="157">
        <v>42835</v>
      </c>
      <c r="DE29" s="157">
        <v>42836</v>
      </c>
      <c r="DF29" s="157">
        <v>42837</v>
      </c>
      <c r="DG29" s="157">
        <v>42838</v>
      </c>
      <c r="DH29" s="157">
        <v>42839</v>
      </c>
      <c r="DI29" s="157">
        <v>42840</v>
      </c>
      <c r="DJ29" s="157">
        <v>42841</v>
      </c>
      <c r="DK29" s="157">
        <v>42842</v>
      </c>
      <c r="DL29" s="157">
        <v>42843</v>
      </c>
      <c r="DM29" s="157">
        <v>42844</v>
      </c>
      <c r="DN29" s="157">
        <v>42845</v>
      </c>
      <c r="DO29" s="157">
        <v>42846</v>
      </c>
      <c r="DP29" s="157">
        <v>42847</v>
      </c>
      <c r="DQ29" s="157">
        <v>42848</v>
      </c>
      <c r="DR29" s="157">
        <v>42849</v>
      </c>
      <c r="DS29" s="157">
        <v>42850</v>
      </c>
      <c r="DT29" s="157">
        <v>42851</v>
      </c>
      <c r="DU29" s="157">
        <v>42852</v>
      </c>
      <c r="DV29" s="157">
        <v>42853</v>
      </c>
      <c r="DW29" s="157">
        <v>42854</v>
      </c>
      <c r="DX29" s="157">
        <v>42855</v>
      </c>
      <c r="DY29" s="157">
        <v>42856</v>
      </c>
      <c r="DZ29" s="157">
        <v>42857</v>
      </c>
      <c r="EA29" s="157">
        <v>42858</v>
      </c>
      <c r="EB29" s="157">
        <v>42859</v>
      </c>
      <c r="EC29" s="157">
        <v>42860</v>
      </c>
      <c r="ED29" s="157">
        <v>42861</v>
      </c>
      <c r="EE29" s="157">
        <v>42862</v>
      </c>
      <c r="EF29" s="157">
        <v>42863</v>
      </c>
      <c r="EG29" s="157">
        <v>42864</v>
      </c>
      <c r="EH29" s="157">
        <v>42865</v>
      </c>
      <c r="EI29" s="157">
        <v>42866</v>
      </c>
      <c r="EJ29" s="157">
        <v>42867</v>
      </c>
      <c r="EK29" s="157">
        <v>42868</v>
      </c>
      <c r="EL29" s="157">
        <v>42869</v>
      </c>
      <c r="EM29" s="157">
        <v>42870</v>
      </c>
      <c r="EN29" s="157">
        <v>42871</v>
      </c>
      <c r="EO29" s="157">
        <v>42872</v>
      </c>
      <c r="EP29" s="157">
        <v>42873</v>
      </c>
      <c r="EQ29" s="157">
        <v>42874</v>
      </c>
      <c r="ER29" s="157">
        <v>42875</v>
      </c>
      <c r="ES29" s="157">
        <v>42876</v>
      </c>
      <c r="ET29" s="157">
        <v>42877</v>
      </c>
      <c r="EU29" s="157">
        <v>42878</v>
      </c>
      <c r="EV29" s="157">
        <v>42879</v>
      </c>
      <c r="EW29" s="157">
        <v>42880</v>
      </c>
      <c r="EX29" s="157">
        <v>42881</v>
      </c>
      <c r="EY29" s="157">
        <v>42882</v>
      </c>
      <c r="EZ29" s="157">
        <v>42883</v>
      </c>
      <c r="FA29" s="157">
        <v>42884</v>
      </c>
      <c r="FB29" s="157">
        <v>42885</v>
      </c>
      <c r="FC29" s="157">
        <v>42886</v>
      </c>
      <c r="FD29" s="157">
        <v>42887</v>
      </c>
      <c r="FE29" s="157">
        <v>42888</v>
      </c>
      <c r="FF29" s="157">
        <v>42889</v>
      </c>
      <c r="FG29" s="157">
        <v>42890</v>
      </c>
      <c r="FH29" s="157">
        <v>42891</v>
      </c>
      <c r="FI29" s="157">
        <v>42892</v>
      </c>
      <c r="FJ29" s="157">
        <v>42893</v>
      </c>
      <c r="FK29" s="157">
        <v>42894</v>
      </c>
      <c r="FL29" s="157">
        <v>42895</v>
      </c>
      <c r="FM29" s="157">
        <v>42896</v>
      </c>
      <c r="FN29" s="157">
        <v>42897</v>
      </c>
      <c r="FO29" s="157">
        <v>42898</v>
      </c>
      <c r="FP29" s="157">
        <v>42899</v>
      </c>
      <c r="FQ29" s="157">
        <v>42900</v>
      </c>
      <c r="FR29" s="157">
        <v>42901</v>
      </c>
      <c r="FS29" s="157">
        <v>42902</v>
      </c>
      <c r="FT29" s="157">
        <v>42903</v>
      </c>
      <c r="FU29" s="157">
        <v>42904</v>
      </c>
      <c r="FV29" s="157">
        <v>42905</v>
      </c>
      <c r="FW29" s="157">
        <v>42906</v>
      </c>
      <c r="FX29" s="157">
        <v>42907</v>
      </c>
      <c r="FY29" s="157">
        <v>42908</v>
      </c>
      <c r="FZ29" s="157">
        <v>42909</v>
      </c>
      <c r="GA29" s="157">
        <v>42910</v>
      </c>
      <c r="GB29" s="157">
        <v>42911</v>
      </c>
      <c r="GC29" s="157">
        <v>42912</v>
      </c>
      <c r="GD29" s="157">
        <v>42913</v>
      </c>
      <c r="GE29" s="157">
        <v>42914</v>
      </c>
      <c r="GF29" s="157">
        <v>42915</v>
      </c>
      <c r="GG29" s="157">
        <v>42916</v>
      </c>
      <c r="GH29" s="157">
        <v>42917</v>
      </c>
      <c r="GI29" s="157">
        <v>42918</v>
      </c>
      <c r="GJ29" s="157">
        <v>42919</v>
      </c>
      <c r="GK29" s="157">
        <v>42920</v>
      </c>
      <c r="GL29" s="157">
        <v>42921</v>
      </c>
      <c r="GM29" s="157">
        <v>42922</v>
      </c>
      <c r="GN29" s="157">
        <v>42923</v>
      </c>
      <c r="GO29" s="157">
        <v>42924</v>
      </c>
      <c r="GP29" s="157">
        <v>42925</v>
      </c>
      <c r="GQ29" s="157">
        <v>42926</v>
      </c>
      <c r="GR29" s="157">
        <v>42927</v>
      </c>
      <c r="GS29" s="157">
        <v>42928</v>
      </c>
      <c r="GT29" s="157">
        <v>42929</v>
      </c>
      <c r="GU29" s="157">
        <v>42930</v>
      </c>
      <c r="GV29" s="157">
        <v>42931</v>
      </c>
      <c r="GW29" s="157">
        <v>42932</v>
      </c>
      <c r="GX29" s="157">
        <v>42933</v>
      </c>
      <c r="GY29" s="157">
        <v>42934</v>
      </c>
      <c r="GZ29" s="157">
        <v>42935</v>
      </c>
      <c r="HA29" s="157">
        <v>42936</v>
      </c>
      <c r="HB29" s="157">
        <v>42937</v>
      </c>
      <c r="HC29" s="157">
        <v>42938</v>
      </c>
      <c r="HD29" s="157">
        <v>42939</v>
      </c>
      <c r="HE29" s="157">
        <v>42940</v>
      </c>
      <c r="HF29" s="157">
        <v>42941</v>
      </c>
      <c r="HG29" s="157">
        <v>42942</v>
      </c>
      <c r="HH29" s="157">
        <v>42943</v>
      </c>
      <c r="HI29" s="157">
        <v>42944</v>
      </c>
      <c r="HJ29" s="157">
        <v>42945</v>
      </c>
      <c r="HK29" s="157">
        <v>42946</v>
      </c>
      <c r="HL29" s="157">
        <v>42947</v>
      </c>
      <c r="HM29" s="157">
        <v>42948</v>
      </c>
      <c r="HN29" s="157">
        <v>42949</v>
      </c>
      <c r="HO29" s="157">
        <v>42950</v>
      </c>
      <c r="HP29" s="157">
        <v>42951</v>
      </c>
      <c r="HQ29" s="157">
        <v>42952</v>
      </c>
      <c r="HR29" s="157">
        <v>42953</v>
      </c>
      <c r="HS29" s="157">
        <v>42954</v>
      </c>
      <c r="HT29" s="157">
        <v>42955</v>
      </c>
      <c r="HU29" s="157">
        <v>42956</v>
      </c>
      <c r="HV29" s="157">
        <v>42957</v>
      </c>
      <c r="HW29" s="157">
        <v>42958</v>
      </c>
      <c r="HX29" s="157">
        <v>42959</v>
      </c>
      <c r="HY29" s="157">
        <v>42960</v>
      </c>
      <c r="HZ29" s="157">
        <v>42961</v>
      </c>
      <c r="IA29" s="157">
        <v>42962</v>
      </c>
      <c r="IB29" s="157">
        <v>42963</v>
      </c>
      <c r="IC29" s="157">
        <v>42964</v>
      </c>
      <c r="ID29" s="157">
        <v>42965</v>
      </c>
      <c r="IE29" s="157">
        <v>42966</v>
      </c>
      <c r="IF29" s="157">
        <v>42967</v>
      </c>
      <c r="IG29" s="157">
        <v>42968</v>
      </c>
      <c r="IH29" s="157">
        <v>42969</v>
      </c>
      <c r="II29" s="157">
        <v>42970</v>
      </c>
      <c r="IJ29" s="157">
        <v>42971</v>
      </c>
      <c r="IK29" s="157">
        <v>42972</v>
      </c>
      <c r="IL29" s="157">
        <v>42973</v>
      </c>
      <c r="IM29" s="157">
        <v>42974</v>
      </c>
      <c r="IN29" s="157">
        <v>42975</v>
      </c>
      <c r="IO29" s="157">
        <v>42976</v>
      </c>
      <c r="IP29" s="157">
        <v>42977</v>
      </c>
      <c r="IQ29" s="157">
        <v>42978</v>
      </c>
      <c r="IR29" s="157">
        <v>42979</v>
      </c>
      <c r="IS29" s="157">
        <v>42980</v>
      </c>
      <c r="IT29" s="157">
        <v>42981</v>
      </c>
      <c r="IU29" s="157">
        <v>42982</v>
      </c>
      <c r="IV29" s="157">
        <v>42983</v>
      </c>
      <c r="IW29" s="157">
        <v>42984</v>
      </c>
      <c r="IX29" s="157">
        <v>42985</v>
      </c>
      <c r="IY29" s="157">
        <v>42986</v>
      </c>
      <c r="IZ29" s="157">
        <v>42987</v>
      </c>
      <c r="JA29" s="157">
        <v>42988</v>
      </c>
      <c r="JB29" s="157">
        <v>42989</v>
      </c>
      <c r="JC29" s="157">
        <v>42990</v>
      </c>
      <c r="JD29" s="157">
        <v>42991</v>
      </c>
      <c r="JE29" s="157">
        <v>42992</v>
      </c>
      <c r="JF29" s="157">
        <v>42993</v>
      </c>
      <c r="JG29" s="157">
        <v>42994</v>
      </c>
      <c r="JH29" s="157">
        <v>42995</v>
      </c>
      <c r="JI29" s="157">
        <v>42996</v>
      </c>
      <c r="JJ29" s="157">
        <v>42997</v>
      </c>
      <c r="JK29" s="157">
        <v>42998</v>
      </c>
      <c r="JL29" s="157">
        <v>42999</v>
      </c>
      <c r="JM29" s="157">
        <v>43000</v>
      </c>
      <c r="JN29" s="157">
        <v>43001</v>
      </c>
      <c r="JO29" s="157">
        <v>43002</v>
      </c>
      <c r="JP29" s="157">
        <v>43003</v>
      </c>
      <c r="JQ29" s="157">
        <v>43004</v>
      </c>
      <c r="JR29" s="157">
        <v>43005</v>
      </c>
      <c r="JS29" s="157">
        <v>43006</v>
      </c>
      <c r="JT29" s="157">
        <v>43007</v>
      </c>
      <c r="JU29" s="157">
        <v>43008</v>
      </c>
      <c r="JV29" s="157">
        <v>43009</v>
      </c>
      <c r="JW29" s="157">
        <v>43010</v>
      </c>
      <c r="JX29" s="157">
        <v>43011</v>
      </c>
      <c r="JY29" s="157">
        <v>43012</v>
      </c>
      <c r="JZ29" s="157">
        <v>43013</v>
      </c>
      <c r="KA29" s="157">
        <v>43014</v>
      </c>
      <c r="KB29" s="157">
        <v>43015</v>
      </c>
      <c r="KC29" s="157">
        <v>43016</v>
      </c>
      <c r="KD29" s="157">
        <v>43017</v>
      </c>
      <c r="KE29" s="157">
        <v>43018</v>
      </c>
      <c r="KF29" s="157">
        <v>43019</v>
      </c>
      <c r="KG29" s="157">
        <v>43020</v>
      </c>
      <c r="KH29" s="157">
        <v>43021</v>
      </c>
      <c r="KI29" s="157">
        <v>43022</v>
      </c>
      <c r="KJ29" s="157">
        <v>43023</v>
      </c>
      <c r="KK29" s="157">
        <v>43024</v>
      </c>
      <c r="KL29" s="157">
        <v>43025</v>
      </c>
      <c r="KM29" s="157">
        <v>43026</v>
      </c>
      <c r="KN29" s="157">
        <v>43027</v>
      </c>
      <c r="KO29" s="157">
        <v>43028</v>
      </c>
      <c r="KP29" s="157">
        <v>43029</v>
      </c>
      <c r="KQ29" s="157">
        <v>43030</v>
      </c>
      <c r="KR29" s="157">
        <v>43031</v>
      </c>
      <c r="KS29" s="157">
        <v>43032</v>
      </c>
      <c r="KT29" s="157">
        <v>43033</v>
      </c>
      <c r="KU29" s="157">
        <v>43034</v>
      </c>
      <c r="KV29" s="157">
        <v>43035</v>
      </c>
      <c r="KW29" s="157">
        <v>43036</v>
      </c>
      <c r="KX29" s="157">
        <v>43037</v>
      </c>
      <c r="KY29" s="157">
        <v>43038</v>
      </c>
      <c r="KZ29" s="157">
        <v>43039</v>
      </c>
      <c r="LA29" s="157">
        <v>43040</v>
      </c>
      <c r="LB29" s="157">
        <v>43041</v>
      </c>
      <c r="LC29" s="157">
        <v>43042</v>
      </c>
      <c r="LD29" s="157">
        <v>43043</v>
      </c>
      <c r="LE29" s="157">
        <v>43044</v>
      </c>
      <c r="LF29" s="157">
        <v>43045</v>
      </c>
      <c r="LG29" s="157">
        <v>43046</v>
      </c>
      <c r="LH29" s="157">
        <v>43047</v>
      </c>
      <c r="LI29" s="157">
        <v>43048</v>
      </c>
      <c r="LJ29" s="157">
        <v>43049</v>
      </c>
      <c r="LK29" s="157">
        <v>43050</v>
      </c>
      <c r="LL29" s="157">
        <v>43051</v>
      </c>
      <c r="LM29" s="157">
        <v>43052</v>
      </c>
      <c r="LN29" s="157">
        <v>43053</v>
      </c>
      <c r="LO29" s="157">
        <v>43054</v>
      </c>
      <c r="LP29" s="157">
        <v>43055</v>
      </c>
      <c r="LQ29" s="157">
        <v>43056</v>
      </c>
      <c r="LR29" s="157">
        <v>43057</v>
      </c>
      <c r="LS29" s="157">
        <v>43058</v>
      </c>
      <c r="LT29" s="157">
        <v>43059</v>
      </c>
      <c r="LU29" s="157">
        <v>43060</v>
      </c>
      <c r="LV29" s="157">
        <v>43061</v>
      </c>
      <c r="LW29" s="157">
        <v>43062</v>
      </c>
      <c r="LX29" s="157">
        <v>43063</v>
      </c>
      <c r="LY29" s="157">
        <v>43064</v>
      </c>
      <c r="LZ29" s="157">
        <v>43065</v>
      </c>
      <c r="MA29" s="157">
        <v>43066</v>
      </c>
      <c r="MB29" s="157">
        <v>43067</v>
      </c>
      <c r="MC29" s="157">
        <v>43068</v>
      </c>
      <c r="MD29" s="157">
        <v>43069</v>
      </c>
      <c r="ME29" s="157">
        <v>43070</v>
      </c>
      <c r="MF29" s="157">
        <v>43071</v>
      </c>
      <c r="MG29" s="157">
        <v>43072</v>
      </c>
      <c r="MH29" s="157">
        <v>43073</v>
      </c>
      <c r="MI29" s="157">
        <v>43074</v>
      </c>
      <c r="MJ29" s="157">
        <v>43075</v>
      </c>
      <c r="MK29" s="157">
        <v>43076</v>
      </c>
      <c r="ML29" s="157">
        <v>43077</v>
      </c>
      <c r="MM29" s="157">
        <v>43078</v>
      </c>
      <c r="MN29" s="157">
        <v>43079</v>
      </c>
      <c r="MO29" s="157">
        <v>43080</v>
      </c>
      <c r="MP29" s="157">
        <v>43081</v>
      </c>
      <c r="MQ29" s="157">
        <v>43082</v>
      </c>
      <c r="MR29" s="157">
        <v>43083</v>
      </c>
      <c r="MS29" s="157">
        <v>43084</v>
      </c>
      <c r="MT29" s="157">
        <v>43085</v>
      </c>
      <c r="MU29" s="157">
        <v>43086</v>
      </c>
      <c r="MV29" s="157">
        <v>43087</v>
      </c>
      <c r="MW29" s="157">
        <v>43088</v>
      </c>
      <c r="MX29" s="157">
        <v>43089</v>
      </c>
      <c r="MY29" s="157">
        <v>43090</v>
      </c>
      <c r="MZ29" s="157">
        <v>43091</v>
      </c>
      <c r="NA29" s="157">
        <v>43092</v>
      </c>
      <c r="NB29" s="157">
        <v>43093</v>
      </c>
      <c r="NC29" s="157">
        <v>43094</v>
      </c>
      <c r="ND29" s="157">
        <v>43095</v>
      </c>
      <c r="NE29" s="157">
        <v>43096</v>
      </c>
      <c r="NF29" s="157">
        <v>43097</v>
      </c>
      <c r="NG29" s="157">
        <v>43098</v>
      </c>
      <c r="NH29" s="157">
        <v>43099</v>
      </c>
      <c r="NI29" s="157">
        <v>43100</v>
      </c>
      <c r="NJ29" s="154"/>
    </row>
    <row r="30" spans="1:374" s="155" customFormat="1" x14ac:dyDescent="0.35">
      <c r="A30" s="151"/>
      <c r="B30" s="1154"/>
      <c r="C30" s="1154"/>
      <c r="D30" s="1154"/>
      <c r="E30" s="1154"/>
      <c r="F30" s="1154"/>
      <c r="G30" s="1154"/>
      <c r="H30" s="1154" t="str">
        <f t="shared" ref="H30" si="3">IF(F30="","",F30-G30)</f>
        <v/>
      </c>
      <c r="I30" s="152">
        <v>42736</v>
      </c>
      <c r="J30" s="153">
        <v>42737</v>
      </c>
      <c r="K30" s="153">
        <v>42738</v>
      </c>
      <c r="L30" s="153">
        <v>42739</v>
      </c>
      <c r="M30" s="153">
        <v>42740</v>
      </c>
      <c r="N30" s="153">
        <v>42741</v>
      </c>
      <c r="O30" s="153">
        <v>42742</v>
      </c>
      <c r="P30" s="153">
        <v>42743</v>
      </c>
      <c r="Q30" s="153">
        <v>42744</v>
      </c>
      <c r="R30" s="153">
        <v>42745</v>
      </c>
      <c r="S30" s="153">
        <v>42746</v>
      </c>
      <c r="T30" s="153">
        <v>42747</v>
      </c>
      <c r="U30" s="153">
        <v>42748</v>
      </c>
      <c r="V30" s="153">
        <v>42749</v>
      </c>
      <c r="W30" s="153">
        <v>42750</v>
      </c>
      <c r="X30" s="153">
        <v>42751</v>
      </c>
      <c r="Y30" s="153">
        <v>42752</v>
      </c>
      <c r="Z30" s="153">
        <v>42753</v>
      </c>
      <c r="AA30" s="153">
        <v>42754</v>
      </c>
      <c r="AB30" s="153">
        <v>42755</v>
      </c>
      <c r="AC30" s="153">
        <v>42756</v>
      </c>
      <c r="AD30" s="153">
        <v>42757</v>
      </c>
      <c r="AE30" s="153">
        <v>42758</v>
      </c>
      <c r="AF30" s="153">
        <v>42759</v>
      </c>
      <c r="AG30" s="153">
        <v>42760</v>
      </c>
      <c r="AH30" s="153">
        <v>42761</v>
      </c>
      <c r="AI30" s="153">
        <v>42762</v>
      </c>
      <c r="AJ30" s="153">
        <v>42763</v>
      </c>
      <c r="AK30" s="153">
        <v>42764</v>
      </c>
      <c r="AL30" s="153">
        <v>42765</v>
      </c>
      <c r="AM30" s="153">
        <v>42766</v>
      </c>
      <c r="AN30" s="153">
        <v>42767</v>
      </c>
      <c r="AO30" s="153">
        <v>42768</v>
      </c>
      <c r="AP30" s="153">
        <v>42769</v>
      </c>
      <c r="AQ30" s="153">
        <v>42770</v>
      </c>
      <c r="AR30" s="153">
        <v>42771</v>
      </c>
      <c r="AS30" s="153">
        <v>42772</v>
      </c>
      <c r="AT30" s="153">
        <v>42773</v>
      </c>
      <c r="AU30" s="153">
        <v>42774</v>
      </c>
      <c r="AV30" s="153">
        <v>42775</v>
      </c>
      <c r="AW30" s="153">
        <v>42776</v>
      </c>
      <c r="AX30" s="153">
        <v>42777</v>
      </c>
      <c r="AY30" s="153">
        <v>42778</v>
      </c>
      <c r="AZ30" s="153">
        <v>42779</v>
      </c>
      <c r="BA30" s="153">
        <v>42780</v>
      </c>
      <c r="BB30" s="153">
        <v>42781</v>
      </c>
      <c r="BC30" s="153">
        <v>42782</v>
      </c>
      <c r="BD30" s="153">
        <v>42783</v>
      </c>
      <c r="BE30" s="153">
        <v>42784</v>
      </c>
      <c r="BF30" s="153">
        <v>42785</v>
      </c>
      <c r="BG30" s="153">
        <v>42786</v>
      </c>
      <c r="BH30" s="153">
        <v>42787</v>
      </c>
      <c r="BI30" s="153">
        <v>42788</v>
      </c>
      <c r="BJ30" s="153">
        <v>42789</v>
      </c>
      <c r="BK30" s="153">
        <v>42790</v>
      </c>
      <c r="BL30" s="153">
        <v>42791</v>
      </c>
      <c r="BM30" s="153">
        <v>42792</v>
      </c>
      <c r="BN30" s="153">
        <v>42793</v>
      </c>
      <c r="BO30" s="153">
        <v>42794</v>
      </c>
      <c r="BP30" s="153">
        <v>42795</v>
      </c>
      <c r="BQ30" s="153">
        <v>42796</v>
      </c>
      <c r="BR30" s="153">
        <v>42797</v>
      </c>
      <c r="BS30" s="153">
        <v>42798</v>
      </c>
      <c r="BT30" s="153">
        <v>42799</v>
      </c>
      <c r="BU30" s="153">
        <v>42800</v>
      </c>
      <c r="BV30" s="153">
        <v>42801</v>
      </c>
      <c r="BW30" s="153">
        <v>42802</v>
      </c>
      <c r="BX30" s="153">
        <v>42803</v>
      </c>
      <c r="BY30" s="153">
        <v>42804</v>
      </c>
      <c r="BZ30" s="153">
        <v>42805</v>
      </c>
      <c r="CA30" s="153">
        <v>42806</v>
      </c>
      <c r="CB30" s="153">
        <v>42807</v>
      </c>
      <c r="CC30" s="153">
        <v>42808</v>
      </c>
      <c r="CD30" s="153">
        <v>42809</v>
      </c>
      <c r="CE30" s="153">
        <v>42810</v>
      </c>
      <c r="CF30" s="153">
        <v>42811</v>
      </c>
      <c r="CG30" s="153">
        <v>42812</v>
      </c>
      <c r="CH30" s="153">
        <v>42813</v>
      </c>
      <c r="CI30" s="153">
        <v>42814</v>
      </c>
      <c r="CJ30" s="153">
        <v>42815</v>
      </c>
      <c r="CK30" s="153">
        <v>42816</v>
      </c>
      <c r="CL30" s="153">
        <v>42817</v>
      </c>
      <c r="CM30" s="153">
        <v>42818</v>
      </c>
      <c r="CN30" s="153">
        <v>42819</v>
      </c>
      <c r="CO30" s="153">
        <v>42820</v>
      </c>
      <c r="CP30" s="153">
        <v>42821</v>
      </c>
      <c r="CQ30" s="153">
        <v>42822</v>
      </c>
      <c r="CR30" s="153">
        <v>42823</v>
      </c>
      <c r="CS30" s="153">
        <v>42824</v>
      </c>
      <c r="CT30" s="153">
        <v>42825</v>
      </c>
      <c r="CU30" s="153">
        <v>42826</v>
      </c>
      <c r="CV30" s="153">
        <v>42827</v>
      </c>
      <c r="CW30" s="153">
        <v>42828</v>
      </c>
      <c r="CX30" s="153">
        <v>42829</v>
      </c>
      <c r="CY30" s="153">
        <v>42830</v>
      </c>
      <c r="CZ30" s="153">
        <v>42831</v>
      </c>
      <c r="DA30" s="153">
        <v>42832</v>
      </c>
      <c r="DB30" s="153">
        <v>42833</v>
      </c>
      <c r="DC30" s="153">
        <v>42834</v>
      </c>
      <c r="DD30" s="153">
        <v>42835</v>
      </c>
      <c r="DE30" s="153">
        <v>42836</v>
      </c>
      <c r="DF30" s="153">
        <v>42837</v>
      </c>
      <c r="DG30" s="153">
        <v>42838</v>
      </c>
      <c r="DH30" s="153">
        <v>42839</v>
      </c>
      <c r="DI30" s="153">
        <v>42840</v>
      </c>
      <c r="DJ30" s="153">
        <v>42841</v>
      </c>
      <c r="DK30" s="153">
        <v>42842</v>
      </c>
      <c r="DL30" s="153">
        <v>42843</v>
      </c>
      <c r="DM30" s="153">
        <v>42844</v>
      </c>
      <c r="DN30" s="153">
        <v>42845</v>
      </c>
      <c r="DO30" s="153">
        <v>42846</v>
      </c>
      <c r="DP30" s="153">
        <v>42847</v>
      </c>
      <c r="DQ30" s="153">
        <v>42848</v>
      </c>
      <c r="DR30" s="153">
        <v>42849</v>
      </c>
      <c r="DS30" s="153">
        <v>42850</v>
      </c>
      <c r="DT30" s="153">
        <v>42851</v>
      </c>
      <c r="DU30" s="153">
        <v>42852</v>
      </c>
      <c r="DV30" s="153">
        <v>42853</v>
      </c>
      <c r="DW30" s="153">
        <v>42854</v>
      </c>
      <c r="DX30" s="153">
        <v>42855</v>
      </c>
      <c r="DY30" s="153">
        <v>42856</v>
      </c>
      <c r="DZ30" s="153">
        <v>42857</v>
      </c>
      <c r="EA30" s="153">
        <v>42858</v>
      </c>
      <c r="EB30" s="153">
        <v>42859</v>
      </c>
      <c r="EC30" s="153">
        <v>42860</v>
      </c>
      <c r="ED30" s="153">
        <v>42861</v>
      </c>
      <c r="EE30" s="153">
        <v>42862</v>
      </c>
      <c r="EF30" s="153">
        <v>42863</v>
      </c>
      <c r="EG30" s="153">
        <v>42864</v>
      </c>
      <c r="EH30" s="153">
        <v>42865</v>
      </c>
      <c r="EI30" s="153">
        <v>42866</v>
      </c>
      <c r="EJ30" s="153">
        <v>42867</v>
      </c>
      <c r="EK30" s="153">
        <v>42868</v>
      </c>
      <c r="EL30" s="153">
        <v>42869</v>
      </c>
      <c r="EM30" s="153">
        <v>42870</v>
      </c>
      <c r="EN30" s="153">
        <v>42871</v>
      </c>
      <c r="EO30" s="153">
        <v>42872</v>
      </c>
      <c r="EP30" s="153">
        <v>42873</v>
      </c>
      <c r="EQ30" s="153">
        <v>42874</v>
      </c>
      <c r="ER30" s="153">
        <v>42875</v>
      </c>
      <c r="ES30" s="153">
        <v>42876</v>
      </c>
      <c r="ET30" s="153">
        <v>42877</v>
      </c>
      <c r="EU30" s="153">
        <v>42878</v>
      </c>
      <c r="EV30" s="153">
        <v>42879</v>
      </c>
      <c r="EW30" s="153">
        <v>42880</v>
      </c>
      <c r="EX30" s="153">
        <v>42881</v>
      </c>
      <c r="EY30" s="153">
        <v>42882</v>
      </c>
      <c r="EZ30" s="153">
        <v>42883</v>
      </c>
      <c r="FA30" s="153">
        <v>42884</v>
      </c>
      <c r="FB30" s="153">
        <v>42885</v>
      </c>
      <c r="FC30" s="153">
        <v>42886</v>
      </c>
      <c r="FD30" s="153">
        <v>42887</v>
      </c>
      <c r="FE30" s="153">
        <v>42888</v>
      </c>
      <c r="FF30" s="153">
        <v>42889</v>
      </c>
      <c r="FG30" s="153">
        <v>42890</v>
      </c>
      <c r="FH30" s="153">
        <v>42891</v>
      </c>
      <c r="FI30" s="153">
        <v>42892</v>
      </c>
      <c r="FJ30" s="153">
        <v>42893</v>
      </c>
      <c r="FK30" s="153">
        <v>42894</v>
      </c>
      <c r="FL30" s="153">
        <v>42895</v>
      </c>
      <c r="FM30" s="153">
        <v>42896</v>
      </c>
      <c r="FN30" s="153">
        <v>42897</v>
      </c>
      <c r="FO30" s="153">
        <v>42898</v>
      </c>
      <c r="FP30" s="153">
        <v>42899</v>
      </c>
      <c r="FQ30" s="153">
        <v>42900</v>
      </c>
      <c r="FR30" s="153">
        <v>42901</v>
      </c>
      <c r="FS30" s="153">
        <v>42902</v>
      </c>
      <c r="FT30" s="153">
        <v>42903</v>
      </c>
      <c r="FU30" s="153">
        <v>42904</v>
      </c>
      <c r="FV30" s="153">
        <v>42905</v>
      </c>
      <c r="FW30" s="153">
        <v>42906</v>
      </c>
      <c r="FX30" s="153">
        <v>42907</v>
      </c>
      <c r="FY30" s="153">
        <v>42908</v>
      </c>
      <c r="FZ30" s="153">
        <v>42909</v>
      </c>
      <c r="GA30" s="153">
        <v>42910</v>
      </c>
      <c r="GB30" s="153">
        <v>42911</v>
      </c>
      <c r="GC30" s="153">
        <v>42912</v>
      </c>
      <c r="GD30" s="153">
        <v>42913</v>
      </c>
      <c r="GE30" s="153">
        <v>42914</v>
      </c>
      <c r="GF30" s="153">
        <v>42915</v>
      </c>
      <c r="GG30" s="153">
        <v>42916</v>
      </c>
      <c r="GH30" s="153">
        <v>42917</v>
      </c>
      <c r="GI30" s="153">
        <v>42918</v>
      </c>
      <c r="GJ30" s="153">
        <v>42919</v>
      </c>
      <c r="GK30" s="153">
        <v>42920</v>
      </c>
      <c r="GL30" s="153">
        <v>42921</v>
      </c>
      <c r="GM30" s="153">
        <v>42922</v>
      </c>
      <c r="GN30" s="153">
        <v>42923</v>
      </c>
      <c r="GO30" s="153">
        <v>42924</v>
      </c>
      <c r="GP30" s="153">
        <v>42925</v>
      </c>
      <c r="GQ30" s="153">
        <v>42926</v>
      </c>
      <c r="GR30" s="153">
        <v>42927</v>
      </c>
      <c r="GS30" s="153">
        <v>42928</v>
      </c>
      <c r="GT30" s="153">
        <v>42929</v>
      </c>
      <c r="GU30" s="153">
        <v>42930</v>
      </c>
      <c r="GV30" s="153">
        <v>42931</v>
      </c>
      <c r="GW30" s="153">
        <v>42932</v>
      </c>
      <c r="GX30" s="153">
        <v>42933</v>
      </c>
      <c r="GY30" s="153">
        <v>42934</v>
      </c>
      <c r="GZ30" s="153">
        <v>42935</v>
      </c>
      <c r="HA30" s="153">
        <v>42936</v>
      </c>
      <c r="HB30" s="153">
        <v>42937</v>
      </c>
      <c r="HC30" s="153">
        <v>42938</v>
      </c>
      <c r="HD30" s="153">
        <v>42939</v>
      </c>
      <c r="HE30" s="153">
        <v>42940</v>
      </c>
      <c r="HF30" s="153">
        <v>42941</v>
      </c>
      <c r="HG30" s="153">
        <v>42942</v>
      </c>
      <c r="HH30" s="153">
        <v>42943</v>
      </c>
      <c r="HI30" s="153">
        <v>42944</v>
      </c>
      <c r="HJ30" s="153">
        <v>42945</v>
      </c>
      <c r="HK30" s="153">
        <v>42946</v>
      </c>
      <c r="HL30" s="153">
        <v>42947</v>
      </c>
      <c r="HM30" s="153">
        <v>42948</v>
      </c>
      <c r="HN30" s="153">
        <v>42949</v>
      </c>
      <c r="HO30" s="153">
        <v>42950</v>
      </c>
      <c r="HP30" s="153">
        <v>42951</v>
      </c>
      <c r="HQ30" s="153">
        <v>42952</v>
      </c>
      <c r="HR30" s="153">
        <v>42953</v>
      </c>
      <c r="HS30" s="153">
        <v>42954</v>
      </c>
      <c r="HT30" s="153">
        <v>42955</v>
      </c>
      <c r="HU30" s="153">
        <v>42956</v>
      </c>
      <c r="HV30" s="153">
        <v>42957</v>
      </c>
      <c r="HW30" s="153">
        <v>42958</v>
      </c>
      <c r="HX30" s="153">
        <v>42959</v>
      </c>
      <c r="HY30" s="153">
        <v>42960</v>
      </c>
      <c r="HZ30" s="153">
        <v>42961</v>
      </c>
      <c r="IA30" s="153">
        <v>42962</v>
      </c>
      <c r="IB30" s="153">
        <v>42963</v>
      </c>
      <c r="IC30" s="153">
        <v>42964</v>
      </c>
      <c r="ID30" s="153">
        <v>42965</v>
      </c>
      <c r="IE30" s="153">
        <v>42966</v>
      </c>
      <c r="IF30" s="153">
        <v>42967</v>
      </c>
      <c r="IG30" s="153">
        <v>42968</v>
      </c>
      <c r="IH30" s="153">
        <v>42969</v>
      </c>
      <c r="II30" s="153">
        <v>42970</v>
      </c>
      <c r="IJ30" s="153">
        <v>42971</v>
      </c>
      <c r="IK30" s="153">
        <v>42972</v>
      </c>
      <c r="IL30" s="153">
        <v>42973</v>
      </c>
      <c r="IM30" s="153">
        <v>42974</v>
      </c>
      <c r="IN30" s="153">
        <v>42975</v>
      </c>
      <c r="IO30" s="153">
        <v>42976</v>
      </c>
      <c r="IP30" s="153">
        <v>42977</v>
      </c>
      <c r="IQ30" s="153">
        <v>42978</v>
      </c>
      <c r="IR30" s="153">
        <v>42979</v>
      </c>
      <c r="IS30" s="153">
        <v>42980</v>
      </c>
      <c r="IT30" s="153">
        <v>42981</v>
      </c>
      <c r="IU30" s="153">
        <v>42982</v>
      </c>
      <c r="IV30" s="153">
        <v>42983</v>
      </c>
      <c r="IW30" s="153">
        <v>42984</v>
      </c>
      <c r="IX30" s="153">
        <v>42985</v>
      </c>
      <c r="IY30" s="153">
        <v>42986</v>
      </c>
      <c r="IZ30" s="153">
        <v>42987</v>
      </c>
      <c r="JA30" s="153">
        <v>42988</v>
      </c>
      <c r="JB30" s="153">
        <v>42989</v>
      </c>
      <c r="JC30" s="153">
        <v>42990</v>
      </c>
      <c r="JD30" s="153">
        <v>42991</v>
      </c>
      <c r="JE30" s="153">
        <v>42992</v>
      </c>
      <c r="JF30" s="153">
        <v>42993</v>
      </c>
      <c r="JG30" s="153">
        <v>42994</v>
      </c>
      <c r="JH30" s="153">
        <v>42995</v>
      </c>
      <c r="JI30" s="153">
        <v>42996</v>
      </c>
      <c r="JJ30" s="153">
        <v>42997</v>
      </c>
      <c r="JK30" s="153">
        <v>42998</v>
      </c>
      <c r="JL30" s="153">
        <v>42999</v>
      </c>
      <c r="JM30" s="153">
        <v>43000</v>
      </c>
      <c r="JN30" s="153">
        <v>43001</v>
      </c>
      <c r="JO30" s="153">
        <v>43002</v>
      </c>
      <c r="JP30" s="153">
        <v>43003</v>
      </c>
      <c r="JQ30" s="153">
        <v>43004</v>
      </c>
      <c r="JR30" s="153">
        <v>43005</v>
      </c>
      <c r="JS30" s="153">
        <v>43006</v>
      </c>
      <c r="JT30" s="153">
        <v>43007</v>
      </c>
      <c r="JU30" s="153">
        <v>43008</v>
      </c>
      <c r="JV30" s="153">
        <v>43009</v>
      </c>
      <c r="JW30" s="153">
        <v>43010</v>
      </c>
      <c r="JX30" s="153">
        <v>43011</v>
      </c>
      <c r="JY30" s="153">
        <v>43012</v>
      </c>
      <c r="JZ30" s="153">
        <v>43013</v>
      </c>
      <c r="KA30" s="153">
        <v>43014</v>
      </c>
      <c r="KB30" s="153">
        <v>43015</v>
      </c>
      <c r="KC30" s="153">
        <v>43016</v>
      </c>
      <c r="KD30" s="153">
        <v>43017</v>
      </c>
      <c r="KE30" s="153">
        <v>43018</v>
      </c>
      <c r="KF30" s="153">
        <v>43019</v>
      </c>
      <c r="KG30" s="153">
        <v>43020</v>
      </c>
      <c r="KH30" s="153">
        <v>43021</v>
      </c>
      <c r="KI30" s="153">
        <v>43022</v>
      </c>
      <c r="KJ30" s="153">
        <v>43023</v>
      </c>
      <c r="KK30" s="153">
        <v>43024</v>
      </c>
      <c r="KL30" s="153">
        <v>43025</v>
      </c>
      <c r="KM30" s="153">
        <v>43026</v>
      </c>
      <c r="KN30" s="153">
        <v>43027</v>
      </c>
      <c r="KO30" s="153">
        <v>43028</v>
      </c>
      <c r="KP30" s="153">
        <v>43029</v>
      </c>
      <c r="KQ30" s="153">
        <v>43030</v>
      </c>
      <c r="KR30" s="153">
        <v>43031</v>
      </c>
      <c r="KS30" s="153">
        <v>43032</v>
      </c>
      <c r="KT30" s="153">
        <v>43033</v>
      </c>
      <c r="KU30" s="153">
        <v>43034</v>
      </c>
      <c r="KV30" s="153">
        <v>43035</v>
      </c>
      <c r="KW30" s="153">
        <v>43036</v>
      </c>
      <c r="KX30" s="153">
        <v>43037</v>
      </c>
      <c r="KY30" s="153">
        <v>43038</v>
      </c>
      <c r="KZ30" s="153">
        <v>43039</v>
      </c>
      <c r="LA30" s="153">
        <v>43040</v>
      </c>
      <c r="LB30" s="153">
        <v>43041</v>
      </c>
      <c r="LC30" s="153">
        <v>43042</v>
      </c>
      <c r="LD30" s="153">
        <v>43043</v>
      </c>
      <c r="LE30" s="153">
        <v>43044</v>
      </c>
      <c r="LF30" s="153">
        <v>43045</v>
      </c>
      <c r="LG30" s="153">
        <v>43046</v>
      </c>
      <c r="LH30" s="153">
        <v>43047</v>
      </c>
      <c r="LI30" s="153">
        <v>43048</v>
      </c>
      <c r="LJ30" s="153">
        <v>43049</v>
      </c>
      <c r="LK30" s="153">
        <v>43050</v>
      </c>
      <c r="LL30" s="153">
        <v>43051</v>
      </c>
      <c r="LM30" s="153">
        <v>43052</v>
      </c>
      <c r="LN30" s="153">
        <v>43053</v>
      </c>
      <c r="LO30" s="153">
        <v>43054</v>
      </c>
      <c r="LP30" s="153">
        <v>43055</v>
      </c>
      <c r="LQ30" s="153">
        <v>43056</v>
      </c>
      <c r="LR30" s="153">
        <v>43057</v>
      </c>
      <c r="LS30" s="153">
        <v>43058</v>
      </c>
      <c r="LT30" s="153">
        <v>43059</v>
      </c>
      <c r="LU30" s="153">
        <v>43060</v>
      </c>
      <c r="LV30" s="153">
        <v>43061</v>
      </c>
      <c r="LW30" s="153">
        <v>43062</v>
      </c>
      <c r="LX30" s="153">
        <v>43063</v>
      </c>
      <c r="LY30" s="153">
        <v>43064</v>
      </c>
      <c r="LZ30" s="153">
        <v>43065</v>
      </c>
      <c r="MA30" s="153">
        <v>43066</v>
      </c>
      <c r="MB30" s="153">
        <v>43067</v>
      </c>
      <c r="MC30" s="153">
        <v>43068</v>
      </c>
      <c r="MD30" s="153">
        <v>43069</v>
      </c>
      <c r="ME30" s="153">
        <v>43070</v>
      </c>
      <c r="MF30" s="153">
        <v>43071</v>
      </c>
      <c r="MG30" s="153">
        <v>43072</v>
      </c>
      <c r="MH30" s="153">
        <v>43073</v>
      </c>
      <c r="MI30" s="153">
        <v>43074</v>
      </c>
      <c r="MJ30" s="153">
        <v>43075</v>
      </c>
      <c r="MK30" s="153">
        <v>43076</v>
      </c>
      <c r="ML30" s="153">
        <v>43077</v>
      </c>
      <c r="MM30" s="153">
        <v>43078</v>
      </c>
      <c r="MN30" s="153">
        <v>43079</v>
      </c>
      <c r="MO30" s="153">
        <v>43080</v>
      </c>
      <c r="MP30" s="153">
        <v>43081</v>
      </c>
      <c r="MQ30" s="153">
        <v>43082</v>
      </c>
      <c r="MR30" s="153">
        <v>43083</v>
      </c>
      <c r="MS30" s="153">
        <v>43084</v>
      </c>
      <c r="MT30" s="153">
        <v>43085</v>
      </c>
      <c r="MU30" s="153">
        <v>43086</v>
      </c>
      <c r="MV30" s="153">
        <v>43087</v>
      </c>
      <c r="MW30" s="153">
        <v>43088</v>
      </c>
      <c r="MX30" s="153">
        <v>43089</v>
      </c>
      <c r="MY30" s="153">
        <v>43090</v>
      </c>
      <c r="MZ30" s="153">
        <v>43091</v>
      </c>
      <c r="NA30" s="153">
        <v>43092</v>
      </c>
      <c r="NB30" s="153">
        <v>43093</v>
      </c>
      <c r="NC30" s="153">
        <v>43094</v>
      </c>
      <c r="ND30" s="153">
        <v>43095</v>
      </c>
      <c r="NE30" s="153">
        <v>43096</v>
      </c>
      <c r="NF30" s="153">
        <v>43097</v>
      </c>
      <c r="NG30" s="153">
        <v>43098</v>
      </c>
      <c r="NH30" s="153">
        <v>43099</v>
      </c>
      <c r="NI30" s="153">
        <v>43100</v>
      </c>
      <c r="NJ30" s="154"/>
    </row>
    <row r="31" spans="1:374" s="155" customFormat="1" x14ac:dyDescent="0.35">
      <c r="A31" s="151"/>
      <c r="B31" s="1155"/>
      <c r="C31" s="1155"/>
      <c r="D31" s="1155"/>
      <c r="E31" s="1155"/>
      <c r="F31" s="1155"/>
      <c r="G31" s="1155"/>
      <c r="H31" s="1155"/>
      <c r="I31" s="156">
        <v>42736</v>
      </c>
      <c r="J31" s="157">
        <v>42737</v>
      </c>
      <c r="K31" s="157">
        <v>42738</v>
      </c>
      <c r="L31" s="157">
        <v>42739</v>
      </c>
      <c r="M31" s="157">
        <v>42740</v>
      </c>
      <c r="N31" s="157">
        <v>42741</v>
      </c>
      <c r="O31" s="157">
        <v>42742</v>
      </c>
      <c r="P31" s="157">
        <v>42743</v>
      </c>
      <c r="Q31" s="157">
        <v>42744</v>
      </c>
      <c r="R31" s="157">
        <v>42745</v>
      </c>
      <c r="S31" s="157">
        <v>42746</v>
      </c>
      <c r="T31" s="157">
        <v>42747</v>
      </c>
      <c r="U31" s="157">
        <v>42748</v>
      </c>
      <c r="V31" s="157">
        <v>42749</v>
      </c>
      <c r="W31" s="157">
        <v>42750</v>
      </c>
      <c r="X31" s="157">
        <v>42751</v>
      </c>
      <c r="Y31" s="157">
        <v>42752</v>
      </c>
      <c r="Z31" s="157">
        <v>42753</v>
      </c>
      <c r="AA31" s="157">
        <v>42754</v>
      </c>
      <c r="AB31" s="157">
        <v>42755</v>
      </c>
      <c r="AC31" s="157">
        <v>42756</v>
      </c>
      <c r="AD31" s="157">
        <v>42757</v>
      </c>
      <c r="AE31" s="157">
        <v>42758</v>
      </c>
      <c r="AF31" s="157">
        <v>42759</v>
      </c>
      <c r="AG31" s="157">
        <v>42760</v>
      </c>
      <c r="AH31" s="157">
        <v>42761</v>
      </c>
      <c r="AI31" s="157">
        <v>42762</v>
      </c>
      <c r="AJ31" s="157">
        <v>42763</v>
      </c>
      <c r="AK31" s="157">
        <v>42764</v>
      </c>
      <c r="AL31" s="157">
        <v>42765</v>
      </c>
      <c r="AM31" s="157">
        <v>42766</v>
      </c>
      <c r="AN31" s="157">
        <v>42767</v>
      </c>
      <c r="AO31" s="157">
        <v>42768</v>
      </c>
      <c r="AP31" s="157">
        <v>42769</v>
      </c>
      <c r="AQ31" s="157">
        <v>42770</v>
      </c>
      <c r="AR31" s="157">
        <v>42771</v>
      </c>
      <c r="AS31" s="157">
        <v>42772</v>
      </c>
      <c r="AT31" s="157">
        <v>42773</v>
      </c>
      <c r="AU31" s="157">
        <v>42774</v>
      </c>
      <c r="AV31" s="157">
        <v>42775</v>
      </c>
      <c r="AW31" s="157">
        <v>42776</v>
      </c>
      <c r="AX31" s="157">
        <v>42777</v>
      </c>
      <c r="AY31" s="157">
        <v>42778</v>
      </c>
      <c r="AZ31" s="157">
        <v>42779</v>
      </c>
      <c r="BA31" s="157">
        <v>42780</v>
      </c>
      <c r="BB31" s="157">
        <v>42781</v>
      </c>
      <c r="BC31" s="157">
        <v>42782</v>
      </c>
      <c r="BD31" s="157">
        <v>42783</v>
      </c>
      <c r="BE31" s="157">
        <v>42784</v>
      </c>
      <c r="BF31" s="157">
        <v>42785</v>
      </c>
      <c r="BG31" s="157">
        <v>42786</v>
      </c>
      <c r="BH31" s="157">
        <v>42787</v>
      </c>
      <c r="BI31" s="157">
        <v>42788</v>
      </c>
      <c r="BJ31" s="157">
        <v>42789</v>
      </c>
      <c r="BK31" s="157">
        <v>42790</v>
      </c>
      <c r="BL31" s="157">
        <v>42791</v>
      </c>
      <c r="BM31" s="157">
        <v>42792</v>
      </c>
      <c r="BN31" s="157">
        <v>42793</v>
      </c>
      <c r="BO31" s="157">
        <v>42794</v>
      </c>
      <c r="BP31" s="157">
        <v>42795</v>
      </c>
      <c r="BQ31" s="157">
        <v>42796</v>
      </c>
      <c r="BR31" s="157">
        <v>42797</v>
      </c>
      <c r="BS31" s="157">
        <v>42798</v>
      </c>
      <c r="BT31" s="157">
        <v>42799</v>
      </c>
      <c r="BU31" s="157">
        <v>42800</v>
      </c>
      <c r="BV31" s="157">
        <v>42801</v>
      </c>
      <c r="BW31" s="157">
        <v>42802</v>
      </c>
      <c r="BX31" s="157">
        <v>42803</v>
      </c>
      <c r="BY31" s="157">
        <v>42804</v>
      </c>
      <c r="BZ31" s="157">
        <v>42805</v>
      </c>
      <c r="CA31" s="157">
        <v>42806</v>
      </c>
      <c r="CB31" s="157">
        <v>42807</v>
      </c>
      <c r="CC31" s="157">
        <v>42808</v>
      </c>
      <c r="CD31" s="157">
        <v>42809</v>
      </c>
      <c r="CE31" s="157">
        <v>42810</v>
      </c>
      <c r="CF31" s="157">
        <v>42811</v>
      </c>
      <c r="CG31" s="157">
        <v>42812</v>
      </c>
      <c r="CH31" s="157">
        <v>42813</v>
      </c>
      <c r="CI31" s="157">
        <v>42814</v>
      </c>
      <c r="CJ31" s="157">
        <v>42815</v>
      </c>
      <c r="CK31" s="157">
        <v>42816</v>
      </c>
      <c r="CL31" s="157">
        <v>42817</v>
      </c>
      <c r="CM31" s="157">
        <v>42818</v>
      </c>
      <c r="CN31" s="157">
        <v>42819</v>
      </c>
      <c r="CO31" s="157">
        <v>42820</v>
      </c>
      <c r="CP31" s="157">
        <v>42821</v>
      </c>
      <c r="CQ31" s="157">
        <v>42822</v>
      </c>
      <c r="CR31" s="157">
        <v>42823</v>
      </c>
      <c r="CS31" s="157">
        <v>42824</v>
      </c>
      <c r="CT31" s="157">
        <v>42825</v>
      </c>
      <c r="CU31" s="157">
        <v>42826</v>
      </c>
      <c r="CV31" s="157">
        <v>42827</v>
      </c>
      <c r="CW31" s="157">
        <v>42828</v>
      </c>
      <c r="CX31" s="157">
        <v>42829</v>
      </c>
      <c r="CY31" s="157">
        <v>42830</v>
      </c>
      <c r="CZ31" s="157">
        <v>42831</v>
      </c>
      <c r="DA31" s="157">
        <v>42832</v>
      </c>
      <c r="DB31" s="157">
        <v>42833</v>
      </c>
      <c r="DC31" s="157">
        <v>42834</v>
      </c>
      <c r="DD31" s="157">
        <v>42835</v>
      </c>
      <c r="DE31" s="157">
        <v>42836</v>
      </c>
      <c r="DF31" s="157">
        <v>42837</v>
      </c>
      <c r="DG31" s="157">
        <v>42838</v>
      </c>
      <c r="DH31" s="157">
        <v>42839</v>
      </c>
      <c r="DI31" s="157">
        <v>42840</v>
      </c>
      <c r="DJ31" s="157">
        <v>42841</v>
      </c>
      <c r="DK31" s="157">
        <v>42842</v>
      </c>
      <c r="DL31" s="157">
        <v>42843</v>
      </c>
      <c r="DM31" s="157">
        <v>42844</v>
      </c>
      <c r="DN31" s="157">
        <v>42845</v>
      </c>
      <c r="DO31" s="157">
        <v>42846</v>
      </c>
      <c r="DP31" s="157">
        <v>42847</v>
      </c>
      <c r="DQ31" s="157">
        <v>42848</v>
      </c>
      <c r="DR31" s="157">
        <v>42849</v>
      </c>
      <c r="DS31" s="157">
        <v>42850</v>
      </c>
      <c r="DT31" s="157">
        <v>42851</v>
      </c>
      <c r="DU31" s="157">
        <v>42852</v>
      </c>
      <c r="DV31" s="157">
        <v>42853</v>
      </c>
      <c r="DW31" s="157">
        <v>42854</v>
      </c>
      <c r="DX31" s="157">
        <v>42855</v>
      </c>
      <c r="DY31" s="157">
        <v>42856</v>
      </c>
      <c r="DZ31" s="157">
        <v>42857</v>
      </c>
      <c r="EA31" s="157">
        <v>42858</v>
      </c>
      <c r="EB31" s="157">
        <v>42859</v>
      </c>
      <c r="EC31" s="157">
        <v>42860</v>
      </c>
      <c r="ED31" s="157">
        <v>42861</v>
      </c>
      <c r="EE31" s="157">
        <v>42862</v>
      </c>
      <c r="EF31" s="157">
        <v>42863</v>
      </c>
      <c r="EG31" s="157">
        <v>42864</v>
      </c>
      <c r="EH31" s="157">
        <v>42865</v>
      </c>
      <c r="EI31" s="157">
        <v>42866</v>
      </c>
      <c r="EJ31" s="157">
        <v>42867</v>
      </c>
      <c r="EK31" s="157">
        <v>42868</v>
      </c>
      <c r="EL31" s="157">
        <v>42869</v>
      </c>
      <c r="EM31" s="157">
        <v>42870</v>
      </c>
      <c r="EN31" s="157">
        <v>42871</v>
      </c>
      <c r="EO31" s="157">
        <v>42872</v>
      </c>
      <c r="EP31" s="157">
        <v>42873</v>
      </c>
      <c r="EQ31" s="157">
        <v>42874</v>
      </c>
      <c r="ER31" s="157">
        <v>42875</v>
      </c>
      <c r="ES31" s="157">
        <v>42876</v>
      </c>
      <c r="ET31" s="157">
        <v>42877</v>
      </c>
      <c r="EU31" s="157">
        <v>42878</v>
      </c>
      <c r="EV31" s="157">
        <v>42879</v>
      </c>
      <c r="EW31" s="157">
        <v>42880</v>
      </c>
      <c r="EX31" s="157">
        <v>42881</v>
      </c>
      <c r="EY31" s="157">
        <v>42882</v>
      </c>
      <c r="EZ31" s="157">
        <v>42883</v>
      </c>
      <c r="FA31" s="157">
        <v>42884</v>
      </c>
      <c r="FB31" s="157">
        <v>42885</v>
      </c>
      <c r="FC31" s="157">
        <v>42886</v>
      </c>
      <c r="FD31" s="157">
        <v>42887</v>
      </c>
      <c r="FE31" s="157">
        <v>42888</v>
      </c>
      <c r="FF31" s="157">
        <v>42889</v>
      </c>
      <c r="FG31" s="157">
        <v>42890</v>
      </c>
      <c r="FH31" s="157">
        <v>42891</v>
      </c>
      <c r="FI31" s="157">
        <v>42892</v>
      </c>
      <c r="FJ31" s="157">
        <v>42893</v>
      </c>
      <c r="FK31" s="157">
        <v>42894</v>
      </c>
      <c r="FL31" s="157">
        <v>42895</v>
      </c>
      <c r="FM31" s="157">
        <v>42896</v>
      </c>
      <c r="FN31" s="157">
        <v>42897</v>
      </c>
      <c r="FO31" s="157">
        <v>42898</v>
      </c>
      <c r="FP31" s="157">
        <v>42899</v>
      </c>
      <c r="FQ31" s="157">
        <v>42900</v>
      </c>
      <c r="FR31" s="157">
        <v>42901</v>
      </c>
      <c r="FS31" s="157">
        <v>42902</v>
      </c>
      <c r="FT31" s="157">
        <v>42903</v>
      </c>
      <c r="FU31" s="157">
        <v>42904</v>
      </c>
      <c r="FV31" s="157">
        <v>42905</v>
      </c>
      <c r="FW31" s="157">
        <v>42906</v>
      </c>
      <c r="FX31" s="157">
        <v>42907</v>
      </c>
      <c r="FY31" s="157">
        <v>42908</v>
      </c>
      <c r="FZ31" s="157">
        <v>42909</v>
      </c>
      <c r="GA31" s="157">
        <v>42910</v>
      </c>
      <c r="GB31" s="157">
        <v>42911</v>
      </c>
      <c r="GC31" s="157">
        <v>42912</v>
      </c>
      <c r="GD31" s="157">
        <v>42913</v>
      </c>
      <c r="GE31" s="157">
        <v>42914</v>
      </c>
      <c r="GF31" s="157">
        <v>42915</v>
      </c>
      <c r="GG31" s="157">
        <v>42916</v>
      </c>
      <c r="GH31" s="157">
        <v>42917</v>
      </c>
      <c r="GI31" s="157">
        <v>42918</v>
      </c>
      <c r="GJ31" s="157">
        <v>42919</v>
      </c>
      <c r="GK31" s="157">
        <v>42920</v>
      </c>
      <c r="GL31" s="157">
        <v>42921</v>
      </c>
      <c r="GM31" s="157">
        <v>42922</v>
      </c>
      <c r="GN31" s="157">
        <v>42923</v>
      </c>
      <c r="GO31" s="157">
        <v>42924</v>
      </c>
      <c r="GP31" s="157">
        <v>42925</v>
      </c>
      <c r="GQ31" s="157">
        <v>42926</v>
      </c>
      <c r="GR31" s="157">
        <v>42927</v>
      </c>
      <c r="GS31" s="157">
        <v>42928</v>
      </c>
      <c r="GT31" s="157">
        <v>42929</v>
      </c>
      <c r="GU31" s="157">
        <v>42930</v>
      </c>
      <c r="GV31" s="157">
        <v>42931</v>
      </c>
      <c r="GW31" s="157">
        <v>42932</v>
      </c>
      <c r="GX31" s="157">
        <v>42933</v>
      </c>
      <c r="GY31" s="157">
        <v>42934</v>
      </c>
      <c r="GZ31" s="157">
        <v>42935</v>
      </c>
      <c r="HA31" s="157">
        <v>42936</v>
      </c>
      <c r="HB31" s="157">
        <v>42937</v>
      </c>
      <c r="HC31" s="157">
        <v>42938</v>
      </c>
      <c r="HD31" s="157">
        <v>42939</v>
      </c>
      <c r="HE31" s="157">
        <v>42940</v>
      </c>
      <c r="HF31" s="157">
        <v>42941</v>
      </c>
      <c r="HG31" s="157">
        <v>42942</v>
      </c>
      <c r="HH31" s="157">
        <v>42943</v>
      </c>
      <c r="HI31" s="157">
        <v>42944</v>
      </c>
      <c r="HJ31" s="157">
        <v>42945</v>
      </c>
      <c r="HK31" s="157">
        <v>42946</v>
      </c>
      <c r="HL31" s="157">
        <v>42947</v>
      </c>
      <c r="HM31" s="157">
        <v>42948</v>
      </c>
      <c r="HN31" s="157">
        <v>42949</v>
      </c>
      <c r="HO31" s="157">
        <v>42950</v>
      </c>
      <c r="HP31" s="157">
        <v>42951</v>
      </c>
      <c r="HQ31" s="157">
        <v>42952</v>
      </c>
      <c r="HR31" s="157">
        <v>42953</v>
      </c>
      <c r="HS31" s="157">
        <v>42954</v>
      </c>
      <c r="HT31" s="157">
        <v>42955</v>
      </c>
      <c r="HU31" s="157">
        <v>42956</v>
      </c>
      <c r="HV31" s="157">
        <v>42957</v>
      </c>
      <c r="HW31" s="157">
        <v>42958</v>
      </c>
      <c r="HX31" s="157">
        <v>42959</v>
      </c>
      <c r="HY31" s="157">
        <v>42960</v>
      </c>
      <c r="HZ31" s="157">
        <v>42961</v>
      </c>
      <c r="IA31" s="157">
        <v>42962</v>
      </c>
      <c r="IB31" s="157">
        <v>42963</v>
      </c>
      <c r="IC31" s="157">
        <v>42964</v>
      </c>
      <c r="ID31" s="157">
        <v>42965</v>
      </c>
      <c r="IE31" s="157">
        <v>42966</v>
      </c>
      <c r="IF31" s="157">
        <v>42967</v>
      </c>
      <c r="IG31" s="157">
        <v>42968</v>
      </c>
      <c r="IH31" s="157">
        <v>42969</v>
      </c>
      <c r="II31" s="157">
        <v>42970</v>
      </c>
      <c r="IJ31" s="157">
        <v>42971</v>
      </c>
      <c r="IK31" s="157">
        <v>42972</v>
      </c>
      <c r="IL31" s="157">
        <v>42973</v>
      </c>
      <c r="IM31" s="157">
        <v>42974</v>
      </c>
      <c r="IN31" s="157">
        <v>42975</v>
      </c>
      <c r="IO31" s="157">
        <v>42976</v>
      </c>
      <c r="IP31" s="157">
        <v>42977</v>
      </c>
      <c r="IQ31" s="157">
        <v>42978</v>
      </c>
      <c r="IR31" s="157">
        <v>42979</v>
      </c>
      <c r="IS31" s="157">
        <v>42980</v>
      </c>
      <c r="IT31" s="157">
        <v>42981</v>
      </c>
      <c r="IU31" s="157">
        <v>42982</v>
      </c>
      <c r="IV31" s="157">
        <v>42983</v>
      </c>
      <c r="IW31" s="157">
        <v>42984</v>
      </c>
      <c r="IX31" s="157">
        <v>42985</v>
      </c>
      <c r="IY31" s="157">
        <v>42986</v>
      </c>
      <c r="IZ31" s="157">
        <v>42987</v>
      </c>
      <c r="JA31" s="157">
        <v>42988</v>
      </c>
      <c r="JB31" s="157">
        <v>42989</v>
      </c>
      <c r="JC31" s="157">
        <v>42990</v>
      </c>
      <c r="JD31" s="157">
        <v>42991</v>
      </c>
      <c r="JE31" s="157">
        <v>42992</v>
      </c>
      <c r="JF31" s="157">
        <v>42993</v>
      </c>
      <c r="JG31" s="157">
        <v>42994</v>
      </c>
      <c r="JH31" s="157">
        <v>42995</v>
      </c>
      <c r="JI31" s="157">
        <v>42996</v>
      </c>
      <c r="JJ31" s="157">
        <v>42997</v>
      </c>
      <c r="JK31" s="157">
        <v>42998</v>
      </c>
      <c r="JL31" s="157">
        <v>42999</v>
      </c>
      <c r="JM31" s="157">
        <v>43000</v>
      </c>
      <c r="JN31" s="157">
        <v>43001</v>
      </c>
      <c r="JO31" s="157">
        <v>43002</v>
      </c>
      <c r="JP31" s="157">
        <v>43003</v>
      </c>
      <c r="JQ31" s="157">
        <v>43004</v>
      </c>
      <c r="JR31" s="157">
        <v>43005</v>
      </c>
      <c r="JS31" s="157">
        <v>43006</v>
      </c>
      <c r="JT31" s="157">
        <v>43007</v>
      </c>
      <c r="JU31" s="157">
        <v>43008</v>
      </c>
      <c r="JV31" s="157">
        <v>43009</v>
      </c>
      <c r="JW31" s="157">
        <v>43010</v>
      </c>
      <c r="JX31" s="157">
        <v>43011</v>
      </c>
      <c r="JY31" s="157">
        <v>43012</v>
      </c>
      <c r="JZ31" s="157">
        <v>43013</v>
      </c>
      <c r="KA31" s="157">
        <v>43014</v>
      </c>
      <c r="KB31" s="157">
        <v>43015</v>
      </c>
      <c r="KC31" s="157">
        <v>43016</v>
      </c>
      <c r="KD31" s="157">
        <v>43017</v>
      </c>
      <c r="KE31" s="157">
        <v>43018</v>
      </c>
      <c r="KF31" s="157">
        <v>43019</v>
      </c>
      <c r="KG31" s="157">
        <v>43020</v>
      </c>
      <c r="KH31" s="157">
        <v>43021</v>
      </c>
      <c r="KI31" s="157">
        <v>43022</v>
      </c>
      <c r="KJ31" s="157">
        <v>43023</v>
      </c>
      <c r="KK31" s="157">
        <v>43024</v>
      </c>
      <c r="KL31" s="157">
        <v>43025</v>
      </c>
      <c r="KM31" s="157">
        <v>43026</v>
      </c>
      <c r="KN31" s="157">
        <v>43027</v>
      </c>
      <c r="KO31" s="157">
        <v>43028</v>
      </c>
      <c r="KP31" s="157">
        <v>43029</v>
      </c>
      <c r="KQ31" s="157">
        <v>43030</v>
      </c>
      <c r="KR31" s="157">
        <v>43031</v>
      </c>
      <c r="KS31" s="157">
        <v>43032</v>
      </c>
      <c r="KT31" s="157">
        <v>43033</v>
      </c>
      <c r="KU31" s="157">
        <v>43034</v>
      </c>
      <c r="KV31" s="157">
        <v>43035</v>
      </c>
      <c r="KW31" s="157">
        <v>43036</v>
      </c>
      <c r="KX31" s="157">
        <v>43037</v>
      </c>
      <c r="KY31" s="157">
        <v>43038</v>
      </c>
      <c r="KZ31" s="157">
        <v>43039</v>
      </c>
      <c r="LA31" s="157">
        <v>43040</v>
      </c>
      <c r="LB31" s="157">
        <v>43041</v>
      </c>
      <c r="LC31" s="157">
        <v>43042</v>
      </c>
      <c r="LD31" s="157">
        <v>43043</v>
      </c>
      <c r="LE31" s="157">
        <v>43044</v>
      </c>
      <c r="LF31" s="157">
        <v>43045</v>
      </c>
      <c r="LG31" s="157">
        <v>43046</v>
      </c>
      <c r="LH31" s="157">
        <v>43047</v>
      </c>
      <c r="LI31" s="157">
        <v>43048</v>
      </c>
      <c r="LJ31" s="157">
        <v>43049</v>
      </c>
      <c r="LK31" s="157">
        <v>43050</v>
      </c>
      <c r="LL31" s="157">
        <v>43051</v>
      </c>
      <c r="LM31" s="157">
        <v>43052</v>
      </c>
      <c r="LN31" s="157">
        <v>43053</v>
      </c>
      <c r="LO31" s="157">
        <v>43054</v>
      </c>
      <c r="LP31" s="157">
        <v>43055</v>
      </c>
      <c r="LQ31" s="157">
        <v>43056</v>
      </c>
      <c r="LR31" s="157">
        <v>43057</v>
      </c>
      <c r="LS31" s="157">
        <v>43058</v>
      </c>
      <c r="LT31" s="157">
        <v>43059</v>
      </c>
      <c r="LU31" s="157">
        <v>43060</v>
      </c>
      <c r="LV31" s="157">
        <v>43061</v>
      </c>
      <c r="LW31" s="157">
        <v>43062</v>
      </c>
      <c r="LX31" s="157">
        <v>43063</v>
      </c>
      <c r="LY31" s="157">
        <v>43064</v>
      </c>
      <c r="LZ31" s="157">
        <v>43065</v>
      </c>
      <c r="MA31" s="157">
        <v>43066</v>
      </c>
      <c r="MB31" s="157">
        <v>43067</v>
      </c>
      <c r="MC31" s="157">
        <v>43068</v>
      </c>
      <c r="MD31" s="157">
        <v>43069</v>
      </c>
      <c r="ME31" s="157">
        <v>43070</v>
      </c>
      <c r="MF31" s="157">
        <v>43071</v>
      </c>
      <c r="MG31" s="157">
        <v>43072</v>
      </c>
      <c r="MH31" s="157">
        <v>43073</v>
      </c>
      <c r="MI31" s="157">
        <v>43074</v>
      </c>
      <c r="MJ31" s="157">
        <v>43075</v>
      </c>
      <c r="MK31" s="157">
        <v>43076</v>
      </c>
      <c r="ML31" s="157">
        <v>43077</v>
      </c>
      <c r="MM31" s="157">
        <v>43078</v>
      </c>
      <c r="MN31" s="157">
        <v>43079</v>
      </c>
      <c r="MO31" s="157">
        <v>43080</v>
      </c>
      <c r="MP31" s="157">
        <v>43081</v>
      </c>
      <c r="MQ31" s="157">
        <v>43082</v>
      </c>
      <c r="MR31" s="157">
        <v>43083</v>
      </c>
      <c r="MS31" s="157">
        <v>43084</v>
      </c>
      <c r="MT31" s="157">
        <v>43085</v>
      </c>
      <c r="MU31" s="157">
        <v>43086</v>
      </c>
      <c r="MV31" s="157">
        <v>43087</v>
      </c>
      <c r="MW31" s="157">
        <v>43088</v>
      </c>
      <c r="MX31" s="157">
        <v>43089</v>
      </c>
      <c r="MY31" s="157">
        <v>43090</v>
      </c>
      <c r="MZ31" s="157">
        <v>43091</v>
      </c>
      <c r="NA31" s="157">
        <v>43092</v>
      </c>
      <c r="NB31" s="157">
        <v>43093</v>
      </c>
      <c r="NC31" s="157">
        <v>43094</v>
      </c>
      <c r="ND31" s="157">
        <v>43095</v>
      </c>
      <c r="NE31" s="157">
        <v>43096</v>
      </c>
      <c r="NF31" s="157">
        <v>43097</v>
      </c>
      <c r="NG31" s="157">
        <v>43098</v>
      </c>
      <c r="NH31" s="157">
        <v>43099</v>
      </c>
      <c r="NI31" s="157">
        <v>43100</v>
      </c>
      <c r="NJ31" s="154"/>
    </row>
    <row r="32" spans="1:374" s="155" customFormat="1" x14ac:dyDescent="0.35">
      <c r="A32" s="151"/>
      <c r="B32" s="1154"/>
      <c r="C32" s="1154"/>
      <c r="D32" s="1154"/>
      <c r="E32" s="1154"/>
      <c r="F32" s="1154"/>
      <c r="G32" s="1154"/>
      <c r="H32" s="1154" t="str">
        <f t="shared" ref="H32" si="4">IF(F32="","",F32-G32)</f>
        <v/>
      </c>
      <c r="I32" s="152">
        <v>42736</v>
      </c>
      <c r="J32" s="153">
        <v>42737</v>
      </c>
      <c r="K32" s="153">
        <v>42738</v>
      </c>
      <c r="L32" s="153">
        <v>42739</v>
      </c>
      <c r="M32" s="153">
        <v>42740</v>
      </c>
      <c r="N32" s="153">
        <v>42741</v>
      </c>
      <c r="O32" s="153">
        <v>42742</v>
      </c>
      <c r="P32" s="153">
        <v>42743</v>
      </c>
      <c r="Q32" s="153">
        <v>42744</v>
      </c>
      <c r="R32" s="153">
        <v>42745</v>
      </c>
      <c r="S32" s="153">
        <v>42746</v>
      </c>
      <c r="T32" s="153">
        <v>42747</v>
      </c>
      <c r="U32" s="153">
        <v>42748</v>
      </c>
      <c r="V32" s="153">
        <v>42749</v>
      </c>
      <c r="W32" s="153">
        <v>42750</v>
      </c>
      <c r="X32" s="153">
        <v>42751</v>
      </c>
      <c r="Y32" s="153">
        <v>42752</v>
      </c>
      <c r="Z32" s="153">
        <v>42753</v>
      </c>
      <c r="AA32" s="153">
        <v>42754</v>
      </c>
      <c r="AB32" s="153">
        <v>42755</v>
      </c>
      <c r="AC32" s="153">
        <v>42756</v>
      </c>
      <c r="AD32" s="153">
        <v>42757</v>
      </c>
      <c r="AE32" s="153">
        <v>42758</v>
      </c>
      <c r="AF32" s="153">
        <v>42759</v>
      </c>
      <c r="AG32" s="153">
        <v>42760</v>
      </c>
      <c r="AH32" s="153">
        <v>42761</v>
      </c>
      <c r="AI32" s="153">
        <v>42762</v>
      </c>
      <c r="AJ32" s="153">
        <v>42763</v>
      </c>
      <c r="AK32" s="153">
        <v>42764</v>
      </c>
      <c r="AL32" s="153">
        <v>42765</v>
      </c>
      <c r="AM32" s="153">
        <v>42766</v>
      </c>
      <c r="AN32" s="153">
        <v>42767</v>
      </c>
      <c r="AO32" s="153">
        <v>42768</v>
      </c>
      <c r="AP32" s="153">
        <v>42769</v>
      </c>
      <c r="AQ32" s="153">
        <v>42770</v>
      </c>
      <c r="AR32" s="153">
        <v>42771</v>
      </c>
      <c r="AS32" s="153">
        <v>42772</v>
      </c>
      <c r="AT32" s="153">
        <v>42773</v>
      </c>
      <c r="AU32" s="153">
        <v>42774</v>
      </c>
      <c r="AV32" s="153">
        <v>42775</v>
      </c>
      <c r="AW32" s="153">
        <v>42776</v>
      </c>
      <c r="AX32" s="153">
        <v>42777</v>
      </c>
      <c r="AY32" s="153">
        <v>42778</v>
      </c>
      <c r="AZ32" s="153">
        <v>42779</v>
      </c>
      <c r="BA32" s="153">
        <v>42780</v>
      </c>
      <c r="BB32" s="153">
        <v>42781</v>
      </c>
      <c r="BC32" s="153">
        <v>42782</v>
      </c>
      <c r="BD32" s="153">
        <v>42783</v>
      </c>
      <c r="BE32" s="153">
        <v>42784</v>
      </c>
      <c r="BF32" s="153">
        <v>42785</v>
      </c>
      <c r="BG32" s="153">
        <v>42786</v>
      </c>
      <c r="BH32" s="153">
        <v>42787</v>
      </c>
      <c r="BI32" s="153">
        <v>42788</v>
      </c>
      <c r="BJ32" s="153">
        <v>42789</v>
      </c>
      <c r="BK32" s="153">
        <v>42790</v>
      </c>
      <c r="BL32" s="153">
        <v>42791</v>
      </c>
      <c r="BM32" s="153">
        <v>42792</v>
      </c>
      <c r="BN32" s="153">
        <v>42793</v>
      </c>
      <c r="BO32" s="153">
        <v>42794</v>
      </c>
      <c r="BP32" s="153">
        <v>42795</v>
      </c>
      <c r="BQ32" s="153">
        <v>42796</v>
      </c>
      <c r="BR32" s="153">
        <v>42797</v>
      </c>
      <c r="BS32" s="153">
        <v>42798</v>
      </c>
      <c r="BT32" s="153">
        <v>42799</v>
      </c>
      <c r="BU32" s="153">
        <v>42800</v>
      </c>
      <c r="BV32" s="153">
        <v>42801</v>
      </c>
      <c r="BW32" s="153">
        <v>42802</v>
      </c>
      <c r="BX32" s="153">
        <v>42803</v>
      </c>
      <c r="BY32" s="153">
        <v>42804</v>
      </c>
      <c r="BZ32" s="153">
        <v>42805</v>
      </c>
      <c r="CA32" s="153">
        <v>42806</v>
      </c>
      <c r="CB32" s="153">
        <v>42807</v>
      </c>
      <c r="CC32" s="153">
        <v>42808</v>
      </c>
      <c r="CD32" s="153">
        <v>42809</v>
      </c>
      <c r="CE32" s="153">
        <v>42810</v>
      </c>
      <c r="CF32" s="153">
        <v>42811</v>
      </c>
      <c r="CG32" s="153">
        <v>42812</v>
      </c>
      <c r="CH32" s="153">
        <v>42813</v>
      </c>
      <c r="CI32" s="153">
        <v>42814</v>
      </c>
      <c r="CJ32" s="153">
        <v>42815</v>
      </c>
      <c r="CK32" s="153">
        <v>42816</v>
      </c>
      <c r="CL32" s="153">
        <v>42817</v>
      </c>
      <c r="CM32" s="153">
        <v>42818</v>
      </c>
      <c r="CN32" s="153">
        <v>42819</v>
      </c>
      <c r="CO32" s="153">
        <v>42820</v>
      </c>
      <c r="CP32" s="153">
        <v>42821</v>
      </c>
      <c r="CQ32" s="153">
        <v>42822</v>
      </c>
      <c r="CR32" s="153">
        <v>42823</v>
      </c>
      <c r="CS32" s="153">
        <v>42824</v>
      </c>
      <c r="CT32" s="153">
        <v>42825</v>
      </c>
      <c r="CU32" s="153">
        <v>42826</v>
      </c>
      <c r="CV32" s="153">
        <v>42827</v>
      </c>
      <c r="CW32" s="153">
        <v>42828</v>
      </c>
      <c r="CX32" s="153">
        <v>42829</v>
      </c>
      <c r="CY32" s="153">
        <v>42830</v>
      </c>
      <c r="CZ32" s="153">
        <v>42831</v>
      </c>
      <c r="DA32" s="153">
        <v>42832</v>
      </c>
      <c r="DB32" s="153">
        <v>42833</v>
      </c>
      <c r="DC32" s="153">
        <v>42834</v>
      </c>
      <c r="DD32" s="153">
        <v>42835</v>
      </c>
      <c r="DE32" s="153">
        <v>42836</v>
      </c>
      <c r="DF32" s="153">
        <v>42837</v>
      </c>
      <c r="DG32" s="153">
        <v>42838</v>
      </c>
      <c r="DH32" s="153">
        <v>42839</v>
      </c>
      <c r="DI32" s="153">
        <v>42840</v>
      </c>
      <c r="DJ32" s="153">
        <v>42841</v>
      </c>
      <c r="DK32" s="153">
        <v>42842</v>
      </c>
      <c r="DL32" s="153">
        <v>42843</v>
      </c>
      <c r="DM32" s="153">
        <v>42844</v>
      </c>
      <c r="DN32" s="153">
        <v>42845</v>
      </c>
      <c r="DO32" s="153">
        <v>42846</v>
      </c>
      <c r="DP32" s="153">
        <v>42847</v>
      </c>
      <c r="DQ32" s="153">
        <v>42848</v>
      </c>
      <c r="DR32" s="153">
        <v>42849</v>
      </c>
      <c r="DS32" s="153">
        <v>42850</v>
      </c>
      <c r="DT32" s="153">
        <v>42851</v>
      </c>
      <c r="DU32" s="153">
        <v>42852</v>
      </c>
      <c r="DV32" s="153">
        <v>42853</v>
      </c>
      <c r="DW32" s="153">
        <v>42854</v>
      </c>
      <c r="DX32" s="153">
        <v>42855</v>
      </c>
      <c r="DY32" s="153">
        <v>42856</v>
      </c>
      <c r="DZ32" s="153">
        <v>42857</v>
      </c>
      <c r="EA32" s="153">
        <v>42858</v>
      </c>
      <c r="EB32" s="153">
        <v>42859</v>
      </c>
      <c r="EC32" s="153">
        <v>42860</v>
      </c>
      <c r="ED32" s="153">
        <v>42861</v>
      </c>
      <c r="EE32" s="153">
        <v>42862</v>
      </c>
      <c r="EF32" s="153">
        <v>42863</v>
      </c>
      <c r="EG32" s="153">
        <v>42864</v>
      </c>
      <c r="EH32" s="153">
        <v>42865</v>
      </c>
      <c r="EI32" s="153">
        <v>42866</v>
      </c>
      <c r="EJ32" s="153">
        <v>42867</v>
      </c>
      <c r="EK32" s="153">
        <v>42868</v>
      </c>
      <c r="EL32" s="153">
        <v>42869</v>
      </c>
      <c r="EM32" s="153">
        <v>42870</v>
      </c>
      <c r="EN32" s="153">
        <v>42871</v>
      </c>
      <c r="EO32" s="153">
        <v>42872</v>
      </c>
      <c r="EP32" s="153">
        <v>42873</v>
      </c>
      <c r="EQ32" s="153">
        <v>42874</v>
      </c>
      <c r="ER32" s="153">
        <v>42875</v>
      </c>
      <c r="ES32" s="153">
        <v>42876</v>
      </c>
      <c r="ET32" s="153">
        <v>42877</v>
      </c>
      <c r="EU32" s="153">
        <v>42878</v>
      </c>
      <c r="EV32" s="153">
        <v>42879</v>
      </c>
      <c r="EW32" s="153">
        <v>42880</v>
      </c>
      <c r="EX32" s="153">
        <v>42881</v>
      </c>
      <c r="EY32" s="153">
        <v>42882</v>
      </c>
      <c r="EZ32" s="153">
        <v>42883</v>
      </c>
      <c r="FA32" s="153">
        <v>42884</v>
      </c>
      <c r="FB32" s="153">
        <v>42885</v>
      </c>
      <c r="FC32" s="153">
        <v>42886</v>
      </c>
      <c r="FD32" s="153">
        <v>42887</v>
      </c>
      <c r="FE32" s="153">
        <v>42888</v>
      </c>
      <c r="FF32" s="153">
        <v>42889</v>
      </c>
      <c r="FG32" s="153">
        <v>42890</v>
      </c>
      <c r="FH32" s="153">
        <v>42891</v>
      </c>
      <c r="FI32" s="153">
        <v>42892</v>
      </c>
      <c r="FJ32" s="153">
        <v>42893</v>
      </c>
      <c r="FK32" s="153">
        <v>42894</v>
      </c>
      <c r="FL32" s="153">
        <v>42895</v>
      </c>
      <c r="FM32" s="153">
        <v>42896</v>
      </c>
      <c r="FN32" s="153">
        <v>42897</v>
      </c>
      <c r="FO32" s="153">
        <v>42898</v>
      </c>
      <c r="FP32" s="153">
        <v>42899</v>
      </c>
      <c r="FQ32" s="153">
        <v>42900</v>
      </c>
      <c r="FR32" s="153">
        <v>42901</v>
      </c>
      <c r="FS32" s="153">
        <v>42902</v>
      </c>
      <c r="FT32" s="153">
        <v>42903</v>
      </c>
      <c r="FU32" s="153">
        <v>42904</v>
      </c>
      <c r="FV32" s="153">
        <v>42905</v>
      </c>
      <c r="FW32" s="153">
        <v>42906</v>
      </c>
      <c r="FX32" s="153">
        <v>42907</v>
      </c>
      <c r="FY32" s="153">
        <v>42908</v>
      </c>
      <c r="FZ32" s="153">
        <v>42909</v>
      </c>
      <c r="GA32" s="153">
        <v>42910</v>
      </c>
      <c r="GB32" s="153">
        <v>42911</v>
      </c>
      <c r="GC32" s="153">
        <v>42912</v>
      </c>
      <c r="GD32" s="153">
        <v>42913</v>
      </c>
      <c r="GE32" s="153">
        <v>42914</v>
      </c>
      <c r="GF32" s="153">
        <v>42915</v>
      </c>
      <c r="GG32" s="153">
        <v>42916</v>
      </c>
      <c r="GH32" s="153">
        <v>42917</v>
      </c>
      <c r="GI32" s="153">
        <v>42918</v>
      </c>
      <c r="GJ32" s="153">
        <v>42919</v>
      </c>
      <c r="GK32" s="153">
        <v>42920</v>
      </c>
      <c r="GL32" s="153">
        <v>42921</v>
      </c>
      <c r="GM32" s="153">
        <v>42922</v>
      </c>
      <c r="GN32" s="153">
        <v>42923</v>
      </c>
      <c r="GO32" s="153">
        <v>42924</v>
      </c>
      <c r="GP32" s="153">
        <v>42925</v>
      </c>
      <c r="GQ32" s="153">
        <v>42926</v>
      </c>
      <c r="GR32" s="153">
        <v>42927</v>
      </c>
      <c r="GS32" s="153">
        <v>42928</v>
      </c>
      <c r="GT32" s="153">
        <v>42929</v>
      </c>
      <c r="GU32" s="153">
        <v>42930</v>
      </c>
      <c r="GV32" s="153">
        <v>42931</v>
      </c>
      <c r="GW32" s="153">
        <v>42932</v>
      </c>
      <c r="GX32" s="153">
        <v>42933</v>
      </c>
      <c r="GY32" s="153">
        <v>42934</v>
      </c>
      <c r="GZ32" s="153">
        <v>42935</v>
      </c>
      <c r="HA32" s="153">
        <v>42936</v>
      </c>
      <c r="HB32" s="153">
        <v>42937</v>
      </c>
      <c r="HC32" s="153">
        <v>42938</v>
      </c>
      <c r="HD32" s="153">
        <v>42939</v>
      </c>
      <c r="HE32" s="153">
        <v>42940</v>
      </c>
      <c r="HF32" s="153">
        <v>42941</v>
      </c>
      <c r="HG32" s="153">
        <v>42942</v>
      </c>
      <c r="HH32" s="153">
        <v>42943</v>
      </c>
      <c r="HI32" s="153">
        <v>42944</v>
      </c>
      <c r="HJ32" s="153">
        <v>42945</v>
      </c>
      <c r="HK32" s="153">
        <v>42946</v>
      </c>
      <c r="HL32" s="153">
        <v>42947</v>
      </c>
      <c r="HM32" s="153">
        <v>42948</v>
      </c>
      <c r="HN32" s="153">
        <v>42949</v>
      </c>
      <c r="HO32" s="153">
        <v>42950</v>
      </c>
      <c r="HP32" s="153">
        <v>42951</v>
      </c>
      <c r="HQ32" s="153">
        <v>42952</v>
      </c>
      <c r="HR32" s="153">
        <v>42953</v>
      </c>
      <c r="HS32" s="153">
        <v>42954</v>
      </c>
      <c r="HT32" s="153">
        <v>42955</v>
      </c>
      <c r="HU32" s="153">
        <v>42956</v>
      </c>
      <c r="HV32" s="153">
        <v>42957</v>
      </c>
      <c r="HW32" s="153">
        <v>42958</v>
      </c>
      <c r="HX32" s="153">
        <v>42959</v>
      </c>
      <c r="HY32" s="153">
        <v>42960</v>
      </c>
      <c r="HZ32" s="153">
        <v>42961</v>
      </c>
      <c r="IA32" s="153">
        <v>42962</v>
      </c>
      <c r="IB32" s="153">
        <v>42963</v>
      </c>
      <c r="IC32" s="153">
        <v>42964</v>
      </c>
      <c r="ID32" s="153">
        <v>42965</v>
      </c>
      <c r="IE32" s="153">
        <v>42966</v>
      </c>
      <c r="IF32" s="153">
        <v>42967</v>
      </c>
      <c r="IG32" s="153">
        <v>42968</v>
      </c>
      <c r="IH32" s="153">
        <v>42969</v>
      </c>
      <c r="II32" s="153">
        <v>42970</v>
      </c>
      <c r="IJ32" s="153">
        <v>42971</v>
      </c>
      <c r="IK32" s="153">
        <v>42972</v>
      </c>
      <c r="IL32" s="153">
        <v>42973</v>
      </c>
      <c r="IM32" s="153">
        <v>42974</v>
      </c>
      <c r="IN32" s="153">
        <v>42975</v>
      </c>
      <c r="IO32" s="153">
        <v>42976</v>
      </c>
      <c r="IP32" s="153">
        <v>42977</v>
      </c>
      <c r="IQ32" s="153">
        <v>42978</v>
      </c>
      <c r="IR32" s="153">
        <v>42979</v>
      </c>
      <c r="IS32" s="153">
        <v>42980</v>
      </c>
      <c r="IT32" s="153">
        <v>42981</v>
      </c>
      <c r="IU32" s="153">
        <v>42982</v>
      </c>
      <c r="IV32" s="153">
        <v>42983</v>
      </c>
      <c r="IW32" s="153">
        <v>42984</v>
      </c>
      <c r="IX32" s="153">
        <v>42985</v>
      </c>
      <c r="IY32" s="153">
        <v>42986</v>
      </c>
      <c r="IZ32" s="153">
        <v>42987</v>
      </c>
      <c r="JA32" s="153">
        <v>42988</v>
      </c>
      <c r="JB32" s="153">
        <v>42989</v>
      </c>
      <c r="JC32" s="153">
        <v>42990</v>
      </c>
      <c r="JD32" s="153">
        <v>42991</v>
      </c>
      <c r="JE32" s="153">
        <v>42992</v>
      </c>
      <c r="JF32" s="153">
        <v>42993</v>
      </c>
      <c r="JG32" s="153">
        <v>42994</v>
      </c>
      <c r="JH32" s="153">
        <v>42995</v>
      </c>
      <c r="JI32" s="153">
        <v>42996</v>
      </c>
      <c r="JJ32" s="153">
        <v>42997</v>
      </c>
      <c r="JK32" s="153">
        <v>42998</v>
      </c>
      <c r="JL32" s="153">
        <v>42999</v>
      </c>
      <c r="JM32" s="153">
        <v>43000</v>
      </c>
      <c r="JN32" s="153">
        <v>43001</v>
      </c>
      <c r="JO32" s="153">
        <v>43002</v>
      </c>
      <c r="JP32" s="153">
        <v>43003</v>
      </c>
      <c r="JQ32" s="153">
        <v>43004</v>
      </c>
      <c r="JR32" s="153">
        <v>43005</v>
      </c>
      <c r="JS32" s="153">
        <v>43006</v>
      </c>
      <c r="JT32" s="153">
        <v>43007</v>
      </c>
      <c r="JU32" s="153">
        <v>43008</v>
      </c>
      <c r="JV32" s="153">
        <v>43009</v>
      </c>
      <c r="JW32" s="153">
        <v>43010</v>
      </c>
      <c r="JX32" s="153">
        <v>43011</v>
      </c>
      <c r="JY32" s="153">
        <v>43012</v>
      </c>
      <c r="JZ32" s="153">
        <v>43013</v>
      </c>
      <c r="KA32" s="153">
        <v>43014</v>
      </c>
      <c r="KB32" s="153">
        <v>43015</v>
      </c>
      <c r="KC32" s="153">
        <v>43016</v>
      </c>
      <c r="KD32" s="153">
        <v>43017</v>
      </c>
      <c r="KE32" s="153">
        <v>43018</v>
      </c>
      <c r="KF32" s="153">
        <v>43019</v>
      </c>
      <c r="KG32" s="153">
        <v>43020</v>
      </c>
      <c r="KH32" s="153">
        <v>43021</v>
      </c>
      <c r="KI32" s="153">
        <v>43022</v>
      </c>
      <c r="KJ32" s="153">
        <v>43023</v>
      </c>
      <c r="KK32" s="153">
        <v>43024</v>
      </c>
      <c r="KL32" s="153">
        <v>43025</v>
      </c>
      <c r="KM32" s="153">
        <v>43026</v>
      </c>
      <c r="KN32" s="153">
        <v>43027</v>
      </c>
      <c r="KO32" s="153">
        <v>43028</v>
      </c>
      <c r="KP32" s="153">
        <v>43029</v>
      </c>
      <c r="KQ32" s="153">
        <v>43030</v>
      </c>
      <c r="KR32" s="153">
        <v>43031</v>
      </c>
      <c r="KS32" s="153">
        <v>43032</v>
      </c>
      <c r="KT32" s="153">
        <v>43033</v>
      </c>
      <c r="KU32" s="153">
        <v>43034</v>
      </c>
      <c r="KV32" s="153">
        <v>43035</v>
      </c>
      <c r="KW32" s="153">
        <v>43036</v>
      </c>
      <c r="KX32" s="153">
        <v>43037</v>
      </c>
      <c r="KY32" s="153">
        <v>43038</v>
      </c>
      <c r="KZ32" s="153">
        <v>43039</v>
      </c>
      <c r="LA32" s="153">
        <v>43040</v>
      </c>
      <c r="LB32" s="153">
        <v>43041</v>
      </c>
      <c r="LC32" s="153">
        <v>43042</v>
      </c>
      <c r="LD32" s="153">
        <v>43043</v>
      </c>
      <c r="LE32" s="153">
        <v>43044</v>
      </c>
      <c r="LF32" s="153">
        <v>43045</v>
      </c>
      <c r="LG32" s="153">
        <v>43046</v>
      </c>
      <c r="LH32" s="153">
        <v>43047</v>
      </c>
      <c r="LI32" s="153">
        <v>43048</v>
      </c>
      <c r="LJ32" s="153">
        <v>43049</v>
      </c>
      <c r="LK32" s="153">
        <v>43050</v>
      </c>
      <c r="LL32" s="153">
        <v>43051</v>
      </c>
      <c r="LM32" s="153">
        <v>43052</v>
      </c>
      <c r="LN32" s="153">
        <v>43053</v>
      </c>
      <c r="LO32" s="153">
        <v>43054</v>
      </c>
      <c r="LP32" s="153">
        <v>43055</v>
      </c>
      <c r="LQ32" s="153">
        <v>43056</v>
      </c>
      <c r="LR32" s="153">
        <v>43057</v>
      </c>
      <c r="LS32" s="153">
        <v>43058</v>
      </c>
      <c r="LT32" s="153">
        <v>43059</v>
      </c>
      <c r="LU32" s="153">
        <v>43060</v>
      </c>
      <c r="LV32" s="153">
        <v>43061</v>
      </c>
      <c r="LW32" s="153">
        <v>43062</v>
      </c>
      <c r="LX32" s="153">
        <v>43063</v>
      </c>
      <c r="LY32" s="153">
        <v>43064</v>
      </c>
      <c r="LZ32" s="153">
        <v>43065</v>
      </c>
      <c r="MA32" s="153">
        <v>43066</v>
      </c>
      <c r="MB32" s="153">
        <v>43067</v>
      </c>
      <c r="MC32" s="153">
        <v>43068</v>
      </c>
      <c r="MD32" s="153">
        <v>43069</v>
      </c>
      <c r="ME32" s="153">
        <v>43070</v>
      </c>
      <c r="MF32" s="153">
        <v>43071</v>
      </c>
      <c r="MG32" s="153">
        <v>43072</v>
      </c>
      <c r="MH32" s="153">
        <v>43073</v>
      </c>
      <c r="MI32" s="153">
        <v>43074</v>
      </c>
      <c r="MJ32" s="153">
        <v>43075</v>
      </c>
      <c r="MK32" s="153">
        <v>43076</v>
      </c>
      <c r="ML32" s="153">
        <v>43077</v>
      </c>
      <c r="MM32" s="153">
        <v>43078</v>
      </c>
      <c r="MN32" s="153">
        <v>43079</v>
      </c>
      <c r="MO32" s="153">
        <v>43080</v>
      </c>
      <c r="MP32" s="153">
        <v>43081</v>
      </c>
      <c r="MQ32" s="153">
        <v>43082</v>
      </c>
      <c r="MR32" s="153">
        <v>43083</v>
      </c>
      <c r="MS32" s="153">
        <v>43084</v>
      </c>
      <c r="MT32" s="153">
        <v>43085</v>
      </c>
      <c r="MU32" s="153">
        <v>43086</v>
      </c>
      <c r="MV32" s="153">
        <v>43087</v>
      </c>
      <c r="MW32" s="153">
        <v>43088</v>
      </c>
      <c r="MX32" s="153">
        <v>43089</v>
      </c>
      <c r="MY32" s="153">
        <v>43090</v>
      </c>
      <c r="MZ32" s="153">
        <v>43091</v>
      </c>
      <c r="NA32" s="153">
        <v>43092</v>
      </c>
      <c r="NB32" s="153">
        <v>43093</v>
      </c>
      <c r="NC32" s="153">
        <v>43094</v>
      </c>
      <c r="ND32" s="153">
        <v>43095</v>
      </c>
      <c r="NE32" s="153">
        <v>43096</v>
      </c>
      <c r="NF32" s="153">
        <v>43097</v>
      </c>
      <c r="NG32" s="153">
        <v>43098</v>
      </c>
      <c r="NH32" s="153">
        <v>43099</v>
      </c>
      <c r="NI32" s="153">
        <v>43100</v>
      </c>
      <c r="NJ32" s="154"/>
    </row>
    <row r="33" spans="1:374" s="155" customFormat="1" x14ac:dyDescent="0.35">
      <c r="A33" s="151"/>
      <c r="B33" s="1155"/>
      <c r="C33" s="1155"/>
      <c r="D33" s="1155"/>
      <c r="E33" s="1155"/>
      <c r="F33" s="1155"/>
      <c r="G33" s="1155"/>
      <c r="H33" s="1155"/>
      <c r="I33" s="156">
        <v>42736</v>
      </c>
      <c r="J33" s="157">
        <v>42737</v>
      </c>
      <c r="K33" s="157">
        <v>42738</v>
      </c>
      <c r="L33" s="157">
        <v>42739</v>
      </c>
      <c r="M33" s="157">
        <v>42740</v>
      </c>
      <c r="N33" s="157">
        <v>42741</v>
      </c>
      <c r="O33" s="157">
        <v>42742</v>
      </c>
      <c r="P33" s="157">
        <v>42743</v>
      </c>
      <c r="Q33" s="157">
        <v>42744</v>
      </c>
      <c r="R33" s="157">
        <v>42745</v>
      </c>
      <c r="S33" s="157">
        <v>42746</v>
      </c>
      <c r="T33" s="157">
        <v>42747</v>
      </c>
      <c r="U33" s="157">
        <v>42748</v>
      </c>
      <c r="V33" s="157">
        <v>42749</v>
      </c>
      <c r="W33" s="157">
        <v>42750</v>
      </c>
      <c r="X33" s="157">
        <v>42751</v>
      </c>
      <c r="Y33" s="157">
        <v>42752</v>
      </c>
      <c r="Z33" s="157">
        <v>42753</v>
      </c>
      <c r="AA33" s="157">
        <v>42754</v>
      </c>
      <c r="AB33" s="157">
        <v>42755</v>
      </c>
      <c r="AC33" s="157">
        <v>42756</v>
      </c>
      <c r="AD33" s="157">
        <v>42757</v>
      </c>
      <c r="AE33" s="157">
        <v>42758</v>
      </c>
      <c r="AF33" s="157">
        <v>42759</v>
      </c>
      <c r="AG33" s="157">
        <v>42760</v>
      </c>
      <c r="AH33" s="157">
        <v>42761</v>
      </c>
      <c r="AI33" s="157">
        <v>42762</v>
      </c>
      <c r="AJ33" s="157">
        <v>42763</v>
      </c>
      <c r="AK33" s="157">
        <v>42764</v>
      </c>
      <c r="AL33" s="157">
        <v>42765</v>
      </c>
      <c r="AM33" s="157">
        <v>42766</v>
      </c>
      <c r="AN33" s="157">
        <v>42767</v>
      </c>
      <c r="AO33" s="157">
        <v>42768</v>
      </c>
      <c r="AP33" s="157">
        <v>42769</v>
      </c>
      <c r="AQ33" s="157">
        <v>42770</v>
      </c>
      <c r="AR33" s="157">
        <v>42771</v>
      </c>
      <c r="AS33" s="157">
        <v>42772</v>
      </c>
      <c r="AT33" s="157">
        <v>42773</v>
      </c>
      <c r="AU33" s="157">
        <v>42774</v>
      </c>
      <c r="AV33" s="157">
        <v>42775</v>
      </c>
      <c r="AW33" s="157">
        <v>42776</v>
      </c>
      <c r="AX33" s="157">
        <v>42777</v>
      </c>
      <c r="AY33" s="157">
        <v>42778</v>
      </c>
      <c r="AZ33" s="157">
        <v>42779</v>
      </c>
      <c r="BA33" s="157">
        <v>42780</v>
      </c>
      <c r="BB33" s="157">
        <v>42781</v>
      </c>
      <c r="BC33" s="157">
        <v>42782</v>
      </c>
      <c r="BD33" s="157">
        <v>42783</v>
      </c>
      <c r="BE33" s="157">
        <v>42784</v>
      </c>
      <c r="BF33" s="157">
        <v>42785</v>
      </c>
      <c r="BG33" s="157">
        <v>42786</v>
      </c>
      <c r="BH33" s="157">
        <v>42787</v>
      </c>
      <c r="BI33" s="157">
        <v>42788</v>
      </c>
      <c r="BJ33" s="157">
        <v>42789</v>
      </c>
      <c r="BK33" s="157">
        <v>42790</v>
      </c>
      <c r="BL33" s="157">
        <v>42791</v>
      </c>
      <c r="BM33" s="157">
        <v>42792</v>
      </c>
      <c r="BN33" s="157">
        <v>42793</v>
      </c>
      <c r="BO33" s="157">
        <v>42794</v>
      </c>
      <c r="BP33" s="157">
        <v>42795</v>
      </c>
      <c r="BQ33" s="157">
        <v>42796</v>
      </c>
      <c r="BR33" s="157">
        <v>42797</v>
      </c>
      <c r="BS33" s="157">
        <v>42798</v>
      </c>
      <c r="BT33" s="157">
        <v>42799</v>
      </c>
      <c r="BU33" s="157">
        <v>42800</v>
      </c>
      <c r="BV33" s="157">
        <v>42801</v>
      </c>
      <c r="BW33" s="157">
        <v>42802</v>
      </c>
      <c r="BX33" s="157">
        <v>42803</v>
      </c>
      <c r="BY33" s="157">
        <v>42804</v>
      </c>
      <c r="BZ33" s="157">
        <v>42805</v>
      </c>
      <c r="CA33" s="157">
        <v>42806</v>
      </c>
      <c r="CB33" s="157">
        <v>42807</v>
      </c>
      <c r="CC33" s="157">
        <v>42808</v>
      </c>
      <c r="CD33" s="157">
        <v>42809</v>
      </c>
      <c r="CE33" s="157">
        <v>42810</v>
      </c>
      <c r="CF33" s="157">
        <v>42811</v>
      </c>
      <c r="CG33" s="157">
        <v>42812</v>
      </c>
      <c r="CH33" s="157">
        <v>42813</v>
      </c>
      <c r="CI33" s="157">
        <v>42814</v>
      </c>
      <c r="CJ33" s="157">
        <v>42815</v>
      </c>
      <c r="CK33" s="157">
        <v>42816</v>
      </c>
      <c r="CL33" s="157">
        <v>42817</v>
      </c>
      <c r="CM33" s="157">
        <v>42818</v>
      </c>
      <c r="CN33" s="157">
        <v>42819</v>
      </c>
      <c r="CO33" s="157">
        <v>42820</v>
      </c>
      <c r="CP33" s="157">
        <v>42821</v>
      </c>
      <c r="CQ33" s="157">
        <v>42822</v>
      </c>
      <c r="CR33" s="157">
        <v>42823</v>
      </c>
      <c r="CS33" s="157">
        <v>42824</v>
      </c>
      <c r="CT33" s="157">
        <v>42825</v>
      </c>
      <c r="CU33" s="157">
        <v>42826</v>
      </c>
      <c r="CV33" s="157">
        <v>42827</v>
      </c>
      <c r="CW33" s="157">
        <v>42828</v>
      </c>
      <c r="CX33" s="157">
        <v>42829</v>
      </c>
      <c r="CY33" s="157">
        <v>42830</v>
      </c>
      <c r="CZ33" s="157">
        <v>42831</v>
      </c>
      <c r="DA33" s="157">
        <v>42832</v>
      </c>
      <c r="DB33" s="157">
        <v>42833</v>
      </c>
      <c r="DC33" s="157">
        <v>42834</v>
      </c>
      <c r="DD33" s="157">
        <v>42835</v>
      </c>
      <c r="DE33" s="157">
        <v>42836</v>
      </c>
      <c r="DF33" s="157">
        <v>42837</v>
      </c>
      <c r="DG33" s="157">
        <v>42838</v>
      </c>
      <c r="DH33" s="157">
        <v>42839</v>
      </c>
      <c r="DI33" s="157">
        <v>42840</v>
      </c>
      <c r="DJ33" s="157">
        <v>42841</v>
      </c>
      <c r="DK33" s="157">
        <v>42842</v>
      </c>
      <c r="DL33" s="157">
        <v>42843</v>
      </c>
      <c r="DM33" s="157">
        <v>42844</v>
      </c>
      <c r="DN33" s="157">
        <v>42845</v>
      </c>
      <c r="DO33" s="157">
        <v>42846</v>
      </c>
      <c r="DP33" s="157">
        <v>42847</v>
      </c>
      <c r="DQ33" s="157">
        <v>42848</v>
      </c>
      <c r="DR33" s="157">
        <v>42849</v>
      </c>
      <c r="DS33" s="157">
        <v>42850</v>
      </c>
      <c r="DT33" s="157">
        <v>42851</v>
      </c>
      <c r="DU33" s="157">
        <v>42852</v>
      </c>
      <c r="DV33" s="157">
        <v>42853</v>
      </c>
      <c r="DW33" s="157">
        <v>42854</v>
      </c>
      <c r="DX33" s="157">
        <v>42855</v>
      </c>
      <c r="DY33" s="157">
        <v>42856</v>
      </c>
      <c r="DZ33" s="157">
        <v>42857</v>
      </c>
      <c r="EA33" s="157">
        <v>42858</v>
      </c>
      <c r="EB33" s="157">
        <v>42859</v>
      </c>
      <c r="EC33" s="157">
        <v>42860</v>
      </c>
      <c r="ED33" s="157">
        <v>42861</v>
      </c>
      <c r="EE33" s="157">
        <v>42862</v>
      </c>
      <c r="EF33" s="157">
        <v>42863</v>
      </c>
      <c r="EG33" s="157">
        <v>42864</v>
      </c>
      <c r="EH33" s="157">
        <v>42865</v>
      </c>
      <c r="EI33" s="157">
        <v>42866</v>
      </c>
      <c r="EJ33" s="157">
        <v>42867</v>
      </c>
      <c r="EK33" s="157">
        <v>42868</v>
      </c>
      <c r="EL33" s="157">
        <v>42869</v>
      </c>
      <c r="EM33" s="157">
        <v>42870</v>
      </c>
      <c r="EN33" s="157">
        <v>42871</v>
      </c>
      <c r="EO33" s="157">
        <v>42872</v>
      </c>
      <c r="EP33" s="157">
        <v>42873</v>
      </c>
      <c r="EQ33" s="157">
        <v>42874</v>
      </c>
      <c r="ER33" s="157">
        <v>42875</v>
      </c>
      <c r="ES33" s="157">
        <v>42876</v>
      </c>
      <c r="ET33" s="157">
        <v>42877</v>
      </c>
      <c r="EU33" s="157">
        <v>42878</v>
      </c>
      <c r="EV33" s="157">
        <v>42879</v>
      </c>
      <c r="EW33" s="157">
        <v>42880</v>
      </c>
      <c r="EX33" s="157">
        <v>42881</v>
      </c>
      <c r="EY33" s="157">
        <v>42882</v>
      </c>
      <c r="EZ33" s="157">
        <v>42883</v>
      </c>
      <c r="FA33" s="157">
        <v>42884</v>
      </c>
      <c r="FB33" s="157">
        <v>42885</v>
      </c>
      <c r="FC33" s="157">
        <v>42886</v>
      </c>
      <c r="FD33" s="157">
        <v>42887</v>
      </c>
      <c r="FE33" s="157">
        <v>42888</v>
      </c>
      <c r="FF33" s="157">
        <v>42889</v>
      </c>
      <c r="FG33" s="157">
        <v>42890</v>
      </c>
      <c r="FH33" s="157">
        <v>42891</v>
      </c>
      <c r="FI33" s="157">
        <v>42892</v>
      </c>
      <c r="FJ33" s="157">
        <v>42893</v>
      </c>
      <c r="FK33" s="157">
        <v>42894</v>
      </c>
      <c r="FL33" s="157">
        <v>42895</v>
      </c>
      <c r="FM33" s="157">
        <v>42896</v>
      </c>
      <c r="FN33" s="157">
        <v>42897</v>
      </c>
      <c r="FO33" s="157">
        <v>42898</v>
      </c>
      <c r="FP33" s="157">
        <v>42899</v>
      </c>
      <c r="FQ33" s="157">
        <v>42900</v>
      </c>
      <c r="FR33" s="157">
        <v>42901</v>
      </c>
      <c r="FS33" s="157">
        <v>42902</v>
      </c>
      <c r="FT33" s="157">
        <v>42903</v>
      </c>
      <c r="FU33" s="157">
        <v>42904</v>
      </c>
      <c r="FV33" s="157">
        <v>42905</v>
      </c>
      <c r="FW33" s="157">
        <v>42906</v>
      </c>
      <c r="FX33" s="157">
        <v>42907</v>
      </c>
      <c r="FY33" s="157">
        <v>42908</v>
      </c>
      <c r="FZ33" s="157">
        <v>42909</v>
      </c>
      <c r="GA33" s="157">
        <v>42910</v>
      </c>
      <c r="GB33" s="157">
        <v>42911</v>
      </c>
      <c r="GC33" s="157">
        <v>42912</v>
      </c>
      <c r="GD33" s="157">
        <v>42913</v>
      </c>
      <c r="GE33" s="157">
        <v>42914</v>
      </c>
      <c r="GF33" s="157">
        <v>42915</v>
      </c>
      <c r="GG33" s="157">
        <v>42916</v>
      </c>
      <c r="GH33" s="157">
        <v>42917</v>
      </c>
      <c r="GI33" s="157">
        <v>42918</v>
      </c>
      <c r="GJ33" s="157">
        <v>42919</v>
      </c>
      <c r="GK33" s="157">
        <v>42920</v>
      </c>
      <c r="GL33" s="157">
        <v>42921</v>
      </c>
      <c r="GM33" s="157">
        <v>42922</v>
      </c>
      <c r="GN33" s="157">
        <v>42923</v>
      </c>
      <c r="GO33" s="157">
        <v>42924</v>
      </c>
      <c r="GP33" s="157">
        <v>42925</v>
      </c>
      <c r="GQ33" s="157">
        <v>42926</v>
      </c>
      <c r="GR33" s="157">
        <v>42927</v>
      </c>
      <c r="GS33" s="157">
        <v>42928</v>
      </c>
      <c r="GT33" s="157">
        <v>42929</v>
      </c>
      <c r="GU33" s="157">
        <v>42930</v>
      </c>
      <c r="GV33" s="157">
        <v>42931</v>
      </c>
      <c r="GW33" s="157">
        <v>42932</v>
      </c>
      <c r="GX33" s="157">
        <v>42933</v>
      </c>
      <c r="GY33" s="157">
        <v>42934</v>
      </c>
      <c r="GZ33" s="157">
        <v>42935</v>
      </c>
      <c r="HA33" s="157">
        <v>42936</v>
      </c>
      <c r="HB33" s="157">
        <v>42937</v>
      </c>
      <c r="HC33" s="157">
        <v>42938</v>
      </c>
      <c r="HD33" s="157">
        <v>42939</v>
      </c>
      <c r="HE33" s="157">
        <v>42940</v>
      </c>
      <c r="HF33" s="157">
        <v>42941</v>
      </c>
      <c r="HG33" s="157">
        <v>42942</v>
      </c>
      <c r="HH33" s="157">
        <v>42943</v>
      </c>
      <c r="HI33" s="157">
        <v>42944</v>
      </c>
      <c r="HJ33" s="157">
        <v>42945</v>
      </c>
      <c r="HK33" s="157">
        <v>42946</v>
      </c>
      <c r="HL33" s="157">
        <v>42947</v>
      </c>
      <c r="HM33" s="157">
        <v>42948</v>
      </c>
      <c r="HN33" s="157">
        <v>42949</v>
      </c>
      <c r="HO33" s="157">
        <v>42950</v>
      </c>
      <c r="HP33" s="157">
        <v>42951</v>
      </c>
      <c r="HQ33" s="157">
        <v>42952</v>
      </c>
      <c r="HR33" s="157">
        <v>42953</v>
      </c>
      <c r="HS33" s="157">
        <v>42954</v>
      </c>
      <c r="HT33" s="157">
        <v>42955</v>
      </c>
      <c r="HU33" s="157">
        <v>42956</v>
      </c>
      <c r="HV33" s="157">
        <v>42957</v>
      </c>
      <c r="HW33" s="157">
        <v>42958</v>
      </c>
      <c r="HX33" s="157">
        <v>42959</v>
      </c>
      <c r="HY33" s="157">
        <v>42960</v>
      </c>
      <c r="HZ33" s="157">
        <v>42961</v>
      </c>
      <c r="IA33" s="157">
        <v>42962</v>
      </c>
      <c r="IB33" s="157">
        <v>42963</v>
      </c>
      <c r="IC33" s="157">
        <v>42964</v>
      </c>
      <c r="ID33" s="157">
        <v>42965</v>
      </c>
      <c r="IE33" s="157">
        <v>42966</v>
      </c>
      <c r="IF33" s="157">
        <v>42967</v>
      </c>
      <c r="IG33" s="157">
        <v>42968</v>
      </c>
      <c r="IH33" s="157">
        <v>42969</v>
      </c>
      <c r="II33" s="157">
        <v>42970</v>
      </c>
      <c r="IJ33" s="157">
        <v>42971</v>
      </c>
      <c r="IK33" s="157">
        <v>42972</v>
      </c>
      <c r="IL33" s="157">
        <v>42973</v>
      </c>
      <c r="IM33" s="157">
        <v>42974</v>
      </c>
      <c r="IN33" s="157">
        <v>42975</v>
      </c>
      <c r="IO33" s="157">
        <v>42976</v>
      </c>
      <c r="IP33" s="157">
        <v>42977</v>
      </c>
      <c r="IQ33" s="157">
        <v>42978</v>
      </c>
      <c r="IR33" s="157">
        <v>42979</v>
      </c>
      <c r="IS33" s="157">
        <v>42980</v>
      </c>
      <c r="IT33" s="157">
        <v>42981</v>
      </c>
      <c r="IU33" s="157">
        <v>42982</v>
      </c>
      <c r="IV33" s="157">
        <v>42983</v>
      </c>
      <c r="IW33" s="157">
        <v>42984</v>
      </c>
      <c r="IX33" s="157">
        <v>42985</v>
      </c>
      <c r="IY33" s="157">
        <v>42986</v>
      </c>
      <c r="IZ33" s="157">
        <v>42987</v>
      </c>
      <c r="JA33" s="157">
        <v>42988</v>
      </c>
      <c r="JB33" s="157">
        <v>42989</v>
      </c>
      <c r="JC33" s="157">
        <v>42990</v>
      </c>
      <c r="JD33" s="157">
        <v>42991</v>
      </c>
      <c r="JE33" s="157">
        <v>42992</v>
      </c>
      <c r="JF33" s="157">
        <v>42993</v>
      </c>
      <c r="JG33" s="157">
        <v>42994</v>
      </c>
      <c r="JH33" s="157">
        <v>42995</v>
      </c>
      <c r="JI33" s="157">
        <v>42996</v>
      </c>
      <c r="JJ33" s="157">
        <v>42997</v>
      </c>
      <c r="JK33" s="157">
        <v>42998</v>
      </c>
      <c r="JL33" s="157">
        <v>42999</v>
      </c>
      <c r="JM33" s="157">
        <v>43000</v>
      </c>
      <c r="JN33" s="157">
        <v>43001</v>
      </c>
      <c r="JO33" s="157">
        <v>43002</v>
      </c>
      <c r="JP33" s="157">
        <v>43003</v>
      </c>
      <c r="JQ33" s="157">
        <v>43004</v>
      </c>
      <c r="JR33" s="157">
        <v>43005</v>
      </c>
      <c r="JS33" s="157">
        <v>43006</v>
      </c>
      <c r="JT33" s="157">
        <v>43007</v>
      </c>
      <c r="JU33" s="157">
        <v>43008</v>
      </c>
      <c r="JV33" s="157">
        <v>43009</v>
      </c>
      <c r="JW33" s="157">
        <v>43010</v>
      </c>
      <c r="JX33" s="157">
        <v>43011</v>
      </c>
      <c r="JY33" s="157">
        <v>43012</v>
      </c>
      <c r="JZ33" s="157">
        <v>43013</v>
      </c>
      <c r="KA33" s="157">
        <v>43014</v>
      </c>
      <c r="KB33" s="157">
        <v>43015</v>
      </c>
      <c r="KC33" s="157">
        <v>43016</v>
      </c>
      <c r="KD33" s="157">
        <v>43017</v>
      </c>
      <c r="KE33" s="157">
        <v>43018</v>
      </c>
      <c r="KF33" s="157">
        <v>43019</v>
      </c>
      <c r="KG33" s="157">
        <v>43020</v>
      </c>
      <c r="KH33" s="157">
        <v>43021</v>
      </c>
      <c r="KI33" s="157">
        <v>43022</v>
      </c>
      <c r="KJ33" s="157">
        <v>43023</v>
      </c>
      <c r="KK33" s="157">
        <v>43024</v>
      </c>
      <c r="KL33" s="157">
        <v>43025</v>
      </c>
      <c r="KM33" s="157">
        <v>43026</v>
      </c>
      <c r="KN33" s="157">
        <v>43027</v>
      </c>
      <c r="KO33" s="157">
        <v>43028</v>
      </c>
      <c r="KP33" s="157">
        <v>43029</v>
      </c>
      <c r="KQ33" s="157">
        <v>43030</v>
      </c>
      <c r="KR33" s="157">
        <v>43031</v>
      </c>
      <c r="KS33" s="157">
        <v>43032</v>
      </c>
      <c r="KT33" s="157">
        <v>43033</v>
      </c>
      <c r="KU33" s="157">
        <v>43034</v>
      </c>
      <c r="KV33" s="157">
        <v>43035</v>
      </c>
      <c r="KW33" s="157">
        <v>43036</v>
      </c>
      <c r="KX33" s="157">
        <v>43037</v>
      </c>
      <c r="KY33" s="157">
        <v>43038</v>
      </c>
      <c r="KZ33" s="157">
        <v>43039</v>
      </c>
      <c r="LA33" s="157">
        <v>43040</v>
      </c>
      <c r="LB33" s="157">
        <v>43041</v>
      </c>
      <c r="LC33" s="157">
        <v>43042</v>
      </c>
      <c r="LD33" s="157">
        <v>43043</v>
      </c>
      <c r="LE33" s="157">
        <v>43044</v>
      </c>
      <c r="LF33" s="157">
        <v>43045</v>
      </c>
      <c r="LG33" s="157">
        <v>43046</v>
      </c>
      <c r="LH33" s="157">
        <v>43047</v>
      </c>
      <c r="LI33" s="157">
        <v>43048</v>
      </c>
      <c r="LJ33" s="157">
        <v>43049</v>
      </c>
      <c r="LK33" s="157">
        <v>43050</v>
      </c>
      <c r="LL33" s="157">
        <v>43051</v>
      </c>
      <c r="LM33" s="157">
        <v>43052</v>
      </c>
      <c r="LN33" s="157">
        <v>43053</v>
      </c>
      <c r="LO33" s="157">
        <v>43054</v>
      </c>
      <c r="LP33" s="157">
        <v>43055</v>
      </c>
      <c r="LQ33" s="157">
        <v>43056</v>
      </c>
      <c r="LR33" s="157">
        <v>43057</v>
      </c>
      <c r="LS33" s="157">
        <v>43058</v>
      </c>
      <c r="LT33" s="157">
        <v>43059</v>
      </c>
      <c r="LU33" s="157">
        <v>43060</v>
      </c>
      <c r="LV33" s="157">
        <v>43061</v>
      </c>
      <c r="LW33" s="157">
        <v>43062</v>
      </c>
      <c r="LX33" s="157">
        <v>43063</v>
      </c>
      <c r="LY33" s="157">
        <v>43064</v>
      </c>
      <c r="LZ33" s="157">
        <v>43065</v>
      </c>
      <c r="MA33" s="157">
        <v>43066</v>
      </c>
      <c r="MB33" s="157">
        <v>43067</v>
      </c>
      <c r="MC33" s="157">
        <v>43068</v>
      </c>
      <c r="MD33" s="157">
        <v>43069</v>
      </c>
      <c r="ME33" s="157">
        <v>43070</v>
      </c>
      <c r="MF33" s="157">
        <v>43071</v>
      </c>
      <c r="MG33" s="157">
        <v>43072</v>
      </c>
      <c r="MH33" s="157">
        <v>43073</v>
      </c>
      <c r="MI33" s="157">
        <v>43074</v>
      </c>
      <c r="MJ33" s="157">
        <v>43075</v>
      </c>
      <c r="MK33" s="157">
        <v>43076</v>
      </c>
      <c r="ML33" s="157">
        <v>43077</v>
      </c>
      <c r="MM33" s="157">
        <v>43078</v>
      </c>
      <c r="MN33" s="157">
        <v>43079</v>
      </c>
      <c r="MO33" s="157">
        <v>43080</v>
      </c>
      <c r="MP33" s="157">
        <v>43081</v>
      </c>
      <c r="MQ33" s="157">
        <v>43082</v>
      </c>
      <c r="MR33" s="157">
        <v>43083</v>
      </c>
      <c r="MS33" s="157">
        <v>43084</v>
      </c>
      <c r="MT33" s="157">
        <v>43085</v>
      </c>
      <c r="MU33" s="157">
        <v>43086</v>
      </c>
      <c r="MV33" s="157">
        <v>43087</v>
      </c>
      <c r="MW33" s="157">
        <v>43088</v>
      </c>
      <c r="MX33" s="157">
        <v>43089</v>
      </c>
      <c r="MY33" s="157">
        <v>43090</v>
      </c>
      <c r="MZ33" s="157">
        <v>43091</v>
      </c>
      <c r="NA33" s="157">
        <v>43092</v>
      </c>
      <c r="NB33" s="157">
        <v>43093</v>
      </c>
      <c r="NC33" s="157">
        <v>43094</v>
      </c>
      <c r="ND33" s="157">
        <v>43095</v>
      </c>
      <c r="NE33" s="157">
        <v>43096</v>
      </c>
      <c r="NF33" s="157">
        <v>43097</v>
      </c>
      <c r="NG33" s="157">
        <v>43098</v>
      </c>
      <c r="NH33" s="157">
        <v>43099</v>
      </c>
      <c r="NI33" s="157">
        <v>43100</v>
      </c>
      <c r="NJ33" s="154"/>
    </row>
    <row r="34" spans="1:374" s="155" customFormat="1" x14ac:dyDescent="0.35">
      <c r="A34" s="151"/>
      <c r="B34" s="1154"/>
      <c r="C34" s="1154"/>
      <c r="D34" s="1154"/>
      <c r="E34" s="1154"/>
      <c r="F34" s="1154"/>
      <c r="G34" s="1154"/>
      <c r="H34" s="1154" t="str">
        <f t="shared" ref="H34" si="5">IF(F34="","",F34-G34)</f>
        <v/>
      </c>
      <c r="I34" s="152">
        <v>42736</v>
      </c>
      <c r="J34" s="153">
        <v>42737</v>
      </c>
      <c r="K34" s="153">
        <v>42738</v>
      </c>
      <c r="L34" s="153">
        <v>42739</v>
      </c>
      <c r="M34" s="153">
        <v>42740</v>
      </c>
      <c r="N34" s="153">
        <v>42741</v>
      </c>
      <c r="O34" s="153">
        <v>42742</v>
      </c>
      <c r="P34" s="153">
        <v>42743</v>
      </c>
      <c r="Q34" s="153">
        <v>42744</v>
      </c>
      <c r="R34" s="153">
        <v>42745</v>
      </c>
      <c r="S34" s="153">
        <v>42746</v>
      </c>
      <c r="T34" s="153">
        <v>42747</v>
      </c>
      <c r="U34" s="153">
        <v>42748</v>
      </c>
      <c r="V34" s="153">
        <v>42749</v>
      </c>
      <c r="W34" s="153">
        <v>42750</v>
      </c>
      <c r="X34" s="153">
        <v>42751</v>
      </c>
      <c r="Y34" s="153">
        <v>42752</v>
      </c>
      <c r="Z34" s="153">
        <v>42753</v>
      </c>
      <c r="AA34" s="153">
        <v>42754</v>
      </c>
      <c r="AB34" s="153">
        <v>42755</v>
      </c>
      <c r="AC34" s="153">
        <v>42756</v>
      </c>
      <c r="AD34" s="153">
        <v>42757</v>
      </c>
      <c r="AE34" s="153">
        <v>42758</v>
      </c>
      <c r="AF34" s="153">
        <v>42759</v>
      </c>
      <c r="AG34" s="153">
        <v>42760</v>
      </c>
      <c r="AH34" s="153">
        <v>42761</v>
      </c>
      <c r="AI34" s="153">
        <v>42762</v>
      </c>
      <c r="AJ34" s="153">
        <v>42763</v>
      </c>
      <c r="AK34" s="153">
        <v>42764</v>
      </c>
      <c r="AL34" s="153">
        <v>42765</v>
      </c>
      <c r="AM34" s="153">
        <v>42766</v>
      </c>
      <c r="AN34" s="153">
        <v>42767</v>
      </c>
      <c r="AO34" s="153">
        <v>42768</v>
      </c>
      <c r="AP34" s="153">
        <v>42769</v>
      </c>
      <c r="AQ34" s="153">
        <v>42770</v>
      </c>
      <c r="AR34" s="153">
        <v>42771</v>
      </c>
      <c r="AS34" s="153">
        <v>42772</v>
      </c>
      <c r="AT34" s="153">
        <v>42773</v>
      </c>
      <c r="AU34" s="153">
        <v>42774</v>
      </c>
      <c r="AV34" s="153">
        <v>42775</v>
      </c>
      <c r="AW34" s="153">
        <v>42776</v>
      </c>
      <c r="AX34" s="153">
        <v>42777</v>
      </c>
      <c r="AY34" s="153">
        <v>42778</v>
      </c>
      <c r="AZ34" s="153">
        <v>42779</v>
      </c>
      <c r="BA34" s="153">
        <v>42780</v>
      </c>
      <c r="BB34" s="153">
        <v>42781</v>
      </c>
      <c r="BC34" s="153">
        <v>42782</v>
      </c>
      <c r="BD34" s="153">
        <v>42783</v>
      </c>
      <c r="BE34" s="153">
        <v>42784</v>
      </c>
      <c r="BF34" s="153">
        <v>42785</v>
      </c>
      <c r="BG34" s="153">
        <v>42786</v>
      </c>
      <c r="BH34" s="153">
        <v>42787</v>
      </c>
      <c r="BI34" s="153">
        <v>42788</v>
      </c>
      <c r="BJ34" s="153">
        <v>42789</v>
      </c>
      <c r="BK34" s="153">
        <v>42790</v>
      </c>
      <c r="BL34" s="153">
        <v>42791</v>
      </c>
      <c r="BM34" s="153">
        <v>42792</v>
      </c>
      <c r="BN34" s="153">
        <v>42793</v>
      </c>
      <c r="BO34" s="153">
        <v>42794</v>
      </c>
      <c r="BP34" s="153">
        <v>42795</v>
      </c>
      <c r="BQ34" s="153">
        <v>42796</v>
      </c>
      <c r="BR34" s="153">
        <v>42797</v>
      </c>
      <c r="BS34" s="153">
        <v>42798</v>
      </c>
      <c r="BT34" s="153">
        <v>42799</v>
      </c>
      <c r="BU34" s="153">
        <v>42800</v>
      </c>
      <c r="BV34" s="153">
        <v>42801</v>
      </c>
      <c r="BW34" s="153">
        <v>42802</v>
      </c>
      <c r="BX34" s="153">
        <v>42803</v>
      </c>
      <c r="BY34" s="153">
        <v>42804</v>
      </c>
      <c r="BZ34" s="153">
        <v>42805</v>
      </c>
      <c r="CA34" s="153">
        <v>42806</v>
      </c>
      <c r="CB34" s="153">
        <v>42807</v>
      </c>
      <c r="CC34" s="153">
        <v>42808</v>
      </c>
      <c r="CD34" s="153">
        <v>42809</v>
      </c>
      <c r="CE34" s="153">
        <v>42810</v>
      </c>
      <c r="CF34" s="153">
        <v>42811</v>
      </c>
      <c r="CG34" s="153">
        <v>42812</v>
      </c>
      <c r="CH34" s="153">
        <v>42813</v>
      </c>
      <c r="CI34" s="153">
        <v>42814</v>
      </c>
      <c r="CJ34" s="153">
        <v>42815</v>
      </c>
      <c r="CK34" s="153">
        <v>42816</v>
      </c>
      <c r="CL34" s="153">
        <v>42817</v>
      </c>
      <c r="CM34" s="153">
        <v>42818</v>
      </c>
      <c r="CN34" s="153">
        <v>42819</v>
      </c>
      <c r="CO34" s="153">
        <v>42820</v>
      </c>
      <c r="CP34" s="153">
        <v>42821</v>
      </c>
      <c r="CQ34" s="153">
        <v>42822</v>
      </c>
      <c r="CR34" s="153">
        <v>42823</v>
      </c>
      <c r="CS34" s="153">
        <v>42824</v>
      </c>
      <c r="CT34" s="153">
        <v>42825</v>
      </c>
      <c r="CU34" s="153">
        <v>42826</v>
      </c>
      <c r="CV34" s="153">
        <v>42827</v>
      </c>
      <c r="CW34" s="153">
        <v>42828</v>
      </c>
      <c r="CX34" s="153">
        <v>42829</v>
      </c>
      <c r="CY34" s="153">
        <v>42830</v>
      </c>
      <c r="CZ34" s="153">
        <v>42831</v>
      </c>
      <c r="DA34" s="153">
        <v>42832</v>
      </c>
      <c r="DB34" s="153">
        <v>42833</v>
      </c>
      <c r="DC34" s="153">
        <v>42834</v>
      </c>
      <c r="DD34" s="153">
        <v>42835</v>
      </c>
      <c r="DE34" s="153">
        <v>42836</v>
      </c>
      <c r="DF34" s="153">
        <v>42837</v>
      </c>
      <c r="DG34" s="153">
        <v>42838</v>
      </c>
      <c r="DH34" s="153">
        <v>42839</v>
      </c>
      <c r="DI34" s="153">
        <v>42840</v>
      </c>
      <c r="DJ34" s="153">
        <v>42841</v>
      </c>
      <c r="DK34" s="153">
        <v>42842</v>
      </c>
      <c r="DL34" s="153">
        <v>42843</v>
      </c>
      <c r="DM34" s="153">
        <v>42844</v>
      </c>
      <c r="DN34" s="153">
        <v>42845</v>
      </c>
      <c r="DO34" s="153">
        <v>42846</v>
      </c>
      <c r="DP34" s="153">
        <v>42847</v>
      </c>
      <c r="DQ34" s="153">
        <v>42848</v>
      </c>
      <c r="DR34" s="153">
        <v>42849</v>
      </c>
      <c r="DS34" s="153">
        <v>42850</v>
      </c>
      <c r="DT34" s="153">
        <v>42851</v>
      </c>
      <c r="DU34" s="153">
        <v>42852</v>
      </c>
      <c r="DV34" s="153">
        <v>42853</v>
      </c>
      <c r="DW34" s="153">
        <v>42854</v>
      </c>
      <c r="DX34" s="153">
        <v>42855</v>
      </c>
      <c r="DY34" s="153">
        <v>42856</v>
      </c>
      <c r="DZ34" s="153">
        <v>42857</v>
      </c>
      <c r="EA34" s="153">
        <v>42858</v>
      </c>
      <c r="EB34" s="153">
        <v>42859</v>
      </c>
      <c r="EC34" s="153">
        <v>42860</v>
      </c>
      <c r="ED34" s="153">
        <v>42861</v>
      </c>
      <c r="EE34" s="153">
        <v>42862</v>
      </c>
      <c r="EF34" s="153">
        <v>42863</v>
      </c>
      <c r="EG34" s="153">
        <v>42864</v>
      </c>
      <c r="EH34" s="153">
        <v>42865</v>
      </c>
      <c r="EI34" s="153">
        <v>42866</v>
      </c>
      <c r="EJ34" s="153">
        <v>42867</v>
      </c>
      <c r="EK34" s="153">
        <v>42868</v>
      </c>
      <c r="EL34" s="153">
        <v>42869</v>
      </c>
      <c r="EM34" s="153">
        <v>42870</v>
      </c>
      <c r="EN34" s="153">
        <v>42871</v>
      </c>
      <c r="EO34" s="153">
        <v>42872</v>
      </c>
      <c r="EP34" s="153">
        <v>42873</v>
      </c>
      <c r="EQ34" s="153">
        <v>42874</v>
      </c>
      <c r="ER34" s="153">
        <v>42875</v>
      </c>
      <c r="ES34" s="153">
        <v>42876</v>
      </c>
      <c r="ET34" s="153">
        <v>42877</v>
      </c>
      <c r="EU34" s="153">
        <v>42878</v>
      </c>
      <c r="EV34" s="153">
        <v>42879</v>
      </c>
      <c r="EW34" s="153">
        <v>42880</v>
      </c>
      <c r="EX34" s="153">
        <v>42881</v>
      </c>
      <c r="EY34" s="153">
        <v>42882</v>
      </c>
      <c r="EZ34" s="153">
        <v>42883</v>
      </c>
      <c r="FA34" s="153">
        <v>42884</v>
      </c>
      <c r="FB34" s="153">
        <v>42885</v>
      </c>
      <c r="FC34" s="153">
        <v>42886</v>
      </c>
      <c r="FD34" s="153">
        <v>42887</v>
      </c>
      <c r="FE34" s="153">
        <v>42888</v>
      </c>
      <c r="FF34" s="153">
        <v>42889</v>
      </c>
      <c r="FG34" s="153">
        <v>42890</v>
      </c>
      <c r="FH34" s="153">
        <v>42891</v>
      </c>
      <c r="FI34" s="153">
        <v>42892</v>
      </c>
      <c r="FJ34" s="153">
        <v>42893</v>
      </c>
      <c r="FK34" s="153">
        <v>42894</v>
      </c>
      <c r="FL34" s="153">
        <v>42895</v>
      </c>
      <c r="FM34" s="153">
        <v>42896</v>
      </c>
      <c r="FN34" s="153">
        <v>42897</v>
      </c>
      <c r="FO34" s="153">
        <v>42898</v>
      </c>
      <c r="FP34" s="153">
        <v>42899</v>
      </c>
      <c r="FQ34" s="153">
        <v>42900</v>
      </c>
      <c r="FR34" s="153">
        <v>42901</v>
      </c>
      <c r="FS34" s="153">
        <v>42902</v>
      </c>
      <c r="FT34" s="153">
        <v>42903</v>
      </c>
      <c r="FU34" s="153">
        <v>42904</v>
      </c>
      <c r="FV34" s="153">
        <v>42905</v>
      </c>
      <c r="FW34" s="153">
        <v>42906</v>
      </c>
      <c r="FX34" s="153">
        <v>42907</v>
      </c>
      <c r="FY34" s="153">
        <v>42908</v>
      </c>
      <c r="FZ34" s="153">
        <v>42909</v>
      </c>
      <c r="GA34" s="153">
        <v>42910</v>
      </c>
      <c r="GB34" s="153">
        <v>42911</v>
      </c>
      <c r="GC34" s="153">
        <v>42912</v>
      </c>
      <c r="GD34" s="153">
        <v>42913</v>
      </c>
      <c r="GE34" s="153">
        <v>42914</v>
      </c>
      <c r="GF34" s="153">
        <v>42915</v>
      </c>
      <c r="GG34" s="153">
        <v>42916</v>
      </c>
      <c r="GH34" s="153">
        <v>42917</v>
      </c>
      <c r="GI34" s="153">
        <v>42918</v>
      </c>
      <c r="GJ34" s="153">
        <v>42919</v>
      </c>
      <c r="GK34" s="153">
        <v>42920</v>
      </c>
      <c r="GL34" s="153">
        <v>42921</v>
      </c>
      <c r="GM34" s="153">
        <v>42922</v>
      </c>
      <c r="GN34" s="153">
        <v>42923</v>
      </c>
      <c r="GO34" s="153">
        <v>42924</v>
      </c>
      <c r="GP34" s="153">
        <v>42925</v>
      </c>
      <c r="GQ34" s="153">
        <v>42926</v>
      </c>
      <c r="GR34" s="153">
        <v>42927</v>
      </c>
      <c r="GS34" s="153">
        <v>42928</v>
      </c>
      <c r="GT34" s="153">
        <v>42929</v>
      </c>
      <c r="GU34" s="153">
        <v>42930</v>
      </c>
      <c r="GV34" s="153">
        <v>42931</v>
      </c>
      <c r="GW34" s="153">
        <v>42932</v>
      </c>
      <c r="GX34" s="153">
        <v>42933</v>
      </c>
      <c r="GY34" s="153">
        <v>42934</v>
      </c>
      <c r="GZ34" s="153">
        <v>42935</v>
      </c>
      <c r="HA34" s="153">
        <v>42936</v>
      </c>
      <c r="HB34" s="153">
        <v>42937</v>
      </c>
      <c r="HC34" s="153">
        <v>42938</v>
      </c>
      <c r="HD34" s="153">
        <v>42939</v>
      </c>
      <c r="HE34" s="153">
        <v>42940</v>
      </c>
      <c r="HF34" s="153">
        <v>42941</v>
      </c>
      <c r="HG34" s="153">
        <v>42942</v>
      </c>
      <c r="HH34" s="153">
        <v>42943</v>
      </c>
      <c r="HI34" s="153">
        <v>42944</v>
      </c>
      <c r="HJ34" s="153">
        <v>42945</v>
      </c>
      <c r="HK34" s="153">
        <v>42946</v>
      </c>
      <c r="HL34" s="153">
        <v>42947</v>
      </c>
      <c r="HM34" s="153">
        <v>42948</v>
      </c>
      <c r="HN34" s="153">
        <v>42949</v>
      </c>
      <c r="HO34" s="153">
        <v>42950</v>
      </c>
      <c r="HP34" s="153">
        <v>42951</v>
      </c>
      <c r="HQ34" s="153">
        <v>42952</v>
      </c>
      <c r="HR34" s="153">
        <v>42953</v>
      </c>
      <c r="HS34" s="153">
        <v>42954</v>
      </c>
      <c r="HT34" s="153">
        <v>42955</v>
      </c>
      <c r="HU34" s="153">
        <v>42956</v>
      </c>
      <c r="HV34" s="153">
        <v>42957</v>
      </c>
      <c r="HW34" s="153">
        <v>42958</v>
      </c>
      <c r="HX34" s="153">
        <v>42959</v>
      </c>
      <c r="HY34" s="153">
        <v>42960</v>
      </c>
      <c r="HZ34" s="153">
        <v>42961</v>
      </c>
      <c r="IA34" s="153">
        <v>42962</v>
      </c>
      <c r="IB34" s="153">
        <v>42963</v>
      </c>
      <c r="IC34" s="153">
        <v>42964</v>
      </c>
      <c r="ID34" s="153">
        <v>42965</v>
      </c>
      <c r="IE34" s="153">
        <v>42966</v>
      </c>
      <c r="IF34" s="153">
        <v>42967</v>
      </c>
      <c r="IG34" s="153">
        <v>42968</v>
      </c>
      <c r="IH34" s="153">
        <v>42969</v>
      </c>
      <c r="II34" s="153">
        <v>42970</v>
      </c>
      <c r="IJ34" s="153">
        <v>42971</v>
      </c>
      <c r="IK34" s="153">
        <v>42972</v>
      </c>
      <c r="IL34" s="153">
        <v>42973</v>
      </c>
      <c r="IM34" s="153">
        <v>42974</v>
      </c>
      <c r="IN34" s="153">
        <v>42975</v>
      </c>
      <c r="IO34" s="153">
        <v>42976</v>
      </c>
      <c r="IP34" s="153">
        <v>42977</v>
      </c>
      <c r="IQ34" s="153">
        <v>42978</v>
      </c>
      <c r="IR34" s="153">
        <v>42979</v>
      </c>
      <c r="IS34" s="153">
        <v>42980</v>
      </c>
      <c r="IT34" s="153">
        <v>42981</v>
      </c>
      <c r="IU34" s="153">
        <v>42982</v>
      </c>
      <c r="IV34" s="153">
        <v>42983</v>
      </c>
      <c r="IW34" s="153">
        <v>42984</v>
      </c>
      <c r="IX34" s="153">
        <v>42985</v>
      </c>
      <c r="IY34" s="153">
        <v>42986</v>
      </c>
      <c r="IZ34" s="153">
        <v>42987</v>
      </c>
      <c r="JA34" s="153">
        <v>42988</v>
      </c>
      <c r="JB34" s="153">
        <v>42989</v>
      </c>
      <c r="JC34" s="153">
        <v>42990</v>
      </c>
      <c r="JD34" s="153">
        <v>42991</v>
      </c>
      <c r="JE34" s="153">
        <v>42992</v>
      </c>
      <c r="JF34" s="153">
        <v>42993</v>
      </c>
      <c r="JG34" s="153">
        <v>42994</v>
      </c>
      <c r="JH34" s="153">
        <v>42995</v>
      </c>
      <c r="JI34" s="153">
        <v>42996</v>
      </c>
      <c r="JJ34" s="153">
        <v>42997</v>
      </c>
      <c r="JK34" s="153">
        <v>42998</v>
      </c>
      <c r="JL34" s="153">
        <v>42999</v>
      </c>
      <c r="JM34" s="153">
        <v>43000</v>
      </c>
      <c r="JN34" s="153">
        <v>43001</v>
      </c>
      <c r="JO34" s="153">
        <v>43002</v>
      </c>
      <c r="JP34" s="153">
        <v>43003</v>
      </c>
      <c r="JQ34" s="153">
        <v>43004</v>
      </c>
      <c r="JR34" s="153">
        <v>43005</v>
      </c>
      <c r="JS34" s="153">
        <v>43006</v>
      </c>
      <c r="JT34" s="153">
        <v>43007</v>
      </c>
      <c r="JU34" s="153">
        <v>43008</v>
      </c>
      <c r="JV34" s="153">
        <v>43009</v>
      </c>
      <c r="JW34" s="153">
        <v>43010</v>
      </c>
      <c r="JX34" s="153">
        <v>43011</v>
      </c>
      <c r="JY34" s="153">
        <v>43012</v>
      </c>
      <c r="JZ34" s="153">
        <v>43013</v>
      </c>
      <c r="KA34" s="153">
        <v>43014</v>
      </c>
      <c r="KB34" s="153">
        <v>43015</v>
      </c>
      <c r="KC34" s="153">
        <v>43016</v>
      </c>
      <c r="KD34" s="153">
        <v>43017</v>
      </c>
      <c r="KE34" s="153">
        <v>43018</v>
      </c>
      <c r="KF34" s="153">
        <v>43019</v>
      </c>
      <c r="KG34" s="153">
        <v>43020</v>
      </c>
      <c r="KH34" s="153">
        <v>43021</v>
      </c>
      <c r="KI34" s="153">
        <v>43022</v>
      </c>
      <c r="KJ34" s="153">
        <v>43023</v>
      </c>
      <c r="KK34" s="153">
        <v>43024</v>
      </c>
      <c r="KL34" s="153">
        <v>43025</v>
      </c>
      <c r="KM34" s="153">
        <v>43026</v>
      </c>
      <c r="KN34" s="153">
        <v>43027</v>
      </c>
      <c r="KO34" s="153">
        <v>43028</v>
      </c>
      <c r="KP34" s="153">
        <v>43029</v>
      </c>
      <c r="KQ34" s="153">
        <v>43030</v>
      </c>
      <c r="KR34" s="153">
        <v>43031</v>
      </c>
      <c r="KS34" s="153">
        <v>43032</v>
      </c>
      <c r="KT34" s="153">
        <v>43033</v>
      </c>
      <c r="KU34" s="153">
        <v>43034</v>
      </c>
      <c r="KV34" s="153">
        <v>43035</v>
      </c>
      <c r="KW34" s="153">
        <v>43036</v>
      </c>
      <c r="KX34" s="153">
        <v>43037</v>
      </c>
      <c r="KY34" s="153">
        <v>43038</v>
      </c>
      <c r="KZ34" s="153">
        <v>43039</v>
      </c>
      <c r="LA34" s="153">
        <v>43040</v>
      </c>
      <c r="LB34" s="153">
        <v>43041</v>
      </c>
      <c r="LC34" s="153">
        <v>43042</v>
      </c>
      <c r="LD34" s="153">
        <v>43043</v>
      </c>
      <c r="LE34" s="153">
        <v>43044</v>
      </c>
      <c r="LF34" s="153">
        <v>43045</v>
      </c>
      <c r="LG34" s="153">
        <v>43046</v>
      </c>
      <c r="LH34" s="153">
        <v>43047</v>
      </c>
      <c r="LI34" s="153">
        <v>43048</v>
      </c>
      <c r="LJ34" s="153">
        <v>43049</v>
      </c>
      <c r="LK34" s="153">
        <v>43050</v>
      </c>
      <c r="LL34" s="153">
        <v>43051</v>
      </c>
      <c r="LM34" s="153">
        <v>43052</v>
      </c>
      <c r="LN34" s="153">
        <v>43053</v>
      </c>
      <c r="LO34" s="153">
        <v>43054</v>
      </c>
      <c r="LP34" s="153">
        <v>43055</v>
      </c>
      <c r="LQ34" s="153">
        <v>43056</v>
      </c>
      <c r="LR34" s="153">
        <v>43057</v>
      </c>
      <c r="LS34" s="153">
        <v>43058</v>
      </c>
      <c r="LT34" s="153">
        <v>43059</v>
      </c>
      <c r="LU34" s="153">
        <v>43060</v>
      </c>
      <c r="LV34" s="153">
        <v>43061</v>
      </c>
      <c r="LW34" s="153">
        <v>43062</v>
      </c>
      <c r="LX34" s="153">
        <v>43063</v>
      </c>
      <c r="LY34" s="153">
        <v>43064</v>
      </c>
      <c r="LZ34" s="153">
        <v>43065</v>
      </c>
      <c r="MA34" s="153">
        <v>43066</v>
      </c>
      <c r="MB34" s="153">
        <v>43067</v>
      </c>
      <c r="MC34" s="153">
        <v>43068</v>
      </c>
      <c r="MD34" s="153">
        <v>43069</v>
      </c>
      <c r="ME34" s="153">
        <v>43070</v>
      </c>
      <c r="MF34" s="153">
        <v>43071</v>
      </c>
      <c r="MG34" s="153">
        <v>43072</v>
      </c>
      <c r="MH34" s="153">
        <v>43073</v>
      </c>
      <c r="MI34" s="153">
        <v>43074</v>
      </c>
      <c r="MJ34" s="153">
        <v>43075</v>
      </c>
      <c r="MK34" s="153">
        <v>43076</v>
      </c>
      <c r="ML34" s="153">
        <v>43077</v>
      </c>
      <c r="MM34" s="153">
        <v>43078</v>
      </c>
      <c r="MN34" s="153">
        <v>43079</v>
      </c>
      <c r="MO34" s="153">
        <v>43080</v>
      </c>
      <c r="MP34" s="153">
        <v>43081</v>
      </c>
      <c r="MQ34" s="153">
        <v>43082</v>
      </c>
      <c r="MR34" s="153">
        <v>43083</v>
      </c>
      <c r="MS34" s="153">
        <v>43084</v>
      </c>
      <c r="MT34" s="153">
        <v>43085</v>
      </c>
      <c r="MU34" s="153">
        <v>43086</v>
      </c>
      <c r="MV34" s="153">
        <v>43087</v>
      </c>
      <c r="MW34" s="153">
        <v>43088</v>
      </c>
      <c r="MX34" s="153">
        <v>43089</v>
      </c>
      <c r="MY34" s="153">
        <v>43090</v>
      </c>
      <c r="MZ34" s="153">
        <v>43091</v>
      </c>
      <c r="NA34" s="153">
        <v>43092</v>
      </c>
      <c r="NB34" s="153">
        <v>43093</v>
      </c>
      <c r="NC34" s="153">
        <v>43094</v>
      </c>
      <c r="ND34" s="153">
        <v>43095</v>
      </c>
      <c r="NE34" s="153">
        <v>43096</v>
      </c>
      <c r="NF34" s="153">
        <v>43097</v>
      </c>
      <c r="NG34" s="153">
        <v>43098</v>
      </c>
      <c r="NH34" s="153">
        <v>43099</v>
      </c>
      <c r="NI34" s="153">
        <v>43100</v>
      </c>
      <c r="NJ34" s="154"/>
    </row>
    <row r="35" spans="1:374" s="155" customFormat="1" x14ac:dyDescent="0.35">
      <c r="A35" s="151"/>
      <c r="B35" s="1155"/>
      <c r="C35" s="1155"/>
      <c r="D35" s="1155"/>
      <c r="E35" s="1155"/>
      <c r="F35" s="1155"/>
      <c r="G35" s="1155"/>
      <c r="H35" s="1155"/>
      <c r="I35" s="156">
        <v>42736</v>
      </c>
      <c r="J35" s="157">
        <v>42737</v>
      </c>
      <c r="K35" s="157">
        <v>42738</v>
      </c>
      <c r="L35" s="157">
        <v>42739</v>
      </c>
      <c r="M35" s="157">
        <v>42740</v>
      </c>
      <c r="N35" s="157">
        <v>42741</v>
      </c>
      <c r="O35" s="157">
        <v>42742</v>
      </c>
      <c r="P35" s="157">
        <v>42743</v>
      </c>
      <c r="Q35" s="157">
        <v>42744</v>
      </c>
      <c r="R35" s="157">
        <v>42745</v>
      </c>
      <c r="S35" s="157">
        <v>42746</v>
      </c>
      <c r="T35" s="157">
        <v>42747</v>
      </c>
      <c r="U35" s="157">
        <v>42748</v>
      </c>
      <c r="V35" s="157">
        <v>42749</v>
      </c>
      <c r="W35" s="157">
        <v>42750</v>
      </c>
      <c r="X35" s="157">
        <v>42751</v>
      </c>
      <c r="Y35" s="157">
        <v>42752</v>
      </c>
      <c r="Z35" s="157">
        <v>42753</v>
      </c>
      <c r="AA35" s="157">
        <v>42754</v>
      </c>
      <c r="AB35" s="157">
        <v>42755</v>
      </c>
      <c r="AC35" s="157">
        <v>42756</v>
      </c>
      <c r="AD35" s="157">
        <v>42757</v>
      </c>
      <c r="AE35" s="157">
        <v>42758</v>
      </c>
      <c r="AF35" s="157">
        <v>42759</v>
      </c>
      <c r="AG35" s="157">
        <v>42760</v>
      </c>
      <c r="AH35" s="157">
        <v>42761</v>
      </c>
      <c r="AI35" s="157">
        <v>42762</v>
      </c>
      <c r="AJ35" s="157">
        <v>42763</v>
      </c>
      <c r="AK35" s="157">
        <v>42764</v>
      </c>
      <c r="AL35" s="157">
        <v>42765</v>
      </c>
      <c r="AM35" s="157">
        <v>42766</v>
      </c>
      <c r="AN35" s="157">
        <v>42767</v>
      </c>
      <c r="AO35" s="157">
        <v>42768</v>
      </c>
      <c r="AP35" s="157">
        <v>42769</v>
      </c>
      <c r="AQ35" s="157">
        <v>42770</v>
      </c>
      <c r="AR35" s="157">
        <v>42771</v>
      </c>
      <c r="AS35" s="157">
        <v>42772</v>
      </c>
      <c r="AT35" s="157">
        <v>42773</v>
      </c>
      <c r="AU35" s="157">
        <v>42774</v>
      </c>
      <c r="AV35" s="157">
        <v>42775</v>
      </c>
      <c r="AW35" s="157">
        <v>42776</v>
      </c>
      <c r="AX35" s="157">
        <v>42777</v>
      </c>
      <c r="AY35" s="157">
        <v>42778</v>
      </c>
      <c r="AZ35" s="157">
        <v>42779</v>
      </c>
      <c r="BA35" s="157">
        <v>42780</v>
      </c>
      <c r="BB35" s="157">
        <v>42781</v>
      </c>
      <c r="BC35" s="157">
        <v>42782</v>
      </c>
      <c r="BD35" s="157">
        <v>42783</v>
      </c>
      <c r="BE35" s="157">
        <v>42784</v>
      </c>
      <c r="BF35" s="157">
        <v>42785</v>
      </c>
      <c r="BG35" s="157">
        <v>42786</v>
      </c>
      <c r="BH35" s="157">
        <v>42787</v>
      </c>
      <c r="BI35" s="157">
        <v>42788</v>
      </c>
      <c r="BJ35" s="157">
        <v>42789</v>
      </c>
      <c r="BK35" s="157">
        <v>42790</v>
      </c>
      <c r="BL35" s="157">
        <v>42791</v>
      </c>
      <c r="BM35" s="157">
        <v>42792</v>
      </c>
      <c r="BN35" s="157">
        <v>42793</v>
      </c>
      <c r="BO35" s="157">
        <v>42794</v>
      </c>
      <c r="BP35" s="157">
        <v>42795</v>
      </c>
      <c r="BQ35" s="157">
        <v>42796</v>
      </c>
      <c r="BR35" s="157">
        <v>42797</v>
      </c>
      <c r="BS35" s="157">
        <v>42798</v>
      </c>
      <c r="BT35" s="157">
        <v>42799</v>
      </c>
      <c r="BU35" s="157">
        <v>42800</v>
      </c>
      <c r="BV35" s="157">
        <v>42801</v>
      </c>
      <c r="BW35" s="157">
        <v>42802</v>
      </c>
      <c r="BX35" s="157">
        <v>42803</v>
      </c>
      <c r="BY35" s="157">
        <v>42804</v>
      </c>
      <c r="BZ35" s="157">
        <v>42805</v>
      </c>
      <c r="CA35" s="157">
        <v>42806</v>
      </c>
      <c r="CB35" s="157">
        <v>42807</v>
      </c>
      <c r="CC35" s="157">
        <v>42808</v>
      </c>
      <c r="CD35" s="157">
        <v>42809</v>
      </c>
      <c r="CE35" s="157">
        <v>42810</v>
      </c>
      <c r="CF35" s="157">
        <v>42811</v>
      </c>
      <c r="CG35" s="157">
        <v>42812</v>
      </c>
      <c r="CH35" s="157">
        <v>42813</v>
      </c>
      <c r="CI35" s="157">
        <v>42814</v>
      </c>
      <c r="CJ35" s="157">
        <v>42815</v>
      </c>
      <c r="CK35" s="157">
        <v>42816</v>
      </c>
      <c r="CL35" s="157">
        <v>42817</v>
      </c>
      <c r="CM35" s="157">
        <v>42818</v>
      </c>
      <c r="CN35" s="157">
        <v>42819</v>
      </c>
      <c r="CO35" s="157">
        <v>42820</v>
      </c>
      <c r="CP35" s="157">
        <v>42821</v>
      </c>
      <c r="CQ35" s="157">
        <v>42822</v>
      </c>
      <c r="CR35" s="157">
        <v>42823</v>
      </c>
      <c r="CS35" s="157">
        <v>42824</v>
      </c>
      <c r="CT35" s="157">
        <v>42825</v>
      </c>
      <c r="CU35" s="157">
        <v>42826</v>
      </c>
      <c r="CV35" s="157">
        <v>42827</v>
      </c>
      <c r="CW35" s="157">
        <v>42828</v>
      </c>
      <c r="CX35" s="157">
        <v>42829</v>
      </c>
      <c r="CY35" s="157">
        <v>42830</v>
      </c>
      <c r="CZ35" s="157">
        <v>42831</v>
      </c>
      <c r="DA35" s="157">
        <v>42832</v>
      </c>
      <c r="DB35" s="157">
        <v>42833</v>
      </c>
      <c r="DC35" s="157">
        <v>42834</v>
      </c>
      <c r="DD35" s="157">
        <v>42835</v>
      </c>
      <c r="DE35" s="157">
        <v>42836</v>
      </c>
      <c r="DF35" s="157">
        <v>42837</v>
      </c>
      <c r="DG35" s="157">
        <v>42838</v>
      </c>
      <c r="DH35" s="157">
        <v>42839</v>
      </c>
      <c r="DI35" s="157">
        <v>42840</v>
      </c>
      <c r="DJ35" s="157">
        <v>42841</v>
      </c>
      <c r="DK35" s="157">
        <v>42842</v>
      </c>
      <c r="DL35" s="157">
        <v>42843</v>
      </c>
      <c r="DM35" s="157">
        <v>42844</v>
      </c>
      <c r="DN35" s="157">
        <v>42845</v>
      </c>
      <c r="DO35" s="157">
        <v>42846</v>
      </c>
      <c r="DP35" s="157">
        <v>42847</v>
      </c>
      <c r="DQ35" s="157">
        <v>42848</v>
      </c>
      <c r="DR35" s="157">
        <v>42849</v>
      </c>
      <c r="DS35" s="157">
        <v>42850</v>
      </c>
      <c r="DT35" s="157">
        <v>42851</v>
      </c>
      <c r="DU35" s="157">
        <v>42852</v>
      </c>
      <c r="DV35" s="157">
        <v>42853</v>
      </c>
      <c r="DW35" s="157">
        <v>42854</v>
      </c>
      <c r="DX35" s="157">
        <v>42855</v>
      </c>
      <c r="DY35" s="157">
        <v>42856</v>
      </c>
      <c r="DZ35" s="157">
        <v>42857</v>
      </c>
      <c r="EA35" s="157">
        <v>42858</v>
      </c>
      <c r="EB35" s="157">
        <v>42859</v>
      </c>
      <c r="EC35" s="157">
        <v>42860</v>
      </c>
      <c r="ED35" s="157">
        <v>42861</v>
      </c>
      <c r="EE35" s="157">
        <v>42862</v>
      </c>
      <c r="EF35" s="157">
        <v>42863</v>
      </c>
      <c r="EG35" s="157">
        <v>42864</v>
      </c>
      <c r="EH35" s="157">
        <v>42865</v>
      </c>
      <c r="EI35" s="157">
        <v>42866</v>
      </c>
      <c r="EJ35" s="157">
        <v>42867</v>
      </c>
      <c r="EK35" s="157">
        <v>42868</v>
      </c>
      <c r="EL35" s="157">
        <v>42869</v>
      </c>
      <c r="EM35" s="157">
        <v>42870</v>
      </c>
      <c r="EN35" s="157">
        <v>42871</v>
      </c>
      <c r="EO35" s="157">
        <v>42872</v>
      </c>
      <c r="EP35" s="157">
        <v>42873</v>
      </c>
      <c r="EQ35" s="157">
        <v>42874</v>
      </c>
      <c r="ER35" s="157">
        <v>42875</v>
      </c>
      <c r="ES35" s="157">
        <v>42876</v>
      </c>
      <c r="ET35" s="157">
        <v>42877</v>
      </c>
      <c r="EU35" s="157">
        <v>42878</v>
      </c>
      <c r="EV35" s="157">
        <v>42879</v>
      </c>
      <c r="EW35" s="157">
        <v>42880</v>
      </c>
      <c r="EX35" s="157">
        <v>42881</v>
      </c>
      <c r="EY35" s="157">
        <v>42882</v>
      </c>
      <c r="EZ35" s="157">
        <v>42883</v>
      </c>
      <c r="FA35" s="157">
        <v>42884</v>
      </c>
      <c r="FB35" s="157">
        <v>42885</v>
      </c>
      <c r="FC35" s="157">
        <v>42886</v>
      </c>
      <c r="FD35" s="157">
        <v>42887</v>
      </c>
      <c r="FE35" s="157">
        <v>42888</v>
      </c>
      <c r="FF35" s="157">
        <v>42889</v>
      </c>
      <c r="FG35" s="157">
        <v>42890</v>
      </c>
      <c r="FH35" s="157">
        <v>42891</v>
      </c>
      <c r="FI35" s="157">
        <v>42892</v>
      </c>
      <c r="FJ35" s="157">
        <v>42893</v>
      </c>
      <c r="FK35" s="157">
        <v>42894</v>
      </c>
      <c r="FL35" s="157">
        <v>42895</v>
      </c>
      <c r="FM35" s="157">
        <v>42896</v>
      </c>
      <c r="FN35" s="157">
        <v>42897</v>
      </c>
      <c r="FO35" s="157">
        <v>42898</v>
      </c>
      <c r="FP35" s="157">
        <v>42899</v>
      </c>
      <c r="FQ35" s="157">
        <v>42900</v>
      </c>
      <c r="FR35" s="157">
        <v>42901</v>
      </c>
      <c r="FS35" s="157">
        <v>42902</v>
      </c>
      <c r="FT35" s="157">
        <v>42903</v>
      </c>
      <c r="FU35" s="157">
        <v>42904</v>
      </c>
      <c r="FV35" s="157">
        <v>42905</v>
      </c>
      <c r="FW35" s="157">
        <v>42906</v>
      </c>
      <c r="FX35" s="157">
        <v>42907</v>
      </c>
      <c r="FY35" s="157">
        <v>42908</v>
      </c>
      <c r="FZ35" s="157">
        <v>42909</v>
      </c>
      <c r="GA35" s="157">
        <v>42910</v>
      </c>
      <c r="GB35" s="157">
        <v>42911</v>
      </c>
      <c r="GC35" s="157">
        <v>42912</v>
      </c>
      <c r="GD35" s="157">
        <v>42913</v>
      </c>
      <c r="GE35" s="157">
        <v>42914</v>
      </c>
      <c r="GF35" s="157">
        <v>42915</v>
      </c>
      <c r="GG35" s="157">
        <v>42916</v>
      </c>
      <c r="GH35" s="157">
        <v>42917</v>
      </c>
      <c r="GI35" s="157">
        <v>42918</v>
      </c>
      <c r="GJ35" s="157">
        <v>42919</v>
      </c>
      <c r="GK35" s="157">
        <v>42920</v>
      </c>
      <c r="GL35" s="157">
        <v>42921</v>
      </c>
      <c r="GM35" s="157">
        <v>42922</v>
      </c>
      <c r="GN35" s="157">
        <v>42923</v>
      </c>
      <c r="GO35" s="157">
        <v>42924</v>
      </c>
      <c r="GP35" s="157">
        <v>42925</v>
      </c>
      <c r="GQ35" s="157">
        <v>42926</v>
      </c>
      <c r="GR35" s="157">
        <v>42927</v>
      </c>
      <c r="GS35" s="157">
        <v>42928</v>
      </c>
      <c r="GT35" s="157">
        <v>42929</v>
      </c>
      <c r="GU35" s="157">
        <v>42930</v>
      </c>
      <c r="GV35" s="157">
        <v>42931</v>
      </c>
      <c r="GW35" s="157">
        <v>42932</v>
      </c>
      <c r="GX35" s="157">
        <v>42933</v>
      </c>
      <c r="GY35" s="157">
        <v>42934</v>
      </c>
      <c r="GZ35" s="157">
        <v>42935</v>
      </c>
      <c r="HA35" s="157">
        <v>42936</v>
      </c>
      <c r="HB35" s="157">
        <v>42937</v>
      </c>
      <c r="HC35" s="157">
        <v>42938</v>
      </c>
      <c r="HD35" s="157">
        <v>42939</v>
      </c>
      <c r="HE35" s="157">
        <v>42940</v>
      </c>
      <c r="HF35" s="157">
        <v>42941</v>
      </c>
      <c r="HG35" s="157">
        <v>42942</v>
      </c>
      <c r="HH35" s="157">
        <v>42943</v>
      </c>
      <c r="HI35" s="157">
        <v>42944</v>
      </c>
      <c r="HJ35" s="157">
        <v>42945</v>
      </c>
      <c r="HK35" s="157">
        <v>42946</v>
      </c>
      <c r="HL35" s="157">
        <v>42947</v>
      </c>
      <c r="HM35" s="157">
        <v>42948</v>
      </c>
      <c r="HN35" s="157">
        <v>42949</v>
      </c>
      <c r="HO35" s="157">
        <v>42950</v>
      </c>
      <c r="HP35" s="157">
        <v>42951</v>
      </c>
      <c r="HQ35" s="157">
        <v>42952</v>
      </c>
      <c r="HR35" s="157">
        <v>42953</v>
      </c>
      <c r="HS35" s="157">
        <v>42954</v>
      </c>
      <c r="HT35" s="157">
        <v>42955</v>
      </c>
      <c r="HU35" s="157">
        <v>42956</v>
      </c>
      <c r="HV35" s="157">
        <v>42957</v>
      </c>
      <c r="HW35" s="157">
        <v>42958</v>
      </c>
      <c r="HX35" s="157">
        <v>42959</v>
      </c>
      <c r="HY35" s="157">
        <v>42960</v>
      </c>
      <c r="HZ35" s="157">
        <v>42961</v>
      </c>
      <c r="IA35" s="157">
        <v>42962</v>
      </c>
      <c r="IB35" s="157">
        <v>42963</v>
      </c>
      <c r="IC35" s="157">
        <v>42964</v>
      </c>
      <c r="ID35" s="157">
        <v>42965</v>
      </c>
      <c r="IE35" s="157">
        <v>42966</v>
      </c>
      <c r="IF35" s="157">
        <v>42967</v>
      </c>
      <c r="IG35" s="157">
        <v>42968</v>
      </c>
      <c r="IH35" s="157">
        <v>42969</v>
      </c>
      <c r="II35" s="157">
        <v>42970</v>
      </c>
      <c r="IJ35" s="157">
        <v>42971</v>
      </c>
      <c r="IK35" s="157">
        <v>42972</v>
      </c>
      <c r="IL35" s="157">
        <v>42973</v>
      </c>
      <c r="IM35" s="157">
        <v>42974</v>
      </c>
      <c r="IN35" s="157">
        <v>42975</v>
      </c>
      <c r="IO35" s="157">
        <v>42976</v>
      </c>
      <c r="IP35" s="157">
        <v>42977</v>
      </c>
      <c r="IQ35" s="157">
        <v>42978</v>
      </c>
      <c r="IR35" s="157">
        <v>42979</v>
      </c>
      <c r="IS35" s="157">
        <v>42980</v>
      </c>
      <c r="IT35" s="157">
        <v>42981</v>
      </c>
      <c r="IU35" s="157">
        <v>42982</v>
      </c>
      <c r="IV35" s="157">
        <v>42983</v>
      </c>
      <c r="IW35" s="157">
        <v>42984</v>
      </c>
      <c r="IX35" s="157">
        <v>42985</v>
      </c>
      <c r="IY35" s="157">
        <v>42986</v>
      </c>
      <c r="IZ35" s="157">
        <v>42987</v>
      </c>
      <c r="JA35" s="157">
        <v>42988</v>
      </c>
      <c r="JB35" s="157">
        <v>42989</v>
      </c>
      <c r="JC35" s="157">
        <v>42990</v>
      </c>
      <c r="JD35" s="157">
        <v>42991</v>
      </c>
      <c r="JE35" s="157">
        <v>42992</v>
      </c>
      <c r="JF35" s="157">
        <v>42993</v>
      </c>
      <c r="JG35" s="157">
        <v>42994</v>
      </c>
      <c r="JH35" s="157">
        <v>42995</v>
      </c>
      <c r="JI35" s="157">
        <v>42996</v>
      </c>
      <c r="JJ35" s="157">
        <v>42997</v>
      </c>
      <c r="JK35" s="157">
        <v>42998</v>
      </c>
      <c r="JL35" s="157">
        <v>42999</v>
      </c>
      <c r="JM35" s="157">
        <v>43000</v>
      </c>
      <c r="JN35" s="157">
        <v>43001</v>
      </c>
      <c r="JO35" s="157">
        <v>43002</v>
      </c>
      <c r="JP35" s="157">
        <v>43003</v>
      </c>
      <c r="JQ35" s="157">
        <v>43004</v>
      </c>
      <c r="JR35" s="157">
        <v>43005</v>
      </c>
      <c r="JS35" s="157">
        <v>43006</v>
      </c>
      <c r="JT35" s="157">
        <v>43007</v>
      </c>
      <c r="JU35" s="157">
        <v>43008</v>
      </c>
      <c r="JV35" s="157">
        <v>43009</v>
      </c>
      <c r="JW35" s="157">
        <v>43010</v>
      </c>
      <c r="JX35" s="157">
        <v>43011</v>
      </c>
      <c r="JY35" s="157">
        <v>43012</v>
      </c>
      <c r="JZ35" s="157">
        <v>43013</v>
      </c>
      <c r="KA35" s="157">
        <v>43014</v>
      </c>
      <c r="KB35" s="157">
        <v>43015</v>
      </c>
      <c r="KC35" s="157">
        <v>43016</v>
      </c>
      <c r="KD35" s="157">
        <v>43017</v>
      </c>
      <c r="KE35" s="157">
        <v>43018</v>
      </c>
      <c r="KF35" s="157">
        <v>43019</v>
      </c>
      <c r="KG35" s="157">
        <v>43020</v>
      </c>
      <c r="KH35" s="157">
        <v>43021</v>
      </c>
      <c r="KI35" s="157">
        <v>43022</v>
      </c>
      <c r="KJ35" s="157">
        <v>43023</v>
      </c>
      <c r="KK35" s="157">
        <v>43024</v>
      </c>
      <c r="KL35" s="157">
        <v>43025</v>
      </c>
      <c r="KM35" s="157">
        <v>43026</v>
      </c>
      <c r="KN35" s="157">
        <v>43027</v>
      </c>
      <c r="KO35" s="157">
        <v>43028</v>
      </c>
      <c r="KP35" s="157">
        <v>43029</v>
      </c>
      <c r="KQ35" s="157">
        <v>43030</v>
      </c>
      <c r="KR35" s="157">
        <v>43031</v>
      </c>
      <c r="KS35" s="157">
        <v>43032</v>
      </c>
      <c r="KT35" s="157">
        <v>43033</v>
      </c>
      <c r="KU35" s="157">
        <v>43034</v>
      </c>
      <c r="KV35" s="157">
        <v>43035</v>
      </c>
      <c r="KW35" s="157">
        <v>43036</v>
      </c>
      <c r="KX35" s="157">
        <v>43037</v>
      </c>
      <c r="KY35" s="157">
        <v>43038</v>
      </c>
      <c r="KZ35" s="157">
        <v>43039</v>
      </c>
      <c r="LA35" s="157">
        <v>43040</v>
      </c>
      <c r="LB35" s="157">
        <v>43041</v>
      </c>
      <c r="LC35" s="157">
        <v>43042</v>
      </c>
      <c r="LD35" s="157">
        <v>43043</v>
      </c>
      <c r="LE35" s="157">
        <v>43044</v>
      </c>
      <c r="LF35" s="157">
        <v>43045</v>
      </c>
      <c r="LG35" s="157">
        <v>43046</v>
      </c>
      <c r="LH35" s="157">
        <v>43047</v>
      </c>
      <c r="LI35" s="157">
        <v>43048</v>
      </c>
      <c r="LJ35" s="157">
        <v>43049</v>
      </c>
      <c r="LK35" s="157">
        <v>43050</v>
      </c>
      <c r="LL35" s="157">
        <v>43051</v>
      </c>
      <c r="LM35" s="157">
        <v>43052</v>
      </c>
      <c r="LN35" s="157">
        <v>43053</v>
      </c>
      <c r="LO35" s="157">
        <v>43054</v>
      </c>
      <c r="LP35" s="157">
        <v>43055</v>
      </c>
      <c r="LQ35" s="157">
        <v>43056</v>
      </c>
      <c r="LR35" s="157">
        <v>43057</v>
      </c>
      <c r="LS35" s="157">
        <v>43058</v>
      </c>
      <c r="LT35" s="157">
        <v>43059</v>
      </c>
      <c r="LU35" s="157">
        <v>43060</v>
      </c>
      <c r="LV35" s="157">
        <v>43061</v>
      </c>
      <c r="LW35" s="157">
        <v>43062</v>
      </c>
      <c r="LX35" s="157">
        <v>43063</v>
      </c>
      <c r="LY35" s="157">
        <v>43064</v>
      </c>
      <c r="LZ35" s="157">
        <v>43065</v>
      </c>
      <c r="MA35" s="157">
        <v>43066</v>
      </c>
      <c r="MB35" s="157">
        <v>43067</v>
      </c>
      <c r="MC35" s="157">
        <v>43068</v>
      </c>
      <c r="MD35" s="157">
        <v>43069</v>
      </c>
      <c r="ME35" s="157">
        <v>43070</v>
      </c>
      <c r="MF35" s="157">
        <v>43071</v>
      </c>
      <c r="MG35" s="157">
        <v>43072</v>
      </c>
      <c r="MH35" s="157">
        <v>43073</v>
      </c>
      <c r="MI35" s="157">
        <v>43074</v>
      </c>
      <c r="MJ35" s="157">
        <v>43075</v>
      </c>
      <c r="MK35" s="157">
        <v>43076</v>
      </c>
      <c r="ML35" s="157">
        <v>43077</v>
      </c>
      <c r="MM35" s="157">
        <v>43078</v>
      </c>
      <c r="MN35" s="157">
        <v>43079</v>
      </c>
      <c r="MO35" s="157">
        <v>43080</v>
      </c>
      <c r="MP35" s="157">
        <v>43081</v>
      </c>
      <c r="MQ35" s="157">
        <v>43082</v>
      </c>
      <c r="MR35" s="157">
        <v>43083</v>
      </c>
      <c r="MS35" s="157">
        <v>43084</v>
      </c>
      <c r="MT35" s="157">
        <v>43085</v>
      </c>
      <c r="MU35" s="157">
        <v>43086</v>
      </c>
      <c r="MV35" s="157">
        <v>43087</v>
      </c>
      <c r="MW35" s="157">
        <v>43088</v>
      </c>
      <c r="MX35" s="157">
        <v>43089</v>
      </c>
      <c r="MY35" s="157">
        <v>43090</v>
      </c>
      <c r="MZ35" s="157">
        <v>43091</v>
      </c>
      <c r="NA35" s="157">
        <v>43092</v>
      </c>
      <c r="NB35" s="157">
        <v>43093</v>
      </c>
      <c r="NC35" s="157">
        <v>43094</v>
      </c>
      <c r="ND35" s="157">
        <v>43095</v>
      </c>
      <c r="NE35" s="157">
        <v>43096</v>
      </c>
      <c r="NF35" s="157">
        <v>43097</v>
      </c>
      <c r="NG35" s="157">
        <v>43098</v>
      </c>
      <c r="NH35" s="157">
        <v>43099</v>
      </c>
      <c r="NI35" s="157">
        <v>43100</v>
      </c>
      <c r="NJ35" s="154"/>
    </row>
    <row r="36" spans="1:374" s="155" customFormat="1" x14ac:dyDescent="0.35">
      <c r="A36" s="151"/>
      <c r="B36" s="1154"/>
      <c r="C36" s="1154"/>
      <c r="D36" s="1154"/>
      <c r="E36" s="1154"/>
      <c r="F36" s="1154"/>
      <c r="G36" s="1154"/>
      <c r="H36" s="1154" t="str">
        <f t="shared" ref="H36" si="6">IF(F36="","",F36-G36)</f>
        <v/>
      </c>
      <c r="I36" s="152">
        <v>42736</v>
      </c>
      <c r="J36" s="153">
        <v>42737</v>
      </c>
      <c r="K36" s="153">
        <v>42738</v>
      </c>
      <c r="L36" s="153">
        <v>42739</v>
      </c>
      <c r="M36" s="153">
        <v>42740</v>
      </c>
      <c r="N36" s="153">
        <v>42741</v>
      </c>
      <c r="O36" s="153">
        <v>42742</v>
      </c>
      <c r="P36" s="153">
        <v>42743</v>
      </c>
      <c r="Q36" s="153">
        <v>42744</v>
      </c>
      <c r="R36" s="153">
        <v>42745</v>
      </c>
      <c r="S36" s="153">
        <v>42746</v>
      </c>
      <c r="T36" s="153">
        <v>42747</v>
      </c>
      <c r="U36" s="153">
        <v>42748</v>
      </c>
      <c r="V36" s="153">
        <v>42749</v>
      </c>
      <c r="W36" s="153">
        <v>42750</v>
      </c>
      <c r="X36" s="153">
        <v>42751</v>
      </c>
      <c r="Y36" s="153">
        <v>42752</v>
      </c>
      <c r="Z36" s="153">
        <v>42753</v>
      </c>
      <c r="AA36" s="153">
        <v>42754</v>
      </c>
      <c r="AB36" s="153">
        <v>42755</v>
      </c>
      <c r="AC36" s="153">
        <v>42756</v>
      </c>
      <c r="AD36" s="153">
        <v>42757</v>
      </c>
      <c r="AE36" s="153">
        <v>42758</v>
      </c>
      <c r="AF36" s="153">
        <v>42759</v>
      </c>
      <c r="AG36" s="153">
        <v>42760</v>
      </c>
      <c r="AH36" s="153">
        <v>42761</v>
      </c>
      <c r="AI36" s="153">
        <v>42762</v>
      </c>
      <c r="AJ36" s="153">
        <v>42763</v>
      </c>
      <c r="AK36" s="153">
        <v>42764</v>
      </c>
      <c r="AL36" s="153">
        <v>42765</v>
      </c>
      <c r="AM36" s="153">
        <v>42766</v>
      </c>
      <c r="AN36" s="153">
        <v>42767</v>
      </c>
      <c r="AO36" s="153">
        <v>42768</v>
      </c>
      <c r="AP36" s="153">
        <v>42769</v>
      </c>
      <c r="AQ36" s="153">
        <v>42770</v>
      </c>
      <c r="AR36" s="153">
        <v>42771</v>
      </c>
      <c r="AS36" s="153">
        <v>42772</v>
      </c>
      <c r="AT36" s="153">
        <v>42773</v>
      </c>
      <c r="AU36" s="153">
        <v>42774</v>
      </c>
      <c r="AV36" s="153">
        <v>42775</v>
      </c>
      <c r="AW36" s="153">
        <v>42776</v>
      </c>
      <c r="AX36" s="153">
        <v>42777</v>
      </c>
      <c r="AY36" s="153">
        <v>42778</v>
      </c>
      <c r="AZ36" s="153">
        <v>42779</v>
      </c>
      <c r="BA36" s="153">
        <v>42780</v>
      </c>
      <c r="BB36" s="153">
        <v>42781</v>
      </c>
      <c r="BC36" s="153">
        <v>42782</v>
      </c>
      <c r="BD36" s="153">
        <v>42783</v>
      </c>
      <c r="BE36" s="153">
        <v>42784</v>
      </c>
      <c r="BF36" s="153">
        <v>42785</v>
      </c>
      <c r="BG36" s="153">
        <v>42786</v>
      </c>
      <c r="BH36" s="153">
        <v>42787</v>
      </c>
      <c r="BI36" s="153">
        <v>42788</v>
      </c>
      <c r="BJ36" s="153">
        <v>42789</v>
      </c>
      <c r="BK36" s="153">
        <v>42790</v>
      </c>
      <c r="BL36" s="153">
        <v>42791</v>
      </c>
      <c r="BM36" s="153">
        <v>42792</v>
      </c>
      <c r="BN36" s="153">
        <v>42793</v>
      </c>
      <c r="BO36" s="153">
        <v>42794</v>
      </c>
      <c r="BP36" s="153">
        <v>42795</v>
      </c>
      <c r="BQ36" s="153">
        <v>42796</v>
      </c>
      <c r="BR36" s="153">
        <v>42797</v>
      </c>
      <c r="BS36" s="153">
        <v>42798</v>
      </c>
      <c r="BT36" s="153">
        <v>42799</v>
      </c>
      <c r="BU36" s="153">
        <v>42800</v>
      </c>
      <c r="BV36" s="153">
        <v>42801</v>
      </c>
      <c r="BW36" s="153">
        <v>42802</v>
      </c>
      <c r="BX36" s="153">
        <v>42803</v>
      </c>
      <c r="BY36" s="153">
        <v>42804</v>
      </c>
      <c r="BZ36" s="153">
        <v>42805</v>
      </c>
      <c r="CA36" s="153">
        <v>42806</v>
      </c>
      <c r="CB36" s="153">
        <v>42807</v>
      </c>
      <c r="CC36" s="153">
        <v>42808</v>
      </c>
      <c r="CD36" s="153">
        <v>42809</v>
      </c>
      <c r="CE36" s="153">
        <v>42810</v>
      </c>
      <c r="CF36" s="153">
        <v>42811</v>
      </c>
      <c r="CG36" s="153">
        <v>42812</v>
      </c>
      <c r="CH36" s="153">
        <v>42813</v>
      </c>
      <c r="CI36" s="153">
        <v>42814</v>
      </c>
      <c r="CJ36" s="153">
        <v>42815</v>
      </c>
      <c r="CK36" s="153">
        <v>42816</v>
      </c>
      <c r="CL36" s="153">
        <v>42817</v>
      </c>
      <c r="CM36" s="153">
        <v>42818</v>
      </c>
      <c r="CN36" s="153">
        <v>42819</v>
      </c>
      <c r="CO36" s="153">
        <v>42820</v>
      </c>
      <c r="CP36" s="153">
        <v>42821</v>
      </c>
      <c r="CQ36" s="153">
        <v>42822</v>
      </c>
      <c r="CR36" s="153">
        <v>42823</v>
      </c>
      <c r="CS36" s="153">
        <v>42824</v>
      </c>
      <c r="CT36" s="153">
        <v>42825</v>
      </c>
      <c r="CU36" s="153">
        <v>42826</v>
      </c>
      <c r="CV36" s="153">
        <v>42827</v>
      </c>
      <c r="CW36" s="153">
        <v>42828</v>
      </c>
      <c r="CX36" s="153">
        <v>42829</v>
      </c>
      <c r="CY36" s="153">
        <v>42830</v>
      </c>
      <c r="CZ36" s="153">
        <v>42831</v>
      </c>
      <c r="DA36" s="153">
        <v>42832</v>
      </c>
      <c r="DB36" s="153">
        <v>42833</v>
      </c>
      <c r="DC36" s="153">
        <v>42834</v>
      </c>
      <c r="DD36" s="153">
        <v>42835</v>
      </c>
      <c r="DE36" s="153">
        <v>42836</v>
      </c>
      <c r="DF36" s="153">
        <v>42837</v>
      </c>
      <c r="DG36" s="153">
        <v>42838</v>
      </c>
      <c r="DH36" s="153">
        <v>42839</v>
      </c>
      <c r="DI36" s="153">
        <v>42840</v>
      </c>
      <c r="DJ36" s="153">
        <v>42841</v>
      </c>
      <c r="DK36" s="153">
        <v>42842</v>
      </c>
      <c r="DL36" s="153">
        <v>42843</v>
      </c>
      <c r="DM36" s="153">
        <v>42844</v>
      </c>
      <c r="DN36" s="153">
        <v>42845</v>
      </c>
      <c r="DO36" s="153">
        <v>42846</v>
      </c>
      <c r="DP36" s="153">
        <v>42847</v>
      </c>
      <c r="DQ36" s="153">
        <v>42848</v>
      </c>
      <c r="DR36" s="153">
        <v>42849</v>
      </c>
      <c r="DS36" s="153">
        <v>42850</v>
      </c>
      <c r="DT36" s="153">
        <v>42851</v>
      </c>
      <c r="DU36" s="153">
        <v>42852</v>
      </c>
      <c r="DV36" s="153">
        <v>42853</v>
      </c>
      <c r="DW36" s="153">
        <v>42854</v>
      </c>
      <c r="DX36" s="153">
        <v>42855</v>
      </c>
      <c r="DY36" s="153">
        <v>42856</v>
      </c>
      <c r="DZ36" s="153">
        <v>42857</v>
      </c>
      <c r="EA36" s="153">
        <v>42858</v>
      </c>
      <c r="EB36" s="153">
        <v>42859</v>
      </c>
      <c r="EC36" s="153">
        <v>42860</v>
      </c>
      <c r="ED36" s="153">
        <v>42861</v>
      </c>
      <c r="EE36" s="153">
        <v>42862</v>
      </c>
      <c r="EF36" s="153">
        <v>42863</v>
      </c>
      <c r="EG36" s="153">
        <v>42864</v>
      </c>
      <c r="EH36" s="153">
        <v>42865</v>
      </c>
      <c r="EI36" s="153">
        <v>42866</v>
      </c>
      <c r="EJ36" s="153">
        <v>42867</v>
      </c>
      <c r="EK36" s="153">
        <v>42868</v>
      </c>
      <c r="EL36" s="153">
        <v>42869</v>
      </c>
      <c r="EM36" s="153">
        <v>42870</v>
      </c>
      <c r="EN36" s="153">
        <v>42871</v>
      </c>
      <c r="EO36" s="153">
        <v>42872</v>
      </c>
      <c r="EP36" s="153">
        <v>42873</v>
      </c>
      <c r="EQ36" s="153">
        <v>42874</v>
      </c>
      <c r="ER36" s="153">
        <v>42875</v>
      </c>
      <c r="ES36" s="153">
        <v>42876</v>
      </c>
      <c r="ET36" s="153">
        <v>42877</v>
      </c>
      <c r="EU36" s="153">
        <v>42878</v>
      </c>
      <c r="EV36" s="153">
        <v>42879</v>
      </c>
      <c r="EW36" s="153">
        <v>42880</v>
      </c>
      <c r="EX36" s="153">
        <v>42881</v>
      </c>
      <c r="EY36" s="153">
        <v>42882</v>
      </c>
      <c r="EZ36" s="153">
        <v>42883</v>
      </c>
      <c r="FA36" s="153">
        <v>42884</v>
      </c>
      <c r="FB36" s="153">
        <v>42885</v>
      </c>
      <c r="FC36" s="153">
        <v>42886</v>
      </c>
      <c r="FD36" s="153">
        <v>42887</v>
      </c>
      <c r="FE36" s="153">
        <v>42888</v>
      </c>
      <c r="FF36" s="153">
        <v>42889</v>
      </c>
      <c r="FG36" s="153">
        <v>42890</v>
      </c>
      <c r="FH36" s="153">
        <v>42891</v>
      </c>
      <c r="FI36" s="153">
        <v>42892</v>
      </c>
      <c r="FJ36" s="153">
        <v>42893</v>
      </c>
      <c r="FK36" s="153">
        <v>42894</v>
      </c>
      <c r="FL36" s="153">
        <v>42895</v>
      </c>
      <c r="FM36" s="153">
        <v>42896</v>
      </c>
      <c r="FN36" s="153">
        <v>42897</v>
      </c>
      <c r="FO36" s="153">
        <v>42898</v>
      </c>
      <c r="FP36" s="153">
        <v>42899</v>
      </c>
      <c r="FQ36" s="153">
        <v>42900</v>
      </c>
      <c r="FR36" s="153">
        <v>42901</v>
      </c>
      <c r="FS36" s="153">
        <v>42902</v>
      </c>
      <c r="FT36" s="153">
        <v>42903</v>
      </c>
      <c r="FU36" s="153">
        <v>42904</v>
      </c>
      <c r="FV36" s="153">
        <v>42905</v>
      </c>
      <c r="FW36" s="153">
        <v>42906</v>
      </c>
      <c r="FX36" s="153">
        <v>42907</v>
      </c>
      <c r="FY36" s="153">
        <v>42908</v>
      </c>
      <c r="FZ36" s="153">
        <v>42909</v>
      </c>
      <c r="GA36" s="153">
        <v>42910</v>
      </c>
      <c r="GB36" s="153">
        <v>42911</v>
      </c>
      <c r="GC36" s="153">
        <v>42912</v>
      </c>
      <c r="GD36" s="153">
        <v>42913</v>
      </c>
      <c r="GE36" s="153">
        <v>42914</v>
      </c>
      <c r="GF36" s="153">
        <v>42915</v>
      </c>
      <c r="GG36" s="153">
        <v>42916</v>
      </c>
      <c r="GH36" s="153">
        <v>42917</v>
      </c>
      <c r="GI36" s="153">
        <v>42918</v>
      </c>
      <c r="GJ36" s="153">
        <v>42919</v>
      </c>
      <c r="GK36" s="153">
        <v>42920</v>
      </c>
      <c r="GL36" s="153">
        <v>42921</v>
      </c>
      <c r="GM36" s="153">
        <v>42922</v>
      </c>
      <c r="GN36" s="153">
        <v>42923</v>
      </c>
      <c r="GO36" s="153">
        <v>42924</v>
      </c>
      <c r="GP36" s="153">
        <v>42925</v>
      </c>
      <c r="GQ36" s="153">
        <v>42926</v>
      </c>
      <c r="GR36" s="153">
        <v>42927</v>
      </c>
      <c r="GS36" s="153">
        <v>42928</v>
      </c>
      <c r="GT36" s="153">
        <v>42929</v>
      </c>
      <c r="GU36" s="153">
        <v>42930</v>
      </c>
      <c r="GV36" s="153">
        <v>42931</v>
      </c>
      <c r="GW36" s="153">
        <v>42932</v>
      </c>
      <c r="GX36" s="153">
        <v>42933</v>
      </c>
      <c r="GY36" s="153">
        <v>42934</v>
      </c>
      <c r="GZ36" s="153">
        <v>42935</v>
      </c>
      <c r="HA36" s="153">
        <v>42936</v>
      </c>
      <c r="HB36" s="153">
        <v>42937</v>
      </c>
      <c r="HC36" s="153">
        <v>42938</v>
      </c>
      <c r="HD36" s="153">
        <v>42939</v>
      </c>
      <c r="HE36" s="153">
        <v>42940</v>
      </c>
      <c r="HF36" s="153">
        <v>42941</v>
      </c>
      <c r="HG36" s="153">
        <v>42942</v>
      </c>
      <c r="HH36" s="153">
        <v>42943</v>
      </c>
      <c r="HI36" s="153">
        <v>42944</v>
      </c>
      <c r="HJ36" s="153">
        <v>42945</v>
      </c>
      <c r="HK36" s="153">
        <v>42946</v>
      </c>
      <c r="HL36" s="153">
        <v>42947</v>
      </c>
      <c r="HM36" s="153">
        <v>42948</v>
      </c>
      <c r="HN36" s="153">
        <v>42949</v>
      </c>
      <c r="HO36" s="153">
        <v>42950</v>
      </c>
      <c r="HP36" s="153">
        <v>42951</v>
      </c>
      <c r="HQ36" s="153">
        <v>42952</v>
      </c>
      <c r="HR36" s="153">
        <v>42953</v>
      </c>
      <c r="HS36" s="153">
        <v>42954</v>
      </c>
      <c r="HT36" s="153">
        <v>42955</v>
      </c>
      <c r="HU36" s="153">
        <v>42956</v>
      </c>
      <c r="HV36" s="153">
        <v>42957</v>
      </c>
      <c r="HW36" s="153">
        <v>42958</v>
      </c>
      <c r="HX36" s="153">
        <v>42959</v>
      </c>
      <c r="HY36" s="153">
        <v>42960</v>
      </c>
      <c r="HZ36" s="153">
        <v>42961</v>
      </c>
      <c r="IA36" s="153">
        <v>42962</v>
      </c>
      <c r="IB36" s="153">
        <v>42963</v>
      </c>
      <c r="IC36" s="153">
        <v>42964</v>
      </c>
      <c r="ID36" s="153">
        <v>42965</v>
      </c>
      <c r="IE36" s="153">
        <v>42966</v>
      </c>
      <c r="IF36" s="153">
        <v>42967</v>
      </c>
      <c r="IG36" s="153">
        <v>42968</v>
      </c>
      <c r="IH36" s="153">
        <v>42969</v>
      </c>
      <c r="II36" s="153">
        <v>42970</v>
      </c>
      <c r="IJ36" s="153">
        <v>42971</v>
      </c>
      <c r="IK36" s="153">
        <v>42972</v>
      </c>
      <c r="IL36" s="153">
        <v>42973</v>
      </c>
      <c r="IM36" s="153">
        <v>42974</v>
      </c>
      <c r="IN36" s="153">
        <v>42975</v>
      </c>
      <c r="IO36" s="153">
        <v>42976</v>
      </c>
      <c r="IP36" s="153">
        <v>42977</v>
      </c>
      <c r="IQ36" s="153">
        <v>42978</v>
      </c>
      <c r="IR36" s="153">
        <v>42979</v>
      </c>
      <c r="IS36" s="153">
        <v>42980</v>
      </c>
      <c r="IT36" s="153">
        <v>42981</v>
      </c>
      <c r="IU36" s="153">
        <v>42982</v>
      </c>
      <c r="IV36" s="153">
        <v>42983</v>
      </c>
      <c r="IW36" s="153">
        <v>42984</v>
      </c>
      <c r="IX36" s="153">
        <v>42985</v>
      </c>
      <c r="IY36" s="153">
        <v>42986</v>
      </c>
      <c r="IZ36" s="153">
        <v>42987</v>
      </c>
      <c r="JA36" s="153">
        <v>42988</v>
      </c>
      <c r="JB36" s="153">
        <v>42989</v>
      </c>
      <c r="JC36" s="153">
        <v>42990</v>
      </c>
      <c r="JD36" s="153">
        <v>42991</v>
      </c>
      <c r="JE36" s="153">
        <v>42992</v>
      </c>
      <c r="JF36" s="153">
        <v>42993</v>
      </c>
      <c r="JG36" s="153">
        <v>42994</v>
      </c>
      <c r="JH36" s="153">
        <v>42995</v>
      </c>
      <c r="JI36" s="153">
        <v>42996</v>
      </c>
      <c r="JJ36" s="153">
        <v>42997</v>
      </c>
      <c r="JK36" s="153">
        <v>42998</v>
      </c>
      <c r="JL36" s="153">
        <v>42999</v>
      </c>
      <c r="JM36" s="153">
        <v>43000</v>
      </c>
      <c r="JN36" s="153">
        <v>43001</v>
      </c>
      <c r="JO36" s="153">
        <v>43002</v>
      </c>
      <c r="JP36" s="153">
        <v>43003</v>
      </c>
      <c r="JQ36" s="153">
        <v>43004</v>
      </c>
      <c r="JR36" s="153">
        <v>43005</v>
      </c>
      <c r="JS36" s="153">
        <v>43006</v>
      </c>
      <c r="JT36" s="153">
        <v>43007</v>
      </c>
      <c r="JU36" s="153">
        <v>43008</v>
      </c>
      <c r="JV36" s="153">
        <v>43009</v>
      </c>
      <c r="JW36" s="153">
        <v>43010</v>
      </c>
      <c r="JX36" s="153">
        <v>43011</v>
      </c>
      <c r="JY36" s="153">
        <v>43012</v>
      </c>
      <c r="JZ36" s="153">
        <v>43013</v>
      </c>
      <c r="KA36" s="153">
        <v>43014</v>
      </c>
      <c r="KB36" s="153">
        <v>43015</v>
      </c>
      <c r="KC36" s="153">
        <v>43016</v>
      </c>
      <c r="KD36" s="153">
        <v>43017</v>
      </c>
      <c r="KE36" s="153">
        <v>43018</v>
      </c>
      <c r="KF36" s="153">
        <v>43019</v>
      </c>
      <c r="KG36" s="153">
        <v>43020</v>
      </c>
      <c r="KH36" s="153">
        <v>43021</v>
      </c>
      <c r="KI36" s="153">
        <v>43022</v>
      </c>
      <c r="KJ36" s="153">
        <v>43023</v>
      </c>
      <c r="KK36" s="153">
        <v>43024</v>
      </c>
      <c r="KL36" s="153">
        <v>43025</v>
      </c>
      <c r="KM36" s="153">
        <v>43026</v>
      </c>
      <c r="KN36" s="153">
        <v>43027</v>
      </c>
      <c r="KO36" s="153">
        <v>43028</v>
      </c>
      <c r="KP36" s="153">
        <v>43029</v>
      </c>
      <c r="KQ36" s="153">
        <v>43030</v>
      </c>
      <c r="KR36" s="153">
        <v>43031</v>
      </c>
      <c r="KS36" s="153">
        <v>43032</v>
      </c>
      <c r="KT36" s="153">
        <v>43033</v>
      </c>
      <c r="KU36" s="153">
        <v>43034</v>
      </c>
      <c r="KV36" s="153">
        <v>43035</v>
      </c>
      <c r="KW36" s="153">
        <v>43036</v>
      </c>
      <c r="KX36" s="153">
        <v>43037</v>
      </c>
      <c r="KY36" s="153">
        <v>43038</v>
      </c>
      <c r="KZ36" s="153">
        <v>43039</v>
      </c>
      <c r="LA36" s="153">
        <v>43040</v>
      </c>
      <c r="LB36" s="153">
        <v>43041</v>
      </c>
      <c r="LC36" s="153">
        <v>43042</v>
      </c>
      <c r="LD36" s="153">
        <v>43043</v>
      </c>
      <c r="LE36" s="153">
        <v>43044</v>
      </c>
      <c r="LF36" s="153">
        <v>43045</v>
      </c>
      <c r="LG36" s="153">
        <v>43046</v>
      </c>
      <c r="LH36" s="153">
        <v>43047</v>
      </c>
      <c r="LI36" s="153">
        <v>43048</v>
      </c>
      <c r="LJ36" s="153">
        <v>43049</v>
      </c>
      <c r="LK36" s="153">
        <v>43050</v>
      </c>
      <c r="LL36" s="153">
        <v>43051</v>
      </c>
      <c r="LM36" s="153">
        <v>43052</v>
      </c>
      <c r="LN36" s="153">
        <v>43053</v>
      </c>
      <c r="LO36" s="153">
        <v>43054</v>
      </c>
      <c r="LP36" s="153">
        <v>43055</v>
      </c>
      <c r="LQ36" s="153">
        <v>43056</v>
      </c>
      <c r="LR36" s="153">
        <v>43057</v>
      </c>
      <c r="LS36" s="153">
        <v>43058</v>
      </c>
      <c r="LT36" s="153">
        <v>43059</v>
      </c>
      <c r="LU36" s="153">
        <v>43060</v>
      </c>
      <c r="LV36" s="153">
        <v>43061</v>
      </c>
      <c r="LW36" s="153">
        <v>43062</v>
      </c>
      <c r="LX36" s="153">
        <v>43063</v>
      </c>
      <c r="LY36" s="153">
        <v>43064</v>
      </c>
      <c r="LZ36" s="153">
        <v>43065</v>
      </c>
      <c r="MA36" s="153">
        <v>43066</v>
      </c>
      <c r="MB36" s="153">
        <v>43067</v>
      </c>
      <c r="MC36" s="153">
        <v>43068</v>
      </c>
      <c r="MD36" s="153">
        <v>43069</v>
      </c>
      <c r="ME36" s="153">
        <v>43070</v>
      </c>
      <c r="MF36" s="153">
        <v>43071</v>
      </c>
      <c r="MG36" s="153">
        <v>43072</v>
      </c>
      <c r="MH36" s="153">
        <v>43073</v>
      </c>
      <c r="MI36" s="153">
        <v>43074</v>
      </c>
      <c r="MJ36" s="153">
        <v>43075</v>
      </c>
      <c r="MK36" s="153">
        <v>43076</v>
      </c>
      <c r="ML36" s="153">
        <v>43077</v>
      </c>
      <c r="MM36" s="153">
        <v>43078</v>
      </c>
      <c r="MN36" s="153">
        <v>43079</v>
      </c>
      <c r="MO36" s="153">
        <v>43080</v>
      </c>
      <c r="MP36" s="153">
        <v>43081</v>
      </c>
      <c r="MQ36" s="153">
        <v>43082</v>
      </c>
      <c r="MR36" s="153">
        <v>43083</v>
      </c>
      <c r="MS36" s="153">
        <v>43084</v>
      </c>
      <c r="MT36" s="153">
        <v>43085</v>
      </c>
      <c r="MU36" s="153">
        <v>43086</v>
      </c>
      <c r="MV36" s="153">
        <v>43087</v>
      </c>
      <c r="MW36" s="153">
        <v>43088</v>
      </c>
      <c r="MX36" s="153">
        <v>43089</v>
      </c>
      <c r="MY36" s="153">
        <v>43090</v>
      </c>
      <c r="MZ36" s="153">
        <v>43091</v>
      </c>
      <c r="NA36" s="153">
        <v>43092</v>
      </c>
      <c r="NB36" s="153">
        <v>43093</v>
      </c>
      <c r="NC36" s="153">
        <v>43094</v>
      </c>
      <c r="ND36" s="153">
        <v>43095</v>
      </c>
      <c r="NE36" s="153">
        <v>43096</v>
      </c>
      <c r="NF36" s="153">
        <v>43097</v>
      </c>
      <c r="NG36" s="153">
        <v>43098</v>
      </c>
      <c r="NH36" s="153">
        <v>43099</v>
      </c>
      <c r="NI36" s="153">
        <v>43100</v>
      </c>
      <c r="NJ36" s="154"/>
    </row>
    <row r="37" spans="1:374" s="155" customFormat="1" x14ac:dyDescent="0.35">
      <c r="A37" s="151"/>
      <c r="B37" s="1155"/>
      <c r="C37" s="1155"/>
      <c r="D37" s="1155"/>
      <c r="E37" s="1155"/>
      <c r="F37" s="1155"/>
      <c r="G37" s="1155"/>
      <c r="H37" s="1155"/>
      <c r="I37" s="156">
        <v>42736</v>
      </c>
      <c r="J37" s="157">
        <v>42737</v>
      </c>
      <c r="K37" s="157">
        <v>42738</v>
      </c>
      <c r="L37" s="157">
        <v>42739</v>
      </c>
      <c r="M37" s="157">
        <v>42740</v>
      </c>
      <c r="N37" s="157">
        <v>42741</v>
      </c>
      <c r="O37" s="157">
        <v>42742</v>
      </c>
      <c r="P37" s="157">
        <v>42743</v>
      </c>
      <c r="Q37" s="157">
        <v>42744</v>
      </c>
      <c r="R37" s="157">
        <v>42745</v>
      </c>
      <c r="S37" s="157">
        <v>42746</v>
      </c>
      <c r="T37" s="157">
        <v>42747</v>
      </c>
      <c r="U37" s="157">
        <v>42748</v>
      </c>
      <c r="V37" s="157">
        <v>42749</v>
      </c>
      <c r="W37" s="157">
        <v>42750</v>
      </c>
      <c r="X37" s="157">
        <v>42751</v>
      </c>
      <c r="Y37" s="157">
        <v>42752</v>
      </c>
      <c r="Z37" s="157">
        <v>42753</v>
      </c>
      <c r="AA37" s="157">
        <v>42754</v>
      </c>
      <c r="AB37" s="157">
        <v>42755</v>
      </c>
      <c r="AC37" s="157">
        <v>42756</v>
      </c>
      <c r="AD37" s="157">
        <v>42757</v>
      </c>
      <c r="AE37" s="157">
        <v>42758</v>
      </c>
      <c r="AF37" s="157">
        <v>42759</v>
      </c>
      <c r="AG37" s="157">
        <v>42760</v>
      </c>
      <c r="AH37" s="157">
        <v>42761</v>
      </c>
      <c r="AI37" s="157">
        <v>42762</v>
      </c>
      <c r="AJ37" s="157">
        <v>42763</v>
      </c>
      <c r="AK37" s="157">
        <v>42764</v>
      </c>
      <c r="AL37" s="157">
        <v>42765</v>
      </c>
      <c r="AM37" s="157">
        <v>42766</v>
      </c>
      <c r="AN37" s="157">
        <v>42767</v>
      </c>
      <c r="AO37" s="157">
        <v>42768</v>
      </c>
      <c r="AP37" s="157">
        <v>42769</v>
      </c>
      <c r="AQ37" s="157">
        <v>42770</v>
      </c>
      <c r="AR37" s="157">
        <v>42771</v>
      </c>
      <c r="AS37" s="157">
        <v>42772</v>
      </c>
      <c r="AT37" s="157">
        <v>42773</v>
      </c>
      <c r="AU37" s="157">
        <v>42774</v>
      </c>
      <c r="AV37" s="157">
        <v>42775</v>
      </c>
      <c r="AW37" s="157">
        <v>42776</v>
      </c>
      <c r="AX37" s="157">
        <v>42777</v>
      </c>
      <c r="AY37" s="157">
        <v>42778</v>
      </c>
      <c r="AZ37" s="157">
        <v>42779</v>
      </c>
      <c r="BA37" s="157">
        <v>42780</v>
      </c>
      <c r="BB37" s="157">
        <v>42781</v>
      </c>
      <c r="BC37" s="157">
        <v>42782</v>
      </c>
      <c r="BD37" s="157">
        <v>42783</v>
      </c>
      <c r="BE37" s="157">
        <v>42784</v>
      </c>
      <c r="BF37" s="157">
        <v>42785</v>
      </c>
      <c r="BG37" s="157">
        <v>42786</v>
      </c>
      <c r="BH37" s="157">
        <v>42787</v>
      </c>
      <c r="BI37" s="157">
        <v>42788</v>
      </c>
      <c r="BJ37" s="157">
        <v>42789</v>
      </c>
      <c r="BK37" s="157">
        <v>42790</v>
      </c>
      <c r="BL37" s="157">
        <v>42791</v>
      </c>
      <c r="BM37" s="157">
        <v>42792</v>
      </c>
      <c r="BN37" s="157">
        <v>42793</v>
      </c>
      <c r="BO37" s="157">
        <v>42794</v>
      </c>
      <c r="BP37" s="157">
        <v>42795</v>
      </c>
      <c r="BQ37" s="157">
        <v>42796</v>
      </c>
      <c r="BR37" s="157">
        <v>42797</v>
      </c>
      <c r="BS37" s="157">
        <v>42798</v>
      </c>
      <c r="BT37" s="157">
        <v>42799</v>
      </c>
      <c r="BU37" s="157">
        <v>42800</v>
      </c>
      <c r="BV37" s="157">
        <v>42801</v>
      </c>
      <c r="BW37" s="157">
        <v>42802</v>
      </c>
      <c r="BX37" s="157">
        <v>42803</v>
      </c>
      <c r="BY37" s="157">
        <v>42804</v>
      </c>
      <c r="BZ37" s="157">
        <v>42805</v>
      </c>
      <c r="CA37" s="157">
        <v>42806</v>
      </c>
      <c r="CB37" s="157">
        <v>42807</v>
      </c>
      <c r="CC37" s="157">
        <v>42808</v>
      </c>
      <c r="CD37" s="157">
        <v>42809</v>
      </c>
      <c r="CE37" s="157">
        <v>42810</v>
      </c>
      <c r="CF37" s="157">
        <v>42811</v>
      </c>
      <c r="CG37" s="157">
        <v>42812</v>
      </c>
      <c r="CH37" s="157">
        <v>42813</v>
      </c>
      <c r="CI37" s="157">
        <v>42814</v>
      </c>
      <c r="CJ37" s="157">
        <v>42815</v>
      </c>
      <c r="CK37" s="157">
        <v>42816</v>
      </c>
      <c r="CL37" s="157">
        <v>42817</v>
      </c>
      <c r="CM37" s="157">
        <v>42818</v>
      </c>
      <c r="CN37" s="157">
        <v>42819</v>
      </c>
      <c r="CO37" s="157">
        <v>42820</v>
      </c>
      <c r="CP37" s="157">
        <v>42821</v>
      </c>
      <c r="CQ37" s="157">
        <v>42822</v>
      </c>
      <c r="CR37" s="157">
        <v>42823</v>
      </c>
      <c r="CS37" s="157">
        <v>42824</v>
      </c>
      <c r="CT37" s="157">
        <v>42825</v>
      </c>
      <c r="CU37" s="157">
        <v>42826</v>
      </c>
      <c r="CV37" s="157">
        <v>42827</v>
      </c>
      <c r="CW37" s="157">
        <v>42828</v>
      </c>
      <c r="CX37" s="157">
        <v>42829</v>
      </c>
      <c r="CY37" s="157">
        <v>42830</v>
      </c>
      <c r="CZ37" s="157">
        <v>42831</v>
      </c>
      <c r="DA37" s="157">
        <v>42832</v>
      </c>
      <c r="DB37" s="157">
        <v>42833</v>
      </c>
      <c r="DC37" s="157">
        <v>42834</v>
      </c>
      <c r="DD37" s="157">
        <v>42835</v>
      </c>
      <c r="DE37" s="157">
        <v>42836</v>
      </c>
      <c r="DF37" s="157">
        <v>42837</v>
      </c>
      <c r="DG37" s="157">
        <v>42838</v>
      </c>
      <c r="DH37" s="157">
        <v>42839</v>
      </c>
      <c r="DI37" s="157">
        <v>42840</v>
      </c>
      <c r="DJ37" s="157">
        <v>42841</v>
      </c>
      <c r="DK37" s="157">
        <v>42842</v>
      </c>
      <c r="DL37" s="157">
        <v>42843</v>
      </c>
      <c r="DM37" s="157">
        <v>42844</v>
      </c>
      <c r="DN37" s="157">
        <v>42845</v>
      </c>
      <c r="DO37" s="157">
        <v>42846</v>
      </c>
      <c r="DP37" s="157">
        <v>42847</v>
      </c>
      <c r="DQ37" s="157">
        <v>42848</v>
      </c>
      <c r="DR37" s="157">
        <v>42849</v>
      </c>
      <c r="DS37" s="157">
        <v>42850</v>
      </c>
      <c r="DT37" s="157">
        <v>42851</v>
      </c>
      <c r="DU37" s="157">
        <v>42852</v>
      </c>
      <c r="DV37" s="157">
        <v>42853</v>
      </c>
      <c r="DW37" s="157">
        <v>42854</v>
      </c>
      <c r="DX37" s="157">
        <v>42855</v>
      </c>
      <c r="DY37" s="157">
        <v>42856</v>
      </c>
      <c r="DZ37" s="157">
        <v>42857</v>
      </c>
      <c r="EA37" s="157">
        <v>42858</v>
      </c>
      <c r="EB37" s="157">
        <v>42859</v>
      </c>
      <c r="EC37" s="157">
        <v>42860</v>
      </c>
      <c r="ED37" s="157">
        <v>42861</v>
      </c>
      <c r="EE37" s="157">
        <v>42862</v>
      </c>
      <c r="EF37" s="157">
        <v>42863</v>
      </c>
      <c r="EG37" s="157">
        <v>42864</v>
      </c>
      <c r="EH37" s="157">
        <v>42865</v>
      </c>
      <c r="EI37" s="157">
        <v>42866</v>
      </c>
      <c r="EJ37" s="157">
        <v>42867</v>
      </c>
      <c r="EK37" s="157">
        <v>42868</v>
      </c>
      <c r="EL37" s="157">
        <v>42869</v>
      </c>
      <c r="EM37" s="157">
        <v>42870</v>
      </c>
      <c r="EN37" s="157">
        <v>42871</v>
      </c>
      <c r="EO37" s="157">
        <v>42872</v>
      </c>
      <c r="EP37" s="157">
        <v>42873</v>
      </c>
      <c r="EQ37" s="157">
        <v>42874</v>
      </c>
      <c r="ER37" s="157">
        <v>42875</v>
      </c>
      <c r="ES37" s="157">
        <v>42876</v>
      </c>
      <c r="ET37" s="157">
        <v>42877</v>
      </c>
      <c r="EU37" s="157">
        <v>42878</v>
      </c>
      <c r="EV37" s="157">
        <v>42879</v>
      </c>
      <c r="EW37" s="157">
        <v>42880</v>
      </c>
      <c r="EX37" s="157">
        <v>42881</v>
      </c>
      <c r="EY37" s="157">
        <v>42882</v>
      </c>
      <c r="EZ37" s="157">
        <v>42883</v>
      </c>
      <c r="FA37" s="157">
        <v>42884</v>
      </c>
      <c r="FB37" s="157">
        <v>42885</v>
      </c>
      <c r="FC37" s="157">
        <v>42886</v>
      </c>
      <c r="FD37" s="157">
        <v>42887</v>
      </c>
      <c r="FE37" s="157">
        <v>42888</v>
      </c>
      <c r="FF37" s="157">
        <v>42889</v>
      </c>
      <c r="FG37" s="157">
        <v>42890</v>
      </c>
      <c r="FH37" s="157">
        <v>42891</v>
      </c>
      <c r="FI37" s="157">
        <v>42892</v>
      </c>
      <c r="FJ37" s="157">
        <v>42893</v>
      </c>
      <c r="FK37" s="157">
        <v>42894</v>
      </c>
      <c r="FL37" s="157">
        <v>42895</v>
      </c>
      <c r="FM37" s="157">
        <v>42896</v>
      </c>
      <c r="FN37" s="157">
        <v>42897</v>
      </c>
      <c r="FO37" s="157">
        <v>42898</v>
      </c>
      <c r="FP37" s="157">
        <v>42899</v>
      </c>
      <c r="FQ37" s="157">
        <v>42900</v>
      </c>
      <c r="FR37" s="157">
        <v>42901</v>
      </c>
      <c r="FS37" s="157">
        <v>42902</v>
      </c>
      <c r="FT37" s="157">
        <v>42903</v>
      </c>
      <c r="FU37" s="157">
        <v>42904</v>
      </c>
      <c r="FV37" s="157">
        <v>42905</v>
      </c>
      <c r="FW37" s="157">
        <v>42906</v>
      </c>
      <c r="FX37" s="157">
        <v>42907</v>
      </c>
      <c r="FY37" s="157">
        <v>42908</v>
      </c>
      <c r="FZ37" s="157">
        <v>42909</v>
      </c>
      <c r="GA37" s="157">
        <v>42910</v>
      </c>
      <c r="GB37" s="157">
        <v>42911</v>
      </c>
      <c r="GC37" s="157">
        <v>42912</v>
      </c>
      <c r="GD37" s="157">
        <v>42913</v>
      </c>
      <c r="GE37" s="157">
        <v>42914</v>
      </c>
      <c r="GF37" s="157">
        <v>42915</v>
      </c>
      <c r="GG37" s="157">
        <v>42916</v>
      </c>
      <c r="GH37" s="157">
        <v>42917</v>
      </c>
      <c r="GI37" s="157">
        <v>42918</v>
      </c>
      <c r="GJ37" s="157">
        <v>42919</v>
      </c>
      <c r="GK37" s="157">
        <v>42920</v>
      </c>
      <c r="GL37" s="157">
        <v>42921</v>
      </c>
      <c r="GM37" s="157">
        <v>42922</v>
      </c>
      <c r="GN37" s="157">
        <v>42923</v>
      </c>
      <c r="GO37" s="157">
        <v>42924</v>
      </c>
      <c r="GP37" s="157">
        <v>42925</v>
      </c>
      <c r="GQ37" s="157">
        <v>42926</v>
      </c>
      <c r="GR37" s="157">
        <v>42927</v>
      </c>
      <c r="GS37" s="157">
        <v>42928</v>
      </c>
      <c r="GT37" s="157">
        <v>42929</v>
      </c>
      <c r="GU37" s="157">
        <v>42930</v>
      </c>
      <c r="GV37" s="157">
        <v>42931</v>
      </c>
      <c r="GW37" s="157">
        <v>42932</v>
      </c>
      <c r="GX37" s="157">
        <v>42933</v>
      </c>
      <c r="GY37" s="157">
        <v>42934</v>
      </c>
      <c r="GZ37" s="157">
        <v>42935</v>
      </c>
      <c r="HA37" s="157">
        <v>42936</v>
      </c>
      <c r="HB37" s="157">
        <v>42937</v>
      </c>
      <c r="HC37" s="157">
        <v>42938</v>
      </c>
      <c r="HD37" s="157">
        <v>42939</v>
      </c>
      <c r="HE37" s="157">
        <v>42940</v>
      </c>
      <c r="HF37" s="157">
        <v>42941</v>
      </c>
      <c r="HG37" s="157">
        <v>42942</v>
      </c>
      <c r="HH37" s="157">
        <v>42943</v>
      </c>
      <c r="HI37" s="157">
        <v>42944</v>
      </c>
      <c r="HJ37" s="157">
        <v>42945</v>
      </c>
      <c r="HK37" s="157">
        <v>42946</v>
      </c>
      <c r="HL37" s="157">
        <v>42947</v>
      </c>
      <c r="HM37" s="157">
        <v>42948</v>
      </c>
      <c r="HN37" s="157">
        <v>42949</v>
      </c>
      <c r="HO37" s="157">
        <v>42950</v>
      </c>
      <c r="HP37" s="157">
        <v>42951</v>
      </c>
      <c r="HQ37" s="157">
        <v>42952</v>
      </c>
      <c r="HR37" s="157">
        <v>42953</v>
      </c>
      <c r="HS37" s="157">
        <v>42954</v>
      </c>
      <c r="HT37" s="157">
        <v>42955</v>
      </c>
      <c r="HU37" s="157">
        <v>42956</v>
      </c>
      <c r="HV37" s="157">
        <v>42957</v>
      </c>
      <c r="HW37" s="157">
        <v>42958</v>
      </c>
      <c r="HX37" s="157">
        <v>42959</v>
      </c>
      <c r="HY37" s="157">
        <v>42960</v>
      </c>
      <c r="HZ37" s="157">
        <v>42961</v>
      </c>
      <c r="IA37" s="157">
        <v>42962</v>
      </c>
      <c r="IB37" s="157">
        <v>42963</v>
      </c>
      <c r="IC37" s="157">
        <v>42964</v>
      </c>
      <c r="ID37" s="157">
        <v>42965</v>
      </c>
      <c r="IE37" s="157">
        <v>42966</v>
      </c>
      <c r="IF37" s="157">
        <v>42967</v>
      </c>
      <c r="IG37" s="157">
        <v>42968</v>
      </c>
      <c r="IH37" s="157">
        <v>42969</v>
      </c>
      <c r="II37" s="157">
        <v>42970</v>
      </c>
      <c r="IJ37" s="157">
        <v>42971</v>
      </c>
      <c r="IK37" s="157">
        <v>42972</v>
      </c>
      <c r="IL37" s="157">
        <v>42973</v>
      </c>
      <c r="IM37" s="157">
        <v>42974</v>
      </c>
      <c r="IN37" s="157">
        <v>42975</v>
      </c>
      <c r="IO37" s="157">
        <v>42976</v>
      </c>
      <c r="IP37" s="157">
        <v>42977</v>
      </c>
      <c r="IQ37" s="157">
        <v>42978</v>
      </c>
      <c r="IR37" s="157">
        <v>42979</v>
      </c>
      <c r="IS37" s="157">
        <v>42980</v>
      </c>
      <c r="IT37" s="157">
        <v>42981</v>
      </c>
      <c r="IU37" s="157">
        <v>42982</v>
      </c>
      <c r="IV37" s="157">
        <v>42983</v>
      </c>
      <c r="IW37" s="157">
        <v>42984</v>
      </c>
      <c r="IX37" s="157">
        <v>42985</v>
      </c>
      <c r="IY37" s="157">
        <v>42986</v>
      </c>
      <c r="IZ37" s="157">
        <v>42987</v>
      </c>
      <c r="JA37" s="157">
        <v>42988</v>
      </c>
      <c r="JB37" s="157">
        <v>42989</v>
      </c>
      <c r="JC37" s="157">
        <v>42990</v>
      </c>
      <c r="JD37" s="157">
        <v>42991</v>
      </c>
      <c r="JE37" s="157">
        <v>42992</v>
      </c>
      <c r="JF37" s="157">
        <v>42993</v>
      </c>
      <c r="JG37" s="157">
        <v>42994</v>
      </c>
      <c r="JH37" s="157">
        <v>42995</v>
      </c>
      <c r="JI37" s="157">
        <v>42996</v>
      </c>
      <c r="JJ37" s="157">
        <v>42997</v>
      </c>
      <c r="JK37" s="157">
        <v>42998</v>
      </c>
      <c r="JL37" s="157">
        <v>42999</v>
      </c>
      <c r="JM37" s="157">
        <v>43000</v>
      </c>
      <c r="JN37" s="157">
        <v>43001</v>
      </c>
      <c r="JO37" s="157">
        <v>43002</v>
      </c>
      <c r="JP37" s="157">
        <v>43003</v>
      </c>
      <c r="JQ37" s="157">
        <v>43004</v>
      </c>
      <c r="JR37" s="157">
        <v>43005</v>
      </c>
      <c r="JS37" s="157">
        <v>43006</v>
      </c>
      <c r="JT37" s="157">
        <v>43007</v>
      </c>
      <c r="JU37" s="157">
        <v>43008</v>
      </c>
      <c r="JV37" s="157">
        <v>43009</v>
      </c>
      <c r="JW37" s="157">
        <v>43010</v>
      </c>
      <c r="JX37" s="157">
        <v>43011</v>
      </c>
      <c r="JY37" s="157">
        <v>43012</v>
      </c>
      <c r="JZ37" s="157">
        <v>43013</v>
      </c>
      <c r="KA37" s="157">
        <v>43014</v>
      </c>
      <c r="KB37" s="157">
        <v>43015</v>
      </c>
      <c r="KC37" s="157">
        <v>43016</v>
      </c>
      <c r="KD37" s="157">
        <v>43017</v>
      </c>
      <c r="KE37" s="157">
        <v>43018</v>
      </c>
      <c r="KF37" s="157">
        <v>43019</v>
      </c>
      <c r="KG37" s="157">
        <v>43020</v>
      </c>
      <c r="KH37" s="157">
        <v>43021</v>
      </c>
      <c r="KI37" s="157">
        <v>43022</v>
      </c>
      <c r="KJ37" s="157">
        <v>43023</v>
      </c>
      <c r="KK37" s="157">
        <v>43024</v>
      </c>
      <c r="KL37" s="157">
        <v>43025</v>
      </c>
      <c r="KM37" s="157">
        <v>43026</v>
      </c>
      <c r="KN37" s="157">
        <v>43027</v>
      </c>
      <c r="KO37" s="157">
        <v>43028</v>
      </c>
      <c r="KP37" s="157">
        <v>43029</v>
      </c>
      <c r="KQ37" s="157">
        <v>43030</v>
      </c>
      <c r="KR37" s="157">
        <v>43031</v>
      </c>
      <c r="KS37" s="157">
        <v>43032</v>
      </c>
      <c r="KT37" s="157">
        <v>43033</v>
      </c>
      <c r="KU37" s="157">
        <v>43034</v>
      </c>
      <c r="KV37" s="157">
        <v>43035</v>
      </c>
      <c r="KW37" s="157">
        <v>43036</v>
      </c>
      <c r="KX37" s="157">
        <v>43037</v>
      </c>
      <c r="KY37" s="157">
        <v>43038</v>
      </c>
      <c r="KZ37" s="157">
        <v>43039</v>
      </c>
      <c r="LA37" s="157">
        <v>43040</v>
      </c>
      <c r="LB37" s="157">
        <v>43041</v>
      </c>
      <c r="LC37" s="157">
        <v>43042</v>
      </c>
      <c r="LD37" s="157">
        <v>43043</v>
      </c>
      <c r="LE37" s="157">
        <v>43044</v>
      </c>
      <c r="LF37" s="157">
        <v>43045</v>
      </c>
      <c r="LG37" s="157">
        <v>43046</v>
      </c>
      <c r="LH37" s="157">
        <v>43047</v>
      </c>
      <c r="LI37" s="157">
        <v>43048</v>
      </c>
      <c r="LJ37" s="157">
        <v>43049</v>
      </c>
      <c r="LK37" s="157">
        <v>43050</v>
      </c>
      <c r="LL37" s="157">
        <v>43051</v>
      </c>
      <c r="LM37" s="157">
        <v>43052</v>
      </c>
      <c r="LN37" s="157">
        <v>43053</v>
      </c>
      <c r="LO37" s="157">
        <v>43054</v>
      </c>
      <c r="LP37" s="157">
        <v>43055</v>
      </c>
      <c r="LQ37" s="157">
        <v>43056</v>
      </c>
      <c r="LR37" s="157">
        <v>43057</v>
      </c>
      <c r="LS37" s="157">
        <v>43058</v>
      </c>
      <c r="LT37" s="157">
        <v>43059</v>
      </c>
      <c r="LU37" s="157">
        <v>43060</v>
      </c>
      <c r="LV37" s="157">
        <v>43061</v>
      </c>
      <c r="LW37" s="157">
        <v>43062</v>
      </c>
      <c r="LX37" s="157">
        <v>43063</v>
      </c>
      <c r="LY37" s="157">
        <v>43064</v>
      </c>
      <c r="LZ37" s="157">
        <v>43065</v>
      </c>
      <c r="MA37" s="157">
        <v>43066</v>
      </c>
      <c r="MB37" s="157">
        <v>43067</v>
      </c>
      <c r="MC37" s="157">
        <v>43068</v>
      </c>
      <c r="MD37" s="157">
        <v>43069</v>
      </c>
      <c r="ME37" s="157">
        <v>43070</v>
      </c>
      <c r="MF37" s="157">
        <v>43071</v>
      </c>
      <c r="MG37" s="157">
        <v>43072</v>
      </c>
      <c r="MH37" s="157">
        <v>43073</v>
      </c>
      <c r="MI37" s="157">
        <v>43074</v>
      </c>
      <c r="MJ37" s="157">
        <v>43075</v>
      </c>
      <c r="MK37" s="157">
        <v>43076</v>
      </c>
      <c r="ML37" s="157">
        <v>43077</v>
      </c>
      <c r="MM37" s="157">
        <v>43078</v>
      </c>
      <c r="MN37" s="157">
        <v>43079</v>
      </c>
      <c r="MO37" s="157">
        <v>43080</v>
      </c>
      <c r="MP37" s="157">
        <v>43081</v>
      </c>
      <c r="MQ37" s="157">
        <v>43082</v>
      </c>
      <c r="MR37" s="157">
        <v>43083</v>
      </c>
      <c r="MS37" s="157">
        <v>43084</v>
      </c>
      <c r="MT37" s="157">
        <v>43085</v>
      </c>
      <c r="MU37" s="157">
        <v>43086</v>
      </c>
      <c r="MV37" s="157">
        <v>43087</v>
      </c>
      <c r="MW37" s="157">
        <v>43088</v>
      </c>
      <c r="MX37" s="157">
        <v>43089</v>
      </c>
      <c r="MY37" s="157">
        <v>43090</v>
      </c>
      <c r="MZ37" s="157">
        <v>43091</v>
      </c>
      <c r="NA37" s="157">
        <v>43092</v>
      </c>
      <c r="NB37" s="157">
        <v>43093</v>
      </c>
      <c r="NC37" s="157">
        <v>43094</v>
      </c>
      <c r="ND37" s="157">
        <v>43095</v>
      </c>
      <c r="NE37" s="157">
        <v>43096</v>
      </c>
      <c r="NF37" s="157">
        <v>43097</v>
      </c>
      <c r="NG37" s="157">
        <v>43098</v>
      </c>
      <c r="NH37" s="157">
        <v>43099</v>
      </c>
      <c r="NI37" s="157">
        <v>43100</v>
      </c>
      <c r="NJ37" s="154"/>
    </row>
    <row r="38" spans="1:374" s="155" customFormat="1" x14ac:dyDescent="0.35">
      <c r="A38" s="151"/>
      <c r="B38" s="1154"/>
      <c r="C38" s="1154"/>
      <c r="D38" s="1154"/>
      <c r="E38" s="1154"/>
      <c r="F38" s="1154"/>
      <c r="G38" s="1154"/>
      <c r="H38" s="1154" t="str">
        <f t="shared" ref="H38" si="7">IF(F38="","",F38-G38)</f>
        <v/>
      </c>
      <c r="I38" s="152">
        <v>42736</v>
      </c>
      <c r="J38" s="153">
        <v>42737</v>
      </c>
      <c r="K38" s="153">
        <v>42738</v>
      </c>
      <c r="L38" s="153">
        <v>42739</v>
      </c>
      <c r="M38" s="153">
        <v>42740</v>
      </c>
      <c r="N38" s="153">
        <v>42741</v>
      </c>
      <c r="O38" s="153">
        <v>42742</v>
      </c>
      <c r="P38" s="153">
        <v>42743</v>
      </c>
      <c r="Q38" s="153">
        <v>42744</v>
      </c>
      <c r="R38" s="153">
        <v>42745</v>
      </c>
      <c r="S38" s="153">
        <v>42746</v>
      </c>
      <c r="T38" s="153">
        <v>42747</v>
      </c>
      <c r="U38" s="153">
        <v>42748</v>
      </c>
      <c r="V38" s="153">
        <v>42749</v>
      </c>
      <c r="W38" s="153">
        <v>42750</v>
      </c>
      <c r="X38" s="153">
        <v>42751</v>
      </c>
      <c r="Y38" s="153">
        <v>42752</v>
      </c>
      <c r="Z38" s="153">
        <v>42753</v>
      </c>
      <c r="AA38" s="153">
        <v>42754</v>
      </c>
      <c r="AB38" s="153">
        <v>42755</v>
      </c>
      <c r="AC38" s="153">
        <v>42756</v>
      </c>
      <c r="AD38" s="153">
        <v>42757</v>
      </c>
      <c r="AE38" s="153">
        <v>42758</v>
      </c>
      <c r="AF38" s="153">
        <v>42759</v>
      </c>
      <c r="AG38" s="153">
        <v>42760</v>
      </c>
      <c r="AH38" s="153">
        <v>42761</v>
      </c>
      <c r="AI38" s="153">
        <v>42762</v>
      </c>
      <c r="AJ38" s="153">
        <v>42763</v>
      </c>
      <c r="AK38" s="153">
        <v>42764</v>
      </c>
      <c r="AL38" s="153">
        <v>42765</v>
      </c>
      <c r="AM38" s="153">
        <v>42766</v>
      </c>
      <c r="AN38" s="153">
        <v>42767</v>
      </c>
      <c r="AO38" s="153">
        <v>42768</v>
      </c>
      <c r="AP38" s="153">
        <v>42769</v>
      </c>
      <c r="AQ38" s="153">
        <v>42770</v>
      </c>
      <c r="AR38" s="153">
        <v>42771</v>
      </c>
      <c r="AS38" s="153">
        <v>42772</v>
      </c>
      <c r="AT38" s="153">
        <v>42773</v>
      </c>
      <c r="AU38" s="153">
        <v>42774</v>
      </c>
      <c r="AV38" s="153">
        <v>42775</v>
      </c>
      <c r="AW38" s="153">
        <v>42776</v>
      </c>
      <c r="AX38" s="153">
        <v>42777</v>
      </c>
      <c r="AY38" s="153">
        <v>42778</v>
      </c>
      <c r="AZ38" s="153">
        <v>42779</v>
      </c>
      <c r="BA38" s="153">
        <v>42780</v>
      </c>
      <c r="BB38" s="153">
        <v>42781</v>
      </c>
      <c r="BC38" s="153">
        <v>42782</v>
      </c>
      <c r="BD38" s="153">
        <v>42783</v>
      </c>
      <c r="BE38" s="153">
        <v>42784</v>
      </c>
      <c r="BF38" s="153">
        <v>42785</v>
      </c>
      <c r="BG38" s="153">
        <v>42786</v>
      </c>
      <c r="BH38" s="153">
        <v>42787</v>
      </c>
      <c r="BI38" s="153">
        <v>42788</v>
      </c>
      <c r="BJ38" s="153">
        <v>42789</v>
      </c>
      <c r="BK38" s="153">
        <v>42790</v>
      </c>
      <c r="BL38" s="153">
        <v>42791</v>
      </c>
      <c r="BM38" s="153">
        <v>42792</v>
      </c>
      <c r="BN38" s="153">
        <v>42793</v>
      </c>
      <c r="BO38" s="153">
        <v>42794</v>
      </c>
      <c r="BP38" s="153">
        <v>42795</v>
      </c>
      <c r="BQ38" s="153">
        <v>42796</v>
      </c>
      <c r="BR38" s="153">
        <v>42797</v>
      </c>
      <c r="BS38" s="153">
        <v>42798</v>
      </c>
      <c r="BT38" s="153">
        <v>42799</v>
      </c>
      <c r="BU38" s="153">
        <v>42800</v>
      </c>
      <c r="BV38" s="153">
        <v>42801</v>
      </c>
      <c r="BW38" s="153">
        <v>42802</v>
      </c>
      <c r="BX38" s="153">
        <v>42803</v>
      </c>
      <c r="BY38" s="153">
        <v>42804</v>
      </c>
      <c r="BZ38" s="153">
        <v>42805</v>
      </c>
      <c r="CA38" s="153">
        <v>42806</v>
      </c>
      <c r="CB38" s="153">
        <v>42807</v>
      </c>
      <c r="CC38" s="153">
        <v>42808</v>
      </c>
      <c r="CD38" s="153">
        <v>42809</v>
      </c>
      <c r="CE38" s="153">
        <v>42810</v>
      </c>
      <c r="CF38" s="153">
        <v>42811</v>
      </c>
      <c r="CG38" s="153">
        <v>42812</v>
      </c>
      <c r="CH38" s="153">
        <v>42813</v>
      </c>
      <c r="CI38" s="153">
        <v>42814</v>
      </c>
      <c r="CJ38" s="153">
        <v>42815</v>
      </c>
      <c r="CK38" s="153">
        <v>42816</v>
      </c>
      <c r="CL38" s="153">
        <v>42817</v>
      </c>
      <c r="CM38" s="153">
        <v>42818</v>
      </c>
      <c r="CN38" s="153">
        <v>42819</v>
      </c>
      <c r="CO38" s="153">
        <v>42820</v>
      </c>
      <c r="CP38" s="153">
        <v>42821</v>
      </c>
      <c r="CQ38" s="153">
        <v>42822</v>
      </c>
      <c r="CR38" s="153">
        <v>42823</v>
      </c>
      <c r="CS38" s="153">
        <v>42824</v>
      </c>
      <c r="CT38" s="153">
        <v>42825</v>
      </c>
      <c r="CU38" s="153">
        <v>42826</v>
      </c>
      <c r="CV38" s="153">
        <v>42827</v>
      </c>
      <c r="CW38" s="153">
        <v>42828</v>
      </c>
      <c r="CX38" s="153">
        <v>42829</v>
      </c>
      <c r="CY38" s="153">
        <v>42830</v>
      </c>
      <c r="CZ38" s="153">
        <v>42831</v>
      </c>
      <c r="DA38" s="153">
        <v>42832</v>
      </c>
      <c r="DB38" s="153">
        <v>42833</v>
      </c>
      <c r="DC38" s="153">
        <v>42834</v>
      </c>
      <c r="DD38" s="153">
        <v>42835</v>
      </c>
      <c r="DE38" s="153">
        <v>42836</v>
      </c>
      <c r="DF38" s="153">
        <v>42837</v>
      </c>
      <c r="DG38" s="153">
        <v>42838</v>
      </c>
      <c r="DH38" s="153">
        <v>42839</v>
      </c>
      <c r="DI38" s="153">
        <v>42840</v>
      </c>
      <c r="DJ38" s="153">
        <v>42841</v>
      </c>
      <c r="DK38" s="153">
        <v>42842</v>
      </c>
      <c r="DL38" s="153">
        <v>42843</v>
      </c>
      <c r="DM38" s="153">
        <v>42844</v>
      </c>
      <c r="DN38" s="153">
        <v>42845</v>
      </c>
      <c r="DO38" s="153">
        <v>42846</v>
      </c>
      <c r="DP38" s="153">
        <v>42847</v>
      </c>
      <c r="DQ38" s="153">
        <v>42848</v>
      </c>
      <c r="DR38" s="153">
        <v>42849</v>
      </c>
      <c r="DS38" s="153">
        <v>42850</v>
      </c>
      <c r="DT38" s="153">
        <v>42851</v>
      </c>
      <c r="DU38" s="153">
        <v>42852</v>
      </c>
      <c r="DV38" s="153">
        <v>42853</v>
      </c>
      <c r="DW38" s="153">
        <v>42854</v>
      </c>
      <c r="DX38" s="153">
        <v>42855</v>
      </c>
      <c r="DY38" s="153">
        <v>42856</v>
      </c>
      <c r="DZ38" s="153">
        <v>42857</v>
      </c>
      <c r="EA38" s="153">
        <v>42858</v>
      </c>
      <c r="EB38" s="153">
        <v>42859</v>
      </c>
      <c r="EC38" s="153">
        <v>42860</v>
      </c>
      <c r="ED38" s="153">
        <v>42861</v>
      </c>
      <c r="EE38" s="153">
        <v>42862</v>
      </c>
      <c r="EF38" s="153">
        <v>42863</v>
      </c>
      <c r="EG38" s="153">
        <v>42864</v>
      </c>
      <c r="EH38" s="153">
        <v>42865</v>
      </c>
      <c r="EI38" s="153">
        <v>42866</v>
      </c>
      <c r="EJ38" s="153">
        <v>42867</v>
      </c>
      <c r="EK38" s="153">
        <v>42868</v>
      </c>
      <c r="EL38" s="153">
        <v>42869</v>
      </c>
      <c r="EM38" s="153">
        <v>42870</v>
      </c>
      <c r="EN38" s="153">
        <v>42871</v>
      </c>
      <c r="EO38" s="153">
        <v>42872</v>
      </c>
      <c r="EP38" s="153">
        <v>42873</v>
      </c>
      <c r="EQ38" s="153">
        <v>42874</v>
      </c>
      <c r="ER38" s="153">
        <v>42875</v>
      </c>
      <c r="ES38" s="153">
        <v>42876</v>
      </c>
      <c r="ET38" s="153">
        <v>42877</v>
      </c>
      <c r="EU38" s="153">
        <v>42878</v>
      </c>
      <c r="EV38" s="153">
        <v>42879</v>
      </c>
      <c r="EW38" s="153">
        <v>42880</v>
      </c>
      <c r="EX38" s="153">
        <v>42881</v>
      </c>
      <c r="EY38" s="153">
        <v>42882</v>
      </c>
      <c r="EZ38" s="153">
        <v>42883</v>
      </c>
      <c r="FA38" s="153">
        <v>42884</v>
      </c>
      <c r="FB38" s="153">
        <v>42885</v>
      </c>
      <c r="FC38" s="153">
        <v>42886</v>
      </c>
      <c r="FD38" s="153">
        <v>42887</v>
      </c>
      <c r="FE38" s="153">
        <v>42888</v>
      </c>
      <c r="FF38" s="153">
        <v>42889</v>
      </c>
      <c r="FG38" s="153">
        <v>42890</v>
      </c>
      <c r="FH38" s="153">
        <v>42891</v>
      </c>
      <c r="FI38" s="153">
        <v>42892</v>
      </c>
      <c r="FJ38" s="153">
        <v>42893</v>
      </c>
      <c r="FK38" s="153">
        <v>42894</v>
      </c>
      <c r="FL38" s="153">
        <v>42895</v>
      </c>
      <c r="FM38" s="153">
        <v>42896</v>
      </c>
      <c r="FN38" s="153">
        <v>42897</v>
      </c>
      <c r="FO38" s="153">
        <v>42898</v>
      </c>
      <c r="FP38" s="153">
        <v>42899</v>
      </c>
      <c r="FQ38" s="153">
        <v>42900</v>
      </c>
      <c r="FR38" s="153">
        <v>42901</v>
      </c>
      <c r="FS38" s="153">
        <v>42902</v>
      </c>
      <c r="FT38" s="153">
        <v>42903</v>
      </c>
      <c r="FU38" s="153">
        <v>42904</v>
      </c>
      <c r="FV38" s="153">
        <v>42905</v>
      </c>
      <c r="FW38" s="153">
        <v>42906</v>
      </c>
      <c r="FX38" s="153">
        <v>42907</v>
      </c>
      <c r="FY38" s="153">
        <v>42908</v>
      </c>
      <c r="FZ38" s="153">
        <v>42909</v>
      </c>
      <c r="GA38" s="153">
        <v>42910</v>
      </c>
      <c r="GB38" s="153">
        <v>42911</v>
      </c>
      <c r="GC38" s="153">
        <v>42912</v>
      </c>
      <c r="GD38" s="153">
        <v>42913</v>
      </c>
      <c r="GE38" s="153">
        <v>42914</v>
      </c>
      <c r="GF38" s="153">
        <v>42915</v>
      </c>
      <c r="GG38" s="153">
        <v>42916</v>
      </c>
      <c r="GH38" s="153">
        <v>42917</v>
      </c>
      <c r="GI38" s="153">
        <v>42918</v>
      </c>
      <c r="GJ38" s="153">
        <v>42919</v>
      </c>
      <c r="GK38" s="153">
        <v>42920</v>
      </c>
      <c r="GL38" s="153">
        <v>42921</v>
      </c>
      <c r="GM38" s="153">
        <v>42922</v>
      </c>
      <c r="GN38" s="153">
        <v>42923</v>
      </c>
      <c r="GO38" s="153">
        <v>42924</v>
      </c>
      <c r="GP38" s="153">
        <v>42925</v>
      </c>
      <c r="GQ38" s="153">
        <v>42926</v>
      </c>
      <c r="GR38" s="153">
        <v>42927</v>
      </c>
      <c r="GS38" s="153">
        <v>42928</v>
      </c>
      <c r="GT38" s="153">
        <v>42929</v>
      </c>
      <c r="GU38" s="153">
        <v>42930</v>
      </c>
      <c r="GV38" s="153">
        <v>42931</v>
      </c>
      <c r="GW38" s="153">
        <v>42932</v>
      </c>
      <c r="GX38" s="153">
        <v>42933</v>
      </c>
      <c r="GY38" s="153">
        <v>42934</v>
      </c>
      <c r="GZ38" s="153">
        <v>42935</v>
      </c>
      <c r="HA38" s="153">
        <v>42936</v>
      </c>
      <c r="HB38" s="153">
        <v>42937</v>
      </c>
      <c r="HC38" s="153">
        <v>42938</v>
      </c>
      <c r="HD38" s="153">
        <v>42939</v>
      </c>
      <c r="HE38" s="153">
        <v>42940</v>
      </c>
      <c r="HF38" s="153">
        <v>42941</v>
      </c>
      <c r="HG38" s="153">
        <v>42942</v>
      </c>
      <c r="HH38" s="153">
        <v>42943</v>
      </c>
      <c r="HI38" s="153">
        <v>42944</v>
      </c>
      <c r="HJ38" s="153">
        <v>42945</v>
      </c>
      <c r="HK38" s="153">
        <v>42946</v>
      </c>
      <c r="HL38" s="153">
        <v>42947</v>
      </c>
      <c r="HM38" s="153">
        <v>42948</v>
      </c>
      <c r="HN38" s="153">
        <v>42949</v>
      </c>
      <c r="HO38" s="153">
        <v>42950</v>
      </c>
      <c r="HP38" s="153">
        <v>42951</v>
      </c>
      <c r="HQ38" s="153">
        <v>42952</v>
      </c>
      <c r="HR38" s="153">
        <v>42953</v>
      </c>
      <c r="HS38" s="153">
        <v>42954</v>
      </c>
      <c r="HT38" s="153">
        <v>42955</v>
      </c>
      <c r="HU38" s="153">
        <v>42956</v>
      </c>
      <c r="HV38" s="153">
        <v>42957</v>
      </c>
      <c r="HW38" s="153">
        <v>42958</v>
      </c>
      <c r="HX38" s="153">
        <v>42959</v>
      </c>
      <c r="HY38" s="153">
        <v>42960</v>
      </c>
      <c r="HZ38" s="153">
        <v>42961</v>
      </c>
      <c r="IA38" s="153">
        <v>42962</v>
      </c>
      <c r="IB38" s="153">
        <v>42963</v>
      </c>
      <c r="IC38" s="153">
        <v>42964</v>
      </c>
      <c r="ID38" s="153">
        <v>42965</v>
      </c>
      <c r="IE38" s="153">
        <v>42966</v>
      </c>
      <c r="IF38" s="153">
        <v>42967</v>
      </c>
      <c r="IG38" s="153">
        <v>42968</v>
      </c>
      <c r="IH38" s="153">
        <v>42969</v>
      </c>
      <c r="II38" s="153">
        <v>42970</v>
      </c>
      <c r="IJ38" s="153">
        <v>42971</v>
      </c>
      <c r="IK38" s="153">
        <v>42972</v>
      </c>
      <c r="IL38" s="153">
        <v>42973</v>
      </c>
      <c r="IM38" s="153">
        <v>42974</v>
      </c>
      <c r="IN38" s="153">
        <v>42975</v>
      </c>
      <c r="IO38" s="153">
        <v>42976</v>
      </c>
      <c r="IP38" s="153">
        <v>42977</v>
      </c>
      <c r="IQ38" s="153">
        <v>42978</v>
      </c>
      <c r="IR38" s="153">
        <v>42979</v>
      </c>
      <c r="IS38" s="153">
        <v>42980</v>
      </c>
      <c r="IT38" s="153">
        <v>42981</v>
      </c>
      <c r="IU38" s="153">
        <v>42982</v>
      </c>
      <c r="IV38" s="153">
        <v>42983</v>
      </c>
      <c r="IW38" s="153">
        <v>42984</v>
      </c>
      <c r="IX38" s="153">
        <v>42985</v>
      </c>
      <c r="IY38" s="153">
        <v>42986</v>
      </c>
      <c r="IZ38" s="153">
        <v>42987</v>
      </c>
      <c r="JA38" s="153">
        <v>42988</v>
      </c>
      <c r="JB38" s="153">
        <v>42989</v>
      </c>
      <c r="JC38" s="153">
        <v>42990</v>
      </c>
      <c r="JD38" s="153">
        <v>42991</v>
      </c>
      <c r="JE38" s="153">
        <v>42992</v>
      </c>
      <c r="JF38" s="153">
        <v>42993</v>
      </c>
      <c r="JG38" s="153">
        <v>42994</v>
      </c>
      <c r="JH38" s="153">
        <v>42995</v>
      </c>
      <c r="JI38" s="153">
        <v>42996</v>
      </c>
      <c r="JJ38" s="153">
        <v>42997</v>
      </c>
      <c r="JK38" s="153">
        <v>42998</v>
      </c>
      <c r="JL38" s="153">
        <v>42999</v>
      </c>
      <c r="JM38" s="153">
        <v>43000</v>
      </c>
      <c r="JN38" s="153">
        <v>43001</v>
      </c>
      <c r="JO38" s="153">
        <v>43002</v>
      </c>
      <c r="JP38" s="153">
        <v>43003</v>
      </c>
      <c r="JQ38" s="153">
        <v>43004</v>
      </c>
      <c r="JR38" s="153">
        <v>43005</v>
      </c>
      <c r="JS38" s="153">
        <v>43006</v>
      </c>
      <c r="JT38" s="153">
        <v>43007</v>
      </c>
      <c r="JU38" s="153">
        <v>43008</v>
      </c>
      <c r="JV38" s="153">
        <v>43009</v>
      </c>
      <c r="JW38" s="153">
        <v>43010</v>
      </c>
      <c r="JX38" s="153">
        <v>43011</v>
      </c>
      <c r="JY38" s="153">
        <v>43012</v>
      </c>
      <c r="JZ38" s="153">
        <v>43013</v>
      </c>
      <c r="KA38" s="153">
        <v>43014</v>
      </c>
      <c r="KB38" s="153">
        <v>43015</v>
      </c>
      <c r="KC38" s="153">
        <v>43016</v>
      </c>
      <c r="KD38" s="153">
        <v>43017</v>
      </c>
      <c r="KE38" s="153">
        <v>43018</v>
      </c>
      <c r="KF38" s="153">
        <v>43019</v>
      </c>
      <c r="KG38" s="153">
        <v>43020</v>
      </c>
      <c r="KH38" s="153">
        <v>43021</v>
      </c>
      <c r="KI38" s="153">
        <v>43022</v>
      </c>
      <c r="KJ38" s="153">
        <v>43023</v>
      </c>
      <c r="KK38" s="153">
        <v>43024</v>
      </c>
      <c r="KL38" s="153">
        <v>43025</v>
      </c>
      <c r="KM38" s="153">
        <v>43026</v>
      </c>
      <c r="KN38" s="153">
        <v>43027</v>
      </c>
      <c r="KO38" s="153">
        <v>43028</v>
      </c>
      <c r="KP38" s="153">
        <v>43029</v>
      </c>
      <c r="KQ38" s="153">
        <v>43030</v>
      </c>
      <c r="KR38" s="153">
        <v>43031</v>
      </c>
      <c r="KS38" s="153">
        <v>43032</v>
      </c>
      <c r="KT38" s="153">
        <v>43033</v>
      </c>
      <c r="KU38" s="153">
        <v>43034</v>
      </c>
      <c r="KV38" s="153">
        <v>43035</v>
      </c>
      <c r="KW38" s="153">
        <v>43036</v>
      </c>
      <c r="KX38" s="153">
        <v>43037</v>
      </c>
      <c r="KY38" s="153">
        <v>43038</v>
      </c>
      <c r="KZ38" s="153">
        <v>43039</v>
      </c>
      <c r="LA38" s="153">
        <v>43040</v>
      </c>
      <c r="LB38" s="153">
        <v>43041</v>
      </c>
      <c r="LC38" s="153">
        <v>43042</v>
      </c>
      <c r="LD38" s="153">
        <v>43043</v>
      </c>
      <c r="LE38" s="153">
        <v>43044</v>
      </c>
      <c r="LF38" s="153">
        <v>43045</v>
      </c>
      <c r="LG38" s="153">
        <v>43046</v>
      </c>
      <c r="LH38" s="153">
        <v>43047</v>
      </c>
      <c r="LI38" s="153">
        <v>43048</v>
      </c>
      <c r="LJ38" s="153">
        <v>43049</v>
      </c>
      <c r="LK38" s="153">
        <v>43050</v>
      </c>
      <c r="LL38" s="153">
        <v>43051</v>
      </c>
      <c r="LM38" s="153">
        <v>43052</v>
      </c>
      <c r="LN38" s="153">
        <v>43053</v>
      </c>
      <c r="LO38" s="153">
        <v>43054</v>
      </c>
      <c r="LP38" s="153">
        <v>43055</v>
      </c>
      <c r="LQ38" s="153">
        <v>43056</v>
      </c>
      <c r="LR38" s="153">
        <v>43057</v>
      </c>
      <c r="LS38" s="153">
        <v>43058</v>
      </c>
      <c r="LT38" s="153">
        <v>43059</v>
      </c>
      <c r="LU38" s="153">
        <v>43060</v>
      </c>
      <c r="LV38" s="153">
        <v>43061</v>
      </c>
      <c r="LW38" s="153">
        <v>43062</v>
      </c>
      <c r="LX38" s="153">
        <v>43063</v>
      </c>
      <c r="LY38" s="153">
        <v>43064</v>
      </c>
      <c r="LZ38" s="153">
        <v>43065</v>
      </c>
      <c r="MA38" s="153">
        <v>43066</v>
      </c>
      <c r="MB38" s="153">
        <v>43067</v>
      </c>
      <c r="MC38" s="153">
        <v>43068</v>
      </c>
      <c r="MD38" s="153">
        <v>43069</v>
      </c>
      <c r="ME38" s="153">
        <v>43070</v>
      </c>
      <c r="MF38" s="153">
        <v>43071</v>
      </c>
      <c r="MG38" s="153">
        <v>43072</v>
      </c>
      <c r="MH38" s="153">
        <v>43073</v>
      </c>
      <c r="MI38" s="153">
        <v>43074</v>
      </c>
      <c r="MJ38" s="153">
        <v>43075</v>
      </c>
      <c r="MK38" s="153">
        <v>43076</v>
      </c>
      <c r="ML38" s="153">
        <v>43077</v>
      </c>
      <c r="MM38" s="153">
        <v>43078</v>
      </c>
      <c r="MN38" s="153">
        <v>43079</v>
      </c>
      <c r="MO38" s="153">
        <v>43080</v>
      </c>
      <c r="MP38" s="153">
        <v>43081</v>
      </c>
      <c r="MQ38" s="153">
        <v>43082</v>
      </c>
      <c r="MR38" s="153">
        <v>43083</v>
      </c>
      <c r="MS38" s="153">
        <v>43084</v>
      </c>
      <c r="MT38" s="153">
        <v>43085</v>
      </c>
      <c r="MU38" s="153">
        <v>43086</v>
      </c>
      <c r="MV38" s="153">
        <v>43087</v>
      </c>
      <c r="MW38" s="153">
        <v>43088</v>
      </c>
      <c r="MX38" s="153">
        <v>43089</v>
      </c>
      <c r="MY38" s="153">
        <v>43090</v>
      </c>
      <c r="MZ38" s="153">
        <v>43091</v>
      </c>
      <c r="NA38" s="153">
        <v>43092</v>
      </c>
      <c r="NB38" s="153">
        <v>43093</v>
      </c>
      <c r="NC38" s="153">
        <v>43094</v>
      </c>
      <c r="ND38" s="153">
        <v>43095</v>
      </c>
      <c r="NE38" s="153">
        <v>43096</v>
      </c>
      <c r="NF38" s="153">
        <v>43097</v>
      </c>
      <c r="NG38" s="153">
        <v>43098</v>
      </c>
      <c r="NH38" s="153">
        <v>43099</v>
      </c>
      <c r="NI38" s="153">
        <v>43100</v>
      </c>
      <c r="NJ38" s="154"/>
    </row>
    <row r="39" spans="1:374" s="155" customFormat="1" x14ac:dyDescent="0.35">
      <c r="A39" s="151"/>
      <c r="B39" s="1155"/>
      <c r="C39" s="1155"/>
      <c r="D39" s="1155"/>
      <c r="E39" s="1155"/>
      <c r="F39" s="1155"/>
      <c r="G39" s="1155"/>
      <c r="H39" s="1155"/>
      <c r="I39" s="156">
        <v>42736</v>
      </c>
      <c r="J39" s="157">
        <v>42737</v>
      </c>
      <c r="K39" s="157">
        <v>42738</v>
      </c>
      <c r="L39" s="157">
        <v>42739</v>
      </c>
      <c r="M39" s="157">
        <v>42740</v>
      </c>
      <c r="N39" s="157">
        <v>42741</v>
      </c>
      <c r="O39" s="157">
        <v>42742</v>
      </c>
      <c r="P39" s="157">
        <v>42743</v>
      </c>
      <c r="Q39" s="157">
        <v>42744</v>
      </c>
      <c r="R39" s="157">
        <v>42745</v>
      </c>
      <c r="S39" s="157">
        <v>42746</v>
      </c>
      <c r="T39" s="157">
        <v>42747</v>
      </c>
      <c r="U39" s="157">
        <v>42748</v>
      </c>
      <c r="V39" s="157">
        <v>42749</v>
      </c>
      <c r="W39" s="157">
        <v>42750</v>
      </c>
      <c r="X39" s="157">
        <v>42751</v>
      </c>
      <c r="Y39" s="157">
        <v>42752</v>
      </c>
      <c r="Z39" s="157">
        <v>42753</v>
      </c>
      <c r="AA39" s="157">
        <v>42754</v>
      </c>
      <c r="AB39" s="157">
        <v>42755</v>
      </c>
      <c r="AC39" s="157">
        <v>42756</v>
      </c>
      <c r="AD39" s="157">
        <v>42757</v>
      </c>
      <c r="AE39" s="157">
        <v>42758</v>
      </c>
      <c r="AF39" s="157">
        <v>42759</v>
      </c>
      <c r="AG39" s="157">
        <v>42760</v>
      </c>
      <c r="AH39" s="157">
        <v>42761</v>
      </c>
      <c r="AI39" s="157">
        <v>42762</v>
      </c>
      <c r="AJ39" s="157">
        <v>42763</v>
      </c>
      <c r="AK39" s="157">
        <v>42764</v>
      </c>
      <c r="AL39" s="157">
        <v>42765</v>
      </c>
      <c r="AM39" s="157">
        <v>42766</v>
      </c>
      <c r="AN39" s="157">
        <v>42767</v>
      </c>
      <c r="AO39" s="157">
        <v>42768</v>
      </c>
      <c r="AP39" s="157">
        <v>42769</v>
      </c>
      <c r="AQ39" s="157">
        <v>42770</v>
      </c>
      <c r="AR39" s="157">
        <v>42771</v>
      </c>
      <c r="AS39" s="157">
        <v>42772</v>
      </c>
      <c r="AT39" s="157">
        <v>42773</v>
      </c>
      <c r="AU39" s="157">
        <v>42774</v>
      </c>
      <c r="AV39" s="157">
        <v>42775</v>
      </c>
      <c r="AW39" s="157">
        <v>42776</v>
      </c>
      <c r="AX39" s="157">
        <v>42777</v>
      </c>
      <c r="AY39" s="157">
        <v>42778</v>
      </c>
      <c r="AZ39" s="157">
        <v>42779</v>
      </c>
      <c r="BA39" s="157">
        <v>42780</v>
      </c>
      <c r="BB39" s="157">
        <v>42781</v>
      </c>
      <c r="BC39" s="157">
        <v>42782</v>
      </c>
      <c r="BD39" s="157">
        <v>42783</v>
      </c>
      <c r="BE39" s="157">
        <v>42784</v>
      </c>
      <c r="BF39" s="157">
        <v>42785</v>
      </c>
      <c r="BG39" s="157">
        <v>42786</v>
      </c>
      <c r="BH39" s="157">
        <v>42787</v>
      </c>
      <c r="BI39" s="157">
        <v>42788</v>
      </c>
      <c r="BJ39" s="157">
        <v>42789</v>
      </c>
      <c r="BK39" s="157">
        <v>42790</v>
      </c>
      <c r="BL39" s="157">
        <v>42791</v>
      </c>
      <c r="BM39" s="157">
        <v>42792</v>
      </c>
      <c r="BN39" s="157">
        <v>42793</v>
      </c>
      <c r="BO39" s="157">
        <v>42794</v>
      </c>
      <c r="BP39" s="157">
        <v>42795</v>
      </c>
      <c r="BQ39" s="157">
        <v>42796</v>
      </c>
      <c r="BR39" s="157">
        <v>42797</v>
      </c>
      <c r="BS39" s="157">
        <v>42798</v>
      </c>
      <c r="BT39" s="157">
        <v>42799</v>
      </c>
      <c r="BU39" s="157">
        <v>42800</v>
      </c>
      <c r="BV39" s="157">
        <v>42801</v>
      </c>
      <c r="BW39" s="157">
        <v>42802</v>
      </c>
      <c r="BX39" s="157">
        <v>42803</v>
      </c>
      <c r="BY39" s="157">
        <v>42804</v>
      </c>
      <c r="BZ39" s="157">
        <v>42805</v>
      </c>
      <c r="CA39" s="157">
        <v>42806</v>
      </c>
      <c r="CB39" s="157">
        <v>42807</v>
      </c>
      <c r="CC39" s="157">
        <v>42808</v>
      </c>
      <c r="CD39" s="157">
        <v>42809</v>
      </c>
      <c r="CE39" s="157">
        <v>42810</v>
      </c>
      <c r="CF39" s="157">
        <v>42811</v>
      </c>
      <c r="CG39" s="157">
        <v>42812</v>
      </c>
      <c r="CH39" s="157">
        <v>42813</v>
      </c>
      <c r="CI39" s="157">
        <v>42814</v>
      </c>
      <c r="CJ39" s="157">
        <v>42815</v>
      </c>
      <c r="CK39" s="157">
        <v>42816</v>
      </c>
      <c r="CL39" s="157">
        <v>42817</v>
      </c>
      <c r="CM39" s="157">
        <v>42818</v>
      </c>
      <c r="CN39" s="157">
        <v>42819</v>
      </c>
      <c r="CO39" s="157">
        <v>42820</v>
      </c>
      <c r="CP39" s="157">
        <v>42821</v>
      </c>
      <c r="CQ39" s="157">
        <v>42822</v>
      </c>
      <c r="CR39" s="157">
        <v>42823</v>
      </c>
      <c r="CS39" s="157">
        <v>42824</v>
      </c>
      <c r="CT39" s="157">
        <v>42825</v>
      </c>
      <c r="CU39" s="157">
        <v>42826</v>
      </c>
      <c r="CV39" s="157">
        <v>42827</v>
      </c>
      <c r="CW39" s="157">
        <v>42828</v>
      </c>
      <c r="CX39" s="157">
        <v>42829</v>
      </c>
      <c r="CY39" s="157">
        <v>42830</v>
      </c>
      <c r="CZ39" s="157">
        <v>42831</v>
      </c>
      <c r="DA39" s="157">
        <v>42832</v>
      </c>
      <c r="DB39" s="157">
        <v>42833</v>
      </c>
      <c r="DC39" s="157">
        <v>42834</v>
      </c>
      <c r="DD39" s="157">
        <v>42835</v>
      </c>
      <c r="DE39" s="157">
        <v>42836</v>
      </c>
      <c r="DF39" s="157">
        <v>42837</v>
      </c>
      <c r="DG39" s="157">
        <v>42838</v>
      </c>
      <c r="DH39" s="157">
        <v>42839</v>
      </c>
      <c r="DI39" s="157">
        <v>42840</v>
      </c>
      <c r="DJ39" s="157">
        <v>42841</v>
      </c>
      <c r="DK39" s="157">
        <v>42842</v>
      </c>
      <c r="DL39" s="157">
        <v>42843</v>
      </c>
      <c r="DM39" s="157">
        <v>42844</v>
      </c>
      <c r="DN39" s="157">
        <v>42845</v>
      </c>
      <c r="DO39" s="157">
        <v>42846</v>
      </c>
      <c r="DP39" s="157">
        <v>42847</v>
      </c>
      <c r="DQ39" s="157">
        <v>42848</v>
      </c>
      <c r="DR39" s="157">
        <v>42849</v>
      </c>
      <c r="DS39" s="157">
        <v>42850</v>
      </c>
      <c r="DT39" s="157">
        <v>42851</v>
      </c>
      <c r="DU39" s="157">
        <v>42852</v>
      </c>
      <c r="DV39" s="157">
        <v>42853</v>
      </c>
      <c r="DW39" s="157">
        <v>42854</v>
      </c>
      <c r="DX39" s="157">
        <v>42855</v>
      </c>
      <c r="DY39" s="157">
        <v>42856</v>
      </c>
      <c r="DZ39" s="157">
        <v>42857</v>
      </c>
      <c r="EA39" s="157">
        <v>42858</v>
      </c>
      <c r="EB39" s="157">
        <v>42859</v>
      </c>
      <c r="EC39" s="157">
        <v>42860</v>
      </c>
      <c r="ED39" s="157">
        <v>42861</v>
      </c>
      <c r="EE39" s="157">
        <v>42862</v>
      </c>
      <c r="EF39" s="157">
        <v>42863</v>
      </c>
      <c r="EG39" s="157">
        <v>42864</v>
      </c>
      <c r="EH39" s="157">
        <v>42865</v>
      </c>
      <c r="EI39" s="157">
        <v>42866</v>
      </c>
      <c r="EJ39" s="157">
        <v>42867</v>
      </c>
      <c r="EK39" s="157">
        <v>42868</v>
      </c>
      <c r="EL39" s="157">
        <v>42869</v>
      </c>
      <c r="EM39" s="157">
        <v>42870</v>
      </c>
      <c r="EN39" s="157">
        <v>42871</v>
      </c>
      <c r="EO39" s="157">
        <v>42872</v>
      </c>
      <c r="EP39" s="157">
        <v>42873</v>
      </c>
      <c r="EQ39" s="157">
        <v>42874</v>
      </c>
      <c r="ER39" s="157">
        <v>42875</v>
      </c>
      <c r="ES39" s="157">
        <v>42876</v>
      </c>
      <c r="ET39" s="157">
        <v>42877</v>
      </c>
      <c r="EU39" s="157">
        <v>42878</v>
      </c>
      <c r="EV39" s="157">
        <v>42879</v>
      </c>
      <c r="EW39" s="157">
        <v>42880</v>
      </c>
      <c r="EX39" s="157">
        <v>42881</v>
      </c>
      <c r="EY39" s="157">
        <v>42882</v>
      </c>
      <c r="EZ39" s="157">
        <v>42883</v>
      </c>
      <c r="FA39" s="157">
        <v>42884</v>
      </c>
      <c r="FB39" s="157">
        <v>42885</v>
      </c>
      <c r="FC39" s="157">
        <v>42886</v>
      </c>
      <c r="FD39" s="157">
        <v>42887</v>
      </c>
      <c r="FE39" s="157">
        <v>42888</v>
      </c>
      <c r="FF39" s="157">
        <v>42889</v>
      </c>
      <c r="FG39" s="157">
        <v>42890</v>
      </c>
      <c r="FH39" s="157">
        <v>42891</v>
      </c>
      <c r="FI39" s="157">
        <v>42892</v>
      </c>
      <c r="FJ39" s="157">
        <v>42893</v>
      </c>
      <c r="FK39" s="157">
        <v>42894</v>
      </c>
      <c r="FL39" s="157">
        <v>42895</v>
      </c>
      <c r="FM39" s="157">
        <v>42896</v>
      </c>
      <c r="FN39" s="157">
        <v>42897</v>
      </c>
      <c r="FO39" s="157">
        <v>42898</v>
      </c>
      <c r="FP39" s="157">
        <v>42899</v>
      </c>
      <c r="FQ39" s="157">
        <v>42900</v>
      </c>
      <c r="FR39" s="157">
        <v>42901</v>
      </c>
      <c r="FS39" s="157">
        <v>42902</v>
      </c>
      <c r="FT39" s="157">
        <v>42903</v>
      </c>
      <c r="FU39" s="157">
        <v>42904</v>
      </c>
      <c r="FV39" s="157">
        <v>42905</v>
      </c>
      <c r="FW39" s="157">
        <v>42906</v>
      </c>
      <c r="FX39" s="157">
        <v>42907</v>
      </c>
      <c r="FY39" s="157">
        <v>42908</v>
      </c>
      <c r="FZ39" s="157">
        <v>42909</v>
      </c>
      <c r="GA39" s="157">
        <v>42910</v>
      </c>
      <c r="GB39" s="157">
        <v>42911</v>
      </c>
      <c r="GC39" s="157">
        <v>42912</v>
      </c>
      <c r="GD39" s="157">
        <v>42913</v>
      </c>
      <c r="GE39" s="157">
        <v>42914</v>
      </c>
      <c r="GF39" s="157">
        <v>42915</v>
      </c>
      <c r="GG39" s="157">
        <v>42916</v>
      </c>
      <c r="GH39" s="157">
        <v>42917</v>
      </c>
      <c r="GI39" s="157">
        <v>42918</v>
      </c>
      <c r="GJ39" s="157">
        <v>42919</v>
      </c>
      <c r="GK39" s="157">
        <v>42920</v>
      </c>
      <c r="GL39" s="157">
        <v>42921</v>
      </c>
      <c r="GM39" s="157">
        <v>42922</v>
      </c>
      <c r="GN39" s="157">
        <v>42923</v>
      </c>
      <c r="GO39" s="157">
        <v>42924</v>
      </c>
      <c r="GP39" s="157">
        <v>42925</v>
      </c>
      <c r="GQ39" s="157">
        <v>42926</v>
      </c>
      <c r="GR39" s="157">
        <v>42927</v>
      </c>
      <c r="GS39" s="157">
        <v>42928</v>
      </c>
      <c r="GT39" s="157">
        <v>42929</v>
      </c>
      <c r="GU39" s="157">
        <v>42930</v>
      </c>
      <c r="GV39" s="157">
        <v>42931</v>
      </c>
      <c r="GW39" s="157">
        <v>42932</v>
      </c>
      <c r="GX39" s="157">
        <v>42933</v>
      </c>
      <c r="GY39" s="157">
        <v>42934</v>
      </c>
      <c r="GZ39" s="157">
        <v>42935</v>
      </c>
      <c r="HA39" s="157">
        <v>42936</v>
      </c>
      <c r="HB39" s="157">
        <v>42937</v>
      </c>
      <c r="HC39" s="157">
        <v>42938</v>
      </c>
      <c r="HD39" s="157">
        <v>42939</v>
      </c>
      <c r="HE39" s="157">
        <v>42940</v>
      </c>
      <c r="HF39" s="157">
        <v>42941</v>
      </c>
      <c r="HG39" s="157">
        <v>42942</v>
      </c>
      <c r="HH39" s="157">
        <v>42943</v>
      </c>
      <c r="HI39" s="157">
        <v>42944</v>
      </c>
      <c r="HJ39" s="157">
        <v>42945</v>
      </c>
      <c r="HK39" s="157">
        <v>42946</v>
      </c>
      <c r="HL39" s="157">
        <v>42947</v>
      </c>
      <c r="HM39" s="157">
        <v>42948</v>
      </c>
      <c r="HN39" s="157">
        <v>42949</v>
      </c>
      <c r="HO39" s="157">
        <v>42950</v>
      </c>
      <c r="HP39" s="157">
        <v>42951</v>
      </c>
      <c r="HQ39" s="157">
        <v>42952</v>
      </c>
      <c r="HR39" s="157">
        <v>42953</v>
      </c>
      <c r="HS39" s="157">
        <v>42954</v>
      </c>
      <c r="HT39" s="157">
        <v>42955</v>
      </c>
      <c r="HU39" s="157">
        <v>42956</v>
      </c>
      <c r="HV39" s="157">
        <v>42957</v>
      </c>
      <c r="HW39" s="157">
        <v>42958</v>
      </c>
      <c r="HX39" s="157">
        <v>42959</v>
      </c>
      <c r="HY39" s="157">
        <v>42960</v>
      </c>
      <c r="HZ39" s="157">
        <v>42961</v>
      </c>
      <c r="IA39" s="157">
        <v>42962</v>
      </c>
      <c r="IB39" s="157">
        <v>42963</v>
      </c>
      <c r="IC39" s="157">
        <v>42964</v>
      </c>
      <c r="ID39" s="157">
        <v>42965</v>
      </c>
      <c r="IE39" s="157">
        <v>42966</v>
      </c>
      <c r="IF39" s="157">
        <v>42967</v>
      </c>
      <c r="IG39" s="157">
        <v>42968</v>
      </c>
      <c r="IH39" s="157">
        <v>42969</v>
      </c>
      <c r="II39" s="157">
        <v>42970</v>
      </c>
      <c r="IJ39" s="157">
        <v>42971</v>
      </c>
      <c r="IK39" s="157">
        <v>42972</v>
      </c>
      <c r="IL39" s="157">
        <v>42973</v>
      </c>
      <c r="IM39" s="157">
        <v>42974</v>
      </c>
      <c r="IN39" s="157">
        <v>42975</v>
      </c>
      <c r="IO39" s="157">
        <v>42976</v>
      </c>
      <c r="IP39" s="157">
        <v>42977</v>
      </c>
      <c r="IQ39" s="157">
        <v>42978</v>
      </c>
      <c r="IR39" s="157">
        <v>42979</v>
      </c>
      <c r="IS39" s="157">
        <v>42980</v>
      </c>
      <c r="IT39" s="157">
        <v>42981</v>
      </c>
      <c r="IU39" s="157">
        <v>42982</v>
      </c>
      <c r="IV39" s="157">
        <v>42983</v>
      </c>
      <c r="IW39" s="157">
        <v>42984</v>
      </c>
      <c r="IX39" s="157">
        <v>42985</v>
      </c>
      <c r="IY39" s="157">
        <v>42986</v>
      </c>
      <c r="IZ39" s="157">
        <v>42987</v>
      </c>
      <c r="JA39" s="157">
        <v>42988</v>
      </c>
      <c r="JB39" s="157">
        <v>42989</v>
      </c>
      <c r="JC39" s="157">
        <v>42990</v>
      </c>
      <c r="JD39" s="157">
        <v>42991</v>
      </c>
      <c r="JE39" s="157">
        <v>42992</v>
      </c>
      <c r="JF39" s="157">
        <v>42993</v>
      </c>
      <c r="JG39" s="157">
        <v>42994</v>
      </c>
      <c r="JH39" s="157">
        <v>42995</v>
      </c>
      <c r="JI39" s="157">
        <v>42996</v>
      </c>
      <c r="JJ39" s="157">
        <v>42997</v>
      </c>
      <c r="JK39" s="157">
        <v>42998</v>
      </c>
      <c r="JL39" s="157">
        <v>42999</v>
      </c>
      <c r="JM39" s="157">
        <v>43000</v>
      </c>
      <c r="JN39" s="157">
        <v>43001</v>
      </c>
      <c r="JO39" s="157">
        <v>43002</v>
      </c>
      <c r="JP39" s="157">
        <v>43003</v>
      </c>
      <c r="JQ39" s="157">
        <v>43004</v>
      </c>
      <c r="JR39" s="157">
        <v>43005</v>
      </c>
      <c r="JS39" s="157">
        <v>43006</v>
      </c>
      <c r="JT39" s="157">
        <v>43007</v>
      </c>
      <c r="JU39" s="157">
        <v>43008</v>
      </c>
      <c r="JV39" s="157">
        <v>43009</v>
      </c>
      <c r="JW39" s="157">
        <v>43010</v>
      </c>
      <c r="JX39" s="157">
        <v>43011</v>
      </c>
      <c r="JY39" s="157">
        <v>43012</v>
      </c>
      <c r="JZ39" s="157">
        <v>43013</v>
      </c>
      <c r="KA39" s="157">
        <v>43014</v>
      </c>
      <c r="KB39" s="157">
        <v>43015</v>
      </c>
      <c r="KC39" s="157">
        <v>43016</v>
      </c>
      <c r="KD39" s="157">
        <v>43017</v>
      </c>
      <c r="KE39" s="157">
        <v>43018</v>
      </c>
      <c r="KF39" s="157">
        <v>43019</v>
      </c>
      <c r="KG39" s="157">
        <v>43020</v>
      </c>
      <c r="KH39" s="157">
        <v>43021</v>
      </c>
      <c r="KI39" s="157">
        <v>43022</v>
      </c>
      <c r="KJ39" s="157">
        <v>43023</v>
      </c>
      <c r="KK39" s="157">
        <v>43024</v>
      </c>
      <c r="KL39" s="157">
        <v>43025</v>
      </c>
      <c r="KM39" s="157">
        <v>43026</v>
      </c>
      <c r="KN39" s="157">
        <v>43027</v>
      </c>
      <c r="KO39" s="157">
        <v>43028</v>
      </c>
      <c r="KP39" s="157">
        <v>43029</v>
      </c>
      <c r="KQ39" s="157">
        <v>43030</v>
      </c>
      <c r="KR39" s="157">
        <v>43031</v>
      </c>
      <c r="KS39" s="157">
        <v>43032</v>
      </c>
      <c r="KT39" s="157">
        <v>43033</v>
      </c>
      <c r="KU39" s="157">
        <v>43034</v>
      </c>
      <c r="KV39" s="157">
        <v>43035</v>
      </c>
      <c r="KW39" s="157">
        <v>43036</v>
      </c>
      <c r="KX39" s="157">
        <v>43037</v>
      </c>
      <c r="KY39" s="157">
        <v>43038</v>
      </c>
      <c r="KZ39" s="157">
        <v>43039</v>
      </c>
      <c r="LA39" s="157">
        <v>43040</v>
      </c>
      <c r="LB39" s="157">
        <v>43041</v>
      </c>
      <c r="LC39" s="157">
        <v>43042</v>
      </c>
      <c r="LD39" s="157">
        <v>43043</v>
      </c>
      <c r="LE39" s="157">
        <v>43044</v>
      </c>
      <c r="LF39" s="157">
        <v>43045</v>
      </c>
      <c r="LG39" s="157">
        <v>43046</v>
      </c>
      <c r="LH39" s="157">
        <v>43047</v>
      </c>
      <c r="LI39" s="157">
        <v>43048</v>
      </c>
      <c r="LJ39" s="157">
        <v>43049</v>
      </c>
      <c r="LK39" s="157">
        <v>43050</v>
      </c>
      <c r="LL39" s="157">
        <v>43051</v>
      </c>
      <c r="LM39" s="157">
        <v>43052</v>
      </c>
      <c r="LN39" s="157">
        <v>43053</v>
      </c>
      <c r="LO39" s="157">
        <v>43054</v>
      </c>
      <c r="LP39" s="157">
        <v>43055</v>
      </c>
      <c r="LQ39" s="157">
        <v>43056</v>
      </c>
      <c r="LR39" s="157">
        <v>43057</v>
      </c>
      <c r="LS39" s="157">
        <v>43058</v>
      </c>
      <c r="LT39" s="157">
        <v>43059</v>
      </c>
      <c r="LU39" s="157">
        <v>43060</v>
      </c>
      <c r="LV39" s="157">
        <v>43061</v>
      </c>
      <c r="LW39" s="157">
        <v>43062</v>
      </c>
      <c r="LX39" s="157">
        <v>43063</v>
      </c>
      <c r="LY39" s="157">
        <v>43064</v>
      </c>
      <c r="LZ39" s="157">
        <v>43065</v>
      </c>
      <c r="MA39" s="157">
        <v>43066</v>
      </c>
      <c r="MB39" s="157">
        <v>43067</v>
      </c>
      <c r="MC39" s="157">
        <v>43068</v>
      </c>
      <c r="MD39" s="157">
        <v>43069</v>
      </c>
      <c r="ME39" s="157">
        <v>43070</v>
      </c>
      <c r="MF39" s="157">
        <v>43071</v>
      </c>
      <c r="MG39" s="157">
        <v>43072</v>
      </c>
      <c r="MH39" s="157">
        <v>43073</v>
      </c>
      <c r="MI39" s="157">
        <v>43074</v>
      </c>
      <c r="MJ39" s="157">
        <v>43075</v>
      </c>
      <c r="MK39" s="157">
        <v>43076</v>
      </c>
      <c r="ML39" s="157">
        <v>43077</v>
      </c>
      <c r="MM39" s="157">
        <v>43078</v>
      </c>
      <c r="MN39" s="157">
        <v>43079</v>
      </c>
      <c r="MO39" s="157">
        <v>43080</v>
      </c>
      <c r="MP39" s="157">
        <v>43081</v>
      </c>
      <c r="MQ39" s="157">
        <v>43082</v>
      </c>
      <c r="MR39" s="157">
        <v>43083</v>
      </c>
      <c r="MS39" s="157">
        <v>43084</v>
      </c>
      <c r="MT39" s="157">
        <v>43085</v>
      </c>
      <c r="MU39" s="157">
        <v>43086</v>
      </c>
      <c r="MV39" s="157">
        <v>43087</v>
      </c>
      <c r="MW39" s="157">
        <v>43088</v>
      </c>
      <c r="MX39" s="157">
        <v>43089</v>
      </c>
      <c r="MY39" s="157">
        <v>43090</v>
      </c>
      <c r="MZ39" s="157">
        <v>43091</v>
      </c>
      <c r="NA39" s="157">
        <v>43092</v>
      </c>
      <c r="NB39" s="157">
        <v>43093</v>
      </c>
      <c r="NC39" s="157">
        <v>43094</v>
      </c>
      <c r="ND39" s="157">
        <v>43095</v>
      </c>
      <c r="NE39" s="157">
        <v>43096</v>
      </c>
      <c r="NF39" s="157">
        <v>43097</v>
      </c>
      <c r="NG39" s="157">
        <v>43098</v>
      </c>
      <c r="NH39" s="157">
        <v>43099</v>
      </c>
      <c r="NI39" s="157">
        <v>43100</v>
      </c>
      <c r="NJ39" s="154"/>
    </row>
    <row r="40" spans="1:374" s="155" customFormat="1" x14ac:dyDescent="0.35">
      <c r="A40" s="151"/>
      <c r="B40" s="1154"/>
      <c r="C40" s="1154"/>
      <c r="D40" s="1154"/>
      <c r="E40" s="1154"/>
      <c r="F40" s="1154"/>
      <c r="G40" s="1154"/>
      <c r="H40" s="1154" t="str">
        <f t="shared" ref="H40" si="8">IF(F40="","",F40-G40)</f>
        <v/>
      </c>
      <c r="I40" s="152">
        <v>42736</v>
      </c>
      <c r="J40" s="153">
        <v>42737</v>
      </c>
      <c r="K40" s="153">
        <v>42738</v>
      </c>
      <c r="L40" s="153">
        <v>42739</v>
      </c>
      <c r="M40" s="153">
        <v>42740</v>
      </c>
      <c r="N40" s="153">
        <v>42741</v>
      </c>
      <c r="O40" s="153">
        <v>42742</v>
      </c>
      <c r="P40" s="153">
        <v>42743</v>
      </c>
      <c r="Q40" s="153">
        <v>42744</v>
      </c>
      <c r="R40" s="153">
        <v>42745</v>
      </c>
      <c r="S40" s="153">
        <v>42746</v>
      </c>
      <c r="T40" s="153">
        <v>42747</v>
      </c>
      <c r="U40" s="153">
        <v>42748</v>
      </c>
      <c r="V40" s="153">
        <v>42749</v>
      </c>
      <c r="W40" s="153">
        <v>42750</v>
      </c>
      <c r="X40" s="153">
        <v>42751</v>
      </c>
      <c r="Y40" s="153">
        <v>42752</v>
      </c>
      <c r="Z40" s="153">
        <v>42753</v>
      </c>
      <c r="AA40" s="153">
        <v>42754</v>
      </c>
      <c r="AB40" s="153">
        <v>42755</v>
      </c>
      <c r="AC40" s="153">
        <v>42756</v>
      </c>
      <c r="AD40" s="153">
        <v>42757</v>
      </c>
      <c r="AE40" s="153">
        <v>42758</v>
      </c>
      <c r="AF40" s="153">
        <v>42759</v>
      </c>
      <c r="AG40" s="153">
        <v>42760</v>
      </c>
      <c r="AH40" s="153">
        <v>42761</v>
      </c>
      <c r="AI40" s="153">
        <v>42762</v>
      </c>
      <c r="AJ40" s="153">
        <v>42763</v>
      </c>
      <c r="AK40" s="153">
        <v>42764</v>
      </c>
      <c r="AL40" s="153">
        <v>42765</v>
      </c>
      <c r="AM40" s="153">
        <v>42766</v>
      </c>
      <c r="AN40" s="153">
        <v>42767</v>
      </c>
      <c r="AO40" s="153">
        <v>42768</v>
      </c>
      <c r="AP40" s="153">
        <v>42769</v>
      </c>
      <c r="AQ40" s="153">
        <v>42770</v>
      </c>
      <c r="AR40" s="153">
        <v>42771</v>
      </c>
      <c r="AS40" s="153">
        <v>42772</v>
      </c>
      <c r="AT40" s="153">
        <v>42773</v>
      </c>
      <c r="AU40" s="153">
        <v>42774</v>
      </c>
      <c r="AV40" s="153">
        <v>42775</v>
      </c>
      <c r="AW40" s="153">
        <v>42776</v>
      </c>
      <c r="AX40" s="153">
        <v>42777</v>
      </c>
      <c r="AY40" s="153">
        <v>42778</v>
      </c>
      <c r="AZ40" s="153">
        <v>42779</v>
      </c>
      <c r="BA40" s="153">
        <v>42780</v>
      </c>
      <c r="BB40" s="153">
        <v>42781</v>
      </c>
      <c r="BC40" s="153">
        <v>42782</v>
      </c>
      <c r="BD40" s="153">
        <v>42783</v>
      </c>
      <c r="BE40" s="153">
        <v>42784</v>
      </c>
      <c r="BF40" s="153">
        <v>42785</v>
      </c>
      <c r="BG40" s="153">
        <v>42786</v>
      </c>
      <c r="BH40" s="153">
        <v>42787</v>
      </c>
      <c r="BI40" s="153">
        <v>42788</v>
      </c>
      <c r="BJ40" s="153">
        <v>42789</v>
      </c>
      <c r="BK40" s="153">
        <v>42790</v>
      </c>
      <c r="BL40" s="153">
        <v>42791</v>
      </c>
      <c r="BM40" s="153">
        <v>42792</v>
      </c>
      <c r="BN40" s="153">
        <v>42793</v>
      </c>
      <c r="BO40" s="153">
        <v>42794</v>
      </c>
      <c r="BP40" s="153">
        <v>42795</v>
      </c>
      <c r="BQ40" s="153">
        <v>42796</v>
      </c>
      <c r="BR40" s="153">
        <v>42797</v>
      </c>
      <c r="BS40" s="153">
        <v>42798</v>
      </c>
      <c r="BT40" s="153">
        <v>42799</v>
      </c>
      <c r="BU40" s="153">
        <v>42800</v>
      </c>
      <c r="BV40" s="153">
        <v>42801</v>
      </c>
      <c r="BW40" s="153">
        <v>42802</v>
      </c>
      <c r="BX40" s="153">
        <v>42803</v>
      </c>
      <c r="BY40" s="153">
        <v>42804</v>
      </c>
      <c r="BZ40" s="153">
        <v>42805</v>
      </c>
      <c r="CA40" s="153">
        <v>42806</v>
      </c>
      <c r="CB40" s="153">
        <v>42807</v>
      </c>
      <c r="CC40" s="153">
        <v>42808</v>
      </c>
      <c r="CD40" s="153">
        <v>42809</v>
      </c>
      <c r="CE40" s="153">
        <v>42810</v>
      </c>
      <c r="CF40" s="153">
        <v>42811</v>
      </c>
      <c r="CG40" s="153">
        <v>42812</v>
      </c>
      <c r="CH40" s="153">
        <v>42813</v>
      </c>
      <c r="CI40" s="153">
        <v>42814</v>
      </c>
      <c r="CJ40" s="153">
        <v>42815</v>
      </c>
      <c r="CK40" s="153">
        <v>42816</v>
      </c>
      <c r="CL40" s="153">
        <v>42817</v>
      </c>
      <c r="CM40" s="153">
        <v>42818</v>
      </c>
      <c r="CN40" s="153">
        <v>42819</v>
      </c>
      <c r="CO40" s="153">
        <v>42820</v>
      </c>
      <c r="CP40" s="153">
        <v>42821</v>
      </c>
      <c r="CQ40" s="153">
        <v>42822</v>
      </c>
      <c r="CR40" s="153">
        <v>42823</v>
      </c>
      <c r="CS40" s="153">
        <v>42824</v>
      </c>
      <c r="CT40" s="153">
        <v>42825</v>
      </c>
      <c r="CU40" s="153">
        <v>42826</v>
      </c>
      <c r="CV40" s="153">
        <v>42827</v>
      </c>
      <c r="CW40" s="153">
        <v>42828</v>
      </c>
      <c r="CX40" s="153">
        <v>42829</v>
      </c>
      <c r="CY40" s="153">
        <v>42830</v>
      </c>
      <c r="CZ40" s="153">
        <v>42831</v>
      </c>
      <c r="DA40" s="153">
        <v>42832</v>
      </c>
      <c r="DB40" s="153">
        <v>42833</v>
      </c>
      <c r="DC40" s="153">
        <v>42834</v>
      </c>
      <c r="DD40" s="153">
        <v>42835</v>
      </c>
      <c r="DE40" s="153">
        <v>42836</v>
      </c>
      <c r="DF40" s="153">
        <v>42837</v>
      </c>
      <c r="DG40" s="153">
        <v>42838</v>
      </c>
      <c r="DH40" s="153">
        <v>42839</v>
      </c>
      <c r="DI40" s="153">
        <v>42840</v>
      </c>
      <c r="DJ40" s="153">
        <v>42841</v>
      </c>
      <c r="DK40" s="153">
        <v>42842</v>
      </c>
      <c r="DL40" s="153">
        <v>42843</v>
      </c>
      <c r="DM40" s="153">
        <v>42844</v>
      </c>
      <c r="DN40" s="153">
        <v>42845</v>
      </c>
      <c r="DO40" s="153">
        <v>42846</v>
      </c>
      <c r="DP40" s="153">
        <v>42847</v>
      </c>
      <c r="DQ40" s="153">
        <v>42848</v>
      </c>
      <c r="DR40" s="153">
        <v>42849</v>
      </c>
      <c r="DS40" s="153">
        <v>42850</v>
      </c>
      <c r="DT40" s="153">
        <v>42851</v>
      </c>
      <c r="DU40" s="153">
        <v>42852</v>
      </c>
      <c r="DV40" s="153">
        <v>42853</v>
      </c>
      <c r="DW40" s="153">
        <v>42854</v>
      </c>
      <c r="DX40" s="153">
        <v>42855</v>
      </c>
      <c r="DY40" s="153">
        <v>42856</v>
      </c>
      <c r="DZ40" s="153">
        <v>42857</v>
      </c>
      <c r="EA40" s="153">
        <v>42858</v>
      </c>
      <c r="EB40" s="153">
        <v>42859</v>
      </c>
      <c r="EC40" s="153">
        <v>42860</v>
      </c>
      <c r="ED40" s="153">
        <v>42861</v>
      </c>
      <c r="EE40" s="153">
        <v>42862</v>
      </c>
      <c r="EF40" s="153">
        <v>42863</v>
      </c>
      <c r="EG40" s="153">
        <v>42864</v>
      </c>
      <c r="EH40" s="153">
        <v>42865</v>
      </c>
      <c r="EI40" s="153">
        <v>42866</v>
      </c>
      <c r="EJ40" s="153">
        <v>42867</v>
      </c>
      <c r="EK40" s="153">
        <v>42868</v>
      </c>
      <c r="EL40" s="153">
        <v>42869</v>
      </c>
      <c r="EM40" s="153">
        <v>42870</v>
      </c>
      <c r="EN40" s="153">
        <v>42871</v>
      </c>
      <c r="EO40" s="153">
        <v>42872</v>
      </c>
      <c r="EP40" s="153">
        <v>42873</v>
      </c>
      <c r="EQ40" s="153">
        <v>42874</v>
      </c>
      <c r="ER40" s="153">
        <v>42875</v>
      </c>
      <c r="ES40" s="153">
        <v>42876</v>
      </c>
      <c r="ET40" s="153">
        <v>42877</v>
      </c>
      <c r="EU40" s="153">
        <v>42878</v>
      </c>
      <c r="EV40" s="153">
        <v>42879</v>
      </c>
      <c r="EW40" s="153">
        <v>42880</v>
      </c>
      <c r="EX40" s="153">
        <v>42881</v>
      </c>
      <c r="EY40" s="153">
        <v>42882</v>
      </c>
      <c r="EZ40" s="153">
        <v>42883</v>
      </c>
      <c r="FA40" s="153">
        <v>42884</v>
      </c>
      <c r="FB40" s="153">
        <v>42885</v>
      </c>
      <c r="FC40" s="153">
        <v>42886</v>
      </c>
      <c r="FD40" s="153">
        <v>42887</v>
      </c>
      <c r="FE40" s="153">
        <v>42888</v>
      </c>
      <c r="FF40" s="153">
        <v>42889</v>
      </c>
      <c r="FG40" s="153">
        <v>42890</v>
      </c>
      <c r="FH40" s="153">
        <v>42891</v>
      </c>
      <c r="FI40" s="153">
        <v>42892</v>
      </c>
      <c r="FJ40" s="153">
        <v>42893</v>
      </c>
      <c r="FK40" s="153">
        <v>42894</v>
      </c>
      <c r="FL40" s="153">
        <v>42895</v>
      </c>
      <c r="FM40" s="153">
        <v>42896</v>
      </c>
      <c r="FN40" s="153">
        <v>42897</v>
      </c>
      <c r="FO40" s="153">
        <v>42898</v>
      </c>
      <c r="FP40" s="153">
        <v>42899</v>
      </c>
      <c r="FQ40" s="153">
        <v>42900</v>
      </c>
      <c r="FR40" s="153">
        <v>42901</v>
      </c>
      <c r="FS40" s="153">
        <v>42902</v>
      </c>
      <c r="FT40" s="153">
        <v>42903</v>
      </c>
      <c r="FU40" s="153">
        <v>42904</v>
      </c>
      <c r="FV40" s="153">
        <v>42905</v>
      </c>
      <c r="FW40" s="153">
        <v>42906</v>
      </c>
      <c r="FX40" s="153">
        <v>42907</v>
      </c>
      <c r="FY40" s="153">
        <v>42908</v>
      </c>
      <c r="FZ40" s="153">
        <v>42909</v>
      </c>
      <c r="GA40" s="153">
        <v>42910</v>
      </c>
      <c r="GB40" s="153">
        <v>42911</v>
      </c>
      <c r="GC40" s="153">
        <v>42912</v>
      </c>
      <c r="GD40" s="153">
        <v>42913</v>
      </c>
      <c r="GE40" s="153">
        <v>42914</v>
      </c>
      <c r="GF40" s="153">
        <v>42915</v>
      </c>
      <c r="GG40" s="153">
        <v>42916</v>
      </c>
      <c r="GH40" s="153">
        <v>42917</v>
      </c>
      <c r="GI40" s="153">
        <v>42918</v>
      </c>
      <c r="GJ40" s="153">
        <v>42919</v>
      </c>
      <c r="GK40" s="153">
        <v>42920</v>
      </c>
      <c r="GL40" s="153">
        <v>42921</v>
      </c>
      <c r="GM40" s="153">
        <v>42922</v>
      </c>
      <c r="GN40" s="153">
        <v>42923</v>
      </c>
      <c r="GO40" s="153">
        <v>42924</v>
      </c>
      <c r="GP40" s="153">
        <v>42925</v>
      </c>
      <c r="GQ40" s="153">
        <v>42926</v>
      </c>
      <c r="GR40" s="153">
        <v>42927</v>
      </c>
      <c r="GS40" s="153">
        <v>42928</v>
      </c>
      <c r="GT40" s="153">
        <v>42929</v>
      </c>
      <c r="GU40" s="153">
        <v>42930</v>
      </c>
      <c r="GV40" s="153">
        <v>42931</v>
      </c>
      <c r="GW40" s="153">
        <v>42932</v>
      </c>
      <c r="GX40" s="153">
        <v>42933</v>
      </c>
      <c r="GY40" s="153">
        <v>42934</v>
      </c>
      <c r="GZ40" s="153">
        <v>42935</v>
      </c>
      <c r="HA40" s="153">
        <v>42936</v>
      </c>
      <c r="HB40" s="153">
        <v>42937</v>
      </c>
      <c r="HC40" s="153">
        <v>42938</v>
      </c>
      <c r="HD40" s="153">
        <v>42939</v>
      </c>
      <c r="HE40" s="153">
        <v>42940</v>
      </c>
      <c r="HF40" s="153">
        <v>42941</v>
      </c>
      <c r="HG40" s="153">
        <v>42942</v>
      </c>
      <c r="HH40" s="153">
        <v>42943</v>
      </c>
      <c r="HI40" s="153">
        <v>42944</v>
      </c>
      <c r="HJ40" s="153">
        <v>42945</v>
      </c>
      <c r="HK40" s="153">
        <v>42946</v>
      </c>
      <c r="HL40" s="153">
        <v>42947</v>
      </c>
      <c r="HM40" s="153">
        <v>42948</v>
      </c>
      <c r="HN40" s="153">
        <v>42949</v>
      </c>
      <c r="HO40" s="153">
        <v>42950</v>
      </c>
      <c r="HP40" s="153">
        <v>42951</v>
      </c>
      <c r="HQ40" s="153">
        <v>42952</v>
      </c>
      <c r="HR40" s="153">
        <v>42953</v>
      </c>
      <c r="HS40" s="153">
        <v>42954</v>
      </c>
      <c r="HT40" s="153">
        <v>42955</v>
      </c>
      <c r="HU40" s="153">
        <v>42956</v>
      </c>
      <c r="HV40" s="153">
        <v>42957</v>
      </c>
      <c r="HW40" s="153">
        <v>42958</v>
      </c>
      <c r="HX40" s="153">
        <v>42959</v>
      </c>
      <c r="HY40" s="153">
        <v>42960</v>
      </c>
      <c r="HZ40" s="153">
        <v>42961</v>
      </c>
      <c r="IA40" s="153">
        <v>42962</v>
      </c>
      <c r="IB40" s="153">
        <v>42963</v>
      </c>
      <c r="IC40" s="153">
        <v>42964</v>
      </c>
      <c r="ID40" s="153">
        <v>42965</v>
      </c>
      <c r="IE40" s="153">
        <v>42966</v>
      </c>
      <c r="IF40" s="153">
        <v>42967</v>
      </c>
      <c r="IG40" s="153">
        <v>42968</v>
      </c>
      <c r="IH40" s="153">
        <v>42969</v>
      </c>
      <c r="II40" s="153">
        <v>42970</v>
      </c>
      <c r="IJ40" s="153">
        <v>42971</v>
      </c>
      <c r="IK40" s="153">
        <v>42972</v>
      </c>
      <c r="IL40" s="153">
        <v>42973</v>
      </c>
      <c r="IM40" s="153">
        <v>42974</v>
      </c>
      <c r="IN40" s="153">
        <v>42975</v>
      </c>
      <c r="IO40" s="153">
        <v>42976</v>
      </c>
      <c r="IP40" s="153">
        <v>42977</v>
      </c>
      <c r="IQ40" s="153">
        <v>42978</v>
      </c>
      <c r="IR40" s="153">
        <v>42979</v>
      </c>
      <c r="IS40" s="153">
        <v>42980</v>
      </c>
      <c r="IT40" s="153">
        <v>42981</v>
      </c>
      <c r="IU40" s="153">
        <v>42982</v>
      </c>
      <c r="IV40" s="153">
        <v>42983</v>
      </c>
      <c r="IW40" s="153">
        <v>42984</v>
      </c>
      <c r="IX40" s="153">
        <v>42985</v>
      </c>
      <c r="IY40" s="153">
        <v>42986</v>
      </c>
      <c r="IZ40" s="153">
        <v>42987</v>
      </c>
      <c r="JA40" s="153">
        <v>42988</v>
      </c>
      <c r="JB40" s="153">
        <v>42989</v>
      </c>
      <c r="JC40" s="153">
        <v>42990</v>
      </c>
      <c r="JD40" s="153">
        <v>42991</v>
      </c>
      <c r="JE40" s="153">
        <v>42992</v>
      </c>
      <c r="JF40" s="153">
        <v>42993</v>
      </c>
      <c r="JG40" s="153">
        <v>42994</v>
      </c>
      <c r="JH40" s="153">
        <v>42995</v>
      </c>
      <c r="JI40" s="153">
        <v>42996</v>
      </c>
      <c r="JJ40" s="153">
        <v>42997</v>
      </c>
      <c r="JK40" s="153">
        <v>42998</v>
      </c>
      <c r="JL40" s="153">
        <v>42999</v>
      </c>
      <c r="JM40" s="153">
        <v>43000</v>
      </c>
      <c r="JN40" s="153">
        <v>43001</v>
      </c>
      <c r="JO40" s="153">
        <v>43002</v>
      </c>
      <c r="JP40" s="153">
        <v>43003</v>
      </c>
      <c r="JQ40" s="153">
        <v>43004</v>
      </c>
      <c r="JR40" s="153">
        <v>43005</v>
      </c>
      <c r="JS40" s="153">
        <v>43006</v>
      </c>
      <c r="JT40" s="153">
        <v>43007</v>
      </c>
      <c r="JU40" s="153">
        <v>43008</v>
      </c>
      <c r="JV40" s="153">
        <v>43009</v>
      </c>
      <c r="JW40" s="153">
        <v>43010</v>
      </c>
      <c r="JX40" s="153">
        <v>43011</v>
      </c>
      <c r="JY40" s="153">
        <v>43012</v>
      </c>
      <c r="JZ40" s="153">
        <v>43013</v>
      </c>
      <c r="KA40" s="153">
        <v>43014</v>
      </c>
      <c r="KB40" s="153">
        <v>43015</v>
      </c>
      <c r="KC40" s="153">
        <v>43016</v>
      </c>
      <c r="KD40" s="153">
        <v>43017</v>
      </c>
      <c r="KE40" s="153">
        <v>43018</v>
      </c>
      <c r="KF40" s="153">
        <v>43019</v>
      </c>
      <c r="KG40" s="153">
        <v>43020</v>
      </c>
      <c r="KH40" s="153">
        <v>43021</v>
      </c>
      <c r="KI40" s="153">
        <v>43022</v>
      </c>
      <c r="KJ40" s="153">
        <v>43023</v>
      </c>
      <c r="KK40" s="153">
        <v>43024</v>
      </c>
      <c r="KL40" s="153">
        <v>43025</v>
      </c>
      <c r="KM40" s="153">
        <v>43026</v>
      </c>
      <c r="KN40" s="153">
        <v>43027</v>
      </c>
      <c r="KO40" s="153">
        <v>43028</v>
      </c>
      <c r="KP40" s="153">
        <v>43029</v>
      </c>
      <c r="KQ40" s="153">
        <v>43030</v>
      </c>
      <c r="KR40" s="153">
        <v>43031</v>
      </c>
      <c r="KS40" s="153">
        <v>43032</v>
      </c>
      <c r="KT40" s="153">
        <v>43033</v>
      </c>
      <c r="KU40" s="153">
        <v>43034</v>
      </c>
      <c r="KV40" s="153">
        <v>43035</v>
      </c>
      <c r="KW40" s="153">
        <v>43036</v>
      </c>
      <c r="KX40" s="153">
        <v>43037</v>
      </c>
      <c r="KY40" s="153">
        <v>43038</v>
      </c>
      <c r="KZ40" s="153">
        <v>43039</v>
      </c>
      <c r="LA40" s="153">
        <v>43040</v>
      </c>
      <c r="LB40" s="153">
        <v>43041</v>
      </c>
      <c r="LC40" s="153">
        <v>43042</v>
      </c>
      <c r="LD40" s="153">
        <v>43043</v>
      </c>
      <c r="LE40" s="153">
        <v>43044</v>
      </c>
      <c r="LF40" s="153">
        <v>43045</v>
      </c>
      <c r="LG40" s="153">
        <v>43046</v>
      </c>
      <c r="LH40" s="153">
        <v>43047</v>
      </c>
      <c r="LI40" s="153">
        <v>43048</v>
      </c>
      <c r="LJ40" s="153">
        <v>43049</v>
      </c>
      <c r="LK40" s="153">
        <v>43050</v>
      </c>
      <c r="LL40" s="153">
        <v>43051</v>
      </c>
      <c r="LM40" s="153">
        <v>43052</v>
      </c>
      <c r="LN40" s="153">
        <v>43053</v>
      </c>
      <c r="LO40" s="153">
        <v>43054</v>
      </c>
      <c r="LP40" s="153">
        <v>43055</v>
      </c>
      <c r="LQ40" s="153">
        <v>43056</v>
      </c>
      <c r="LR40" s="153">
        <v>43057</v>
      </c>
      <c r="LS40" s="153">
        <v>43058</v>
      </c>
      <c r="LT40" s="153">
        <v>43059</v>
      </c>
      <c r="LU40" s="153">
        <v>43060</v>
      </c>
      <c r="LV40" s="153">
        <v>43061</v>
      </c>
      <c r="LW40" s="153">
        <v>43062</v>
      </c>
      <c r="LX40" s="153">
        <v>43063</v>
      </c>
      <c r="LY40" s="153">
        <v>43064</v>
      </c>
      <c r="LZ40" s="153">
        <v>43065</v>
      </c>
      <c r="MA40" s="153">
        <v>43066</v>
      </c>
      <c r="MB40" s="153">
        <v>43067</v>
      </c>
      <c r="MC40" s="153">
        <v>43068</v>
      </c>
      <c r="MD40" s="153">
        <v>43069</v>
      </c>
      <c r="ME40" s="153">
        <v>43070</v>
      </c>
      <c r="MF40" s="153">
        <v>43071</v>
      </c>
      <c r="MG40" s="153">
        <v>43072</v>
      </c>
      <c r="MH40" s="153">
        <v>43073</v>
      </c>
      <c r="MI40" s="153">
        <v>43074</v>
      </c>
      <c r="MJ40" s="153">
        <v>43075</v>
      </c>
      <c r="MK40" s="153">
        <v>43076</v>
      </c>
      <c r="ML40" s="153">
        <v>43077</v>
      </c>
      <c r="MM40" s="153">
        <v>43078</v>
      </c>
      <c r="MN40" s="153">
        <v>43079</v>
      </c>
      <c r="MO40" s="153">
        <v>43080</v>
      </c>
      <c r="MP40" s="153">
        <v>43081</v>
      </c>
      <c r="MQ40" s="153">
        <v>43082</v>
      </c>
      <c r="MR40" s="153">
        <v>43083</v>
      </c>
      <c r="MS40" s="153">
        <v>43084</v>
      </c>
      <c r="MT40" s="153">
        <v>43085</v>
      </c>
      <c r="MU40" s="153">
        <v>43086</v>
      </c>
      <c r="MV40" s="153">
        <v>43087</v>
      </c>
      <c r="MW40" s="153">
        <v>43088</v>
      </c>
      <c r="MX40" s="153">
        <v>43089</v>
      </c>
      <c r="MY40" s="153">
        <v>43090</v>
      </c>
      <c r="MZ40" s="153">
        <v>43091</v>
      </c>
      <c r="NA40" s="153">
        <v>43092</v>
      </c>
      <c r="NB40" s="153">
        <v>43093</v>
      </c>
      <c r="NC40" s="153">
        <v>43094</v>
      </c>
      <c r="ND40" s="153">
        <v>43095</v>
      </c>
      <c r="NE40" s="153">
        <v>43096</v>
      </c>
      <c r="NF40" s="153">
        <v>43097</v>
      </c>
      <c r="NG40" s="153">
        <v>43098</v>
      </c>
      <c r="NH40" s="153">
        <v>43099</v>
      </c>
      <c r="NI40" s="153">
        <v>43100</v>
      </c>
      <c r="NJ40" s="154"/>
    </row>
    <row r="41" spans="1:374" s="155" customFormat="1" x14ac:dyDescent="0.35">
      <c r="A41" s="151"/>
      <c r="B41" s="1155"/>
      <c r="C41" s="1155"/>
      <c r="D41" s="1155"/>
      <c r="E41" s="1155"/>
      <c r="F41" s="1155"/>
      <c r="G41" s="1155"/>
      <c r="H41" s="1155"/>
      <c r="I41" s="156">
        <v>42736</v>
      </c>
      <c r="J41" s="157">
        <v>42737</v>
      </c>
      <c r="K41" s="157">
        <v>42738</v>
      </c>
      <c r="L41" s="157">
        <v>42739</v>
      </c>
      <c r="M41" s="157">
        <v>42740</v>
      </c>
      <c r="N41" s="157">
        <v>42741</v>
      </c>
      <c r="O41" s="157">
        <v>42742</v>
      </c>
      <c r="P41" s="157">
        <v>42743</v>
      </c>
      <c r="Q41" s="157">
        <v>42744</v>
      </c>
      <c r="R41" s="157">
        <v>42745</v>
      </c>
      <c r="S41" s="157">
        <v>42746</v>
      </c>
      <c r="T41" s="157">
        <v>42747</v>
      </c>
      <c r="U41" s="157">
        <v>42748</v>
      </c>
      <c r="V41" s="157">
        <v>42749</v>
      </c>
      <c r="W41" s="157">
        <v>42750</v>
      </c>
      <c r="X41" s="157">
        <v>42751</v>
      </c>
      <c r="Y41" s="157">
        <v>42752</v>
      </c>
      <c r="Z41" s="157">
        <v>42753</v>
      </c>
      <c r="AA41" s="157">
        <v>42754</v>
      </c>
      <c r="AB41" s="157">
        <v>42755</v>
      </c>
      <c r="AC41" s="157">
        <v>42756</v>
      </c>
      <c r="AD41" s="157">
        <v>42757</v>
      </c>
      <c r="AE41" s="157">
        <v>42758</v>
      </c>
      <c r="AF41" s="157">
        <v>42759</v>
      </c>
      <c r="AG41" s="157">
        <v>42760</v>
      </c>
      <c r="AH41" s="157">
        <v>42761</v>
      </c>
      <c r="AI41" s="157">
        <v>42762</v>
      </c>
      <c r="AJ41" s="157">
        <v>42763</v>
      </c>
      <c r="AK41" s="157">
        <v>42764</v>
      </c>
      <c r="AL41" s="157">
        <v>42765</v>
      </c>
      <c r="AM41" s="157">
        <v>42766</v>
      </c>
      <c r="AN41" s="157">
        <v>42767</v>
      </c>
      <c r="AO41" s="157">
        <v>42768</v>
      </c>
      <c r="AP41" s="157">
        <v>42769</v>
      </c>
      <c r="AQ41" s="157">
        <v>42770</v>
      </c>
      <c r="AR41" s="157">
        <v>42771</v>
      </c>
      <c r="AS41" s="157">
        <v>42772</v>
      </c>
      <c r="AT41" s="157">
        <v>42773</v>
      </c>
      <c r="AU41" s="157">
        <v>42774</v>
      </c>
      <c r="AV41" s="157">
        <v>42775</v>
      </c>
      <c r="AW41" s="157">
        <v>42776</v>
      </c>
      <c r="AX41" s="157">
        <v>42777</v>
      </c>
      <c r="AY41" s="157">
        <v>42778</v>
      </c>
      <c r="AZ41" s="157">
        <v>42779</v>
      </c>
      <c r="BA41" s="157">
        <v>42780</v>
      </c>
      <c r="BB41" s="157">
        <v>42781</v>
      </c>
      <c r="BC41" s="157">
        <v>42782</v>
      </c>
      <c r="BD41" s="157">
        <v>42783</v>
      </c>
      <c r="BE41" s="157">
        <v>42784</v>
      </c>
      <c r="BF41" s="157">
        <v>42785</v>
      </c>
      <c r="BG41" s="157">
        <v>42786</v>
      </c>
      <c r="BH41" s="157">
        <v>42787</v>
      </c>
      <c r="BI41" s="157">
        <v>42788</v>
      </c>
      <c r="BJ41" s="157">
        <v>42789</v>
      </c>
      <c r="BK41" s="157">
        <v>42790</v>
      </c>
      <c r="BL41" s="157">
        <v>42791</v>
      </c>
      <c r="BM41" s="157">
        <v>42792</v>
      </c>
      <c r="BN41" s="157">
        <v>42793</v>
      </c>
      <c r="BO41" s="157">
        <v>42794</v>
      </c>
      <c r="BP41" s="157">
        <v>42795</v>
      </c>
      <c r="BQ41" s="157">
        <v>42796</v>
      </c>
      <c r="BR41" s="157">
        <v>42797</v>
      </c>
      <c r="BS41" s="157">
        <v>42798</v>
      </c>
      <c r="BT41" s="157">
        <v>42799</v>
      </c>
      <c r="BU41" s="157">
        <v>42800</v>
      </c>
      <c r="BV41" s="157">
        <v>42801</v>
      </c>
      <c r="BW41" s="157">
        <v>42802</v>
      </c>
      <c r="BX41" s="157">
        <v>42803</v>
      </c>
      <c r="BY41" s="157">
        <v>42804</v>
      </c>
      <c r="BZ41" s="157">
        <v>42805</v>
      </c>
      <c r="CA41" s="157">
        <v>42806</v>
      </c>
      <c r="CB41" s="157">
        <v>42807</v>
      </c>
      <c r="CC41" s="157">
        <v>42808</v>
      </c>
      <c r="CD41" s="157">
        <v>42809</v>
      </c>
      <c r="CE41" s="157">
        <v>42810</v>
      </c>
      <c r="CF41" s="157">
        <v>42811</v>
      </c>
      <c r="CG41" s="157">
        <v>42812</v>
      </c>
      <c r="CH41" s="157">
        <v>42813</v>
      </c>
      <c r="CI41" s="157">
        <v>42814</v>
      </c>
      <c r="CJ41" s="157">
        <v>42815</v>
      </c>
      <c r="CK41" s="157">
        <v>42816</v>
      </c>
      <c r="CL41" s="157">
        <v>42817</v>
      </c>
      <c r="CM41" s="157">
        <v>42818</v>
      </c>
      <c r="CN41" s="157">
        <v>42819</v>
      </c>
      <c r="CO41" s="157">
        <v>42820</v>
      </c>
      <c r="CP41" s="157">
        <v>42821</v>
      </c>
      <c r="CQ41" s="157">
        <v>42822</v>
      </c>
      <c r="CR41" s="157">
        <v>42823</v>
      </c>
      <c r="CS41" s="157">
        <v>42824</v>
      </c>
      <c r="CT41" s="157">
        <v>42825</v>
      </c>
      <c r="CU41" s="157">
        <v>42826</v>
      </c>
      <c r="CV41" s="157">
        <v>42827</v>
      </c>
      <c r="CW41" s="157">
        <v>42828</v>
      </c>
      <c r="CX41" s="157">
        <v>42829</v>
      </c>
      <c r="CY41" s="157">
        <v>42830</v>
      </c>
      <c r="CZ41" s="157">
        <v>42831</v>
      </c>
      <c r="DA41" s="157">
        <v>42832</v>
      </c>
      <c r="DB41" s="157">
        <v>42833</v>
      </c>
      <c r="DC41" s="157">
        <v>42834</v>
      </c>
      <c r="DD41" s="157">
        <v>42835</v>
      </c>
      <c r="DE41" s="157">
        <v>42836</v>
      </c>
      <c r="DF41" s="157">
        <v>42837</v>
      </c>
      <c r="DG41" s="157">
        <v>42838</v>
      </c>
      <c r="DH41" s="157">
        <v>42839</v>
      </c>
      <c r="DI41" s="157">
        <v>42840</v>
      </c>
      <c r="DJ41" s="157">
        <v>42841</v>
      </c>
      <c r="DK41" s="157">
        <v>42842</v>
      </c>
      <c r="DL41" s="157">
        <v>42843</v>
      </c>
      <c r="DM41" s="157">
        <v>42844</v>
      </c>
      <c r="DN41" s="157">
        <v>42845</v>
      </c>
      <c r="DO41" s="157">
        <v>42846</v>
      </c>
      <c r="DP41" s="157">
        <v>42847</v>
      </c>
      <c r="DQ41" s="157">
        <v>42848</v>
      </c>
      <c r="DR41" s="157">
        <v>42849</v>
      </c>
      <c r="DS41" s="157">
        <v>42850</v>
      </c>
      <c r="DT41" s="157">
        <v>42851</v>
      </c>
      <c r="DU41" s="157">
        <v>42852</v>
      </c>
      <c r="DV41" s="157">
        <v>42853</v>
      </c>
      <c r="DW41" s="157">
        <v>42854</v>
      </c>
      <c r="DX41" s="157">
        <v>42855</v>
      </c>
      <c r="DY41" s="157">
        <v>42856</v>
      </c>
      <c r="DZ41" s="157">
        <v>42857</v>
      </c>
      <c r="EA41" s="157">
        <v>42858</v>
      </c>
      <c r="EB41" s="157">
        <v>42859</v>
      </c>
      <c r="EC41" s="157">
        <v>42860</v>
      </c>
      <c r="ED41" s="157">
        <v>42861</v>
      </c>
      <c r="EE41" s="157">
        <v>42862</v>
      </c>
      <c r="EF41" s="157">
        <v>42863</v>
      </c>
      <c r="EG41" s="157">
        <v>42864</v>
      </c>
      <c r="EH41" s="157">
        <v>42865</v>
      </c>
      <c r="EI41" s="157">
        <v>42866</v>
      </c>
      <c r="EJ41" s="157">
        <v>42867</v>
      </c>
      <c r="EK41" s="157">
        <v>42868</v>
      </c>
      <c r="EL41" s="157">
        <v>42869</v>
      </c>
      <c r="EM41" s="157">
        <v>42870</v>
      </c>
      <c r="EN41" s="157">
        <v>42871</v>
      </c>
      <c r="EO41" s="157">
        <v>42872</v>
      </c>
      <c r="EP41" s="157">
        <v>42873</v>
      </c>
      <c r="EQ41" s="157">
        <v>42874</v>
      </c>
      <c r="ER41" s="157">
        <v>42875</v>
      </c>
      <c r="ES41" s="157">
        <v>42876</v>
      </c>
      <c r="ET41" s="157">
        <v>42877</v>
      </c>
      <c r="EU41" s="157">
        <v>42878</v>
      </c>
      <c r="EV41" s="157">
        <v>42879</v>
      </c>
      <c r="EW41" s="157">
        <v>42880</v>
      </c>
      <c r="EX41" s="157">
        <v>42881</v>
      </c>
      <c r="EY41" s="157">
        <v>42882</v>
      </c>
      <c r="EZ41" s="157">
        <v>42883</v>
      </c>
      <c r="FA41" s="157">
        <v>42884</v>
      </c>
      <c r="FB41" s="157">
        <v>42885</v>
      </c>
      <c r="FC41" s="157">
        <v>42886</v>
      </c>
      <c r="FD41" s="157">
        <v>42887</v>
      </c>
      <c r="FE41" s="157">
        <v>42888</v>
      </c>
      <c r="FF41" s="157">
        <v>42889</v>
      </c>
      <c r="FG41" s="157">
        <v>42890</v>
      </c>
      <c r="FH41" s="157">
        <v>42891</v>
      </c>
      <c r="FI41" s="157">
        <v>42892</v>
      </c>
      <c r="FJ41" s="157">
        <v>42893</v>
      </c>
      <c r="FK41" s="157">
        <v>42894</v>
      </c>
      <c r="FL41" s="157">
        <v>42895</v>
      </c>
      <c r="FM41" s="157">
        <v>42896</v>
      </c>
      <c r="FN41" s="157">
        <v>42897</v>
      </c>
      <c r="FO41" s="157">
        <v>42898</v>
      </c>
      <c r="FP41" s="157">
        <v>42899</v>
      </c>
      <c r="FQ41" s="157">
        <v>42900</v>
      </c>
      <c r="FR41" s="157">
        <v>42901</v>
      </c>
      <c r="FS41" s="157">
        <v>42902</v>
      </c>
      <c r="FT41" s="157">
        <v>42903</v>
      </c>
      <c r="FU41" s="157">
        <v>42904</v>
      </c>
      <c r="FV41" s="157">
        <v>42905</v>
      </c>
      <c r="FW41" s="157">
        <v>42906</v>
      </c>
      <c r="FX41" s="157">
        <v>42907</v>
      </c>
      <c r="FY41" s="157">
        <v>42908</v>
      </c>
      <c r="FZ41" s="157">
        <v>42909</v>
      </c>
      <c r="GA41" s="157">
        <v>42910</v>
      </c>
      <c r="GB41" s="157">
        <v>42911</v>
      </c>
      <c r="GC41" s="157">
        <v>42912</v>
      </c>
      <c r="GD41" s="157">
        <v>42913</v>
      </c>
      <c r="GE41" s="157">
        <v>42914</v>
      </c>
      <c r="GF41" s="157">
        <v>42915</v>
      </c>
      <c r="GG41" s="157">
        <v>42916</v>
      </c>
      <c r="GH41" s="157">
        <v>42917</v>
      </c>
      <c r="GI41" s="157">
        <v>42918</v>
      </c>
      <c r="GJ41" s="157">
        <v>42919</v>
      </c>
      <c r="GK41" s="157">
        <v>42920</v>
      </c>
      <c r="GL41" s="157">
        <v>42921</v>
      </c>
      <c r="GM41" s="157">
        <v>42922</v>
      </c>
      <c r="GN41" s="157">
        <v>42923</v>
      </c>
      <c r="GO41" s="157">
        <v>42924</v>
      </c>
      <c r="GP41" s="157">
        <v>42925</v>
      </c>
      <c r="GQ41" s="157">
        <v>42926</v>
      </c>
      <c r="GR41" s="157">
        <v>42927</v>
      </c>
      <c r="GS41" s="157">
        <v>42928</v>
      </c>
      <c r="GT41" s="157">
        <v>42929</v>
      </c>
      <c r="GU41" s="157">
        <v>42930</v>
      </c>
      <c r="GV41" s="157">
        <v>42931</v>
      </c>
      <c r="GW41" s="157">
        <v>42932</v>
      </c>
      <c r="GX41" s="157">
        <v>42933</v>
      </c>
      <c r="GY41" s="157">
        <v>42934</v>
      </c>
      <c r="GZ41" s="157">
        <v>42935</v>
      </c>
      <c r="HA41" s="157">
        <v>42936</v>
      </c>
      <c r="HB41" s="157">
        <v>42937</v>
      </c>
      <c r="HC41" s="157">
        <v>42938</v>
      </c>
      <c r="HD41" s="157">
        <v>42939</v>
      </c>
      <c r="HE41" s="157">
        <v>42940</v>
      </c>
      <c r="HF41" s="157">
        <v>42941</v>
      </c>
      <c r="HG41" s="157">
        <v>42942</v>
      </c>
      <c r="HH41" s="157">
        <v>42943</v>
      </c>
      <c r="HI41" s="157">
        <v>42944</v>
      </c>
      <c r="HJ41" s="157">
        <v>42945</v>
      </c>
      <c r="HK41" s="157">
        <v>42946</v>
      </c>
      <c r="HL41" s="157">
        <v>42947</v>
      </c>
      <c r="HM41" s="157">
        <v>42948</v>
      </c>
      <c r="HN41" s="157">
        <v>42949</v>
      </c>
      <c r="HO41" s="157">
        <v>42950</v>
      </c>
      <c r="HP41" s="157">
        <v>42951</v>
      </c>
      <c r="HQ41" s="157">
        <v>42952</v>
      </c>
      <c r="HR41" s="157">
        <v>42953</v>
      </c>
      <c r="HS41" s="157">
        <v>42954</v>
      </c>
      <c r="HT41" s="157">
        <v>42955</v>
      </c>
      <c r="HU41" s="157">
        <v>42956</v>
      </c>
      <c r="HV41" s="157">
        <v>42957</v>
      </c>
      <c r="HW41" s="157">
        <v>42958</v>
      </c>
      <c r="HX41" s="157">
        <v>42959</v>
      </c>
      <c r="HY41" s="157">
        <v>42960</v>
      </c>
      <c r="HZ41" s="157">
        <v>42961</v>
      </c>
      <c r="IA41" s="157">
        <v>42962</v>
      </c>
      <c r="IB41" s="157">
        <v>42963</v>
      </c>
      <c r="IC41" s="157">
        <v>42964</v>
      </c>
      <c r="ID41" s="157">
        <v>42965</v>
      </c>
      <c r="IE41" s="157">
        <v>42966</v>
      </c>
      <c r="IF41" s="157">
        <v>42967</v>
      </c>
      <c r="IG41" s="157">
        <v>42968</v>
      </c>
      <c r="IH41" s="157">
        <v>42969</v>
      </c>
      <c r="II41" s="157">
        <v>42970</v>
      </c>
      <c r="IJ41" s="157">
        <v>42971</v>
      </c>
      <c r="IK41" s="157">
        <v>42972</v>
      </c>
      <c r="IL41" s="157">
        <v>42973</v>
      </c>
      <c r="IM41" s="157">
        <v>42974</v>
      </c>
      <c r="IN41" s="157">
        <v>42975</v>
      </c>
      <c r="IO41" s="157">
        <v>42976</v>
      </c>
      <c r="IP41" s="157">
        <v>42977</v>
      </c>
      <c r="IQ41" s="157">
        <v>42978</v>
      </c>
      <c r="IR41" s="157">
        <v>42979</v>
      </c>
      <c r="IS41" s="157">
        <v>42980</v>
      </c>
      <c r="IT41" s="157">
        <v>42981</v>
      </c>
      <c r="IU41" s="157">
        <v>42982</v>
      </c>
      <c r="IV41" s="157">
        <v>42983</v>
      </c>
      <c r="IW41" s="157">
        <v>42984</v>
      </c>
      <c r="IX41" s="157">
        <v>42985</v>
      </c>
      <c r="IY41" s="157">
        <v>42986</v>
      </c>
      <c r="IZ41" s="157">
        <v>42987</v>
      </c>
      <c r="JA41" s="157">
        <v>42988</v>
      </c>
      <c r="JB41" s="157">
        <v>42989</v>
      </c>
      <c r="JC41" s="157">
        <v>42990</v>
      </c>
      <c r="JD41" s="157">
        <v>42991</v>
      </c>
      <c r="JE41" s="157">
        <v>42992</v>
      </c>
      <c r="JF41" s="157">
        <v>42993</v>
      </c>
      <c r="JG41" s="157">
        <v>42994</v>
      </c>
      <c r="JH41" s="157">
        <v>42995</v>
      </c>
      <c r="JI41" s="157">
        <v>42996</v>
      </c>
      <c r="JJ41" s="157">
        <v>42997</v>
      </c>
      <c r="JK41" s="157">
        <v>42998</v>
      </c>
      <c r="JL41" s="157">
        <v>42999</v>
      </c>
      <c r="JM41" s="157">
        <v>43000</v>
      </c>
      <c r="JN41" s="157">
        <v>43001</v>
      </c>
      <c r="JO41" s="157">
        <v>43002</v>
      </c>
      <c r="JP41" s="157">
        <v>43003</v>
      </c>
      <c r="JQ41" s="157">
        <v>43004</v>
      </c>
      <c r="JR41" s="157">
        <v>43005</v>
      </c>
      <c r="JS41" s="157">
        <v>43006</v>
      </c>
      <c r="JT41" s="157">
        <v>43007</v>
      </c>
      <c r="JU41" s="157">
        <v>43008</v>
      </c>
      <c r="JV41" s="157">
        <v>43009</v>
      </c>
      <c r="JW41" s="157">
        <v>43010</v>
      </c>
      <c r="JX41" s="157">
        <v>43011</v>
      </c>
      <c r="JY41" s="157">
        <v>43012</v>
      </c>
      <c r="JZ41" s="157">
        <v>43013</v>
      </c>
      <c r="KA41" s="157">
        <v>43014</v>
      </c>
      <c r="KB41" s="157">
        <v>43015</v>
      </c>
      <c r="KC41" s="157">
        <v>43016</v>
      </c>
      <c r="KD41" s="157">
        <v>43017</v>
      </c>
      <c r="KE41" s="157">
        <v>43018</v>
      </c>
      <c r="KF41" s="157">
        <v>43019</v>
      </c>
      <c r="KG41" s="157">
        <v>43020</v>
      </c>
      <c r="KH41" s="157">
        <v>43021</v>
      </c>
      <c r="KI41" s="157">
        <v>43022</v>
      </c>
      <c r="KJ41" s="157">
        <v>43023</v>
      </c>
      <c r="KK41" s="157">
        <v>43024</v>
      </c>
      <c r="KL41" s="157">
        <v>43025</v>
      </c>
      <c r="KM41" s="157">
        <v>43026</v>
      </c>
      <c r="KN41" s="157">
        <v>43027</v>
      </c>
      <c r="KO41" s="157">
        <v>43028</v>
      </c>
      <c r="KP41" s="157">
        <v>43029</v>
      </c>
      <c r="KQ41" s="157">
        <v>43030</v>
      </c>
      <c r="KR41" s="157">
        <v>43031</v>
      </c>
      <c r="KS41" s="157">
        <v>43032</v>
      </c>
      <c r="KT41" s="157">
        <v>43033</v>
      </c>
      <c r="KU41" s="157">
        <v>43034</v>
      </c>
      <c r="KV41" s="157">
        <v>43035</v>
      </c>
      <c r="KW41" s="157">
        <v>43036</v>
      </c>
      <c r="KX41" s="157">
        <v>43037</v>
      </c>
      <c r="KY41" s="157">
        <v>43038</v>
      </c>
      <c r="KZ41" s="157">
        <v>43039</v>
      </c>
      <c r="LA41" s="157">
        <v>43040</v>
      </c>
      <c r="LB41" s="157">
        <v>43041</v>
      </c>
      <c r="LC41" s="157">
        <v>43042</v>
      </c>
      <c r="LD41" s="157">
        <v>43043</v>
      </c>
      <c r="LE41" s="157">
        <v>43044</v>
      </c>
      <c r="LF41" s="157">
        <v>43045</v>
      </c>
      <c r="LG41" s="157">
        <v>43046</v>
      </c>
      <c r="LH41" s="157">
        <v>43047</v>
      </c>
      <c r="LI41" s="157">
        <v>43048</v>
      </c>
      <c r="LJ41" s="157">
        <v>43049</v>
      </c>
      <c r="LK41" s="157">
        <v>43050</v>
      </c>
      <c r="LL41" s="157">
        <v>43051</v>
      </c>
      <c r="LM41" s="157">
        <v>43052</v>
      </c>
      <c r="LN41" s="157">
        <v>43053</v>
      </c>
      <c r="LO41" s="157">
        <v>43054</v>
      </c>
      <c r="LP41" s="157">
        <v>43055</v>
      </c>
      <c r="LQ41" s="157">
        <v>43056</v>
      </c>
      <c r="LR41" s="157">
        <v>43057</v>
      </c>
      <c r="LS41" s="157">
        <v>43058</v>
      </c>
      <c r="LT41" s="157">
        <v>43059</v>
      </c>
      <c r="LU41" s="157">
        <v>43060</v>
      </c>
      <c r="LV41" s="157">
        <v>43061</v>
      </c>
      <c r="LW41" s="157">
        <v>43062</v>
      </c>
      <c r="LX41" s="157">
        <v>43063</v>
      </c>
      <c r="LY41" s="157">
        <v>43064</v>
      </c>
      <c r="LZ41" s="157">
        <v>43065</v>
      </c>
      <c r="MA41" s="157">
        <v>43066</v>
      </c>
      <c r="MB41" s="157">
        <v>43067</v>
      </c>
      <c r="MC41" s="157">
        <v>43068</v>
      </c>
      <c r="MD41" s="157">
        <v>43069</v>
      </c>
      <c r="ME41" s="157">
        <v>43070</v>
      </c>
      <c r="MF41" s="157">
        <v>43071</v>
      </c>
      <c r="MG41" s="157">
        <v>43072</v>
      </c>
      <c r="MH41" s="157">
        <v>43073</v>
      </c>
      <c r="MI41" s="157">
        <v>43074</v>
      </c>
      <c r="MJ41" s="157">
        <v>43075</v>
      </c>
      <c r="MK41" s="157">
        <v>43076</v>
      </c>
      <c r="ML41" s="157">
        <v>43077</v>
      </c>
      <c r="MM41" s="157">
        <v>43078</v>
      </c>
      <c r="MN41" s="157">
        <v>43079</v>
      </c>
      <c r="MO41" s="157">
        <v>43080</v>
      </c>
      <c r="MP41" s="157">
        <v>43081</v>
      </c>
      <c r="MQ41" s="157">
        <v>43082</v>
      </c>
      <c r="MR41" s="157">
        <v>43083</v>
      </c>
      <c r="MS41" s="157">
        <v>43084</v>
      </c>
      <c r="MT41" s="157">
        <v>43085</v>
      </c>
      <c r="MU41" s="157">
        <v>43086</v>
      </c>
      <c r="MV41" s="157">
        <v>43087</v>
      </c>
      <c r="MW41" s="157">
        <v>43088</v>
      </c>
      <c r="MX41" s="157">
        <v>43089</v>
      </c>
      <c r="MY41" s="157">
        <v>43090</v>
      </c>
      <c r="MZ41" s="157">
        <v>43091</v>
      </c>
      <c r="NA41" s="157">
        <v>43092</v>
      </c>
      <c r="NB41" s="157">
        <v>43093</v>
      </c>
      <c r="NC41" s="157">
        <v>43094</v>
      </c>
      <c r="ND41" s="157">
        <v>43095</v>
      </c>
      <c r="NE41" s="157">
        <v>43096</v>
      </c>
      <c r="NF41" s="157">
        <v>43097</v>
      </c>
      <c r="NG41" s="157">
        <v>43098</v>
      </c>
      <c r="NH41" s="157">
        <v>43099</v>
      </c>
      <c r="NI41" s="157">
        <v>43100</v>
      </c>
      <c r="NJ41" s="154"/>
    </row>
    <row r="42" spans="1:374" s="155" customFormat="1" x14ac:dyDescent="0.35">
      <c r="A42" s="151"/>
      <c r="B42" s="1154"/>
      <c r="C42" s="1154"/>
      <c r="D42" s="1154"/>
      <c r="E42" s="1154"/>
      <c r="F42" s="1154"/>
      <c r="G42" s="1154"/>
      <c r="H42" s="1154" t="str">
        <f t="shared" ref="H42" si="9">IF(F42="","",F42-G42)</f>
        <v/>
      </c>
      <c r="I42" s="152">
        <v>42736</v>
      </c>
      <c r="J42" s="153">
        <v>42737</v>
      </c>
      <c r="K42" s="153">
        <v>42738</v>
      </c>
      <c r="L42" s="153">
        <v>42739</v>
      </c>
      <c r="M42" s="153">
        <v>42740</v>
      </c>
      <c r="N42" s="153">
        <v>42741</v>
      </c>
      <c r="O42" s="153">
        <v>42742</v>
      </c>
      <c r="P42" s="153">
        <v>42743</v>
      </c>
      <c r="Q42" s="153">
        <v>42744</v>
      </c>
      <c r="R42" s="153">
        <v>42745</v>
      </c>
      <c r="S42" s="153">
        <v>42746</v>
      </c>
      <c r="T42" s="153">
        <v>42747</v>
      </c>
      <c r="U42" s="153">
        <v>42748</v>
      </c>
      <c r="V42" s="153">
        <v>42749</v>
      </c>
      <c r="W42" s="153">
        <v>42750</v>
      </c>
      <c r="X42" s="153">
        <v>42751</v>
      </c>
      <c r="Y42" s="153">
        <v>42752</v>
      </c>
      <c r="Z42" s="153">
        <v>42753</v>
      </c>
      <c r="AA42" s="153">
        <v>42754</v>
      </c>
      <c r="AB42" s="153">
        <v>42755</v>
      </c>
      <c r="AC42" s="153">
        <v>42756</v>
      </c>
      <c r="AD42" s="153">
        <v>42757</v>
      </c>
      <c r="AE42" s="153">
        <v>42758</v>
      </c>
      <c r="AF42" s="153">
        <v>42759</v>
      </c>
      <c r="AG42" s="153">
        <v>42760</v>
      </c>
      <c r="AH42" s="153">
        <v>42761</v>
      </c>
      <c r="AI42" s="153">
        <v>42762</v>
      </c>
      <c r="AJ42" s="153">
        <v>42763</v>
      </c>
      <c r="AK42" s="153">
        <v>42764</v>
      </c>
      <c r="AL42" s="153">
        <v>42765</v>
      </c>
      <c r="AM42" s="153">
        <v>42766</v>
      </c>
      <c r="AN42" s="153">
        <v>42767</v>
      </c>
      <c r="AO42" s="153">
        <v>42768</v>
      </c>
      <c r="AP42" s="153">
        <v>42769</v>
      </c>
      <c r="AQ42" s="153">
        <v>42770</v>
      </c>
      <c r="AR42" s="153">
        <v>42771</v>
      </c>
      <c r="AS42" s="153">
        <v>42772</v>
      </c>
      <c r="AT42" s="153">
        <v>42773</v>
      </c>
      <c r="AU42" s="153">
        <v>42774</v>
      </c>
      <c r="AV42" s="153">
        <v>42775</v>
      </c>
      <c r="AW42" s="153">
        <v>42776</v>
      </c>
      <c r="AX42" s="153">
        <v>42777</v>
      </c>
      <c r="AY42" s="153">
        <v>42778</v>
      </c>
      <c r="AZ42" s="153">
        <v>42779</v>
      </c>
      <c r="BA42" s="153">
        <v>42780</v>
      </c>
      <c r="BB42" s="153">
        <v>42781</v>
      </c>
      <c r="BC42" s="153">
        <v>42782</v>
      </c>
      <c r="BD42" s="153">
        <v>42783</v>
      </c>
      <c r="BE42" s="153">
        <v>42784</v>
      </c>
      <c r="BF42" s="153">
        <v>42785</v>
      </c>
      <c r="BG42" s="153">
        <v>42786</v>
      </c>
      <c r="BH42" s="153">
        <v>42787</v>
      </c>
      <c r="BI42" s="153">
        <v>42788</v>
      </c>
      <c r="BJ42" s="153">
        <v>42789</v>
      </c>
      <c r="BK42" s="153">
        <v>42790</v>
      </c>
      <c r="BL42" s="153">
        <v>42791</v>
      </c>
      <c r="BM42" s="153">
        <v>42792</v>
      </c>
      <c r="BN42" s="153">
        <v>42793</v>
      </c>
      <c r="BO42" s="153">
        <v>42794</v>
      </c>
      <c r="BP42" s="153">
        <v>42795</v>
      </c>
      <c r="BQ42" s="153">
        <v>42796</v>
      </c>
      <c r="BR42" s="153">
        <v>42797</v>
      </c>
      <c r="BS42" s="153">
        <v>42798</v>
      </c>
      <c r="BT42" s="153">
        <v>42799</v>
      </c>
      <c r="BU42" s="153">
        <v>42800</v>
      </c>
      <c r="BV42" s="153">
        <v>42801</v>
      </c>
      <c r="BW42" s="153">
        <v>42802</v>
      </c>
      <c r="BX42" s="153">
        <v>42803</v>
      </c>
      <c r="BY42" s="153">
        <v>42804</v>
      </c>
      <c r="BZ42" s="153">
        <v>42805</v>
      </c>
      <c r="CA42" s="153">
        <v>42806</v>
      </c>
      <c r="CB42" s="153">
        <v>42807</v>
      </c>
      <c r="CC42" s="153">
        <v>42808</v>
      </c>
      <c r="CD42" s="153">
        <v>42809</v>
      </c>
      <c r="CE42" s="153">
        <v>42810</v>
      </c>
      <c r="CF42" s="153">
        <v>42811</v>
      </c>
      <c r="CG42" s="153">
        <v>42812</v>
      </c>
      <c r="CH42" s="153">
        <v>42813</v>
      </c>
      <c r="CI42" s="153">
        <v>42814</v>
      </c>
      <c r="CJ42" s="153">
        <v>42815</v>
      </c>
      <c r="CK42" s="153">
        <v>42816</v>
      </c>
      <c r="CL42" s="153">
        <v>42817</v>
      </c>
      <c r="CM42" s="153">
        <v>42818</v>
      </c>
      <c r="CN42" s="153">
        <v>42819</v>
      </c>
      <c r="CO42" s="153">
        <v>42820</v>
      </c>
      <c r="CP42" s="153">
        <v>42821</v>
      </c>
      <c r="CQ42" s="153">
        <v>42822</v>
      </c>
      <c r="CR42" s="153">
        <v>42823</v>
      </c>
      <c r="CS42" s="153">
        <v>42824</v>
      </c>
      <c r="CT42" s="153">
        <v>42825</v>
      </c>
      <c r="CU42" s="153">
        <v>42826</v>
      </c>
      <c r="CV42" s="153">
        <v>42827</v>
      </c>
      <c r="CW42" s="153">
        <v>42828</v>
      </c>
      <c r="CX42" s="153">
        <v>42829</v>
      </c>
      <c r="CY42" s="153">
        <v>42830</v>
      </c>
      <c r="CZ42" s="153">
        <v>42831</v>
      </c>
      <c r="DA42" s="153">
        <v>42832</v>
      </c>
      <c r="DB42" s="153">
        <v>42833</v>
      </c>
      <c r="DC42" s="153">
        <v>42834</v>
      </c>
      <c r="DD42" s="153">
        <v>42835</v>
      </c>
      <c r="DE42" s="153">
        <v>42836</v>
      </c>
      <c r="DF42" s="153">
        <v>42837</v>
      </c>
      <c r="DG42" s="153">
        <v>42838</v>
      </c>
      <c r="DH42" s="153">
        <v>42839</v>
      </c>
      <c r="DI42" s="153">
        <v>42840</v>
      </c>
      <c r="DJ42" s="153">
        <v>42841</v>
      </c>
      <c r="DK42" s="153">
        <v>42842</v>
      </c>
      <c r="DL42" s="153">
        <v>42843</v>
      </c>
      <c r="DM42" s="153">
        <v>42844</v>
      </c>
      <c r="DN42" s="153">
        <v>42845</v>
      </c>
      <c r="DO42" s="153">
        <v>42846</v>
      </c>
      <c r="DP42" s="153">
        <v>42847</v>
      </c>
      <c r="DQ42" s="153">
        <v>42848</v>
      </c>
      <c r="DR42" s="153">
        <v>42849</v>
      </c>
      <c r="DS42" s="153">
        <v>42850</v>
      </c>
      <c r="DT42" s="153">
        <v>42851</v>
      </c>
      <c r="DU42" s="153">
        <v>42852</v>
      </c>
      <c r="DV42" s="153">
        <v>42853</v>
      </c>
      <c r="DW42" s="153">
        <v>42854</v>
      </c>
      <c r="DX42" s="153">
        <v>42855</v>
      </c>
      <c r="DY42" s="153">
        <v>42856</v>
      </c>
      <c r="DZ42" s="153">
        <v>42857</v>
      </c>
      <c r="EA42" s="153">
        <v>42858</v>
      </c>
      <c r="EB42" s="153">
        <v>42859</v>
      </c>
      <c r="EC42" s="153">
        <v>42860</v>
      </c>
      <c r="ED42" s="153">
        <v>42861</v>
      </c>
      <c r="EE42" s="153">
        <v>42862</v>
      </c>
      <c r="EF42" s="153">
        <v>42863</v>
      </c>
      <c r="EG42" s="153">
        <v>42864</v>
      </c>
      <c r="EH42" s="153">
        <v>42865</v>
      </c>
      <c r="EI42" s="153">
        <v>42866</v>
      </c>
      <c r="EJ42" s="153">
        <v>42867</v>
      </c>
      <c r="EK42" s="153">
        <v>42868</v>
      </c>
      <c r="EL42" s="153">
        <v>42869</v>
      </c>
      <c r="EM42" s="153">
        <v>42870</v>
      </c>
      <c r="EN42" s="153">
        <v>42871</v>
      </c>
      <c r="EO42" s="153">
        <v>42872</v>
      </c>
      <c r="EP42" s="153">
        <v>42873</v>
      </c>
      <c r="EQ42" s="153">
        <v>42874</v>
      </c>
      <c r="ER42" s="153">
        <v>42875</v>
      </c>
      <c r="ES42" s="153">
        <v>42876</v>
      </c>
      <c r="ET42" s="153">
        <v>42877</v>
      </c>
      <c r="EU42" s="153">
        <v>42878</v>
      </c>
      <c r="EV42" s="153">
        <v>42879</v>
      </c>
      <c r="EW42" s="153">
        <v>42880</v>
      </c>
      <c r="EX42" s="153">
        <v>42881</v>
      </c>
      <c r="EY42" s="153">
        <v>42882</v>
      </c>
      <c r="EZ42" s="153">
        <v>42883</v>
      </c>
      <c r="FA42" s="153">
        <v>42884</v>
      </c>
      <c r="FB42" s="153">
        <v>42885</v>
      </c>
      <c r="FC42" s="153">
        <v>42886</v>
      </c>
      <c r="FD42" s="153">
        <v>42887</v>
      </c>
      <c r="FE42" s="153">
        <v>42888</v>
      </c>
      <c r="FF42" s="153">
        <v>42889</v>
      </c>
      <c r="FG42" s="153">
        <v>42890</v>
      </c>
      <c r="FH42" s="153">
        <v>42891</v>
      </c>
      <c r="FI42" s="153">
        <v>42892</v>
      </c>
      <c r="FJ42" s="153">
        <v>42893</v>
      </c>
      <c r="FK42" s="153">
        <v>42894</v>
      </c>
      <c r="FL42" s="153">
        <v>42895</v>
      </c>
      <c r="FM42" s="153">
        <v>42896</v>
      </c>
      <c r="FN42" s="153">
        <v>42897</v>
      </c>
      <c r="FO42" s="153">
        <v>42898</v>
      </c>
      <c r="FP42" s="153">
        <v>42899</v>
      </c>
      <c r="FQ42" s="153">
        <v>42900</v>
      </c>
      <c r="FR42" s="153">
        <v>42901</v>
      </c>
      <c r="FS42" s="153">
        <v>42902</v>
      </c>
      <c r="FT42" s="153">
        <v>42903</v>
      </c>
      <c r="FU42" s="153">
        <v>42904</v>
      </c>
      <c r="FV42" s="153">
        <v>42905</v>
      </c>
      <c r="FW42" s="153">
        <v>42906</v>
      </c>
      <c r="FX42" s="153">
        <v>42907</v>
      </c>
      <c r="FY42" s="153">
        <v>42908</v>
      </c>
      <c r="FZ42" s="153">
        <v>42909</v>
      </c>
      <c r="GA42" s="153">
        <v>42910</v>
      </c>
      <c r="GB42" s="153">
        <v>42911</v>
      </c>
      <c r="GC42" s="153">
        <v>42912</v>
      </c>
      <c r="GD42" s="153">
        <v>42913</v>
      </c>
      <c r="GE42" s="153">
        <v>42914</v>
      </c>
      <c r="GF42" s="153">
        <v>42915</v>
      </c>
      <c r="GG42" s="153">
        <v>42916</v>
      </c>
      <c r="GH42" s="153">
        <v>42917</v>
      </c>
      <c r="GI42" s="153">
        <v>42918</v>
      </c>
      <c r="GJ42" s="153">
        <v>42919</v>
      </c>
      <c r="GK42" s="153">
        <v>42920</v>
      </c>
      <c r="GL42" s="153">
        <v>42921</v>
      </c>
      <c r="GM42" s="153">
        <v>42922</v>
      </c>
      <c r="GN42" s="153">
        <v>42923</v>
      </c>
      <c r="GO42" s="153">
        <v>42924</v>
      </c>
      <c r="GP42" s="153">
        <v>42925</v>
      </c>
      <c r="GQ42" s="153">
        <v>42926</v>
      </c>
      <c r="GR42" s="153">
        <v>42927</v>
      </c>
      <c r="GS42" s="153">
        <v>42928</v>
      </c>
      <c r="GT42" s="153">
        <v>42929</v>
      </c>
      <c r="GU42" s="153">
        <v>42930</v>
      </c>
      <c r="GV42" s="153">
        <v>42931</v>
      </c>
      <c r="GW42" s="153">
        <v>42932</v>
      </c>
      <c r="GX42" s="153">
        <v>42933</v>
      </c>
      <c r="GY42" s="153">
        <v>42934</v>
      </c>
      <c r="GZ42" s="153">
        <v>42935</v>
      </c>
      <c r="HA42" s="153">
        <v>42936</v>
      </c>
      <c r="HB42" s="153">
        <v>42937</v>
      </c>
      <c r="HC42" s="153">
        <v>42938</v>
      </c>
      <c r="HD42" s="153">
        <v>42939</v>
      </c>
      <c r="HE42" s="153">
        <v>42940</v>
      </c>
      <c r="HF42" s="153">
        <v>42941</v>
      </c>
      <c r="HG42" s="153">
        <v>42942</v>
      </c>
      <c r="HH42" s="153">
        <v>42943</v>
      </c>
      <c r="HI42" s="153">
        <v>42944</v>
      </c>
      <c r="HJ42" s="153">
        <v>42945</v>
      </c>
      <c r="HK42" s="153">
        <v>42946</v>
      </c>
      <c r="HL42" s="153">
        <v>42947</v>
      </c>
      <c r="HM42" s="153">
        <v>42948</v>
      </c>
      <c r="HN42" s="153">
        <v>42949</v>
      </c>
      <c r="HO42" s="153">
        <v>42950</v>
      </c>
      <c r="HP42" s="153">
        <v>42951</v>
      </c>
      <c r="HQ42" s="153">
        <v>42952</v>
      </c>
      <c r="HR42" s="153">
        <v>42953</v>
      </c>
      <c r="HS42" s="153">
        <v>42954</v>
      </c>
      <c r="HT42" s="153">
        <v>42955</v>
      </c>
      <c r="HU42" s="153">
        <v>42956</v>
      </c>
      <c r="HV42" s="153">
        <v>42957</v>
      </c>
      <c r="HW42" s="153">
        <v>42958</v>
      </c>
      <c r="HX42" s="153">
        <v>42959</v>
      </c>
      <c r="HY42" s="153">
        <v>42960</v>
      </c>
      <c r="HZ42" s="153">
        <v>42961</v>
      </c>
      <c r="IA42" s="153">
        <v>42962</v>
      </c>
      <c r="IB42" s="153">
        <v>42963</v>
      </c>
      <c r="IC42" s="153">
        <v>42964</v>
      </c>
      <c r="ID42" s="153">
        <v>42965</v>
      </c>
      <c r="IE42" s="153">
        <v>42966</v>
      </c>
      <c r="IF42" s="153">
        <v>42967</v>
      </c>
      <c r="IG42" s="153">
        <v>42968</v>
      </c>
      <c r="IH42" s="153">
        <v>42969</v>
      </c>
      <c r="II42" s="153">
        <v>42970</v>
      </c>
      <c r="IJ42" s="153">
        <v>42971</v>
      </c>
      <c r="IK42" s="153">
        <v>42972</v>
      </c>
      <c r="IL42" s="153">
        <v>42973</v>
      </c>
      <c r="IM42" s="153">
        <v>42974</v>
      </c>
      <c r="IN42" s="153">
        <v>42975</v>
      </c>
      <c r="IO42" s="153">
        <v>42976</v>
      </c>
      <c r="IP42" s="153">
        <v>42977</v>
      </c>
      <c r="IQ42" s="153">
        <v>42978</v>
      </c>
      <c r="IR42" s="153">
        <v>42979</v>
      </c>
      <c r="IS42" s="153">
        <v>42980</v>
      </c>
      <c r="IT42" s="153">
        <v>42981</v>
      </c>
      <c r="IU42" s="153">
        <v>42982</v>
      </c>
      <c r="IV42" s="153">
        <v>42983</v>
      </c>
      <c r="IW42" s="153">
        <v>42984</v>
      </c>
      <c r="IX42" s="153">
        <v>42985</v>
      </c>
      <c r="IY42" s="153">
        <v>42986</v>
      </c>
      <c r="IZ42" s="153">
        <v>42987</v>
      </c>
      <c r="JA42" s="153">
        <v>42988</v>
      </c>
      <c r="JB42" s="153">
        <v>42989</v>
      </c>
      <c r="JC42" s="153">
        <v>42990</v>
      </c>
      <c r="JD42" s="153">
        <v>42991</v>
      </c>
      <c r="JE42" s="153">
        <v>42992</v>
      </c>
      <c r="JF42" s="153">
        <v>42993</v>
      </c>
      <c r="JG42" s="153">
        <v>42994</v>
      </c>
      <c r="JH42" s="153">
        <v>42995</v>
      </c>
      <c r="JI42" s="153">
        <v>42996</v>
      </c>
      <c r="JJ42" s="153">
        <v>42997</v>
      </c>
      <c r="JK42" s="153">
        <v>42998</v>
      </c>
      <c r="JL42" s="153">
        <v>42999</v>
      </c>
      <c r="JM42" s="153">
        <v>43000</v>
      </c>
      <c r="JN42" s="153">
        <v>43001</v>
      </c>
      <c r="JO42" s="153">
        <v>43002</v>
      </c>
      <c r="JP42" s="153">
        <v>43003</v>
      </c>
      <c r="JQ42" s="153">
        <v>43004</v>
      </c>
      <c r="JR42" s="153">
        <v>43005</v>
      </c>
      <c r="JS42" s="153">
        <v>43006</v>
      </c>
      <c r="JT42" s="153">
        <v>43007</v>
      </c>
      <c r="JU42" s="153">
        <v>43008</v>
      </c>
      <c r="JV42" s="153">
        <v>43009</v>
      </c>
      <c r="JW42" s="153">
        <v>43010</v>
      </c>
      <c r="JX42" s="153">
        <v>43011</v>
      </c>
      <c r="JY42" s="153">
        <v>43012</v>
      </c>
      <c r="JZ42" s="153">
        <v>43013</v>
      </c>
      <c r="KA42" s="153">
        <v>43014</v>
      </c>
      <c r="KB42" s="153">
        <v>43015</v>
      </c>
      <c r="KC42" s="153">
        <v>43016</v>
      </c>
      <c r="KD42" s="153">
        <v>43017</v>
      </c>
      <c r="KE42" s="153">
        <v>43018</v>
      </c>
      <c r="KF42" s="153">
        <v>43019</v>
      </c>
      <c r="KG42" s="153">
        <v>43020</v>
      </c>
      <c r="KH42" s="153">
        <v>43021</v>
      </c>
      <c r="KI42" s="153">
        <v>43022</v>
      </c>
      <c r="KJ42" s="153">
        <v>43023</v>
      </c>
      <c r="KK42" s="153">
        <v>43024</v>
      </c>
      <c r="KL42" s="153">
        <v>43025</v>
      </c>
      <c r="KM42" s="153">
        <v>43026</v>
      </c>
      <c r="KN42" s="153">
        <v>43027</v>
      </c>
      <c r="KO42" s="153">
        <v>43028</v>
      </c>
      <c r="KP42" s="153">
        <v>43029</v>
      </c>
      <c r="KQ42" s="153">
        <v>43030</v>
      </c>
      <c r="KR42" s="153">
        <v>43031</v>
      </c>
      <c r="KS42" s="153">
        <v>43032</v>
      </c>
      <c r="KT42" s="153">
        <v>43033</v>
      </c>
      <c r="KU42" s="153">
        <v>43034</v>
      </c>
      <c r="KV42" s="153">
        <v>43035</v>
      </c>
      <c r="KW42" s="153">
        <v>43036</v>
      </c>
      <c r="KX42" s="153">
        <v>43037</v>
      </c>
      <c r="KY42" s="153">
        <v>43038</v>
      </c>
      <c r="KZ42" s="153">
        <v>43039</v>
      </c>
      <c r="LA42" s="153">
        <v>43040</v>
      </c>
      <c r="LB42" s="153">
        <v>43041</v>
      </c>
      <c r="LC42" s="153">
        <v>43042</v>
      </c>
      <c r="LD42" s="153">
        <v>43043</v>
      </c>
      <c r="LE42" s="153">
        <v>43044</v>
      </c>
      <c r="LF42" s="153">
        <v>43045</v>
      </c>
      <c r="LG42" s="153">
        <v>43046</v>
      </c>
      <c r="LH42" s="153">
        <v>43047</v>
      </c>
      <c r="LI42" s="153">
        <v>43048</v>
      </c>
      <c r="LJ42" s="153">
        <v>43049</v>
      </c>
      <c r="LK42" s="153">
        <v>43050</v>
      </c>
      <c r="LL42" s="153">
        <v>43051</v>
      </c>
      <c r="LM42" s="153">
        <v>43052</v>
      </c>
      <c r="LN42" s="153">
        <v>43053</v>
      </c>
      <c r="LO42" s="153">
        <v>43054</v>
      </c>
      <c r="LP42" s="153">
        <v>43055</v>
      </c>
      <c r="LQ42" s="153">
        <v>43056</v>
      </c>
      <c r="LR42" s="153">
        <v>43057</v>
      </c>
      <c r="LS42" s="153">
        <v>43058</v>
      </c>
      <c r="LT42" s="153">
        <v>43059</v>
      </c>
      <c r="LU42" s="153">
        <v>43060</v>
      </c>
      <c r="LV42" s="153">
        <v>43061</v>
      </c>
      <c r="LW42" s="153">
        <v>43062</v>
      </c>
      <c r="LX42" s="153">
        <v>43063</v>
      </c>
      <c r="LY42" s="153">
        <v>43064</v>
      </c>
      <c r="LZ42" s="153">
        <v>43065</v>
      </c>
      <c r="MA42" s="153">
        <v>43066</v>
      </c>
      <c r="MB42" s="153">
        <v>43067</v>
      </c>
      <c r="MC42" s="153">
        <v>43068</v>
      </c>
      <c r="MD42" s="153">
        <v>43069</v>
      </c>
      <c r="ME42" s="153">
        <v>43070</v>
      </c>
      <c r="MF42" s="153">
        <v>43071</v>
      </c>
      <c r="MG42" s="153">
        <v>43072</v>
      </c>
      <c r="MH42" s="153">
        <v>43073</v>
      </c>
      <c r="MI42" s="153">
        <v>43074</v>
      </c>
      <c r="MJ42" s="153">
        <v>43075</v>
      </c>
      <c r="MK42" s="153">
        <v>43076</v>
      </c>
      <c r="ML42" s="153">
        <v>43077</v>
      </c>
      <c r="MM42" s="153">
        <v>43078</v>
      </c>
      <c r="MN42" s="153">
        <v>43079</v>
      </c>
      <c r="MO42" s="153">
        <v>43080</v>
      </c>
      <c r="MP42" s="153">
        <v>43081</v>
      </c>
      <c r="MQ42" s="153">
        <v>43082</v>
      </c>
      <c r="MR42" s="153">
        <v>43083</v>
      </c>
      <c r="MS42" s="153">
        <v>43084</v>
      </c>
      <c r="MT42" s="153">
        <v>43085</v>
      </c>
      <c r="MU42" s="153">
        <v>43086</v>
      </c>
      <c r="MV42" s="153">
        <v>43087</v>
      </c>
      <c r="MW42" s="153">
        <v>43088</v>
      </c>
      <c r="MX42" s="153">
        <v>43089</v>
      </c>
      <c r="MY42" s="153">
        <v>43090</v>
      </c>
      <c r="MZ42" s="153">
        <v>43091</v>
      </c>
      <c r="NA42" s="153">
        <v>43092</v>
      </c>
      <c r="NB42" s="153">
        <v>43093</v>
      </c>
      <c r="NC42" s="153">
        <v>43094</v>
      </c>
      <c r="ND42" s="153">
        <v>43095</v>
      </c>
      <c r="NE42" s="153">
        <v>43096</v>
      </c>
      <c r="NF42" s="153">
        <v>43097</v>
      </c>
      <c r="NG42" s="153">
        <v>43098</v>
      </c>
      <c r="NH42" s="153">
        <v>43099</v>
      </c>
      <c r="NI42" s="153">
        <v>43100</v>
      </c>
      <c r="NJ42" s="154"/>
    </row>
    <row r="43" spans="1:374" s="155" customFormat="1" x14ac:dyDescent="0.35">
      <c r="A43" s="151"/>
      <c r="B43" s="1155"/>
      <c r="C43" s="1155"/>
      <c r="D43" s="1155"/>
      <c r="E43" s="1155"/>
      <c r="F43" s="1155"/>
      <c r="G43" s="1155"/>
      <c r="H43" s="1155"/>
      <c r="I43" s="156">
        <v>42736</v>
      </c>
      <c r="J43" s="157">
        <v>42737</v>
      </c>
      <c r="K43" s="157">
        <v>42738</v>
      </c>
      <c r="L43" s="157">
        <v>42739</v>
      </c>
      <c r="M43" s="157">
        <v>42740</v>
      </c>
      <c r="N43" s="157">
        <v>42741</v>
      </c>
      <c r="O43" s="157">
        <v>42742</v>
      </c>
      <c r="P43" s="157">
        <v>42743</v>
      </c>
      <c r="Q43" s="157">
        <v>42744</v>
      </c>
      <c r="R43" s="157">
        <v>42745</v>
      </c>
      <c r="S43" s="157">
        <v>42746</v>
      </c>
      <c r="T43" s="157">
        <v>42747</v>
      </c>
      <c r="U43" s="157">
        <v>42748</v>
      </c>
      <c r="V43" s="157">
        <v>42749</v>
      </c>
      <c r="W43" s="157">
        <v>42750</v>
      </c>
      <c r="X43" s="157">
        <v>42751</v>
      </c>
      <c r="Y43" s="157">
        <v>42752</v>
      </c>
      <c r="Z43" s="157">
        <v>42753</v>
      </c>
      <c r="AA43" s="157">
        <v>42754</v>
      </c>
      <c r="AB43" s="157">
        <v>42755</v>
      </c>
      <c r="AC43" s="157">
        <v>42756</v>
      </c>
      <c r="AD43" s="157">
        <v>42757</v>
      </c>
      <c r="AE43" s="157">
        <v>42758</v>
      </c>
      <c r="AF43" s="157">
        <v>42759</v>
      </c>
      <c r="AG43" s="157">
        <v>42760</v>
      </c>
      <c r="AH43" s="157">
        <v>42761</v>
      </c>
      <c r="AI43" s="157">
        <v>42762</v>
      </c>
      <c r="AJ43" s="157">
        <v>42763</v>
      </c>
      <c r="AK43" s="157">
        <v>42764</v>
      </c>
      <c r="AL43" s="157">
        <v>42765</v>
      </c>
      <c r="AM43" s="157">
        <v>42766</v>
      </c>
      <c r="AN43" s="157">
        <v>42767</v>
      </c>
      <c r="AO43" s="157">
        <v>42768</v>
      </c>
      <c r="AP43" s="157">
        <v>42769</v>
      </c>
      <c r="AQ43" s="157">
        <v>42770</v>
      </c>
      <c r="AR43" s="157">
        <v>42771</v>
      </c>
      <c r="AS43" s="157">
        <v>42772</v>
      </c>
      <c r="AT43" s="157">
        <v>42773</v>
      </c>
      <c r="AU43" s="157">
        <v>42774</v>
      </c>
      <c r="AV43" s="157">
        <v>42775</v>
      </c>
      <c r="AW43" s="157">
        <v>42776</v>
      </c>
      <c r="AX43" s="157">
        <v>42777</v>
      </c>
      <c r="AY43" s="157">
        <v>42778</v>
      </c>
      <c r="AZ43" s="157">
        <v>42779</v>
      </c>
      <c r="BA43" s="157">
        <v>42780</v>
      </c>
      <c r="BB43" s="157">
        <v>42781</v>
      </c>
      <c r="BC43" s="157">
        <v>42782</v>
      </c>
      <c r="BD43" s="157">
        <v>42783</v>
      </c>
      <c r="BE43" s="157">
        <v>42784</v>
      </c>
      <c r="BF43" s="157">
        <v>42785</v>
      </c>
      <c r="BG43" s="157">
        <v>42786</v>
      </c>
      <c r="BH43" s="157">
        <v>42787</v>
      </c>
      <c r="BI43" s="157">
        <v>42788</v>
      </c>
      <c r="BJ43" s="157">
        <v>42789</v>
      </c>
      <c r="BK43" s="157">
        <v>42790</v>
      </c>
      <c r="BL43" s="157">
        <v>42791</v>
      </c>
      <c r="BM43" s="157">
        <v>42792</v>
      </c>
      <c r="BN43" s="157">
        <v>42793</v>
      </c>
      <c r="BO43" s="157">
        <v>42794</v>
      </c>
      <c r="BP43" s="157">
        <v>42795</v>
      </c>
      <c r="BQ43" s="157">
        <v>42796</v>
      </c>
      <c r="BR43" s="157">
        <v>42797</v>
      </c>
      <c r="BS43" s="157">
        <v>42798</v>
      </c>
      <c r="BT43" s="157">
        <v>42799</v>
      </c>
      <c r="BU43" s="157">
        <v>42800</v>
      </c>
      <c r="BV43" s="157">
        <v>42801</v>
      </c>
      <c r="BW43" s="157">
        <v>42802</v>
      </c>
      <c r="BX43" s="157">
        <v>42803</v>
      </c>
      <c r="BY43" s="157">
        <v>42804</v>
      </c>
      <c r="BZ43" s="157">
        <v>42805</v>
      </c>
      <c r="CA43" s="157">
        <v>42806</v>
      </c>
      <c r="CB43" s="157">
        <v>42807</v>
      </c>
      <c r="CC43" s="157">
        <v>42808</v>
      </c>
      <c r="CD43" s="157">
        <v>42809</v>
      </c>
      <c r="CE43" s="157">
        <v>42810</v>
      </c>
      <c r="CF43" s="157">
        <v>42811</v>
      </c>
      <c r="CG43" s="157">
        <v>42812</v>
      </c>
      <c r="CH43" s="157">
        <v>42813</v>
      </c>
      <c r="CI43" s="157">
        <v>42814</v>
      </c>
      <c r="CJ43" s="157">
        <v>42815</v>
      </c>
      <c r="CK43" s="157">
        <v>42816</v>
      </c>
      <c r="CL43" s="157">
        <v>42817</v>
      </c>
      <c r="CM43" s="157">
        <v>42818</v>
      </c>
      <c r="CN43" s="157">
        <v>42819</v>
      </c>
      <c r="CO43" s="157">
        <v>42820</v>
      </c>
      <c r="CP43" s="157">
        <v>42821</v>
      </c>
      <c r="CQ43" s="157">
        <v>42822</v>
      </c>
      <c r="CR43" s="157">
        <v>42823</v>
      </c>
      <c r="CS43" s="157">
        <v>42824</v>
      </c>
      <c r="CT43" s="157">
        <v>42825</v>
      </c>
      <c r="CU43" s="157">
        <v>42826</v>
      </c>
      <c r="CV43" s="157">
        <v>42827</v>
      </c>
      <c r="CW43" s="157">
        <v>42828</v>
      </c>
      <c r="CX43" s="157">
        <v>42829</v>
      </c>
      <c r="CY43" s="157">
        <v>42830</v>
      </c>
      <c r="CZ43" s="157">
        <v>42831</v>
      </c>
      <c r="DA43" s="157">
        <v>42832</v>
      </c>
      <c r="DB43" s="157">
        <v>42833</v>
      </c>
      <c r="DC43" s="157">
        <v>42834</v>
      </c>
      <c r="DD43" s="157">
        <v>42835</v>
      </c>
      <c r="DE43" s="157">
        <v>42836</v>
      </c>
      <c r="DF43" s="157">
        <v>42837</v>
      </c>
      <c r="DG43" s="157">
        <v>42838</v>
      </c>
      <c r="DH43" s="157">
        <v>42839</v>
      </c>
      <c r="DI43" s="157">
        <v>42840</v>
      </c>
      <c r="DJ43" s="157">
        <v>42841</v>
      </c>
      <c r="DK43" s="157">
        <v>42842</v>
      </c>
      <c r="DL43" s="157">
        <v>42843</v>
      </c>
      <c r="DM43" s="157">
        <v>42844</v>
      </c>
      <c r="DN43" s="157">
        <v>42845</v>
      </c>
      <c r="DO43" s="157">
        <v>42846</v>
      </c>
      <c r="DP43" s="157">
        <v>42847</v>
      </c>
      <c r="DQ43" s="157">
        <v>42848</v>
      </c>
      <c r="DR43" s="157">
        <v>42849</v>
      </c>
      <c r="DS43" s="157">
        <v>42850</v>
      </c>
      <c r="DT43" s="157">
        <v>42851</v>
      </c>
      <c r="DU43" s="157">
        <v>42852</v>
      </c>
      <c r="DV43" s="157">
        <v>42853</v>
      </c>
      <c r="DW43" s="157">
        <v>42854</v>
      </c>
      <c r="DX43" s="157">
        <v>42855</v>
      </c>
      <c r="DY43" s="157">
        <v>42856</v>
      </c>
      <c r="DZ43" s="157">
        <v>42857</v>
      </c>
      <c r="EA43" s="157">
        <v>42858</v>
      </c>
      <c r="EB43" s="157">
        <v>42859</v>
      </c>
      <c r="EC43" s="157">
        <v>42860</v>
      </c>
      <c r="ED43" s="157">
        <v>42861</v>
      </c>
      <c r="EE43" s="157">
        <v>42862</v>
      </c>
      <c r="EF43" s="157">
        <v>42863</v>
      </c>
      <c r="EG43" s="157">
        <v>42864</v>
      </c>
      <c r="EH43" s="157">
        <v>42865</v>
      </c>
      <c r="EI43" s="157">
        <v>42866</v>
      </c>
      <c r="EJ43" s="157">
        <v>42867</v>
      </c>
      <c r="EK43" s="157">
        <v>42868</v>
      </c>
      <c r="EL43" s="157">
        <v>42869</v>
      </c>
      <c r="EM43" s="157">
        <v>42870</v>
      </c>
      <c r="EN43" s="157">
        <v>42871</v>
      </c>
      <c r="EO43" s="157">
        <v>42872</v>
      </c>
      <c r="EP43" s="157">
        <v>42873</v>
      </c>
      <c r="EQ43" s="157">
        <v>42874</v>
      </c>
      <c r="ER43" s="157">
        <v>42875</v>
      </c>
      <c r="ES43" s="157">
        <v>42876</v>
      </c>
      <c r="ET43" s="157">
        <v>42877</v>
      </c>
      <c r="EU43" s="157">
        <v>42878</v>
      </c>
      <c r="EV43" s="157">
        <v>42879</v>
      </c>
      <c r="EW43" s="157">
        <v>42880</v>
      </c>
      <c r="EX43" s="157">
        <v>42881</v>
      </c>
      <c r="EY43" s="157">
        <v>42882</v>
      </c>
      <c r="EZ43" s="157">
        <v>42883</v>
      </c>
      <c r="FA43" s="157">
        <v>42884</v>
      </c>
      <c r="FB43" s="157">
        <v>42885</v>
      </c>
      <c r="FC43" s="157">
        <v>42886</v>
      </c>
      <c r="FD43" s="157">
        <v>42887</v>
      </c>
      <c r="FE43" s="157">
        <v>42888</v>
      </c>
      <c r="FF43" s="157">
        <v>42889</v>
      </c>
      <c r="FG43" s="157">
        <v>42890</v>
      </c>
      <c r="FH43" s="157">
        <v>42891</v>
      </c>
      <c r="FI43" s="157">
        <v>42892</v>
      </c>
      <c r="FJ43" s="157">
        <v>42893</v>
      </c>
      <c r="FK43" s="157">
        <v>42894</v>
      </c>
      <c r="FL43" s="157">
        <v>42895</v>
      </c>
      <c r="FM43" s="157">
        <v>42896</v>
      </c>
      <c r="FN43" s="157">
        <v>42897</v>
      </c>
      <c r="FO43" s="157">
        <v>42898</v>
      </c>
      <c r="FP43" s="157">
        <v>42899</v>
      </c>
      <c r="FQ43" s="157">
        <v>42900</v>
      </c>
      <c r="FR43" s="157">
        <v>42901</v>
      </c>
      <c r="FS43" s="157">
        <v>42902</v>
      </c>
      <c r="FT43" s="157">
        <v>42903</v>
      </c>
      <c r="FU43" s="157">
        <v>42904</v>
      </c>
      <c r="FV43" s="157">
        <v>42905</v>
      </c>
      <c r="FW43" s="157">
        <v>42906</v>
      </c>
      <c r="FX43" s="157">
        <v>42907</v>
      </c>
      <c r="FY43" s="157">
        <v>42908</v>
      </c>
      <c r="FZ43" s="157">
        <v>42909</v>
      </c>
      <c r="GA43" s="157">
        <v>42910</v>
      </c>
      <c r="GB43" s="157">
        <v>42911</v>
      </c>
      <c r="GC43" s="157">
        <v>42912</v>
      </c>
      <c r="GD43" s="157">
        <v>42913</v>
      </c>
      <c r="GE43" s="157">
        <v>42914</v>
      </c>
      <c r="GF43" s="157">
        <v>42915</v>
      </c>
      <c r="GG43" s="157">
        <v>42916</v>
      </c>
      <c r="GH43" s="157">
        <v>42917</v>
      </c>
      <c r="GI43" s="157">
        <v>42918</v>
      </c>
      <c r="GJ43" s="157">
        <v>42919</v>
      </c>
      <c r="GK43" s="157">
        <v>42920</v>
      </c>
      <c r="GL43" s="157">
        <v>42921</v>
      </c>
      <c r="GM43" s="157">
        <v>42922</v>
      </c>
      <c r="GN43" s="157">
        <v>42923</v>
      </c>
      <c r="GO43" s="157">
        <v>42924</v>
      </c>
      <c r="GP43" s="157">
        <v>42925</v>
      </c>
      <c r="GQ43" s="157">
        <v>42926</v>
      </c>
      <c r="GR43" s="157">
        <v>42927</v>
      </c>
      <c r="GS43" s="157">
        <v>42928</v>
      </c>
      <c r="GT43" s="157">
        <v>42929</v>
      </c>
      <c r="GU43" s="157">
        <v>42930</v>
      </c>
      <c r="GV43" s="157">
        <v>42931</v>
      </c>
      <c r="GW43" s="157">
        <v>42932</v>
      </c>
      <c r="GX43" s="157">
        <v>42933</v>
      </c>
      <c r="GY43" s="157">
        <v>42934</v>
      </c>
      <c r="GZ43" s="157">
        <v>42935</v>
      </c>
      <c r="HA43" s="157">
        <v>42936</v>
      </c>
      <c r="HB43" s="157">
        <v>42937</v>
      </c>
      <c r="HC43" s="157">
        <v>42938</v>
      </c>
      <c r="HD43" s="157">
        <v>42939</v>
      </c>
      <c r="HE43" s="157">
        <v>42940</v>
      </c>
      <c r="HF43" s="157">
        <v>42941</v>
      </c>
      <c r="HG43" s="157">
        <v>42942</v>
      </c>
      <c r="HH43" s="157">
        <v>42943</v>
      </c>
      <c r="HI43" s="157">
        <v>42944</v>
      </c>
      <c r="HJ43" s="157">
        <v>42945</v>
      </c>
      <c r="HK43" s="157">
        <v>42946</v>
      </c>
      <c r="HL43" s="157">
        <v>42947</v>
      </c>
      <c r="HM43" s="157">
        <v>42948</v>
      </c>
      <c r="HN43" s="157">
        <v>42949</v>
      </c>
      <c r="HO43" s="157">
        <v>42950</v>
      </c>
      <c r="HP43" s="157">
        <v>42951</v>
      </c>
      <c r="HQ43" s="157">
        <v>42952</v>
      </c>
      <c r="HR43" s="157">
        <v>42953</v>
      </c>
      <c r="HS43" s="157">
        <v>42954</v>
      </c>
      <c r="HT43" s="157">
        <v>42955</v>
      </c>
      <c r="HU43" s="157">
        <v>42956</v>
      </c>
      <c r="HV43" s="157">
        <v>42957</v>
      </c>
      <c r="HW43" s="157">
        <v>42958</v>
      </c>
      <c r="HX43" s="157">
        <v>42959</v>
      </c>
      <c r="HY43" s="157">
        <v>42960</v>
      </c>
      <c r="HZ43" s="157">
        <v>42961</v>
      </c>
      <c r="IA43" s="157">
        <v>42962</v>
      </c>
      <c r="IB43" s="157">
        <v>42963</v>
      </c>
      <c r="IC43" s="157">
        <v>42964</v>
      </c>
      <c r="ID43" s="157">
        <v>42965</v>
      </c>
      <c r="IE43" s="157">
        <v>42966</v>
      </c>
      <c r="IF43" s="157">
        <v>42967</v>
      </c>
      <c r="IG43" s="157">
        <v>42968</v>
      </c>
      <c r="IH43" s="157">
        <v>42969</v>
      </c>
      <c r="II43" s="157">
        <v>42970</v>
      </c>
      <c r="IJ43" s="157">
        <v>42971</v>
      </c>
      <c r="IK43" s="157">
        <v>42972</v>
      </c>
      <c r="IL43" s="157">
        <v>42973</v>
      </c>
      <c r="IM43" s="157">
        <v>42974</v>
      </c>
      <c r="IN43" s="157">
        <v>42975</v>
      </c>
      <c r="IO43" s="157">
        <v>42976</v>
      </c>
      <c r="IP43" s="157">
        <v>42977</v>
      </c>
      <c r="IQ43" s="157">
        <v>42978</v>
      </c>
      <c r="IR43" s="157">
        <v>42979</v>
      </c>
      <c r="IS43" s="157">
        <v>42980</v>
      </c>
      <c r="IT43" s="157">
        <v>42981</v>
      </c>
      <c r="IU43" s="157">
        <v>42982</v>
      </c>
      <c r="IV43" s="157">
        <v>42983</v>
      </c>
      <c r="IW43" s="157">
        <v>42984</v>
      </c>
      <c r="IX43" s="157">
        <v>42985</v>
      </c>
      <c r="IY43" s="157">
        <v>42986</v>
      </c>
      <c r="IZ43" s="157">
        <v>42987</v>
      </c>
      <c r="JA43" s="157">
        <v>42988</v>
      </c>
      <c r="JB43" s="157">
        <v>42989</v>
      </c>
      <c r="JC43" s="157">
        <v>42990</v>
      </c>
      <c r="JD43" s="157">
        <v>42991</v>
      </c>
      <c r="JE43" s="157">
        <v>42992</v>
      </c>
      <c r="JF43" s="157">
        <v>42993</v>
      </c>
      <c r="JG43" s="157">
        <v>42994</v>
      </c>
      <c r="JH43" s="157">
        <v>42995</v>
      </c>
      <c r="JI43" s="157">
        <v>42996</v>
      </c>
      <c r="JJ43" s="157">
        <v>42997</v>
      </c>
      <c r="JK43" s="157">
        <v>42998</v>
      </c>
      <c r="JL43" s="157">
        <v>42999</v>
      </c>
      <c r="JM43" s="157">
        <v>43000</v>
      </c>
      <c r="JN43" s="157">
        <v>43001</v>
      </c>
      <c r="JO43" s="157">
        <v>43002</v>
      </c>
      <c r="JP43" s="157">
        <v>43003</v>
      </c>
      <c r="JQ43" s="157">
        <v>43004</v>
      </c>
      <c r="JR43" s="157">
        <v>43005</v>
      </c>
      <c r="JS43" s="157">
        <v>43006</v>
      </c>
      <c r="JT43" s="157">
        <v>43007</v>
      </c>
      <c r="JU43" s="157">
        <v>43008</v>
      </c>
      <c r="JV43" s="157">
        <v>43009</v>
      </c>
      <c r="JW43" s="157">
        <v>43010</v>
      </c>
      <c r="JX43" s="157">
        <v>43011</v>
      </c>
      <c r="JY43" s="157">
        <v>43012</v>
      </c>
      <c r="JZ43" s="157">
        <v>43013</v>
      </c>
      <c r="KA43" s="157">
        <v>43014</v>
      </c>
      <c r="KB43" s="157">
        <v>43015</v>
      </c>
      <c r="KC43" s="157">
        <v>43016</v>
      </c>
      <c r="KD43" s="157">
        <v>43017</v>
      </c>
      <c r="KE43" s="157">
        <v>43018</v>
      </c>
      <c r="KF43" s="157">
        <v>43019</v>
      </c>
      <c r="KG43" s="157">
        <v>43020</v>
      </c>
      <c r="KH43" s="157">
        <v>43021</v>
      </c>
      <c r="KI43" s="157">
        <v>43022</v>
      </c>
      <c r="KJ43" s="157">
        <v>43023</v>
      </c>
      <c r="KK43" s="157">
        <v>43024</v>
      </c>
      <c r="KL43" s="157">
        <v>43025</v>
      </c>
      <c r="KM43" s="157">
        <v>43026</v>
      </c>
      <c r="KN43" s="157">
        <v>43027</v>
      </c>
      <c r="KO43" s="157">
        <v>43028</v>
      </c>
      <c r="KP43" s="157">
        <v>43029</v>
      </c>
      <c r="KQ43" s="157">
        <v>43030</v>
      </c>
      <c r="KR43" s="157">
        <v>43031</v>
      </c>
      <c r="KS43" s="157">
        <v>43032</v>
      </c>
      <c r="KT43" s="157">
        <v>43033</v>
      </c>
      <c r="KU43" s="157">
        <v>43034</v>
      </c>
      <c r="KV43" s="157">
        <v>43035</v>
      </c>
      <c r="KW43" s="157">
        <v>43036</v>
      </c>
      <c r="KX43" s="157">
        <v>43037</v>
      </c>
      <c r="KY43" s="157">
        <v>43038</v>
      </c>
      <c r="KZ43" s="157">
        <v>43039</v>
      </c>
      <c r="LA43" s="157">
        <v>43040</v>
      </c>
      <c r="LB43" s="157">
        <v>43041</v>
      </c>
      <c r="LC43" s="157">
        <v>43042</v>
      </c>
      <c r="LD43" s="157">
        <v>43043</v>
      </c>
      <c r="LE43" s="157">
        <v>43044</v>
      </c>
      <c r="LF43" s="157">
        <v>43045</v>
      </c>
      <c r="LG43" s="157">
        <v>43046</v>
      </c>
      <c r="LH43" s="157">
        <v>43047</v>
      </c>
      <c r="LI43" s="157">
        <v>43048</v>
      </c>
      <c r="LJ43" s="157">
        <v>43049</v>
      </c>
      <c r="LK43" s="157">
        <v>43050</v>
      </c>
      <c r="LL43" s="157">
        <v>43051</v>
      </c>
      <c r="LM43" s="157">
        <v>43052</v>
      </c>
      <c r="LN43" s="157">
        <v>43053</v>
      </c>
      <c r="LO43" s="157">
        <v>43054</v>
      </c>
      <c r="LP43" s="157">
        <v>43055</v>
      </c>
      <c r="LQ43" s="157">
        <v>43056</v>
      </c>
      <c r="LR43" s="157">
        <v>43057</v>
      </c>
      <c r="LS43" s="157">
        <v>43058</v>
      </c>
      <c r="LT43" s="157">
        <v>43059</v>
      </c>
      <c r="LU43" s="157">
        <v>43060</v>
      </c>
      <c r="LV43" s="157">
        <v>43061</v>
      </c>
      <c r="LW43" s="157">
        <v>43062</v>
      </c>
      <c r="LX43" s="157">
        <v>43063</v>
      </c>
      <c r="LY43" s="157">
        <v>43064</v>
      </c>
      <c r="LZ43" s="157">
        <v>43065</v>
      </c>
      <c r="MA43" s="157">
        <v>43066</v>
      </c>
      <c r="MB43" s="157">
        <v>43067</v>
      </c>
      <c r="MC43" s="157">
        <v>43068</v>
      </c>
      <c r="MD43" s="157">
        <v>43069</v>
      </c>
      <c r="ME43" s="157">
        <v>43070</v>
      </c>
      <c r="MF43" s="157">
        <v>43071</v>
      </c>
      <c r="MG43" s="157">
        <v>43072</v>
      </c>
      <c r="MH43" s="157">
        <v>43073</v>
      </c>
      <c r="MI43" s="157">
        <v>43074</v>
      </c>
      <c r="MJ43" s="157">
        <v>43075</v>
      </c>
      <c r="MK43" s="157">
        <v>43076</v>
      </c>
      <c r="ML43" s="157">
        <v>43077</v>
      </c>
      <c r="MM43" s="157">
        <v>43078</v>
      </c>
      <c r="MN43" s="157">
        <v>43079</v>
      </c>
      <c r="MO43" s="157">
        <v>43080</v>
      </c>
      <c r="MP43" s="157">
        <v>43081</v>
      </c>
      <c r="MQ43" s="157">
        <v>43082</v>
      </c>
      <c r="MR43" s="157">
        <v>43083</v>
      </c>
      <c r="MS43" s="157">
        <v>43084</v>
      </c>
      <c r="MT43" s="157">
        <v>43085</v>
      </c>
      <c r="MU43" s="157">
        <v>43086</v>
      </c>
      <c r="MV43" s="157">
        <v>43087</v>
      </c>
      <c r="MW43" s="157">
        <v>43088</v>
      </c>
      <c r="MX43" s="157">
        <v>43089</v>
      </c>
      <c r="MY43" s="157">
        <v>43090</v>
      </c>
      <c r="MZ43" s="157">
        <v>43091</v>
      </c>
      <c r="NA43" s="157">
        <v>43092</v>
      </c>
      <c r="NB43" s="157">
        <v>43093</v>
      </c>
      <c r="NC43" s="157">
        <v>43094</v>
      </c>
      <c r="ND43" s="157">
        <v>43095</v>
      </c>
      <c r="NE43" s="157">
        <v>43096</v>
      </c>
      <c r="NF43" s="157">
        <v>43097</v>
      </c>
      <c r="NG43" s="157">
        <v>43098</v>
      </c>
      <c r="NH43" s="157">
        <v>43099</v>
      </c>
      <c r="NI43" s="157">
        <v>43100</v>
      </c>
      <c r="NJ43" s="154"/>
    </row>
    <row r="44" spans="1:374" s="155" customFormat="1" x14ac:dyDescent="0.35">
      <c r="A44" s="151"/>
      <c r="B44" s="1154"/>
      <c r="C44" s="1154"/>
      <c r="D44" s="1154"/>
      <c r="E44" s="1154"/>
      <c r="F44" s="1154"/>
      <c r="G44" s="1154"/>
      <c r="H44" s="1154" t="str">
        <f t="shared" ref="H44" si="10">IF(F44="","",F44-G44)</f>
        <v/>
      </c>
      <c r="I44" s="152">
        <v>42736</v>
      </c>
      <c r="J44" s="153">
        <v>42737</v>
      </c>
      <c r="K44" s="153">
        <v>42738</v>
      </c>
      <c r="L44" s="153">
        <v>42739</v>
      </c>
      <c r="M44" s="153">
        <v>42740</v>
      </c>
      <c r="N44" s="153">
        <v>42741</v>
      </c>
      <c r="O44" s="153">
        <v>42742</v>
      </c>
      <c r="P44" s="153">
        <v>42743</v>
      </c>
      <c r="Q44" s="153">
        <v>42744</v>
      </c>
      <c r="R44" s="153">
        <v>42745</v>
      </c>
      <c r="S44" s="153">
        <v>42746</v>
      </c>
      <c r="T44" s="153">
        <v>42747</v>
      </c>
      <c r="U44" s="153">
        <v>42748</v>
      </c>
      <c r="V44" s="153">
        <v>42749</v>
      </c>
      <c r="W44" s="153">
        <v>42750</v>
      </c>
      <c r="X44" s="153">
        <v>42751</v>
      </c>
      <c r="Y44" s="153">
        <v>42752</v>
      </c>
      <c r="Z44" s="153">
        <v>42753</v>
      </c>
      <c r="AA44" s="153">
        <v>42754</v>
      </c>
      <c r="AB44" s="153">
        <v>42755</v>
      </c>
      <c r="AC44" s="153">
        <v>42756</v>
      </c>
      <c r="AD44" s="153">
        <v>42757</v>
      </c>
      <c r="AE44" s="153">
        <v>42758</v>
      </c>
      <c r="AF44" s="153">
        <v>42759</v>
      </c>
      <c r="AG44" s="153">
        <v>42760</v>
      </c>
      <c r="AH44" s="153">
        <v>42761</v>
      </c>
      <c r="AI44" s="153">
        <v>42762</v>
      </c>
      <c r="AJ44" s="153">
        <v>42763</v>
      </c>
      <c r="AK44" s="153">
        <v>42764</v>
      </c>
      <c r="AL44" s="153">
        <v>42765</v>
      </c>
      <c r="AM44" s="153">
        <v>42766</v>
      </c>
      <c r="AN44" s="153">
        <v>42767</v>
      </c>
      <c r="AO44" s="153">
        <v>42768</v>
      </c>
      <c r="AP44" s="153">
        <v>42769</v>
      </c>
      <c r="AQ44" s="153">
        <v>42770</v>
      </c>
      <c r="AR44" s="153">
        <v>42771</v>
      </c>
      <c r="AS44" s="153">
        <v>42772</v>
      </c>
      <c r="AT44" s="153">
        <v>42773</v>
      </c>
      <c r="AU44" s="153">
        <v>42774</v>
      </c>
      <c r="AV44" s="153">
        <v>42775</v>
      </c>
      <c r="AW44" s="153">
        <v>42776</v>
      </c>
      <c r="AX44" s="153">
        <v>42777</v>
      </c>
      <c r="AY44" s="153">
        <v>42778</v>
      </c>
      <c r="AZ44" s="153">
        <v>42779</v>
      </c>
      <c r="BA44" s="153">
        <v>42780</v>
      </c>
      <c r="BB44" s="153">
        <v>42781</v>
      </c>
      <c r="BC44" s="153">
        <v>42782</v>
      </c>
      <c r="BD44" s="153">
        <v>42783</v>
      </c>
      <c r="BE44" s="153">
        <v>42784</v>
      </c>
      <c r="BF44" s="153">
        <v>42785</v>
      </c>
      <c r="BG44" s="153">
        <v>42786</v>
      </c>
      <c r="BH44" s="153">
        <v>42787</v>
      </c>
      <c r="BI44" s="153">
        <v>42788</v>
      </c>
      <c r="BJ44" s="153">
        <v>42789</v>
      </c>
      <c r="BK44" s="153">
        <v>42790</v>
      </c>
      <c r="BL44" s="153">
        <v>42791</v>
      </c>
      <c r="BM44" s="153">
        <v>42792</v>
      </c>
      <c r="BN44" s="153">
        <v>42793</v>
      </c>
      <c r="BO44" s="153">
        <v>42794</v>
      </c>
      <c r="BP44" s="153">
        <v>42795</v>
      </c>
      <c r="BQ44" s="153">
        <v>42796</v>
      </c>
      <c r="BR44" s="153">
        <v>42797</v>
      </c>
      <c r="BS44" s="153">
        <v>42798</v>
      </c>
      <c r="BT44" s="153">
        <v>42799</v>
      </c>
      <c r="BU44" s="153">
        <v>42800</v>
      </c>
      <c r="BV44" s="153">
        <v>42801</v>
      </c>
      <c r="BW44" s="153">
        <v>42802</v>
      </c>
      <c r="BX44" s="153">
        <v>42803</v>
      </c>
      <c r="BY44" s="153">
        <v>42804</v>
      </c>
      <c r="BZ44" s="153">
        <v>42805</v>
      </c>
      <c r="CA44" s="153">
        <v>42806</v>
      </c>
      <c r="CB44" s="153">
        <v>42807</v>
      </c>
      <c r="CC44" s="153">
        <v>42808</v>
      </c>
      <c r="CD44" s="153">
        <v>42809</v>
      </c>
      <c r="CE44" s="153">
        <v>42810</v>
      </c>
      <c r="CF44" s="153">
        <v>42811</v>
      </c>
      <c r="CG44" s="153">
        <v>42812</v>
      </c>
      <c r="CH44" s="153">
        <v>42813</v>
      </c>
      <c r="CI44" s="153">
        <v>42814</v>
      </c>
      <c r="CJ44" s="153">
        <v>42815</v>
      </c>
      <c r="CK44" s="153">
        <v>42816</v>
      </c>
      <c r="CL44" s="153">
        <v>42817</v>
      </c>
      <c r="CM44" s="153">
        <v>42818</v>
      </c>
      <c r="CN44" s="153">
        <v>42819</v>
      </c>
      <c r="CO44" s="153">
        <v>42820</v>
      </c>
      <c r="CP44" s="153">
        <v>42821</v>
      </c>
      <c r="CQ44" s="153">
        <v>42822</v>
      </c>
      <c r="CR44" s="153">
        <v>42823</v>
      </c>
      <c r="CS44" s="153">
        <v>42824</v>
      </c>
      <c r="CT44" s="153">
        <v>42825</v>
      </c>
      <c r="CU44" s="153">
        <v>42826</v>
      </c>
      <c r="CV44" s="153">
        <v>42827</v>
      </c>
      <c r="CW44" s="153">
        <v>42828</v>
      </c>
      <c r="CX44" s="153">
        <v>42829</v>
      </c>
      <c r="CY44" s="153">
        <v>42830</v>
      </c>
      <c r="CZ44" s="153">
        <v>42831</v>
      </c>
      <c r="DA44" s="153">
        <v>42832</v>
      </c>
      <c r="DB44" s="153">
        <v>42833</v>
      </c>
      <c r="DC44" s="153">
        <v>42834</v>
      </c>
      <c r="DD44" s="153">
        <v>42835</v>
      </c>
      <c r="DE44" s="153">
        <v>42836</v>
      </c>
      <c r="DF44" s="153">
        <v>42837</v>
      </c>
      <c r="DG44" s="153">
        <v>42838</v>
      </c>
      <c r="DH44" s="153">
        <v>42839</v>
      </c>
      <c r="DI44" s="153">
        <v>42840</v>
      </c>
      <c r="DJ44" s="153">
        <v>42841</v>
      </c>
      <c r="DK44" s="153">
        <v>42842</v>
      </c>
      <c r="DL44" s="153">
        <v>42843</v>
      </c>
      <c r="DM44" s="153">
        <v>42844</v>
      </c>
      <c r="DN44" s="153">
        <v>42845</v>
      </c>
      <c r="DO44" s="153">
        <v>42846</v>
      </c>
      <c r="DP44" s="153">
        <v>42847</v>
      </c>
      <c r="DQ44" s="153">
        <v>42848</v>
      </c>
      <c r="DR44" s="153">
        <v>42849</v>
      </c>
      <c r="DS44" s="153">
        <v>42850</v>
      </c>
      <c r="DT44" s="153">
        <v>42851</v>
      </c>
      <c r="DU44" s="153">
        <v>42852</v>
      </c>
      <c r="DV44" s="153">
        <v>42853</v>
      </c>
      <c r="DW44" s="153">
        <v>42854</v>
      </c>
      <c r="DX44" s="153">
        <v>42855</v>
      </c>
      <c r="DY44" s="153">
        <v>42856</v>
      </c>
      <c r="DZ44" s="153">
        <v>42857</v>
      </c>
      <c r="EA44" s="153">
        <v>42858</v>
      </c>
      <c r="EB44" s="153">
        <v>42859</v>
      </c>
      <c r="EC44" s="153">
        <v>42860</v>
      </c>
      <c r="ED44" s="153">
        <v>42861</v>
      </c>
      <c r="EE44" s="153">
        <v>42862</v>
      </c>
      <c r="EF44" s="153">
        <v>42863</v>
      </c>
      <c r="EG44" s="153">
        <v>42864</v>
      </c>
      <c r="EH44" s="153">
        <v>42865</v>
      </c>
      <c r="EI44" s="153">
        <v>42866</v>
      </c>
      <c r="EJ44" s="153">
        <v>42867</v>
      </c>
      <c r="EK44" s="153">
        <v>42868</v>
      </c>
      <c r="EL44" s="153">
        <v>42869</v>
      </c>
      <c r="EM44" s="153">
        <v>42870</v>
      </c>
      <c r="EN44" s="153">
        <v>42871</v>
      </c>
      <c r="EO44" s="153">
        <v>42872</v>
      </c>
      <c r="EP44" s="153">
        <v>42873</v>
      </c>
      <c r="EQ44" s="153">
        <v>42874</v>
      </c>
      <c r="ER44" s="153">
        <v>42875</v>
      </c>
      <c r="ES44" s="153">
        <v>42876</v>
      </c>
      <c r="ET44" s="153">
        <v>42877</v>
      </c>
      <c r="EU44" s="153">
        <v>42878</v>
      </c>
      <c r="EV44" s="153">
        <v>42879</v>
      </c>
      <c r="EW44" s="153">
        <v>42880</v>
      </c>
      <c r="EX44" s="153">
        <v>42881</v>
      </c>
      <c r="EY44" s="153">
        <v>42882</v>
      </c>
      <c r="EZ44" s="153">
        <v>42883</v>
      </c>
      <c r="FA44" s="153">
        <v>42884</v>
      </c>
      <c r="FB44" s="153">
        <v>42885</v>
      </c>
      <c r="FC44" s="153">
        <v>42886</v>
      </c>
      <c r="FD44" s="153">
        <v>42887</v>
      </c>
      <c r="FE44" s="153">
        <v>42888</v>
      </c>
      <c r="FF44" s="153">
        <v>42889</v>
      </c>
      <c r="FG44" s="153">
        <v>42890</v>
      </c>
      <c r="FH44" s="153">
        <v>42891</v>
      </c>
      <c r="FI44" s="153">
        <v>42892</v>
      </c>
      <c r="FJ44" s="153">
        <v>42893</v>
      </c>
      <c r="FK44" s="153">
        <v>42894</v>
      </c>
      <c r="FL44" s="153">
        <v>42895</v>
      </c>
      <c r="FM44" s="153">
        <v>42896</v>
      </c>
      <c r="FN44" s="153">
        <v>42897</v>
      </c>
      <c r="FO44" s="153">
        <v>42898</v>
      </c>
      <c r="FP44" s="153">
        <v>42899</v>
      </c>
      <c r="FQ44" s="153">
        <v>42900</v>
      </c>
      <c r="FR44" s="153">
        <v>42901</v>
      </c>
      <c r="FS44" s="153">
        <v>42902</v>
      </c>
      <c r="FT44" s="153">
        <v>42903</v>
      </c>
      <c r="FU44" s="153">
        <v>42904</v>
      </c>
      <c r="FV44" s="153">
        <v>42905</v>
      </c>
      <c r="FW44" s="153">
        <v>42906</v>
      </c>
      <c r="FX44" s="153">
        <v>42907</v>
      </c>
      <c r="FY44" s="153">
        <v>42908</v>
      </c>
      <c r="FZ44" s="153">
        <v>42909</v>
      </c>
      <c r="GA44" s="153">
        <v>42910</v>
      </c>
      <c r="GB44" s="153">
        <v>42911</v>
      </c>
      <c r="GC44" s="153">
        <v>42912</v>
      </c>
      <c r="GD44" s="153">
        <v>42913</v>
      </c>
      <c r="GE44" s="153">
        <v>42914</v>
      </c>
      <c r="GF44" s="153">
        <v>42915</v>
      </c>
      <c r="GG44" s="153">
        <v>42916</v>
      </c>
      <c r="GH44" s="153">
        <v>42917</v>
      </c>
      <c r="GI44" s="153">
        <v>42918</v>
      </c>
      <c r="GJ44" s="153">
        <v>42919</v>
      </c>
      <c r="GK44" s="153">
        <v>42920</v>
      </c>
      <c r="GL44" s="153">
        <v>42921</v>
      </c>
      <c r="GM44" s="153">
        <v>42922</v>
      </c>
      <c r="GN44" s="153">
        <v>42923</v>
      </c>
      <c r="GO44" s="153">
        <v>42924</v>
      </c>
      <c r="GP44" s="153">
        <v>42925</v>
      </c>
      <c r="GQ44" s="153">
        <v>42926</v>
      </c>
      <c r="GR44" s="153">
        <v>42927</v>
      </c>
      <c r="GS44" s="153">
        <v>42928</v>
      </c>
      <c r="GT44" s="153">
        <v>42929</v>
      </c>
      <c r="GU44" s="153">
        <v>42930</v>
      </c>
      <c r="GV44" s="153">
        <v>42931</v>
      </c>
      <c r="GW44" s="153">
        <v>42932</v>
      </c>
      <c r="GX44" s="153">
        <v>42933</v>
      </c>
      <c r="GY44" s="153">
        <v>42934</v>
      </c>
      <c r="GZ44" s="153">
        <v>42935</v>
      </c>
      <c r="HA44" s="153">
        <v>42936</v>
      </c>
      <c r="HB44" s="153">
        <v>42937</v>
      </c>
      <c r="HC44" s="153">
        <v>42938</v>
      </c>
      <c r="HD44" s="153">
        <v>42939</v>
      </c>
      <c r="HE44" s="153">
        <v>42940</v>
      </c>
      <c r="HF44" s="153">
        <v>42941</v>
      </c>
      <c r="HG44" s="153">
        <v>42942</v>
      </c>
      <c r="HH44" s="153">
        <v>42943</v>
      </c>
      <c r="HI44" s="153">
        <v>42944</v>
      </c>
      <c r="HJ44" s="153">
        <v>42945</v>
      </c>
      <c r="HK44" s="153">
        <v>42946</v>
      </c>
      <c r="HL44" s="153">
        <v>42947</v>
      </c>
      <c r="HM44" s="153">
        <v>42948</v>
      </c>
      <c r="HN44" s="153">
        <v>42949</v>
      </c>
      <c r="HO44" s="153">
        <v>42950</v>
      </c>
      <c r="HP44" s="153">
        <v>42951</v>
      </c>
      <c r="HQ44" s="153">
        <v>42952</v>
      </c>
      <c r="HR44" s="153">
        <v>42953</v>
      </c>
      <c r="HS44" s="153">
        <v>42954</v>
      </c>
      <c r="HT44" s="153">
        <v>42955</v>
      </c>
      <c r="HU44" s="153">
        <v>42956</v>
      </c>
      <c r="HV44" s="153">
        <v>42957</v>
      </c>
      <c r="HW44" s="153">
        <v>42958</v>
      </c>
      <c r="HX44" s="153">
        <v>42959</v>
      </c>
      <c r="HY44" s="153">
        <v>42960</v>
      </c>
      <c r="HZ44" s="153">
        <v>42961</v>
      </c>
      <c r="IA44" s="153">
        <v>42962</v>
      </c>
      <c r="IB44" s="153">
        <v>42963</v>
      </c>
      <c r="IC44" s="153">
        <v>42964</v>
      </c>
      <c r="ID44" s="153">
        <v>42965</v>
      </c>
      <c r="IE44" s="153">
        <v>42966</v>
      </c>
      <c r="IF44" s="153">
        <v>42967</v>
      </c>
      <c r="IG44" s="153">
        <v>42968</v>
      </c>
      <c r="IH44" s="153">
        <v>42969</v>
      </c>
      <c r="II44" s="153">
        <v>42970</v>
      </c>
      <c r="IJ44" s="153">
        <v>42971</v>
      </c>
      <c r="IK44" s="153">
        <v>42972</v>
      </c>
      <c r="IL44" s="153">
        <v>42973</v>
      </c>
      <c r="IM44" s="153">
        <v>42974</v>
      </c>
      <c r="IN44" s="153">
        <v>42975</v>
      </c>
      <c r="IO44" s="153">
        <v>42976</v>
      </c>
      <c r="IP44" s="153">
        <v>42977</v>
      </c>
      <c r="IQ44" s="153">
        <v>42978</v>
      </c>
      <c r="IR44" s="153">
        <v>42979</v>
      </c>
      <c r="IS44" s="153">
        <v>42980</v>
      </c>
      <c r="IT44" s="153">
        <v>42981</v>
      </c>
      <c r="IU44" s="153">
        <v>42982</v>
      </c>
      <c r="IV44" s="153">
        <v>42983</v>
      </c>
      <c r="IW44" s="153">
        <v>42984</v>
      </c>
      <c r="IX44" s="153">
        <v>42985</v>
      </c>
      <c r="IY44" s="153">
        <v>42986</v>
      </c>
      <c r="IZ44" s="153">
        <v>42987</v>
      </c>
      <c r="JA44" s="153">
        <v>42988</v>
      </c>
      <c r="JB44" s="153">
        <v>42989</v>
      </c>
      <c r="JC44" s="153">
        <v>42990</v>
      </c>
      <c r="JD44" s="153">
        <v>42991</v>
      </c>
      <c r="JE44" s="153">
        <v>42992</v>
      </c>
      <c r="JF44" s="153">
        <v>42993</v>
      </c>
      <c r="JG44" s="153">
        <v>42994</v>
      </c>
      <c r="JH44" s="153">
        <v>42995</v>
      </c>
      <c r="JI44" s="153">
        <v>42996</v>
      </c>
      <c r="JJ44" s="153">
        <v>42997</v>
      </c>
      <c r="JK44" s="153">
        <v>42998</v>
      </c>
      <c r="JL44" s="153">
        <v>42999</v>
      </c>
      <c r="JM44" s="153">
        <v>43000</v>
      </c>
      <c r="JN44" s="153">
        <v>43001</v>
      </c>
      <c r="JO44" s="153">
        <v>43002</v>
      </c>
      <c r="JP44" s="153">
        <v>43003</v>
      </c>
      <c r="JQ44" s="153">
        <v>43004</v>
      </c>
      <c r="JR44" s="153">
        <v>43005</v>
      </c>
      <c r="JS44" s="153">
        <v>43006</v>
      </c>
      <c r="JT44" s="153">
        <v>43007</v>
      </c>
      <c r="JU44" s="153">
        <v>43008</v>
      </c>
      <c r="JV44" s="153">
        <v>43009</v>
      </c>
      <c r="JW44" s="153">
        <v>43010</v>
      </c>
      <c r="JX44" s="153">
        <v>43011</v>
      </c>
      <c r="JY44" s="153">
        <v>43012</v>
      </c>
      <c r="JZ44" s="153">
        <v>43013</v>
      </c>
      <c r="KA44" s="153">
        <v>43014</v>
      </c>
      <c r="KB44" s="153">
        <v>43015</v>
      </c>
      <c r="KC44" s="153">
        <v>43016</v>
      </c>
      <c r="KD44" s="153">
        <v>43017</v>
      </c>
      <c r="KE44" s="153">
        <v>43018</v>
      </c>
      <c r="KF44" s="153">
        <v>43019</v>
      </c>
      <c r="KG44" s="153">
        <v>43020</v>
      </c>
      <c r="KH44" s="153">
        <v>43021</v>
      </c>
      <c r="KI44" s="153">
        <v>43022</v>
      </c>
      <c r="KJ44" s="153">
        <v>43023</v>
      </c>
      <c r="KK44" s="153">
        <v>43024</v>
      </c>
      <c r="KL44" s="153">
        <v>43025</v>
      </c>
      <c r="KM44" s="153">
        <v>43026</v>
      </c>
      <c r="KN44" s="153">
        <v>43027</v>
      </c>
      <c r="KO44" s="153">
        <v>43028</v>
      </c>
      <c r="KP44" s="153">
        <v>43029</v>
      </c>
      <c r="KQ44" s="153">
        <v>43030</v>
      </c>
      <c r="KR44" s="153">
        <v>43031</v>
      </c>
      <c r="KS44" s="153">
        <v>43032</v>
      </c>
      <c r="KT44" s="153">
        <v>43033</v>
      </c>
      <c r="KU44" s="153">
        <v>43034</v>
      </c>
      <c r="KV44" s="153">
        <v>43035</v>
      </c>
      <c r="KW44" s="153">
        <v>43036</v>
      </c>
      <c r="KX44" s="153">
        <v>43037</v>
      </c>
      <c r="KY44" s="153">
        <v>43038</v>
      </c>
      <c r="KZ44" s="153">
        <v>43039</v>
      </c>
      <c r="LA44" s="153">
        <v>43040</v>
      </c>
      <c r="LB44" s="153">
        <v>43041</v>
      </c>
      <c r="LC44" s="153">
        <v>43042</v>
      </c>
      <c r="LD44" s="153">
        <v>43043</v>
      </c>
      <c r="LE44" s="153">
        <v>43044</v>
      </c>
      <c r="LF44" s="153">
        <v>43045</v>
      </c>
      <c r="LG44" s="153">
        <v>43046</v>
      </c>
      <c r="LH44" s="153">
        <v>43047</v>
      </c>
      <c r="LI44" s="153">
        <v>43048</v>
      </c>
      <c r="LJ44" s="153">
        <v>43049</v>
      </c>
      <c r="LK44" s="153">
        <v>43050</v>
      </c>
      <c r="LL44" s="153">
        <v>43051</v>
      </c>
      <c r="LM44" s="153">
        <v>43052</v>
      </c>
      <c r="LN44" s="153">
        <v>43053</v>
      </c>
      <c r="LO44" s="153">
        <v>43054</v>
      </c>
      <c r="LP44" s="153">
        <v>43055</v>
      </c>
      <c r="LQ44" s="153">
        <v>43056</v>
      </c>
      <c r="LR44" s="153">
        <v>43057</v>
      </c>
      <c r="LS44" s="153">
        <v>43058</v>
      </c>
      <c r="LT44" s="153">
        <v>43059</v>
      </c>
      <c r="LU44" s="153">
        <v>43060</v>
      </c>
      <c r="LV44" s="153">
        <v>43061</v>
      </c>
      <c r="LW44" s="153">
        <v>43062</v>
      </c>
      <c r="LX44" s="153">
        <v>43063</v>
      </c>
      <c r="LY44" s="153">
        <v>43064</v>
      </c>
      <c r="LZ44" s="153">
        <v>43065</v>
      </c>
      <c r="MA44" s="153">
        <v>43066</v>
      </c>
      <c r="MB44" s="153">
        <v>43067</v>
      </c>
      <c r="MC44" s="153">
        <v>43068</v>
      </c>
      <c r="MD44" s="153">
        <v>43069</v>
      </c>
      <c r="ME44" s="153">
        <v>43070</v>
      </c>
      <c r="MF44" s="153">
        <v>43071</v>
      </c>
      <c r="MG44" s="153">
        <v>43072</v>
      </c>
      <c r="MH44" s="153">
        <v>43073</v>
      </c>
      <c r="MI44" s="153">
        <v>43074</v>
      </c>
      <c r="MJ44" s="153">
        <v>43075</v>
      </c>
      <c r="MK44" s="153">
        <v>43076</v>
      </c>
      <c r="ML44" s="153">
        <v>43077</v>
      </c>
      <c r="MM44" s="153">
        <v>43078</v>
      </c>
      <c r="MN44" s="153">
        <v>43079</v>
      </c>
      <c r="MO44" s="153">
        <v>43080</v>
      </c>
      <c r="MP44" s="153">
        <v>43081</v>
      </c>
      <c r="MQ44" s="153">
        <v>43082</v>
      </c>
      <c r="MR44" s="153">
        <v>43083</v>
      </c>
      <c r="MS44" s="153">
        <v>43084</v>
      </c>
      <c r="MT44" s="153">
        <v>43085</v>
      </c>
      <c r="MU44" s="153">
        <v>43086</v>
      </c>
      <c r="MV44" s="153">
        <v>43087</v>
      </c>
      <c r="MW44" s="153">
        <v>43088</v>
      </c>
      <c r="MX44" s="153">
        <v>43089</v>
      </c>
      <c r="MY44" s="153">
        <v>43090</v>
      </c>
      <c r="MZ44" s="153">
        <v>43091</v>
      </c>
      <c r="NA44" s="153">
        <v>43092</v>
      </c>
      <c r="NB44" s="153">
        <v>43093</v>
      </c>
      <c r="NC44" s="153">
        <v>43094</v>
      </c>
      <c r="ND44" s="153">
        <v>43095</v>
      </c>
      <c r="NE44" s="153">
        <v>43096</v>
      </c>
      <c r="NF44" s="153">
        <v>43097</v>
      </c>
      <c r="NG44" s="153">
        <v>43098</v>
      </c>
      <c r="NH44" s="153">
        <v>43099</v>
      </c>
      <c r="NI44" s="153">
        <v>43100</v>
      </c>
      <c r="NJ44" s="154"/>
    </row>
    <row r="45" spans="1:374" s="155" customFormat="1" x14ac:dyDescent="0.35">
      <c r="A45" s="151"/>
      <c r="B45" s="1155"/>
      <c r="C45" s="1155"/>
      <c r="D45" s="1155"/>
      <c r="E45" s="1155"/>
      <c r="F45" s="1155"/>
      <c r="G45" s="1155"/>
      <c r="H45" s="1155"/>
      <c r="I45" s="156">
        <v>42736</v>
      </c>
      <c r="J45" s="157">
        <v>42737</v>
      </c>
      <c r="K45" s="157">
        <v>42738</v>
      </c>
      <c r="L45" s="157">
        <v>42739</v>
      </c>
      <c r="M45" s="157">
        <v>42740</v>
      </c>
      <c r="N45" s="157">
        <v>42741</v>
      </c>
      <c r="O45" s="157">
        <v>42742</v>
      </c>
      <c r="P45" s="157">
        <v>42743</v>
      </c>
      <c r="Q45" s="157">
        <v>42744</v>
      </c>
      <c r="R45" s="157">
        <v>42745</v>
      </c>
      <c r="S45" s="157">
        <v>42746</v>
      </c>
      <c r="T45" s="157">
        <v>42747</v>
      </c>
      <c r="U45" s="157">
        <v>42748</v>
      </c>
      <c r="V45" s="157">
        <v>42749</v>
      </c>
      <c r="W45" s="157">
        <v>42750</v>
      </c>
      <c r="X45" s="157">
        <v>42751</v>
      </c>
      <c r="Y45" s="157">
        <v>42752</v>
      </c>
      <c r="Z45" s="157">
        <v>42753</v>
      </c>
      <c r="AA45" s="157">
        <v>42754</v>
      </c>
      <c r="AB45" s="157">
        <v>42755</v>
      </c>
      <c r="AC45" s="157">
        <v>42756</v>
      </c>
      <c r="AD45" s="157">
        <v>42757</v>
      </c>
      <c r="AE45" s="157">
        <v>42758</v>
      </c>
      <c r="AF45" s="157">
        <v>42759</v>
      </c>
      <c r="AG45" s="157">
        <v>42760</v>
      </c>
      <c r="AH45" s="157">
        <v>42761</v>
      </c>
      <c r="AI45" s="157">
        <v>42762</v>
      </c>
      <c r="AJ45" s="157">
        <v>42763</v>
      </c>
      <c r="AK45" s="157">
        <v>42764</v>
      </c>
      <c r="AL45" s="157">
        <v>42765</v>
      </c>
      <c r="AM45" s="157">
        <v>42766</v>
      </c>
      <c r="AN45" s="157">
        <v>42767</v>
      </c>
      <c r="AO45" s="157">
        <v>42768</v>
      </c>
      <c r="AP45" s="157">
        <v>42769</v>
      </c>
      <c r="AQ45" s="157">
        <v>42770</v>
      </c>
      <c r="AR45" s="157">
        <v>42771</v>
      </c>
      <c r="AS45" s="157">
        <v>42772</v>
      </c>
      <c r="AT45" s="157">
        <v>42773</v>
      </c>
      <c r="AU45" s="157">
        <v>42774</v>
      </c>
      <c r="AV45" s="157">
        <v>42775</v>
      </c>
      <c r="AW45" s="157">
        <v>42776</v>
      </c>
      <c r="AX45" s="157">
        <v>42777</v>
      </c>
      <c r="AY45" s="157">
        <v>42778</v>
      </c>
      <c r="AZ45" s="157">
        <v>42779</v>
      </c>
      <c r="BA45" s="157">
        <v>42780</v>
      </c>
      <c r="BB45" s="157">
        <v>42781</v>
      </c>
      <c r="BC45" s="157">
        <v>42782</v>
      </c>
      <c r="BD45" s="157">
        <v>42783</v>
      </c>
      <c r="BE45" s="157">
        <v>42784</v>
      </c>
      <c r="BF45" s="157">
        <v>42785</v>
      </c>
      <c r="BG45" s="157">
        <v>42786</v>
      </c>
      <c r="BH45" s="157">
        <v>42787</v>
      </c>
      <c r="BI45" s="157">
        <v>42788</v>
      </c>
      <c r="BJ45" s="157">
        <v>42789</v>
      </c>
      <c r="BK45" s="157">
        <v>42790</v>
      </c>
      <c r="BL45" s="157">
        <v>42791</v>
      </c>
      <c r="BM45" s="157">
        <v>42792</v>
      </c>
      <c r="BN45" s="157">
        <v>42793</v>
      </c>
      <c r="BO45" s="157">
        <v>42794</v>
      </c>
      <c r="BP45" s="157">
        <v>42795</v>
      </c>
      <c r="BQ45" s="157">
        <v>42796</v>
      </c>
      <c r="BR45" s="157">
        <v>42797</v>
      </c>
      <c r="BS45" s="157">
        <v>42798</v>
      </c>
      <c r="BT45" s="157">
        <v>42799</v>
      </c>
      <c r="BU45" s="157">
        <v>42800</v>
      </c>
      <c r="BV45" s="157">
        <v>42801</v>
      </c>
      <c r="BW45" s="157">
        <v>42802</v>
      </c>
      <c r="BX45" s="157">
        <v>42803</v>
      </c>
      <c r="BY45" s="157">
        <v>42804</v>
      </c>
      <c r="BZ45" s="157">
        <v>42805</v>
      </c>
      <c r="CA45" s="157">
        <v>42806</v>
      </c>
      <c r="CB45" s="157">
        <v>42807</v>
      </c>
      <c r="CC45" s="157">
        <v>42808</v>
      </c>
      <c r="CD45" s="157">
        <v>42809</v>
      </c>
      <c r="CE45" s="157">
        <v>42810</v>
      </c>
      <c r="CF45" s="157">
        <v>42811</v>
      </c>
      <c r="CG45" s="157">
        <v>42812</v>
      </c>
      <c r="CH45" s="157">
        <v>42813</v>
      </c>
      <c r="CI45" s="157">
        <v>42814</v>
      </c>
      <c r="CJ45" s="157">
        <v>42815</v>
      </c>
      <c r="CK45" s="157">
        <v>42816</v>
      </c>
      <c r="CL45" s="157">
        <v>42817</v>
      </c>
      <c r="CM45" s="157">
        <v>42818</v>
      </c>
      <c r="CN45" s="157">
        <v>42819</v>
      </c>
      <c r="CO45" s="157">
        <v>42820</v>
      </c>
      <c r="CP45" s="157">
        <v>42821</v>
      </c>
      <c r="CQ45" s="157">
        <v>42822</v>
      </c>
      <c r="CR45" s="157">
        <v>42823</v>
      </c>
      <c r="CS45" s="157">
        <v>42824</v>
      </c>
      <c r="CT45" s="157">
        <v>42825</v>
      </c>
      <c r="CU45" s="157">
        <v>42826</v>
      </c>
      <c r="CV45" s="157">
        <v>42827</v>
      </c>
      <c r="CW45" s="157">
        <v>42828</v>
      </c>
      <c r="CX45" s="157">
        <v>42829</v>
      </c>
      <c r="CY45" s="157">
        <v>42830</v>
      </c>
      <c r="CZ45" s="157">
        <v>42831</v>
      </c>
      <c r="DA45" s="157">
        <v>42832</v>
      </c>
      <c r="DB45" s="157">
        <v>42833</v>
      </c>
      <c r="DC45" s="157">
        <v>42834</v>
      </c>
      <c r="DD45" s="157">
        <v>42835</v>
      </c>
      <c r="DE45" s="157">
        <v>42836</v>
      </c>
      <c r="DF45" s="157">
        <v>42837</v>
      </c>
      <c r="DG45" s="157">
        <v>42838</v>
      </c>
      <c r="DH45" s="157">
        <v>42839</v>
      </c>
      <c r="DI45" s="157">
        <v>42840</v>
      </c>
      <c r="DJ45" s="157">
        <v>42841</v>
      </c>
      <c r="DK45" s="157">
        <v>42842</v>
      </c>
      <c r="DL45" s="157">
        <v>42843</v>
      </c>
      <c r="DM45" s="157">
        <v>42844</v>
      </c>
      <c r="DN45" s="157">
        <v>42845</v>
      </c>
      <c r="DO45" s="157">
        <v>42846</v>
      </c>
      <c r="DP45" s="157">
        <v>42847</v>
      </c>
      <c r="DQ45" s="157">
        <v>42848</v>
      </c>
      <c r="DR45" s="157">
        <v>42849</v>
      </c>
      <c r="DS45" s="157">
        <v>42850</v>
      </c>
      <c r="DT45" s="157">
        <v>42851</v>
      </c>
      <c r="DU45" s="157">
        <v>42852</v>
      </c>
      <c r="DV45" s="157">
        <v>42853</v>
      </c>
      <c r="DW45" s="157">
        <v>42854</v>
      </c>
      <c r="DX45" s="157">
        <v>42855</v>
      </c>
      <c r="DY45" s="157">
        <v>42856</v>
      </c>
      <c r="DZ45" s="157">
        <v>42857</v>
      </c>
      <c r="EA45" s="157">
        <v>42858</v>
      </c>
      <c r="EB45" s="157">
        <v>42859</v>
      </c>
      <c r="EC45" s="157">
        <v>42860</v>
      </c>
      <c r="ED45" s="157">
        <v>42861</v>
      </c>
      <c r="EE45" s="157">
        <v>42862</v>
      </c>
      <c r="EF45" s="157">
        <v>42863</v>
      </c>
      <c r="EG45" s="157">
        <v>42864</v>
      </c>
      <c r="EH45" s="157">
        <v>42865</v>
      </c>
      <c r="EI45" s="157">
        <v>42866</v>
      </c>
      <c r="EJ45" s="157">
        <v>42867</v>
      </c>
      <c r="EK45" s="157">
        <v>42868</v>
      </c>
      <c r="EL45" s="157">
        <v>42869</v>
      </c>
      <c r="EM45" s="157">
        <v>42870</v>
      </c>
      <c r="EN45" s="157">
        <v>42871</v>
      </c>
      <c r="EO45" s="157">
        <v>42872</v>
      </c>
      <c r="EP45" s="157">
        <v>42873</v>
      </c>
      <c r="EQ45" s="157">
        <v>42874</v>
      </c>
      <c r="ER45" s="157">
        <v>42875</v>
      </c>
      <c r="ES45" s="157">
        <v>42876</v>
      </c>
      <c r="ET45" s="157">
        <v>42877</v>
      </c>
      <c r="EU45" s="157">
        <v>42878</v>
      </c>
      <c r="EV45" s="157">
        <v>42879</v>
      </c>
      <c r="EW45" s="157">
        <v>42880</v>
      </c>
      <c r="EX45" s="157">
        <v>42881</v>
      </c>
      <c r="EY45" s="157">
        <v>42882</v>
      </c>
      <c r="EZ45" s="157">
        <v>42883</v>
      </c>
      <c r="FA45" s="157">
        <v>42884</v>
      </c>
      <c r="FB45" s="157">
        <v>42885</v>
      </c>
      <c r="FC45" s="157">
        <v>42886</v>
      </c>
      <c r="FD45" s="157">
        <v>42887</v>
      </c>
      <c r="FE45" s="157">
        <v>42888</v>
      </c>
      <c r="FF45" s="157">
        <v>42889</v>
      </c>
      <c r="FG45" s="157">
        <v>42890</v>
      </c>
      <c r="FH45" s="157">
        <v>42891</v>
      </c>
      <c r="FI45" s="157">
        <v>42892</v>
      </c>
      <c r="FJ45" s="157">
        <v>42893</v>
      </c>
      <c r="FK45" s="157">
        <v>42894</v>
      </c>
      <c r="FL45" s="157">
        <v>42895</v>
      </c>
      <c r="FM45" s="157">
        <v>42896</v>
      </c>
      <c r="FN45" s="157">
        <v>42897</v>
      </c>
      <c r="FO45" s="157">
        <v>42898</v>
      </c>
      <c r="FP45" s="157">
        <v>42899</v>
      </c>
      <c r="FQ45" s="157">
        <v>42900</v>
      </c>
      <c r="FR45" s="157">
        <v>42901</v>
      </c>
      <c r="FS45" s="157">
        <v>42902</v>
      </c>
      <c r="FT45" s="157">
        <v>42903</v>
      </c>
      <c r="FU45" s="157">
        <v>42904</v>
      </c>
      <c r="FV45" s="157">
        <v>42905</v>
      </c>
      <c r="FW45" s="157">
        <v>42906</v>
      </c>
      <c r="FX45" s="157">
        <v>42907</v>
      </c>
      <c r="FY45" s="157">
        <v>42908</v>
      </c>
      <c r="FZ45" s="157">
        <v>42909</v>
      </c>
      <c r="GA45" s="157">
        <v>42910</v>
      </c>
      <c r="GB45" s="157">
        <v>42911</v>
      </c>
      <c r="GC45" s="157">
        <v>42912</v>
      </c>
      <c r="GD45" s="157">
        <v>42913</v>
      </c>
      <c r="GE45" s="157">
        <v>42914</v>
      </c>
      <c r="GF45" s="157">
        <v>42915</v>
      </c>
      <c r="GG45" s="157">
        <v>42916</v>
      </c>
      <c r="GH45" s="157">
        <v>42917</v>
      </c>
      <c r="GI45" s="157">
        <v>42918</v>
      </c>
      <c r="GJ45" s="157">
        <v>42919</v>
      </c>
      <c r="GK45" s="157">
        <v>42920</v>
      </c>
      <c r="GL45" s="157">
        <v>42921</v>
      </c>
      <c r="GM45" s="157">
        <v>42922</v>
      </c>
      <c r="GN45" s="157">
        <v>42923</v>
      </c>
      <c r="GO45" s="157">
        <v>42924</v>
      </c>
      <c r="GP45" s="157">
        <v>42925</v>
      </c>
      <c r="GQ45" s="157">
        <v>42926</v>
      </c>
      <c r="GR45" s="157">
        <v>42927</v>
      </c>
      <c r="GS45" s="157">
        <v>42928</v>
      </c>
      <c r="GT45" s="157">
        <v>42929</v>
      </c>
      <c r="GU45" s="157">
        <v>42930</v>
      </c>
      <c r="GV45" s="157">
        <v>42931</v>
      </c>
      <c r="GW45" s="157">
        <v>42932</v>
      </c>
      <c r="GX45" s="157">
        <v>42933</v>
      </c>
      <c r="GY45" s="157">
        <v>42934</v>
      </c>
      <c r="GZ45" s="157">
        <v>42935</v>
      </c>
      <c r="HA45" s="157">
        <v>42936</v>
      </c>
      <c r="HB45" s="157">
        <v>42937</v>
      </c>
      <c r="HC45" s="157">
        <v>42938</v>
      </c>
      <c r="HD45" s="157">
        <v>42939</v>
      </c>
      <c r="HE45" s="157">
        <v>42940</v>
      </c>
      <c r="HF45" s="157">
        <v>42941</v>
      </c>
      <c r="HG45" s="157">
        <v>42942</v>
      </c>
      <c r="HH45" s="157">
        <v>42943</v>
      </c>
      <c r="HI45" s="157">
        <v>42944</v>
      </c>
      <c r="HJ45" s="157">
        <v>42945</v>
      </c>
      <c r="HK45" s="157">
        <v>42946</v>
      </c>
      <c r="HL45" s="157">
        <v>42947</v>
      </c>
      <c r="HM45" s="157">
        <v>42948</v>
      </c>
      <c r="HN45" s="157">
        <v>42949</v>
      </c>
      <c r="HO45" s="157">
        <v>42950</v>
      </c>
      <c r="HP45" s="157">
        <v>42951</v>
      </c>
      <c r="HQ45" s="157">
        <v>42952</v>
      </c>
      <c r="HR45" s="157">
        <v>42953</v>
      </c>
      <c r="HS45" s="157">
        <v>42954</v>
      </c>
      <c r="HT45" s="157">
        <v>42955</v>
      </c>
      <c r="HU45" s="157">
        <v>42956</v>
      </c>
      <c r="HV45" s="157">
        <v>42957</v>
      </c>
      <c r="HW45" s="157">
        <v>42958</v>
      </c>
      <c r="HX45" s="157">
        <v>42959</v>
      </c>
      <c r="HY45" s="157">
        <v>42960</v>
      </c>
      <c r="HZ45" s="157">
        <v>42961</v>
      </c>
      <c r="IA45" s="157">
        <v>42962</v>
      </c>
      <c r="IB45" s="157">
        <v>42963</v>
      </c>
      <c r="IC45" s="157">
        <v>42964</v>
      </c>
      <c r="ID45" s="157">
        <v>42965</v>
      </c>
      <c r="IE45" s="157">
        <v>42966</v>
      </c>
      <c r="IF45" s="157">
        <v>42967</v>
      </c>
      <c r="IG45" s="157">
        <v>42968</v>
      </c>
      <c r="IH45" s="157">
        <v>42969</v>
      </c>
      <c r="II45" s="157">
        <v>42970</v>
      </c>
      <c r="IJ45" s="157">
        <v>42971</v>
      </c>
      <c r="IK45" s="157">
        <v>42972</v>
      </c>
      <c r="IL45" s="157">
        <v>42973</v>
      </c>
      <c r="IM45" s="157">
        <v>42974</v>
      </c>
      <c r="IN45" s="157">
        <v>42975</v>
      </c>
      <c r="IO45" s="157">
        <v>42976</v>
      </c>
      <c r="IP45" s="157">
        <v>42977</v>
      </c>
      <c r="IQ45" s="157">
        <v>42978</v>
      </c>
      <c r="IR45" s="157">
        <v>42979</v>
      </c>
      <c r="IS45" s="157">
        <v>42980</v>
      </c>
      <c r="IT45" s="157">
        <v>42981</v>
      </c>
      <c r="IU45" s="157">
        <v>42982</v>
      </c>
      <c r="IV45" s="157">
        <v>42983</v>
      </c>
      <c r="IW45" s="157">
        <v>42984</v>
      </c>
      <c r="IX45" s="157">
        <v>42985</v>
      </c>
      <c r="IY45" s="157">
        <v>42986</v>
      </c>
      <c r="IZ45" s="157">
        <v>42987</v>
      </c>
      <c r="JA45" s="157">
        <v>42988</v>
      </c>
      <c r="JB45" s="157">
        <v>42989</v>
      </c>
      <c r="JC45" s="157">
        <v>42990</v>
      </c>
      <c r="JD45" s="157">
        <v>42991</v>
      </c>
      <c r="JE45" s="157">
        <v>42992</v>
      </c>
      <c r="JF45" s="157">
        <v>42993</v>
      </c>
      <c r="JG45" s="157">
        <v>42994</v>
      </c>
      <c r="JH45" s="157">
        <v>42995</v>
      </c>
      <c r="JI45" s="157">
        <v>42996</v>
      </c>
      <c r="JJ45" s="157">
        <v>42997</v>
      </c>
      <c r="JK45" s="157">
        <v>42998</v>
      </c>
      <c r="JL45" s="157">
        <v>42999</v>
      </c>
      <c r="JM45" s="157">
        <v>43000</v>
      </c>
      <c r="JN45" s="157">
        <v>43001</v>
      </c>
      <c r="JO45" s="157">
        <v>43002</v>
      </c>
      <c r="JP45" s="157">
        <v>43003</v>
      </c>
      <c r="JQ45" s="157">
        <v>43004</v>
      </c>
      <c r="JR45" s="157">
        <v>43005</v>
      </c>
      <c r="JS45" s="157">
        <v>43006</v>
      </c>
      <c r="JT45" s="157">
        <v>43007</v>
      </c>
      <c r="JU45" s="157">
        <v>43008</v>
      </c>
      <c r="JV45" s="157">
        <v>43009</v>
      </c>
      <c r="JW45" s="157">
        <v>43010</v>
      </c>
      <c r="JX45" s="157">
        <v>43011</v>
      </c>
      <c r="JY45" s="157">
        <v>43012</v>
      </c>
      <c r="JZ45" s="157">
        <v>43013</v>
      </c>
      <c r="KA45" s="157">
        <v>43014</v>
      </c>
      <c r="KB45" s="157">
        <v>43015</v>
      </c>
      <c r="KC45" s="157">
        <v>43016</v>
      </c>
      <c r="KD45" s="157">
        <v>43017</v>
      </c>
      <c r="KE45" s="157">
        <v>43018</v>
      </c>
      <c r="KF45" s="157">
        <v>43019</v>
      </c>
      <c r="KG45" s="157">
        <v>43020</v>
      </c>
      <c r="KH45" s="157">
        <v>43021</v>
      </c>
      <c r="KI45" s="157">
        <v>43022</v>
      </c>
      <c r="KJ45" s="157">
        <v>43023</v>
      </c>
      <c r="KK45" s="157">
        <v>43024</v>
      </c>
      <c r="KL45" s="157">
        <v>43025</v>
      </c>
      <c r="KM45" s="157">
        <v>43026</v>
      </c>
      <c r="KN45" s="157">
        <v>43027</v>
      </c>
      <c r="KO45" s="157">
        <v>43028</v>
      </c>
      <c r="KP45" s="157">
        <v>43029</v>
      </c>
      <c r="KQ45" s="157">
        <v>43030</v>
      </c>
      <c r="KR45" s="157">
        <v>43031</v>
      </c>
      <c r="KS45" s="157">
        <v>43032</v>
      </c>
      <c r="KT45" s="157">
        <v>43033</v>
      </c>
      <c r="KU45" s="157">
        <v>43034</v>
      </c>
      <c r="KV45" s="157">
        <v>43035</v>
      </c>
      <c r="KW45" s="157">
        <v>43036</v>
      </c>
      <c r="KX45" s="157">
        <v>43037</v>
      </c>
      <c r="KY45" s="157">
        <v>43038</v>
      </c>
      <c r="KZ45" s="157">
        <v>43039</v>
      </c>
      <c r="LA45" s="157">
        <v>43040</v>
      </c>
      <c r="LB45" s="157">
        <v>43041</v>
      </c>
      <c r="LC45" s="157">
        <v>43042</v>
      </c>
      <c r="LD45" s="157">
        <v>43043</v>
      </c>
      <c r="LE45" s="157">
        <v>43044</v>
      </c>
      <c r="LF45" s="157">
        <v>43045</v>
      </c>
      <c r="LG45" s="157">
        <v>43046</v>
      </c>
      <c r="LH45" s="157">
        <v>43047</v>
      </c>
      <c r="LI45" s="157">
        <v>43048</v>
      </c>
      <c r="LJ45" s="157">
        <v>43049</v>
      </c>
      <c r="LK45" s="157">
        <v>43050</v>
      </c>
      <c r="LL45" s="157">
        <v>43051</v>
      </c>
      <c r="LM45" s="157">
        <v>43052</v>
      </c>
      <c r="LN45" s="157">
        <v>43053</v>
      </c>
      <c r="LO45" s="157">
        <v>43054</v>
      </c>
      <c r="LP45" s="157">
        <v>43055</v>
      </c>
      <c r="LQ45" s="157">
        <v>43056</v>
      </c>
      <c r="LR45" s="157">
        <v>43057</v>
      </c>
      <c r="LS45" s="157">
        <v>43058</v>
      </c>
      <c r="LT45" s="157">
        <v>43059</v>
      </c>
      <c r="LU45" s="157">
        <v>43060</v>
      </c>
      <c r="LV45" s="157">
        <v>43061</v>
      </c>
      <c r="LW45" s="157">
        <v>43062</v>
      </c>
      <c r="LX45" s="157">
        <v>43063</v>
      </c>
      <c r="LY45" s="157">
        <v>43064</v>
      </c>
      <c r="LZ45" s="157">
        <v>43065</v>
      </c>
      <c r="MA45" s="157">
        <v>43066</v>
      </c>
      <c r="MB45" s="157">
        <v>43067</v>
      </c>
      <c r="MC45" s="157">
        <v>43068</v>
      </c>
      <c r="MD45" s="157">
        <v>43069</v>
      </c>
      <c r="ME45" s="157">
        <v>43070</v>
      </c>
      <c r="MF45" s="157">
        <v>43071</v>
      </c>
      <c r="MG45" s="157">
        <v>43072</v>
      </c>
      <c r="MH45" s="157">
        <v>43073</v>
      </c>
      <c r="MI45" s="157">
        <v>43074</v>
      </c>
      <c r="MJ45" s="157">
        <v>43075</v>
      </c>
      <c r="MK45" s="157">
        <v>43076</v>
      </c>
      <c r="ML45" s="157">
        <v>43077</v>
      </c>
      <c r="MM45" s="157">
        <v>43078</v>
      </c>
      <c r="MN45" s="157">
        <v>43079</v>
      </c>
      <c r="MO45" s="157">
        <v>43080</v>
      </c>
      <c r="MP45" s="157">
        <v>43081</v>
      </c>
      <c r="MQ45" s="157">
        <v>43082</v>
      </c>
      <c r="MR45" s="157">
        <v>43083</v>
      </c>
      <c r="MS45" s="157">
        <v>43084</v>
      </c>
      <c r="MT45" s="157">
        <v>43085</v>
      </c>
      <c r="MU45" s="157">
        <v>43086</v>
      </c>
      <c r="MV45" s="157">
        <v>43087</v>
      </c>
      <c r="MW45" s="157">
        <v>43088</v>
      </c>
      <c r="MX45" s="157">
        <v>43089</v>
      </c>
      <c r="MY45" s="157">
        <v>43090</v>
      </c>
      <c r="MZ45" s="157">
        <v>43091</v>
      </c>
      <c r="NA45" s="157">
        <v>43092</v>
      </c>
      <c r="NB45" s="157">
        <v>43093</v>
      </c>
      <c r="NC45" s="157">
        <v>43094</v>
      </c>
      <c r="ND45" s="157">
        <v>43095</v>
      </c>
      <c r="NE45" s="157">
        <v>43096</v>
      </c>
      <c r="NF45" s="157">
        <v>43097</v>
      </c>
      <c r="NG45" s="157">
        <v>43098</v>
      </c>
      <c r="NH45" s="157">
        <v>43099</v>
      </c>
      <c r="NI45" s="157">
        <v>43100</v>
      </c>
      <c r="NJ45" s="154"/>
    </row>
    <row r="46" spans="1:374" s="155" customFormat="1" x14ac:dyDescent="0.35">
      <c r="A46" s="151"/>
      <c r="B46" s="1154"/>
      <c r="C46" s="1154"/>
      <c r="D46" s="1154"/>
      <c r="E46" s="1154"/>
      <c r="F46" s="1154"/>
      <c r="G46" s="1154"/>
      <c r="H46" s="1154" t="str">
        <f t="shared" ref="H46" si="11">IF(F46="","",F46-G46)</f>
        <v/>
      </c>
      <c r="I46" s="152">
        <v>42736</v>
      </c>
      <c r="J46" s="153">
        <v>42737</v>
      </c>
      <c r="K46" s="153">
        <v>42738</v>
      </c>
      <c r="L46" s="153">
        <v>42739</v>
      </c>
      <c r="M46" s="153">
        <v>42740</v>
      </c>
      <c r="N46" s="153">
        <v>42741</v>
      </c>
      <c r="O46" s="153">
        <v>42742</v>
      </c>
      <c r="P46" s="153">
        <v>42743</v>
      </c>
      <c r="Q46" s="153">
        <v>42744</v>
      </c>
      <c r="R46" s="153">
        <v>42745</v>
      </c>
      <c r="S46" s="153">
        <v>42746</v>
      </c>
      <c r="T46" s="153">
        <v>42747</v>
      </c>
      <c r="U46" s="153">
        <v>42748</v>
      </c>
      <c r="V46" s="153">
        <v>42749</v>
      </c>
      <c r="W46" s="153">
        <v>42750</v>
      </c>
      <c r="X46" s="153">
        <v>42751</v>
      </c>
      <c r="Y46" s="153">
        <v>42752</v>
      </c>
      <c r="Z46" s="153">
        <v>42753</v>
      </c>
      <c r="AA46" s="153">
        <v>42754</v>
      </c>
      <c r="AB46" s="153">
        <v>42755</v>
      </c>
      <c r="AC46" s="153">
        <v>42756</v>
      </c>
      <c r="AD46" s="153">
        <v>42757</v>
      </c>
      <c r="AE46" s="153">
        <v>42758</v>
      </c>
      <c r="AF46" s="153">
        <v>42759</v>
      </c>
      <c r="AG46" s="153">
        <v>42760</v>
      </c>
      <c r="AH46" s="153">
        <v>42761</v>
      </c>
      <c r="AI46" s="153">
        <v>42762</v>
      </c>
      <c r="AJ46" s="153">
        <v>42763</v>
      </c>
      <c r="AK46" s="153">
        <v>42764</v>
      </c>
      <c r="AL46" s="153">
        <v>42765</v>
      </c>
      <c r="AM46" s="153">
        <v>42766</v>
      </c>
      <c r="AN46" s="153">
        <v>42767</v>
      </c>
      <c r="AO46" s="153">
        <v>42768</v>
      </c>
      <c r="AP46" s="153">
        <v>42769</v>
      </c>
      <c r="AQ46" s="153">
        <v>42770</v>
      </c>
      <c r="AR46" s="153">
        <v>42771</v>
      </c>
      <c r="AS46" s="153">
        <v>42772</v>
      </c>
      <c r="AT46" s="153">
        <v>42773</v>
      </c>
      <c r="AU46" s="153">
        <v>42774</v>
      </c>
      <c r="AV46" s="153">
        <v>42775</v>
      </c>
      <c r="AW46" s="153">
        <v>42776</v>
      </c>
      <c r="AX46" s="153">
        <v>42777</v>
      </c>
      <c r="AY46" s="153">
        <v>42778</v>
      </c>
      <c r="AZ46" s="153">
        <v>42779</v>
      </c>
      <c r="BA46" s="153">
        <v>42780</v>
      </c>
      <c r="BB46" s="153">
        <v>42781</v>
      </c>
      <c r="BC46" s="153">
        <v>42782</v>
      </c>
      <c r="BD46" s="153">
        <v>42783</v>
      </c>
      <c r="BE46" s="153">
        <v>42784</v>
      </c>
      <c r="BF46" s="153">
        <v>42785</v>
      </c>
      <c r="BG46" s="153">
        <v>42786</v>
      </c>
      <c r="BH46" s="153">
        <v>42787</v>
      </c>
      <c r="BI46" s="153">
        <v>42788</v>
      </c>
      <c r="BJ46" s="153">
        <v>42789</v>
      </c>
      <c r="BK46" s="153">
        <v>42790</v>
      </c>
      <c r="BL46" s="153">
        <v>42791</v>
      </c>
      <c r="BM46" s="153">
        <v>42792</v>
      </c>
      <c r="BN46" s="153">
        <v>42793</v>
      </c>
      <c r="BO46" s="153">
        <v>42794</v>
      </c>
      <c r="BP46" s="153">
        <v>42795</v>
      </c>
      <c r="BQ46" s="153">
        <v>42796</v>
      </c>
      <c r="BR46" s="153">
        <v>42797</v>
      </c>
      <c r="BS46" s="153">
        <v>42798</v>
      </c>
      <c r="BT46" s="153">
        <v>42799</v>
      </c>
      <c r="BU46" s="153">
        <v>42800</v>
      </c>
      <c r="BV46" s="153">
        <v>42801</v>
      </c>
      <c r="BW46" s="153">
        <v>42802</v>
      </c>
      <c r="BX46" s="153">
        <v>42803</v>
      </c>
      <c r="BY46" s="153">
        <v>42804</v>
      </c>
      <c r="BZ46" s="153">
        <v>42805</v>
      </c>
      <c r="CA46" s="153">
        <v>42806</v>
      </c>
      <c r="CB46" s="153">
        <v>42807</v>
      </c>
      <c r="CC46" s="153">
        <v>42808</v>
      </c>
      <c r="CD46" s="153">
        <v>42809</v>
      </c>
      <c r="CE46" s="153">
        <v>42810</v>
      </c>
      <c r="CF46" s="153">
        <v>42811</v>
      </c>
      <c r="CG46" s="153">
        <v>42812</v>
      </c>
      <c r="CH46" s="153">
        <v>42813</v>
      </c>
      <c r="CI46" s="153">
        <v>42814</v>
      </c>
      <c r="CJ46" s="153">
        <v>42815</v>
      </c>
      <c r="CK46" s="153">
        <v>42816</v>
      </c>
      <c r="CL46" s="153">
        <v>42817</v>
      </c>
      <c r="CM46" s="153">
        <v>42818</v>
      </c>
      <c r="CN46" s="153">
        <v>42819</v>
      </c>
      <c r="CO46" s="153">
        <v>42820</v>
      </c>
      <c r="CP46" s="153">
        <v>42821</v>
      </c>
      <c r="CQ46" s="153">
        <v>42822</v>
      </c>
      <c r="CR46" s="153">
        <v>42823</v>
      </c>
      <c r="CS46" s="153">
        <v>42824</v>
      </c>
      <c r="CT46" s="153">
        <v>42825</v>
      </c>
      <c r="CU46" s="153">
        <v>42826</v>
      </c>
      <c r="CV46" s="153">
        <v>42827</v>
      </c>
      <c r="CW46" s="153">
        <v>42828</v>
      </c>
      <c r="CX46" s="153">
        <v>42829</v>
      </c>
      <c r="CY46" s="153">
        <v>42830</v>
      </c>
      <c r="CZ46" s="153">
        <v>42831</v>
      </c>
      <c r="DA46" s="153">
        <v>42832</v>
      </c>
      <c r="DB46" s="153">
        <v>42833</v>
      </c>
      <c r="DC46" s="153">
        <v>42834</v>
      </c>
      <c r="DD46" s="153">
        <v>42835</v>
      </c>
      <c r="DE46" s="153">
        <v>42836</v>
      </c>
      <c r="DF46" s="153">
        <v>42837</v>
      </c>
      <c r="DG46" s="153">
        <v>42838</v>
      </c>
      <c r="DH46" s="153">
        <v>42839</v>
      </c>
      <c r="DI46" s="153">
        <v>42840</v>
      </c>
      <c r="DJ46" s="153">
        <v>42841</v>
      </c>
      <c r="DK46" s="153">
        <v>42842</v>
      </c>
      <c r="DL46" s="153">
        <v>42843</v>
      </c>
      <c r="DM46" s="153">
        <v>42844</v>
      </c>
      <c r="DN46" s="153">
        <v>42845</v>
      </c>
      <c r="DO46" s="153">
        <v>42846</v>
      </c>
      <c r="DP46" s="153">
        <v>42847</v>
      </c>
      <c r="DQ46" s="153">
        <v>42848</v>
      </c>
      <c r="DR46" s="153">
        <v>42849</v>
      </c>
      <c r="DS46" s="153">
        <v>42850</v>
      </c>
      <c r="DT46" s="153">
        <v>42851</v>
      </c>
      <c r="DU46" s="153">
        <v>42852</v>
      </c>
      <c r="DV46" s="153">
        <v>42853</v>
      </c>
      <c r="DW46" s="153">
        <v>42854</v>
      </c>
      <c r="DX46" s="153">
        <v>42855</v>
      </c>
      <c r="DY46" s="153">
        <v>42856</v>
      </c>
      <c r="DZ46" s="153">
        <v>42857</v>
      </c>
      <c r="EA46" s="153">
        <v>42858</v>
      </c>
      <c r="EB46" s="153">
        <v>42859</v>
      </c>
      <c r="EC46" s="153">
        <v>42860</v>
      </c>
      <c r="ED46" s="153">
        <v>42861</v>
      </c>
      <c r="EE46" s="153">
        <v>42862</v>
      </c>
      <c r="EF46" s="153">
        <v>42863</v>
      </c>
      <c r="EG46" s="153">
        <v>42864</v>
      </c>
      <c r="EH46" s="153">
        <v>42865</v>
      </c>
      <c r="EI46" s="153">
        <v>42866</v>
      </c>
      <c r="EJ46" s="153">
        <v>42867</v>
      </c>
      <c r="EK46" s="153">
        <v>42868</v>
      </c>
      <c r="EL46" s="153">
        <v>42869</v>
      </c>
      <c r="EM46" s="153">
        <v>42870</v>
      </c>
      <c r="EN46" s="153">
        <v>42871</v>
      </c>
      <c r="EO46" s="153">
        <v>42872</v>
      </c>
      <c r="EP46" s="153">
        <v>42873</v>
      </c>
      <c r="EQ46" s="153">
        <v>42874</v>
      </c>
      <c r="ER46" s="153">
        <v>42875</v>
      </c>
      <c r="ES46" s="153">
        <v>42876</v>
      </c>
      <c r="ET46" s="153">
        <v>42877</v>
      </c>
      <c r="EU46" s="153">
        <v>42878</v>
      </c>
      <c r="EV46" s="153">
        <v>42879</v>
      </c>
      <c r="EW46" s="153">
        <v>42880</v>
      </c>
      <c r="EX46" s="153">
        <v>42881</v>
      </c>
      <c r="EY46" s="153">
        <v>42882</v>
      </c>
      <c r="EZ46" s="153">
        <v>42883</v>
      </c>
      <c r="FA46" s="153">
        <v>42884</v>
      </c>
      <c r="FB46" s="153">
        <v>42885</v>
      </c>
      <c r="FC46" s="153">
        <v>42886</v>
      </c>
      <c r="FD46" s="153">
        <v>42887</v>
      </c>
      <c r="FE46" s="153">
        <v>42888</v>
      </c>
      <c r="FF46" s="153">
        <v>42889</v>
      </c>
      <c r="FG46" s="153">
        <v>42890</v>
      </c>
      <c r="FH46" s="153">
        <v>42891</v>
      </c>
      <c r="FI46" s="153">
        <v>42892</v>
      </c>
      <c r="FJ46" s="153">
        <v>42893</v>
      </c>
      <c r="FK46" s="153">
        <v>42894</v>
      </c>
      <c r="FL46" s="153">
        <v>42895</v>
      </c>
      <c r="FM46" s="153">
        <v>42896</v>
      </c>
      <c r="FN46" s="153">
        <v>42897</v>
      </c>
      <c r="FO46" s="153">
        <v>42898</v>
      </c>
      <c r="FP46" s="153">
        <v>42899</v>
      </c>
      <c r="FQ46" s="153">
        <v>42900</v>
      </c>
      <c r="FR46" s="153">
        <v>42901</v>
      </c>
      <c r="FS46" s="153">
        <v>42902</v>
      </c>
      <c r="FT46" s="153">
        <v>42903</v>
      </c>
      <c r="FU46" s="153">
        <v>42904</v>
      </c>
      <c r="FV46" s="153">
        <v>42905</v>
      </c>
      <c r="FW46" s="153">
        <v>42906</v>
      </c>
      <c r="FX46" s="153">
        <v>42907</v>
      </c>
      <c r="FY46" s="153">
        <v>42908</v>
      </c>
      <c r="FZ46" s="153">
        <v>42909</v>
      </c>
      <c r="GA46" s="153">
        <v>42910</v>
      </c>
      <c r="GB46" s="153">
        <v>42911</v>
      </c>
      <c r="GC46" s="153">
        <v>42912</v>
      </c>
      <c r="GD46" s="153">
        <v>42913</v>
      </c>
      <c r="GE46" s="153">
        <v>42914</v>
      </c>
      <c r="GF46" s="153">
        <v>42915</v>
      </c>
      <c r="GG46" s="153">
        <v>42916</v>
      </c>
      <c r="GH46" s="153">
        <v>42917</v>
      </c>
      <c r="GI46" s="153">
        <v>42918</v>
      </c>
      <c r="GJ46" s="153">
        <v>42919</v>
      </c>
      <c r="GK46" s="153">
        <v>42920</v>
      </c>
      <c r="GL46" s="153">
        <v>42921</v>
      </c>
      <c r="GM46" s="153">
        <v>42922</v>
      </c>
      <c r="GN46" s="153">
        <v>42923</v>
      </c>
      <c r="GO46" s="153">
        <v>42924</v>
      </c>
      <c r="GP46" s="153">
        <v>42925</v>
      </c>
      <c r="GQ46" s="153">
        <v>42926</v>
      </c>
      <c r="GR46" s="153">
        <v>42927</v>
      </c>
      <c r="GS46" s="153">
        <v>42928</v>
      </c>
      <c r="GT46" s="153">
        <v>42929</v>
      </c>
      <c r="GU46" s="153">
        <v>42930</v>
      </c>
      <c r="GV46" s="153">
        <v>42931</v>
      </c>
      <c r="GW46" s="153">
        <v>42932</v>
      </c>
      <c r="GX46" s="153">
        <v>42933</v>
      </c>
      <c r="GY46" s="153">
        <v>42934</v>
      </c>
      <c r="GZ46" s="153">
        <v>42935</v>
      </c>
      <c r="HA46" s="153">
        <v>42936</v>
      </c>
      <c r="HB46" s="153">
        <v>42937</v>
      </c>
      <c r="HC46" s="153">
        <v>42938</v>
      </c>
      <c r="HD46" s="153">
        <v>42939</v>
      </c>
      <c r="HE46" s="153">
        <v>42940</v>
      </c>
      <c r="HF46" s="153">
        <v>42941</v>
      </c>
      <c r="HG46" s="153">
        <v>42942</v>
      </c>
      <c r="HH46" s="153">
        <v>42943</v>
      </c>
      <c r="HI46" s="153">
        <v>42944</v>
      </c>
      <c r="HJ46" s="153">
        <v>42945</v>
      </c>
      <c r="HK46" s="153">
        <v>42946</v>
      </c>
      <c r="HL46" s="153">
        <v>42947</v>
      </c>
      <c r="HM46" s="153">
        <v>42948</v>
      </c>
      <c r="HN46" s="153">
        <v>42949</v>
      </c>
      <c r="HO46" s="153">
        <v>42950</v>
      </c>
      <c r="HP46" s="153">
        <v>42951</v>
      </c>
      <c r="HQ46" s="153">
        <v>42952</v>
      </c>
      <c r="HR46" s="153">
        <v>42953</v>
      </c>
      <c r="HS46" s="153">
        <v>42954</v>
      </c>
      <c r="HT46" s="153">
        <v>42955</v>
      </c>
      <c r="HU46" s="153">
        <v>42956</v>
      </c>
      <c r="HV46" s="153">
        <v>42957</v>
      </c>
      <c r="HW46" s="153">
        <v>42958</v>
      </c>
      <c r="HX46" s="153">
        <v>42959</v>
      </c>
      <c r="HY46" s="153">
        <v>42960</v>
      </c>
      <c r="HZ46" s="153">
        <v>42961</v>
      </c>
      <c r="IA46" s="153">
        <v>42962</v>
      </c>
      <c r="IB46" s="153">
        <v>42963</v>
      </c>
      <c r="IC46" s="153">
        <v>42964</v>
      </c>
      <c r="ID46" s="153">
        <v>42965</v>
      </c>
      <c r="IE46" s="153">
        <v>42966</v>
      </c>
      <c r="IF46" s="153">
        <v>42967</v>
      </c>
      <c r="IG46" s="153">
        <v>42968</v>
      </c>
      <c r="IH46" s="153">
        <v>42969</v>
      </c>
      <c r="II46" s="153">
        <v>42970</v>
      </c>
      <c r="IJ46" s="153">
        <v>42971</v>
      </c>
      <c r="IK46" s="153">
        <v>42972</v>
      </c>
      <c r="IL46" s="153">
        <v>42973</v>
      </c>
      <c r="IM46" s="153">
        <v>42974</v>
      </c>
      <c r="IN46" s="153">
        <v>42975</v>
      </c>
      <c r="IO46" s="153">
        <v>42976</v>
      </c>
      <c r="IP46" s="153">
        <v>42977</v>
      </c>
      <c r="IQ46" s="153">
        <v>42978</v>
      </c>
      <c r="IR46" s="153">
        <v>42979</v>
      </c>
      <c r="IS46" s="153">
        <v>42980</v>
      </c>
      <c r="IT46" s="153">
        <v>42981</v>
      </c>
      <c r="IU46" s="153">
        <v>42982</v>
      </c>
      <c r="IV46" s="153">
        <v>42983</v>
      </c>
      <c r="IW46" s="153">
        <v>42984</v>
      </c>
      <c r="IX46" s="153">
        <v>42985</v>
      </c>
      <c r="IY46" s="153">
        <v>42986</v>
      </c>
      <c r="IZ46" s="153">
        <v>42987</v>
      </c>
      <c r="JA46" s="153">
        <v>42988</v>
      </c>
      <c r="JB46" s="153">
        <v>42989</v>
      </c>
      <c r="JC46" s="153">
        <v>42990</v>
      </c>
      <c r="JD46" s="153">
        <v>42991</v>
      </c>
      <c r="JE46" s="153">
        <v>42992</v>
      </c>
      <c r="JF46" s="153">
        <v>42993</v>
      </c>
      <c r="JG46" s="153">
        <v>42994</v>
      </c>
      <c r="JH46" s="153">
        <v>42995</v>
      </c>
      <c r="JI46" s="153">
        <v>42996</v>
      </c>
      <c r="JJ46" s="153">
        <v>42997</v>
      </c>
      <c r="JK46" s="153">
        <v>42998</v>
      </c>
      <c r="JL46" s="153">
        <v>42999</v>
      </c>
      <c r="JM46" s="153">
        <v>43000</v>
      </c>
      <c r="JN46" s="153">
        <v>43001</v>
      </c>
      <c r="JO46" s="153">
        <v>43002</v>
      </c>
      <c r="JP46" s="153">
        <v>43003</v>
      </c>
      <c r="JQ46" s="153">
        <v>43004</v>
      </c>
      <c r="JR46" s="153">
        <v>43005</v>
      </c>
      <c r="JS46" s="153">
        <v>43006</v>
      </c>
      <c r="JT46" s="153">
        <v>43007</v>
      </c>
      <c r="JU46" s="153">
        <v>43008</v>
      </c>
      <c r="JV46" s="153">
        <v>43009</v>
      </c>
      <c r="JW46" s="153">
        <v>43010</v>
      </c>
      <c r="JX46" s="153">
        <v>43011</v>
      </c>
      <c r="JY46" s="153">
        <v>43012</v>
      </c>
      <c r="JZ46" s="153">
        <v>43013</v>
      </c>
      <c r="KA46" s="153">
        <v>43014</v>
      </c>
      <c r="KB46" s="153">
        <v>43015</v>
      </c>
      <c r="KC46" s="153">
        <v>43016</v>
      </c>
      <c r="KD46" s="153">
        <v>43017</v>
      </c>
      <c r="KE46" s="153">
        <v>43018</v>
      </c>
      <c r="KF46" s="153">
        <v>43019</v>
      </c>
      <c r="KG46" s="153">
        <v>43020</v>
      </c>
      <c r="KH46" s="153">
        <v>43021</v>
      </c>
      <c r="KI46" s="153">
        <v>43022</v>
      </c>
      <c r="KJ46" s="153">
        <v>43023</v>
      </c>
      <c r="KK46" s="153">
        <v>43024</v>
      </c>
      <c r="KL46" s="153">
        <v>43025</v>
      </c>
      <c r="KM46" s="153">
        <v>43026</v>
      </c>
      <c r="KN46" s="153">
        <v>43027</v>
      </c>
      <c r="KO46" s="153">
        <v>43028</v>
      </c>
      <c r="KP46" s="153">
        <v>43029</v>
      </c>
      <c r="KQ46" s="153">
        <v>43030</v>
      </c>
      <c r="KR46" s="153">
        <v>43031</v>
      </c>
      <c r="KS46" s="153">
        <v>43032</v>
      </c>
      <c r="KT46" s="153">
        <v>43033</v>
      </c>
      <c r="KU46" s="153">
        <v>43034</v>
      </c>
      <c r="KV46" s="153">
        <v>43035</v>
      </c>
      <c r="KW46" s="153">
        <v>43036</v>
      </c>
      <c r="KX46" s="153">
        <v>43037</v>
      </c>
      <c r="KY46" s="153">
        <v>43038</v>
      </c>
      <c r="KZ46" s="153">
        <v>43039</v>
      </c>
      <c r="LA46" s="153">
        <v>43040</v>
      </c>
      <c r="LB46" s="153">
        <v>43041</v>
      </c>
      <c r="LC46" s="153">
        <v>43042</v>
      </c>
      <c r="LD46" s="153">
        <v>43043</v>
      </c>
      <c r="LE46" s="153">
        <v>43044</v>
      </c>
      <c r="LF46" s="153">
        <v>43045</v>
      </c>
      <c r="LG46" s="153">
        <v>43046</v>
      </c>
      <c r="LH46" s="153">
        <v>43047</v>
      </c>
      <c r="LI46" s="153">
        <v>43048</v>
      </c>
      <c r="LJ46" s="153">
        <v>43049</v>
      </c>
      <c r="LK46" s="153">
        <v>43050</v>
      </c>
      <c r="LL46" s="153">
        <v>43051</v>
      </c>
      <c r="LM46" s="153">
        <v>43052</v>
      </c>
      <c r="LN46" s="153">
        <v>43053</v>
      </c>
      <c r="LO46" s="153">
        <v>43054</v>
      </c>
      <c r="LP46" s="153">
        <v>43055</v>
      </c>
      <c r="LQ46" s="153">
        <v>43056</v>
      </c>
      <c r="LR46" s="153">
        <v>43057</v>
      </c>
      <c r="LS46" s="153">
        <v>43058</v>
      </c>
      <c r="LT46" s="153">
        <v>43059</v>
      </c>
      <c r="LU46" s="153">
        <v>43060</v>
      </c>
      <c r="LV46" s="153">
        <v>43061</v>
      </c>
      <c r="LW46" s="153">
        <v>43062</v>
      </c>
      <c r="LX46" s="153">
        <v>43063</v>
      </c>
      <c r="LY46" s="153">
        <v>43064</v>
      </c>
      <c r="LZ46" s="153">
        <v>43065</v>
      </c>
      <c r="MA46" s="153">
        <v>43066</v>
      </c>
      <c r="MB46" s="153">
        <v>43067</v>
      </c>
      <c r="MC46" s="153">
        <v>43068</v>
      </c>
      <c r="MD46" s="153">
        <v>43069</v>
      </c>
      <c r="ME46" s="153">
        <v>43070</v>
      </c>
      <c r="MF46" s="153">
        <v>43071</v>
      </c>
      <c r="MG46" s="153">
        <v>43072</v>
      </c>
      <c r="MH46" s="153">
        <v>43073</v>
      </c>
      <c r="MI46" s="153">
        <v>43074</v>
      </c>
      <c r="MJ46" s="153">
        <v>43075</v>
      </c>
      <c r="MK46" s="153">
        <v>43076</v>
      </c>
      <c r="ML46" s="153">
        <v>43077</v>
      </c>
      <c r="MM46" s="153">
        <v>43078</v>
      </c>
      <c r="MN46" s="153">
        <v>43079</v>
      </c>
      <c r="MO46" s="153">
        <v>43080</v>
      </c>
      <c r="MP46" s="153">
        <v>43081</v>
      </c>
      <c r="MQ46" s="153">
        <v>43082</v>
      </c>
      <c r="MR46" s="153">
        <v>43083</v>
      </c>
      <c r="MS46" s="153">
        <v>43084</v>
      </c>
      <c r="MT46" s="153">
        <v>43085</v>
      </c>
      <c r="MU46" s="153">
        <v>43086</v>
      </c>
      <c r="MV46" s="153">
        <v>43087</v>
      </c>
      <c r="MW46" s="153">
        <v>43088</v>
      </c>
      <c r="MX46" s="153">
        <v>43089</v>
      </c>
      <c r="MY46" s="153">
        <v>43090</v>
      </c>
      <c r="MZ46" s="153">
        <v>43091</v>
      </c>
      <c r="NA46" s="153">
        <v>43092</v>
      </c>
      <c r="NB46" s="153">
        <v>43093</v>
      </c>
      <c r="NC46" s="153">
        <v>43094</v>
      </c>
      <c r="ND46" s="153">
        <v>43095</v>
      </c>
      <c r="NE46" s="153">
        <v>43096</v>
      </c>
      <c r="NF46" s="153">
        <v>43097</v>
      </c>
      <c r="NG46" s="153">
        <v>43098</v>
      </c>
      <c r="NH46" s="153">
        <v>43099</v>
      </c>
      <c r="NI46" s="153">
        <v>43100</v>
      </c>
      <c r="NJ46" s="154"/>
    </row>
    <row r="47" spans="1:374" s="155" customFormat="1" x14ac:dyDescent="0.35">
      <c r="A47" s="151"/>
      <c r="B47" s="1155"/>
      <c r="C47" s="1155"/>
      <c r="D47" s="1155"/>
      <c r="E47" s="1155"/>
      <c r="F47" s="1155"/>
      <c r="G47" s="1155"/>
      <c r="H47" s="1155"/>
      <c r="I47" s="156">
        <v>42736</v>
      </c>
      <c r="J47" s="157">
        <v>42737</v>
      </c>
      <c r="K47" s="157">
        <v>42738</v>
      </c>
      <c r="L47" s="157">
        <v>42739</v>
      </c>
      <c r="M47" s="157">
        <v>42740</v>
      </c>
      <c r="N47" s="157">
        <v>42741</v>
      </c>
      <c r="O47" s="157">
        <v>42742</v>
      </c>
      <c r="P47" s="157">
        <v>42743</v>
      </c>
      <c r="Q47" s="157">
        <v>42744</v>
      </c>
      <c r="R47" s="157">
        <v>42745</v>
      </c>
      <c r="S47" s="157">
        <v>42746</v>
      </c>
      <c r="T47" s="157">
        <v>42747</v>
      </c>
      <c r="U47" s="157">
        <v>42748</v>
      </c>
      <c r="V47" s="157">
        <v>42749</v>
      </c>
      <c r="W47" s="157">
        <v>42750</v>
      </c>
      <c r="X47" s="157">
        <v>42751</v>
      </c>
      <c r="Y47" s="157">
        <v>42752</v>
      </c>
      <c r="Z47" s="157">
        <v>42753</v>
      </c>
      <c r="AA47" s="157">
        <v>42754</v>
      </c>
      <c r="AB47" s="157">
        <v>42755</v>
      </c>
      <c r="AC47" s="157">
        <v>42756</v>
      </c>
      <c r="AD47" s="157">
        <v>42757</v>
      </c>
      <c r="AE47" s="157">
        <v>42758</v>
      </c>
      <c r="AF47" s="157">
        <v>42759</v>
      </c>
      <c r="AG47" s="157">
        <v>42760</v>
      </c>
      <c r="AH47" s="157">
        <v>42761</v>
      </c>
      <c r="AI47" s="157">
        <v>42762</v>
      </c>
      <c r="AJ47" s="157">
        <v>42763</v>
      </c>
      <c r="AK47" s="157">
        <v>42764</v>
      </c>
      <c r="AL47" s="157">
        <v>42765</v>
      </c>
      <c r="AM47" s="157">
        <v>42766</v>
      </c>
      <c r="AN47" s="157">
        <v>42767</v>
      </c>
      <c r="AO47" s="157">
        <v>42768</v>
      </c>
      <c r="AP47" s="157">
        <v>42769</v>
      </c>
      <c r="AQ47" s="157">
        <v>42770</v>
      </c>
      <c r="AR47" s="157">
        <v>42771</v>
      </c>
      <c r="AS47" s="157">
        <v>42772</v>
      </c>
      <c r="AT47" s="157">
        <v>42773</v>
      </c>
      <c r="AU47" s="157">
        <v>42774</v>
      </c>
      <c r="AV47" s="157">
        <v>42775</v>
      </c>
      <c r="AW47" s="157">
        <v>42776</v>
      </c>
      <c r="AX47" s="157">
        <v>42777</v>
      </c>
      <c r="AY47" s="157">
        <v>42778</v>
      </c>
      <c r="AZ47" s="157">
        <v>42779</v>
      </c>
      <c r="BA47" s="157">
        <v>42780</v>
      </c>
      <c r="BB47" s="157">
        <v>42781</v>
      </c>
      <c r="BC47" s="157">
        <v>42782</v>
      </c>
      <c r="BD47" s="157">
        <v>42783</v>
      </c>
      <c r="BE47" s="157">
        <v>42784</v>
      </c>
      <c r="BF47" s="157">
        <v>42785</v>
      </c>
      <c r="BG47" s="157">
        <v>42786</v>
      </c>
      <c r="BH47" s="157">
        <v>42787</v>
      </c>
      <c r="BI47" s="157">
        <v>42788</v>
      </c>
      <c r="BJ47" s="157">
        <v>42789</v>
      </c>
      <c r="BK47" s="157">
        <v>42790</v>
      </c>
      <c r="BL47" s="157">
        <v>42791</v>
      </c>
      <c r="BM47" s="157">
        <v>42792</v>
      </c>
      <c r="BN47" s="157">
        <v>42793</v>
      </c>
      <c r="BO47" s="157">
        <v>42794</v>
      </c>
      <c r="BP47" s="157">
        <v>42795</v>
      </c>
      <c r="BQ47" s="157">
        <v>42796</v>
      </c>
      <c r="BR47" s="157">
        <v>42797</v>
      </c>
      <c r="BS47" s="157">
        <v>42798</v>
      </c>
      <c r="BT47" s="157">
        <v>42799</v>
      </c>
      <c r="BU47" s="157">
        <v>42800</v>
      </c>
      <c r="BV47" s="157">
        <v>42801</v>
      </c>
      <c r="BW47" s="157">
        <v>42802</v>
      </c>
      <c r="BX47" s="157">
        <v>42803</v>
      </c>
      <c r="BY47" s="157">
        <v>42804</v>
      </c>
      <c r="BZ47" s="157">
        <v>42805</v>
      </c>
      <c r="CA47" s="157">
        <v>42806</v>
      </c>
      <c r="CB47" s="157">
        <v>42807</v>
      </c>
      <c r="CC47" s="157">
        <v>42808</v>
      </c>
      <c r="CD47" s="157">
        <v>42809</v>
      </c>
      <c r="CE47" s="157">
        <v>42810</v>
      </c>
      <c r="CF47" s="157">
        <v>42811</v>
      </c>
      <c r="CG47" s="157">
        <v>42812</v>
      </c>
      <c r="CH47" s="157">
        <v>42813</v>
      </c>
      <c r="CI47" s="157">
        <v>42814</v>
      </c>
      <c r="CJ47" s="157">
        <v>42815</v>
      </c>
      <c r="CK47" s="157">
        <v>42816</v>
      </c>
      <c r="CL47" s="157">
        <v>42817</v>
      </c>
      <c r="CM47" s="157">
        <v>42818</v>
      </c>
      <c r="CN47" s="157">
        <v>42819</v>
      </c>
      <c r="CO47" s="157">
        <v>42820</v>
      </c>
      <c r="CP47" s="157">
        <v>42821</v>
      </c>
      <c r="CQ47" s="157">
        <v>42822</v>
      </c>
      <c r="CR47" s="157">
        <v>42823</v>
      </c>
      <c r="CS47" s="157">
        <v>42824</v>
      </c>
      <c r="CT47" s="157">
        <v>42825</v>
      </c>
      <c r="CU47" s="157">
        <v>42826</v>
      </c>
      <c r="CV47" s="157">
        <v>42827</v>
      </c>
      <c r="CW47" s="157">
        <v>42828</v>
      </c>
      <c r="CX47" s="157">
        <v>42829</v>
      </c>
      <c r="CY47" s="157">
        <v>42830</v>
      </c>
      <c r="CZ47" s="157">
        <v>42831</v>
      </c>
      <c r="DA47" s="157">
        <v>42832</v>
      </c>
      <c r="DB47" s="157">
        <v>42833</v>
      </c>
      <c r="DC47" s="157">
        <v>42834</v>
      </c>
      <c r="DD47" s="157">
        <v>42835</v>
      </c>
      <c r="DE47" s="157">
        <v>42836</v>
      </c>
      <c r="DF47" s="157">
        <v>42837</v>
      </c>
      <c r="DG47" s="157">
        <v>42838</v>
      </c>
      <c r="DH47" s="157">
        <v>42839</v>
      </c>
      <c r="DI47" s="157">
        <v>42840</v>
      </c>
      <c r="DJ47" s="157">
        <v>42841</v>
      </c>
      <c r="DK47" s="157">
        <v>42842</v>
      </c>
      <c r="DL47" s="157">
        <v>42843</v>
      </c>
      <c r="DM47" s="157">
        <v>42844</v>
      </c>
      <c r="DN47" s="157">
        <v>42845</v>
      </c>
      <c r="DO47" s="157">
        <v>42846</v>
      </c>
      <c r="DP47" s="157">
        <v>42847</v>
      </c>
      <c r="DQ47" s="157">
        <v>42848</v>
      </c>
      <c r="DR47" s="157">
        <v>42849</v>
      </c>
      <c r="DS47" s="157">
        <v>42850</v>
      </c>
      <c r="DT47" s="157">
        <v>42851</v>
      </c>
      <c r="DU47" s="157">
        <v>42852</v>
      </c>
      <c r="DV47" s="157">
        <v>42853</v>
      </c>
      <c r="DW47" s="157">
        <v>42854</v>
      </c>
      <c r="DX47" s="157">
        <v>42855</v>
      </c>
      <c r="DY47" s="157">
        <v>42856</v>
      </c>
      <c r="DZ47" s="157">
        <v>42857</v>
      </c>
      <c r="EA47" s="157">
        <v>42858</v>
      </c>
      <c r="EB47" s="157">
        <v>42859</v>
      </c>
      <c r="EC47" s="157">
        <v>42860</v>
      </c>
      <c r="ED47" s="157">
        <v>42861</v>
      </c>
      <c r="EE47" s="157">
        <v>42862</v>
      </c>
      <c r="EF47" s="157">
        <v>42863</v>
      </c>
      <c r="EG47" s="157">
        <v>42864</v>
      </c>
      <c r="EH47" s="157">
        <v>42865</v>
      </c>
      <c r="EI47" s="157">
        <v>42866</v>
      </c>
      <c r="EJ47" s="157">
        <v>42867</v>
      </c>
      <c r="EK47" s="157">
        <v>42868</v>
      </c>
      <c r="EL47" s="157">
        <v>42869</v>
      </c>
      <c r="EM47" s="157">
        <v>42870</v>
      </c>
      <c r="EN47" s="157">
        <v>42871</v>
      </c>
      <c r="EO47" s="157">
        <v>42872</v>
      </c>
      <c r="EP47" s="157">
        <v>42873</v>
      </c>
      <c r="EQ47" s="157">
        <v>42874</v>
      </c>
      <c r="ER47" s="157">
        <v>42875</v>
      </c>
      <c r="ES47" s="157">
        <v>42876</v>
      </c>
      <c r="ET47" s="157">
        <v>42877</v>
      </c>
      <c r="EU47" s="157">
        <v>42878</v>
      </c>
      <c r="EV47" s="157">
        <v>42879</v>
      </c>
      <c r="EW47" s="157">
        <v>42880</v>
      </c>
      <c r="EX47" s="157">
        <v>42881</v>
      </c>
      <c r="EY47" s="157">
        <v>42882</v>
      </c>
      <c r="EZ47" s="157">
        <v>42883</v>
      </c>
      <c r="FA47" s="157">
        <v>42884</v>
      </c>
      <c r="FB47" s="157">
        <v>42885</v>
      </c>
      <c r="FC47" s="157">
        <v>42886</v>
      </c>
      <c r="FD47" s="157">
        <v>42887</v>
      </c>
      <c r="FE47" s="157">
        <v>42888</v>
      </c>
      <c r="FF47" s="157">
        <v>42889</v>
      </c>
      <c r="FG47" s="157">
        <v>42890</v>
      </c>
      <c r="FH47" s="157">
        <v>42891</v>
      </c>
      <c r="FI47" s="157">
        <v>42892</v>
      </c>
      <c r="FJ47" s="157">
        <v>42893</v>
      </c>
      <c r="FK47" s="157">
        <v>42894</v>
      </c>
      <c r="FL47" s="157">
        <v>42895</v>
      </c>
      <c r="FM47" s="157">
        <v>42896</v>
      </c>
      <c r="FN47" s="157">
        <v>42897</v>
      </c>
      <c r="FO47" s="157">
        <v>42898</v>
      </c>
      <c r="FP47" s="157">
        <v>42899</v>
      </c>
      <c r="FQ47" s="157">
        <v>42900</v>
      </c>
      <c r="FR47" s="157">
        <v>42901</v>
      </c>
      <c r="FS47" s="157">
        <v>42902</v>
      </c>
      <c r="FT47" s="157">
        <v>42903</v>
      </c>
      <c r="FU47" s="157">
        <v>42904</v>
      </c>
      <c r="FV47" s="157">
        <v>42905</v>
      </c>
      <c r="FW47" s="157">
        <v>42906</v>
      </c>
      <c r="FX47" s="157">
        <v>42907</v>
      </c>
      <c r="FY47" s="157">
        <v>42908</v>
      </c>
      <c r="FZ47" s="157">
        <v>42909</v>
      </c>
      <c r="GA47" s="157">
        <v>42910</v>
      </c>
      <c r="GB47" s="157">
        <v>42911</v>
      </c>
      <c r="GC47" s="157">
        <v>42912</v>
      </c>
      <c r="GD47" s="157">
        <v>42913</v>
      </c>
      <c r="GE47" s="157">
        <v>42914</v>
      </c>
      <c r="GF47" s="157">
        <v>42915</v>
      </c>
      <c r="GG47" s="157">
        <v>42916</v>
      </c>
      <c r="GH47" s="157">
        <v>42917</v>
      </c>
      <c r="GI47" s="157">
        <v>42918</v>
      </c>
      <c r="GJ47" s="157">
        <v>42919</v>
      </c>
      <c r="GK47" s="157">
        <v>42920</v>
      </c>
      <c r="GL47" s="157">
        <v>42921</v>
      </c>
      <c r="GM47" s="157">
        <v>42922</v>
      </c>
      <c r="GN47" s="157">
        <v>42923</v>
      </c>
      <c r="GO47" s="157">
        <v>42924</v>
      </c>
      <c r="GP47" s="157">
        <v>42925</v>
      </c>
      <c r="GQ47" s="157">
        <v>42926</v>
      </c>
      <c r="GR47" s="157">
        <v>42927</v>
      </c>
      <c r="GS47" s="157">
        <v>42928</v>
      </c>
      <c r="GT47" s="157">
        <v>42929</v>
      </c>
      <c r="GU47" s="157">
        <v>42930</v>
      </c>
      <c r="GV47" s="157">
        <v>42931</v>
      </c>
      <c r="GW47" s="157">
        <v>42932</v>
      </c>
      <c r="GX47" s="157">
        <v>42933</v>
      </c>
      <c r="GY47" s="157">
        <v>42934</v>
      </c>
      <c r="GZ47" s="157">
        <v>42935</v>
      </c>
      <c r="HA47" s="157">
        <v>42936</v>
      </c>
      <c r="HB47" s="157">
        <v>42937</v>
      </c>
      <c r="HC47" s="157">
        <v>42938</v>
      </c>
      <c r="HD47" s="157">
        <v>42939</v>
      </c>
      <c r="HE47" s="157">
        <v>42940</v>
      </c>
      <c r="HF47" s="157">
        <v>42941</v>
      </c>
      <c r="HG47" s="157">
        <v>42942</v>
      </c>
      <c r="HH47" s="157">
        <v>42943</v>
      </c>
      <c r="HI47" s="157">
        <v>42944</v>
      </c>
      <c r="HJ47" s="157">
        <v>42945</v>
      </c>
      <c r="HK47" s="157">
        <v>42946</v>
      </c>
      <c r="HL47" s="157">
        <v>42947</v>
      </c>
      <c r="HM47" s="157">
        <v>42948</v>
      </c>
      <c r="HN47" s="157">
        <v>42949</v>
      </c>
      <c r="HO47" s="157">
        <v>42950</v>
      </c>
      <c r="HP47" s="157">
        <v>42951</v>
      </c>
      <c r="HQ47" s="157">
        <v>42952</v>
      </c>
      <c r="HR47" s="157">
        <v>42953</v>
      </c>
      <c r="HS47" s="157">
        <v>42954</v>
      </c>
      <c r="HT47" s="157">
        <v>42955</v>
      </c>
      <c r="HU47" s="157">
        <v>42956</v>
      </c>
      <c r="HV47" s="157">
        <v>42957</v>
      </c>
      <c r="HW47" s="157">
        <v>42958</v>
      </c>
      <c r="HX47" s="157">
        <v>42959</v>
      </c>
      <c r="HY47" s="157">
        <v>42960</v>
      </c>
      <c r="HZ47" s="157">
        <v>42961</v>
      </c>
      <c r="IA47" s="157">
        <v>42962</v>
      </c>
      <c r="IB47" s="157">
        <v>42963</v>
      </c>
      <c r="IC47" s="157">
        <v>42964</v>
      </c>
      <c r="ID47" s="157">
        <v>42965</v>
      </c>
      <c r="IE47" s="157">
        <v>42966</v>
      </c>
      <c r="IF47" s="157">
        <v>42967</v>
      </c>
      <c r="IG47" s="157">
        <v>42968</v>
      </c>
      <c r="IH47" s="157">
        <v>42969</v>
      </c>
      <c r="II47" s="157">
        <v>42970</v>
      </c>
      <c r="IJ47" s="157">
        <v>42971</v>
      </c>
      <c r="IK47" s="157">
        <v>42972</v>
      </c>
      <c r="IL47" s="157">
        <v>42973</v>
      </c>
      <c r="IM47" s="157">
        <v>42974</v>
      </c>
      <c r="IN47" s="157">
        <v>42975</v>
      </c>
      <c r="IO47" s="157">
        <v>42976</v>
      </c>
      <c r="IP47" s="157">
        <v>42977</v>
      </c>
      <c r="IQ47" s="157">
        <v>42978</v>
      </c>
      <c r="IR47" s="157">
        <v>42979</v>
      </c>
      <c r="IS47" s="157">
        <v>42980</v>
      </c>
      <c r="IT47" s="157">
        <v>42981</v>
      </c>
      <c r="IU47" s="157">
        <v>42982</v>
      </c>
      <c r="IV47" s="157">
        <v>42983</v>
      </c>
      <c r="IW47" s="157">
        <v>42984</v>
      </c>
      <c r="IX47" s="157">
        <v>42985</v>
      </c>
      <c r="IY47" s="157">
        <v>42986</v>
      </c>
      <c r="IZ47" s="157">
        <v>42987</v>
      </c>
      <c r="JA47" s="157">
        <v>42988</v>
      </c>
      <c r="JB47" s="157">
        <v>42989</v>
      </c>
      <c r="JC47" s="157">
        <v>42990</v>
      </c>
      <c r="JD47" s="157">
        <v>42991</v>
      </c>
      <c r="JE47" s="157">
        <v>42992</v>
      </c>
      <c r="JF47" s="157">
        <v>42993</v>
      </c>
      <c r="JG47" s="157">
        <v>42994</v>
      </c>
      <c r="JH47" s="157">
        <v>42995</v>
      </c>
      <c r="JI47" s="157">
        <v>42996</v>
      </c>
      <c r="JJ47" s="157">
        <v>42997</v>
      </c>
      <c r="JK47" s="157">
        <v>42998</v>
      </c>
      <c r="JL47" s="157">
        <v>42999</v>
      </c>
      <c r="JM47" s="157">
        <v>43000</v>
      </c>
      <c r="JN47" s="157">
        <v>43001</v>
      </c>
      <c r="JO47" s="157">
        <v>43002</v>
      </c>
      <c r="JP47" s="157">
        <v>43003</v>
      </c>
      <c r="JQ47" s="157">
        <v>43004</v>
      </c>
      <c r="JR47" s="157">
        <v>43005</v>
      </c>
      <c r="JS47" s="157">
        <v>43006</v>
      </c>
      <c r="JT47" s="157">
        <v>43007</v>
      </c>
      <c r="JU47" s="157">
        <v>43008</v>
      </c>
      <c r="JV47" s="157">
        <v>43009</v>
      </c>
      <c r="JW47" s="157">
        <v>43010</v>
      </c>
      <c r="JX47" s="157">
        <v>43011</v>
      </c>
      <c r="JY47" s="157">
        <v>43012</v>
      </c>
      <c r="JZ47" s="157">
        <v>43013</v>
      </c>
      <c r="KA47" s="157">
        <v>43014</v>
      </c>
      <c r="KB47" s="157">
        <v>43015</v>
      </c>
      <c r="KC47" s="157">
        <v>43016</v>
      </c>
      <c r="KD47" s="157">
        <v>43017</v>
      </c>
      <c r="KE47" s="157">
        <v>43018</v>
      </c>
      <c r="KF47" s="157">
        <v>43019</v>
      </c>
      <c r="KG47" s="157">
        <v>43020</v>
      </c>
      <c r="KH47" s="157">
        <v>43021</v>
      </c>
      <c r="KI47" s="157">
        <v>43022</v>
      </c>
      <c r="KJ47" s="157">
        <v>43023</v>
      </c>
      <c r="KK47" s="157">
        <v>43024</v>
      </c>
      <c r="KL47" s="157">
        <v>43025</v>
      </c>
      <c r="KM47" s="157">
        <v>43026</v>
      </c>
      <c r="KN47" s="157">
        <v>43027</v>
      </c>
      <c r="KO47" s="157">
        <v>43028</v>
      </c>
      <c r="KP47" s="157">
        <v>43029</v>
      </c>
      <c r="KQ47" s="157">
        <v>43030</v>
      </c>
      <c r="KR47" s="157">
        <v>43031</v>
      </c>
      <c r="KS47" s="157">
        <v>43032</v>
      </c>
      <c r="KT47" s="157">
        <v>43033</v>
      </c>
      <c r="KU47" s="157">
        <v>43034</v>
      </c>
      <c r="KV47" s="157">
        <v>43035</v>
      </c>
      <c r="KW47" s="157">
        <v>43036</v>
      </c>
      <c r="KX47" s="157">
        <v>43037</v>
      </c>
      <c r="KY47" s="157">
        <v>43038</v>
      </c>
      <c r="KZ47" s="157">
        <v>43039</v>
      </c>
      <c r="LA47" s="157">
        <v>43040</v>
      </c>
      <c r="LB47" s="157">
        <v>43041</v>
      </c>
      <c r="LC47" s="157">
        <v>43042</v>
      </c>
      <c r="LD47" s="157">
        <v>43043</v>
      </c>
      <c r="LE47" s="157">
        <v>43044</v>
      </c>
      <c r="LF47" s="157">
        <v>43045</v>
      </c>
      <c r="LG47" s="157">
        <v>43046</v>
      </c>
      <c r="LH47" s="157">
        <v>43047</v>
      </c>
      <c r="LI47" s="157">
        <v>43048</v>
      </c>
      <c r="LJ47" s="157">
        <v>43049</v>
      </c>
      <c r="LK47" s="157">
        <v>43050</v>
      </c>
      <c r="LL47" s="157">
        <v>43051</v>
      </c>
      <c r="LM47" s="157">
        <v>43052</v>
      </c>
      <c r="LN47" s="157">
        <v>43053</v>
      </c>
      <c r="LO47" s="157">
        <v>43054</v>
      </c>
      <c r="LP47" s="157">
        <v>43055</v>
      </c>
      <c r="LQ47" s="157">
        <v>43056</v>
      </c>
      <c r="LR47" s="157">
        <v>43057</v>
      </c>
      <c r="LS47" s="157">
        <v>43058</v>
      </c>
      <c r="LT47" s="157">
        <v>43059</v>
      </c>
      <c r="LU47" s="157">
        <v>43060</v>
      </c>
      <c r="LV47" s="157">
        <v>43061</v>
      </c>
      <c r="LW47" s="157">
        <v>43062</v>
      </c>
      <c r="LX47" s="157">
        <v>43063</v>
      </c>
      <c r="LY47" s="157">
        <v>43064</v>
      </c>
      <c r="LZ47" s="157">
        <v>43065</v>
      </c>
      <c r="MA47" s="157">
        <v>43066</v>
      </c>
      <c r="MB47" s="157">
        <v>43067</v>
      </c>
      <c r="MC47" s="157">
        <v>43068</v>
      </c>
      <c r="MD47" s="157">
        <v>43069</v>
      </c>
      <c r="ME47" s="157">
        <v>43070</v>
      </c>
      <c r="MF47" s="157">
        <v>43071</v>
      </c>
      <c r="MG47" s="157">
        <v>43072</v>
      </c>
      <c r="MH47" s="157">
        <v>43073</v>
      </c>
      <c r="MI47" s="157">
        <v>43074</v>
      </c>
      <c r="MJ47" s="157">
        <v>43075</v>
      </c>
      <c r="MK47" s="157">
        <v>43076</v>
      </c>
      <c r="ML47" s="157">
        <v>43077</v>
      </c>
      <c r="MM47" s="157">
        <v>43078</v>
      </c>
      <c r="MN47" s="157">
        <v>43079</v>
      </c>
      <c r="MO47" s="157">
        <v>43080</v>
      </c>
      <c r="MP47" s="157">
        <v>43081</v>
      </c>
      <c r="MQ47" s="157">
        <v>43082</v>
      </c>
      <c r="MR47" s="157">
        <v>43083</v>
      </c>
      <c r="MS47" s="157">
        <v>43084</v>
      </c>
      <c r="MT47" s="157">
        <v>43085</v>
      </c>
      <c r="MU47" s="157">
        <v>43086</v>
      </c>
      <c r="MV47" s="157">
        <v>43087</v>
      </c>
      <c r="MW47" s="157">
        <v>43088</v>
      </c>
      <c r="MX47" s="157">
        <v>43089</v>
      </c>
      <c r="MY47" s="157">
        <v>43090</v>
      </c>
      <c r="MZ47" s="157">
        <v>43091</v>
      </c>
      <c r="NA47" s="157">
        <v>43092</v>
      </c>
      <c r="NB47" s="157">
        <v>43093</v>
      </c>
      <c r="NC47" s="157">
        <v>43094</v>
      </c>
      <c r="ND47" s="157">
        <v>43095</v>
      </c>
      <c r="NE47" s="157">
        <v>43096</v>
      </c>
      <c r="NF47" s="157">
        <v>43097</v>
      </c>
      <c r="NG47" s="157">
        <v>43098</v>
      </c>
      <c r="NH47" s="157">
        <v>43099</v>
      </c>
      <c r="NI47" s="157">
        <v>43100</v>
      </c>
      <c r="NJ47" s="154"/>
    </row>
    <row r="48" spans="1:374" s="155" customFormat="1" x14ac:dyDescent="0.35">
      <c r="A48" s="151"/>
      <c r="B48" s="1154"/>
      <c r="C48" s="1154"/>
      <c r="D48" s="1154"/>
      <c r="E48" s="1154"/>
      <c r="F48" s="1154"/>
      <c r="G48" s="1154"/>
      <c r="H48" s="1154" t="str">
        <f t="shared" ref="H48" si="12">IF(F48="","",F48-G48)</f>
        <v/>
      </c>
      <c r="I48" s="152">
        <v>42736</v>
      </c>
      <c r="J48" s="153">
        <v>42737</v>
      </c>
      <c r="K48" s="153">
        <v>42738</v>
      </c>
      <c r="L48" s="153">
        <v>42739</v>
      </c>
      <c r="M48" s="153">
        <v>42740</v>
      </c>
      <c r="N48" s="153">
        <v>42741</v>
      </c>
      <c r="O48" s="153">
        <v>42742</v>
      </c>
      <c r="P48" s="153">
        <v>42743</v>
      </c>
      <c r="Q48" s="153">
        <v>42744</v>
      </c>
      <c r="R48" s="153">
        <v>42745</v>
      </c>
      <c r="S48" s="153">
        <v>42746</v>
      </c>
      <c r="T48" s="153">
        <v>42747</v>
      </c>
      <c r="U48" s="153">
        <v>42748</v>
      </c>
      <c r="V48" s="153">
        <v>42749</v>
      </c>
      <c r="W48" s="153">
        <v>42750</v>
      </c>
      <c r="X48" s="153">
        <v>42751</v>
      </c>
      <c r="Y48" s="153">
        <v>42752</v>
      </c>
      <c r="Z48" s="153">
        <v>42753</v>
      </c>
      <c r="AA48" s="153">
        <v>42754</v>
      </c>
      <c r="AB48" s="153">
        <v>42755</v>
      </c>
      <c r="AC48" s="153">
        <v>42756</v>
      </c>
      <c r="AD48" s="153">
        <v>42757</v>
      </c>
      <c r="AE48" s="153">
        <v>42758</v>
      </c>
      <c r="AF48" s="153">
        <v>42759</v>
      </c>
      <c r="AG48" s="153">
        <v>42760</v>
      </c>
      <c r="AH48" s="153">
        <v>42761</v>
      </c>
      <c r="AI48" s="153">
        <v>42762</v>
      </c>
      <c r="AJ48" s="153">
        <v>42763</v>
      </c>
      <c r="AK48" s="153">
        <v>42764</v>
      </c>
      <c r="AL48" s="153">
        <v>42765</v>
      </c>
      <c r="AM48" s="153">
        <v>42766</v>
      </c>
      <c r="AN48" s="153">
        <v>42767</v>
      </c>
      <c r="AO48" s="153">
        <v>42768</v>
      </c>
      <c r="AP48" s="153">
        <v>42769</v>
      </c>
      <c r="AQ48" s="153">
        <v>42770</v>
      </c>
      <c r="AR48" s="153">
        <v>42771</v>
      </c>
      <c r="AS48" s="153">
        <v>42772</v>
      </c>
      <c r="AT48" s="153">
        <v>42773</v>
      </c>
      <c r="AU48" s="153">
        <v>42774</v>
      </c>
      <c r="AV48" s="153">
        <v>42775</v>
      </c>
      <c r="AW48" s="153">
        <v>42776</v>
      </c>
      <c r="AX48" s="153">
        <v>42777</v>
      </c>
      <c r="AY48" s="153">
        <v>42778</v>
      </c>
      <c r="AZ48" s="153">
        <v>42779</v>
      </c>
      <c r="BA48" s="153">
        <v>42780</v>
      </c>
      <c r="BB48" s="153">
        <v>42781</v>
      </c>
      <c r="BC48" s="153">
        <v>42782</v>
      </c>
      <c r="BD48" s="153">
        <v>42783</v>
      </c>
      <c r="BE48" s="153">
        <v>42784</v>
      </c>
      <c r="BF48" s="153">
        <v>42785</v>
      </c>
      <c r="BG48" s="153">
        <v>42786</v>
      </c>
      <c r="BH48" s="153">
        <v>42787</v>
      </c>
      <c r="BI48" s="153">
        <v>42788</v>
      </c>
      <c r="BJ48" s="153">
        <v>42789</v>
      </c>
      <c r="BK48" s="153">
        <v>42790</v>
      </c>
      <c r="BL48" s="153">
        <v>42791</v>
      </c>
      <c r="BM48" s="153">
        <v>42792</v>
      </c>
      <c r="BN48" s="153">
        <v>42793</v>
      </c>
      <c r="BO48" s="153">
        <v>42794</v>
      </c>
      <c r="BP48" s="153">
        <v>42795</v>
      </c>
      <c r="BQ48" s="153">
        <v>42796</v>
      </c>
      <c r="BR48" s="153">
        <v>42797</v>
      </c>
      <c r="BS48" s="153">
        <v>42798</v>
      </c>
      <c r="BT48" s="153">
        <v>42799</v>
      </c>
      <c r="BU48" s="153">
        <v>42800</v>
      </c>
      <c r="BV48" s="153">
        <v>42801</v>
      </c>
      <c r="BW48" s="153">
        <v>42802</v>
      </c>
      <c r="BX48" s="153">
        <v>42803</v>
      </c>
      <c r="BY48" s="153">
        <v>42804</v>
      </c>
      <c r="BZ48" s="153">
        <v>42805</v>
      </c>
      <c r="CA48" s="153">
        <v>42806</v>
      </c>
      <c r="CB48" s="153">
        <v>42807</v>
      </c>
      <c r="CC48" s="153">
        <v>42808</v>
      </c>
      <c r="CD48" s="153">
        <v>42809</v>
      </c>
      <c r="CE48" s="153">
        <v>42810</v>
      </c>
      <c r="CF48" s="153">
        <v>42811</v>
      </c>
      <c r="CG48" s="153">
        <v>42812</v>
      </c>
      <c r="CH48" s="153">
        <v>42813</v>
      </c>
      <c r="CI48" s="153">
        <v>42814</v>
      </c>
      <c r="CJ48" s="153">
        <v>42815</v>
      </c>
      <c r="CK48" s="153">
        <v>42816</v>
      </c>
      <c r="CL48" s="153">
        <v>42817</v>
      </c>
      <c r="CM48" s="153">
        <v>42818</v>
      </c>
      <c r="CN48" s="153">
        <v>42819</v>
      </c>
      <c r="CO48" s="153">
        <v>42820</v>
      </c>
      <c r="CP48" s="153">
        <v>42821</v>
      </c>
      <c r="CQ48" s="153">
        <v>42822</v>
      </c>
      <c r="CR48" s="153">
        <v>42823</v>
      </c>
      <c r="CS48" s="153">
        <v>42824</v>
      </c>
      <c r="CT48" s="153">
        <v>42825</v>
      </c>
      <c r="CU48" s="153">
        <v>42826</v>
      </c>
      <c r="CV48" s="153">
        <v>42827</v>
      </c>
      <c r="CW48" s="153">
        <v>42828</v>
      </c>
      <c r="CX48" s="153">
        <v>42829</v>
      </c>
      <c r="CY48" s="153">
        <v>42830</v>
      </c>
      <c r="CZ48" s="153">
        <v>42831</v>
      </c>
      <c r="DA48" s="153">
        <v>42832</v>
      </c>
      <c r="DB48" s="153">
        <v>42833</v>
      </c>
      <c r="DC48" s="153">
        <v>42834</v>
      </c>
      <c r="DD48" s="153">
        <v>42835</v>
      </c>
      <c r="DE48" s="153">
        <v>42836</v>
      </c>
      <c r="DF48" s="153">
        <v>42837</v>
      </c>
      <c r="DG48" s="153">
        <v>42838</v>
      </c>
      <c r="DH48" s="153">
        <v>42839</v>
      </c>
      <c r="DI48" s="153">
        <v>42840</v>
      </c>
      <c r="DJ48" s="153">
        <v>42841</v>
      </c>
      <c r="DK48" s="153">
        <v>42842</v>
      </c>
      <c r="DL48" s="153">
        <v>42843</v>
      </c>
      <c r="DM48" s="153">
        <v>42844</v>
      </c>
      <c r="DN48" s="153">
        <v>42845</v>
      </c>
      <c r="DO48" s="153">
        <v>42846</v>
      </c>
      <c r="DP48" s="153">
        <v>42847</v>
      </c>
      <c r="DQ48" s="153">
        <v>42848</v>
      </c>
      <c r="DR48" s="153">
        <v>42849</v>
      </c>
      <c r="DS48" s="153">
        <v>42850</v>
      </c>
      <c r="DT48" s="153">
        <v>42851</v>
      </c>
      <c r="DU48" s="153">
        <v>42852</v>
      </c>
      <c r="DV48" s="153">
        <v>42853</v>
      </c>
      <c r="DW48" s="153">
        <v>42854</v>
      </c>
      <c r="DX48" s="153">
        <v>42855</v>
      </c>
      <c r="DY48" s="153">
        <v>42856</v>
      </c>
      <c r="DZ48" s="153">
        <v>42857</v>
      </c>
      <c r="EA48" s="153">
        <v>42858</v>
      </c>
      <c r="EB48" s="153">
        <v>42859</v>
      </c>
      <c r="EC48" s="153">
        <v>42860</v>
      </c>
      <c r="ED48" s="153">
        <v>42861</v>
      </c>
      <c r="EE48" s="153">
        <v>42862</v>
      </c>
      <c r="EF48" s="153">
        <v>42863</v>
      </c>
      <c r="EG48" s="153">
        <v>42864</v>
      </c>
      <c r="EH48" s="153">
        <v>42865</v>
      </c>
      <c r="EI48" s="153">
        <v>42866</v>
      </c>
      <c r="EJ48" s="153">
        <v>42867</v>
      </c>
      <c r="EK48" s="153">
        <v>42868</v>
      </c>
      <c r="EL48" s="153">
        <v>42869</v>
      </c>
      <c r="EM48" s="153">
        <v>42870</v>
      </c>
      <c r="EN48" s="153">
        <v>42871</v>
      </c>
      <c r="EO48" s="153">
        <v>42872</v>
      </c>
      <c r="EP48" s="153">
        <v>42873</v>
      </c>
      <c r="EQ48" s="153">
        <v>42874</v>
      </c>
      <c r="ER48" s="153">
        <v>42875</v>
      </c>
      <c r="ES48" s="153">
        <v>42876</v>
      </c>
      <c r="ET48" s="153">
        <v>42877</v>
      </c>
      <c r="EU48" s="153">
        <v>42878</v>
      </c>
      <c r="EV48" s="153">
        <v>42879</v>
      </c>
      <c r="EW48" s="153">
        <v>42880</v>
      </c>
      <c r="EX48" s="153">
        <v>42881</v>
      </c>
      <c r="EY48" s="153">
        <v>42882</v>
      </c>
      <c r="EZ48" s="153">
        <v>42883</v>
      </c>
      <c r="FA48" s="153">
        <v>42884</v>
      </c>
      <c r="FB48" s="153">
        <v>42885</v>
      </c>
      <c r="FC48" s="153">
        <v>42886</v>
      </c>
      <c r="FD48" s="153">
        <v>42887</v>
      </c>
      <c r="FE48" s="153">
        <v>42888</v>
      </c>
      <c r="FF48" s="153">
        <v>42889</v>
      </c>
      <c r="FG48" s="153">
        <v>42890</v>
      </c>
      <c r="FH48" s="153">
        <v>42891</v>
      </c>
      <c r="FI48" s="153">
        <v>42892</v>
      </c>
      <c r="FJ48" s="153">
        <v>42893</v>
      </c>
      <c r="FK48" s="153">
        <v>42894</v>
      </c>
      <c r="FL48" s="153">
        <v>42895</v>
      </c>
      <c r="FM48" s="153">
        <v>42896</v>
      </c>
      <c r="FN48" s="153">
        <v>42897</v>
      </c>
      <c r="FO48" s="153">
        <v>42898</v>
      </c>
      <c r="FP48" s="153">
        <v>42899</v>
      </c>
      <c r="FQ48" s="153">
        <v>42900</v>
      </c>
      <c r="FR48" s="153">
        <v>42901</v>
      </c>
      <c r="FS48" s="153">
        <v>42902</v>
      </c>
      <c r="FT48" s="153">
        <v>42903</v>
      </c>
      <c r="FU48" s="153">
        <v>42904</v>
      </c>
      <c r="FV48" s="153">
        <v>42905</v>
      </c>
      <c r="FW48" s="153">
        <v>42906</v>
      </c>
      <c r="FX48" s="153">
        <v>42907</v>
      </c>
      <c r="FY48" s="153">
        <v>42908</v>
      </c>
      <c r="FZ48" s="153">
        <v>42909</v>
      </c>
      <c r="GA48" s="153">
        <v>42910</v>
      </c>
      <c r="GB48" s="153">
        <v>42911</v>
      </c>
      <c r="GC48" s="153">
        <v>42912</v>
      </c>
      <c r="GD48" s="153">
        <v>42913</v>
      </c>
      <c r="GE48" s="153">
        <v>42914</v>
      </c>
      <c r="GF48" s="153">
        <v>42915</v>
      </c>
      <c r="GG48" s="153">
        <v>42916</v>
      </c>
      <c r="GH48" s="153">
        <v>42917</v>
      </c>
      <c r="GI48" s="153">
        <v>42918</v>
      </c>
      <c r="GJ48" s="153">
        <v>42919</v>
      </c>
      <c r="GK48" s="153">
        <v>42920</v>
      </c>
      <c r="GL48" s="153">
        <v>42921</v>
      </c>
      <c r="GM48" s="153">
        <v>42922</v>
      </c>
      <c r="GN48" s="153">
        <v>42923</v>
      </c>
      <c r="GO48" s="153">
        <v>42924</v>
      </c>
      <c r="GP48" s="153">
        <v>42925</v>
      </c>
      <c r="GQ48" s="153">
        <v>42926</v>
      </c>
      <c r="GR48" s="153">
        <v>42927</v>
      </c>
      <c r="GS48" s="153">
        <v>42928</v>
      </c>
      <c r="GT48" s="153">
        <v>42929</v>
      </c>
      <c r="GU48" s="153">
        <v>42930</v>
      </c>
      <c r="GV48" s="153">
        <v>42931</v>
      </c>
      <c r="GW48" s="153">
        <v>42932</v>
      </c>
      <c r="GX48" s="153">
        <v>42933</v>
      </c>
      <c r="GY48" s="153">
        <v>42934</v>
      </c>
      <c r="GZ48" s="153">
        <v>42935</v>
      </c>
      <c r="HA48" s="153">
        <v>42936</v>
      </c>
      <c r="HB48" s="153">
        <v>42937</v>
      </c>
      <c r="HC48" s="153">
        <v>42938</v>
      </c>
      <c r="HD48" s="153">
        <v>42939</v>
      </c>
      <c r="HE48" s="153">
        <v>42940</v>
      </c>
      <c r="HF48" s="153">
        <v>42941</v>
      </c>
      <c r="HG48" s="153">
        <v>42942</v>
      </c>
      <c r="HH48" s="153">
        <v>42943</v>
      </c>
      <c r="HI48" s="153">
        <v>42944</v>
      </c>
      <c r="HJ48" s="153">
        <v>42945</v>
      </c>
      <c r="HK48" s="153">
        <v>42946</v>
      </c>
      <c r="HL48" s="153">
        <v>42947</v>
      </c>
      <c r="HM48" s="153">
        <v>42948</v>
      </c>
      <c r="HN48" s="153">
        <v>42949</v>
      </c>
      <c r="HO48" s="153">
        <v>42950</v>
      </c>
      <c r="HP48" s="153">
        <v>42951</v>
      </c>
      <c r="HQ48" s="153">
        <v>42952</v>
      </c>
      <c r="HR48" s="153">
        <v>42953</v>
      </c>
      <c r="HS48" s="153">
        <v>42954</v>
      </c>
      <c r="HT48" s="153">
        <v>42955</v>
      </c>
      <c r="HU48" s="153">
        <v>42956</v>
      </c>
      <c r="HV48" s="153">
        <v>42957</v>
      </c>
      <c r="HW48" s="153">
        <v>42958</v>
      </c>
      <c r="HX48" s="153">
        <v>42959</v>
      </c>
      <c r="HY48" s="153">
        <v>42960</v>
      </c>
      <c r="HZ48" s="153">
        <v>42961</v>
      </c>
      <c r="IA48" s="153">
        <v>42962</v>
      </c>
      <c r="IB48" s="153">
        <v>42963</v>
      </c>
      <c r="IC48" s="153">
        <v>42964</v>
      </c>
      <c r="ID48" s="153">
        <v>42965</v>
      </c>
      <c r="IE48" s="153">
        <v>42966</v>
      </c>
      <c r="IF48" s="153">
        <v>42967</v>
      </c>
      <c r="IG48" s="153">
        <v>42968</v>
      </c>
      <c r="IH48" s="153">
        <v>42969</v>
      </c>
      <c r="II48" s="153">
        <v>42970</v>
      </c>
      <c r="IJ48" s="153">
        <v>42971</v>
      </c>
      <c r="IK48" s="153">
        <v>42972</v>
      </c>
      <c r="IL48" s="153">
        <v>42973</v>
      </c>
      <c r="IM48" s="153">
        <v>42974</v>
      </c>
      <c r="IN48" s="153">
        <v>42975</v>
      </c>
      <c r="IO48" s="153">
        <v>42976</v>
      </c>
      <c r="IP48" s="153">
        <v>42977</v>
      </c>
      <c r="IQ48" s="153">
        <v>42978</v>
      </c>
      <c r="IR48" s="153">
        <v>42979</v>
      </c>
      <c r="IS48" s="153">
        <v>42980</v>
      </c>
      <c r="IT48" s="153">
        <v>42981</v>
      </c>
      <c r="IU48" s="153">
        <v>42982</v>
      </c>
      <c r="IV48" s="153">
        <v>42983</v>
      </c>
      <c r="IW48" s="153">
        <v>42984</v>
      </c>
      <c r="IX48" s="153">
        <v>42985</v>
      </c>
      <c r="IY48" s="153">
        <v>42986</v>
      </c>
      <c r="IZ48" s="153">
        <v>42987</v>
      </c>
      <c r="JA48" s="153">
        <v>42988</v>
      </c>
      <c r="JB48" s="153">
        <v>42989</v>
      </c>
      <c r="JC48" s="153">
        <v>42990</v>
      </c>
      <c r="JD48" s="153">
        <v>42991</v>
      </c>
      <c r="JE48" s="153">
        <v>42992</v>
      </c>
      <c r="JF48" s="153">
        <v>42993</v>
      </c>
      <c r="JG48" s="153">
        <v>42994</v>
      </c>
      <c r="JH48" s="153">
        <v>42995</v>
      </c>
      <c r="JI48" s="153">
        <v>42996</v>
      </c>
      <c r="JJ48" s="153">
        <v>42997</v>
      </c>
      <c r="JK48" s="153">
        <v>42998</v>
      </c>
      <c r="JL48" s="153">
        <v>42999</v>
      </c>
      <c r="JM48" s="153">
        <v>43000</v>
      </c>
      <c r="JN48" s="153">
        <v>43001</v>
      </c>
      <c r="JO48" s="153">
        <v>43002</v>
      </c>
      <c r="JP48" s="153">
        <v>43003</v>
      </c>
      <c r="JQ48" s="153">
        <v>43004</v>
      </c>
      <c r="JR48" s="153">
        <v>43005</v>
      </c>
      <c r="JS48" s="153">
        <v>43006</v>
      </c>
      <c r="JT48" s="153">
        <v>43007</v>
      </c>
      <c r="JU48" s="153">
        <v>43008</v>
      </c>
      <c r="JV48" s="153">
        <v>43009</v>
      </c>
      <c r="JW48" s="153">
        <v>43010</v>
      </c>
      <c r="JX48" s="153">
        <v>43011</v>
      </c>
      <c r="JY48" s="153">
        <v>43012</v>
      </c>
      <c r="JZ48" s="153">
        <v>43013</v>
      </c>
      <c r="KA48" s="153">
        <v>43014</v>
      </c>
      <c r="KB48" s="153">
        <v>43015</v>
      </c>
      <c r="KC48" s="153">
        <v>43016</v>
      </c>
      <c r="KD48" s="153">
        <v>43017</v>
      </c>
      <c r="KE48" s="153">
        <v>43018</v>
      </c>
      <c r="KF48" s="153">
        <v>43019</v>
      </c>
      <c r="KG48" s="153">
        <v>43020</v>
      </c>
      <c r="KH48" s="153">
        <v>43021</v>
      </c>
      <c r="KI48" s="153">
        <v>43022</v>
      </c>
      <c r="KJ48" s="153">
        <v>43023</v>
      </c>
      <c r="KK48" s="153">
        <v>43024</v>
      </c>
      <c r="KL48" s="153">
        <v>43025</v>
      </c>
      <c r="KM48" s="153">
        <v>43026</v>
      </c>
      <c r="KN48" s="153">
        <v>43027</v>
      </c>
      <c r="KO48" s="153">
        <v>43028</v>
      </c>
      <c r="KP48" s="153">
        <v>43029</v>
      </c>
      <c r="KQ48" s="153">
        <v>43030</v>
      </c>
      <c r="KR48" s="153">
        <v>43031</v>
      </c>
      <c r="KS48" s="153">
        <v>43032</v>
      </c>
      <c r="KT48" s="153">
        <v>43033</v>
      </c>
      <c r="KU48" s="153">
        <v>43034</v>
      </c>
      <c r="KV48" s="153">
        <v>43035</v>
      </c>
      <c r="KW48" s="153">
        <v>43036</v>
      </c>
      <c r="KX48" s="153">
        <v>43037</v>
      </c>
      <c r="KY48" s="153">
        <v>43038</v>
      </c>
      <c r="KZ48" s="153">
        <v>43039</v>
      </c>
      <c r="LA48" s="153">
        <v>43040</v>
      </c>
      <c r="LB48" s="153">
        <v>43041</v>
      </c>
      <c r="LC48" s="153">
        <v>43042</v>
      </c>
      <c r="LD48" s="153">
        <v>43043</v>
      </c>
      <c r="LE48" s="153">
        <v>43044</v>
      </c>
      <c r="LF48" s="153">
        <v>43045</v>
      </c>
      <c r="LG48" s="153">
        <v>43046</v>
      </c>
      <c r="LH48" s="153">
        <v>43047</v>
      </c>
      <c r="LI48" s="153">
        <v>43048</v>
      </c>
      <c r="LJ48" s="153">
        <v>43049</v>
      </c>
      <c r="LK48" s="153">
        <v>43050</v>
      </c>
      <c r="LL48" s="153">
        <v>43051</v>
      </c>
      <c r="LM48" s="153">
        <v>43052</v>
      </c>
      <c r="LN48" s="153">
        <v>43053</v>
      </c>
      <c r="LO48" s="153">
        <v>43054</v>
      </c>
      <c r="LP48" s="153">
        <v>43055</v>
      </c>
      <c r="LQ48" s="153">
        <v>43056</v>
      </c>
      <c r="LR48" s="153">
        <v>43057</v>
      </c>
      <c r="LS48" s="153">
        <v>43058</v>
      </c>
      <c r="LT48" s="153">
        <v>43059</v>
      </c>
      <c r="LU48" s="153">
        <v>43060</v>
      </c>
      <c r="LV48" s="153">
        <v>43061</v>
      </c>
      <c r="LW48" s="153">
        <v>43062</v>
      </c>
      <c r="LX48" s="153">
        <v>43063</v>
      </c>
      <c r="LY48" s="153">
        <v>43064</v>
      </c>
      <c r="LZ48" s="153">
        <v>43065</v>
      </c>
      <c r="MA48" s="153">
        <v>43066</v>
      </c>
      <c r="MB48" s="153">
        <v>43067</v>
      </c>
      <c r="MC48" s="153">
        <v>43068</v>
      </c>
      <c r="MD48" s="153">
        <v>43069</v>
      </c>
      <c r="ME48" s="153">
        <v>43070</v>
      </c>
      <c r="MF48" s="153">
        <v>43071</v>
      </c>
      <c r="MG48" s="153">
        <v>43072</v>
      </c>
      <c r="MH48" s="153">
        <v>43073</v>
      </c>
      <c r="MI48" s="153">
        <v>43074</v>
      </c>
      <c r="MJ48" s="153">
        <v>43075</v>
      </c>
      <c r="MK48" s="153">
        <v>43076</v>
      </c>
      <c r="ML48" s="153">
        <v>43077</v>
      </c>
      <c r="MM48" s="153">
        <v>43078</v>
      </c>
      <c r="MN48" s="153">
        <v>43079</v>
      </c>
      <c r="MO48" s="153">
        <v>43080</v>
      </c>
      <c r="MP48" s="153">
        <v>43081</v>
      </c>
      <c r="MQ48" s="153">
        <v>43082</v>
      </c>
      <c r="MR48" s="153">
        <v>43083</v>
      </c>
      <c r="MS48" s="153">
        <v>43084</v>
      </c>
      <c r="MT48" s="153">
        <v>43085</v>
      </c>
      <c r="MU48" s="153">
        <v>43086</v>
      </c>
      <c r="MV48" s="153">
        <v>43087</v>
      </c>
      <c r="MW48" s="153">
        <v>43088</v>
      </c>
      <c r="MX48" s="153">
        <v>43089</v>
      </c>
      <c r="MY48" s="153">
        <v>43090</v>
      </c>
      <c r="MZ48" s="153">
        <v>43091</v>
      </c>
      <c r="NA48" s="153">
        <v>43092</v>
      </c>
      <c r="NB48" s="153">
        <v>43093</v>
      </c>
      <c r="NC48" s="153">
        <v>43094</v>
      </c>
      <c r="ND48" s="153">
        <v>43095</v>
      </c>
      <c r="NE48" s="153">
        <v>43096</v>
      </c>
      <c r="NF48" s="153">
        <v>43097</v>
      </c>
      <c r="NG48" s="153">
        <v>43098</v>
      </c>
      <c r="NH48" s="153">
        <v>43099</v>
      </c>
      <c r="NI48" s="153">
        <v>43100</v>
      </c>
      <c r="NJ48" s="154"/>
    </row>
    <row r="49" spans="1:374" s="155" customFormat="1" x14ac:dyDescent="0.35">
      <c r="A49" s="151"/>
      <c r="B49" s="1155"/>
      <c r="C49" s="1155"/>
      <c r="D49" s="1155"/>
      <c r="E49" s="1155"/>
      <c r="F49" s="1155"/>
      <c r="G49" s="1155"/>
      <c r="H49" s="1155"/>
      <c r="I49" s="156">
        <v>42736</v>
      </c>
      <c r="J49" s="157">
        <v>42737</v>
      </c>
      <c r="K49" s="157">
        <v>42738</v>
      </c>
      <c r="L49" s="157">
        <v>42739</v>
      </c>
      <c r="M49" s="157">
        <v>42740</v>
      </c>
      <c r="N49" s="157">
        <v>42741</v>
      </c>
      <c r="O49" s="157">
        <v>42742</v>
      </c>
      <c r="P49" s="157">
        <v>42743</v>
      </c>
      <c r="Q49" s="157">
        <v>42744</v>
      </c>
      <c r="R49" s="157">
        <v>42745</v>
      </c>
      <c r="S49" s="157">
        <v>42746</v>
      </c>
      <c r="T49" s="157">
        <v>42747</v>
      </c>
      <c r="U49" s="157">
        <v>42748</v>
      </c>
      <c r="V49" s="157">
        <v>42749</v>
      </c>
      <c r="W49" s="157">
        <v>42750</v>
      </c>
      <c r="X49" s="157">
        <v>42751</v>
      </c>
      <c r="Y49" s="157">
        <v>42752</v>
      </c>
      <c r="Z49" s="157">
        <v>42753</v>
      </c>
      <c r="AA49" s="157">
        <v>42754</v>
      </c>
      <c r="AB49" s="157">
        <v>42755</v>
      </c>
      <c r="AC49" s="157">
        <v>42756</v>
      </c>
      <c r="AD49" s="157">
        <v>42757</v>
      </c>
      <c r="AE49" s="157">
        <v>42758</v>
      </c>
      <c r="AF49" s="157">
        <v>42759</v>
      </c>
      <c r="AG49" s="157">
        <v>42760</v>
      </c>
      <c r="AH49" s="157">
        <v>42761</v>
      </c>
      <c r="AI49" s="157">
        <v>42762</v>
      </c>
      <c r="AJ49" s="157">
        <v>42763</v>
      </c>
      <c r="AK49" s="157">
        <v>42764</v>
      </c>
      <c r="AL49" s="157">
        <v>42765</v>
      </c>
      <c r="AM49" s="157">
        <v>42766</v>
      </c>
      <c r="AN49" s="157">
        <v>42767</v>
      </c>
      <c r="AO49" s="157">
        <v>42768</v>
      </c>
      <c r="AP49" s="157">
        <v>42769</v>
      </c>
      <c r="AQ49" s="157">
        <v>42770</v>
      </c>
      <c r="AR49" s="157">
        <v>42771</v>
      </c>
      <c r="AS49" s="157">
        <v>42772</v>
      </c>
      <c r="AT49" s="157">
        <v>42773</v>
      </c>
      <c r="AU49" s="157">
        <v>42774</v>
      </c>
      <c r="AV49" s="157">
        <v>42775</v>
      </c>
      <c r="AW49" s="157">
        <v>42776</v>
      </c>
      <c r="AX49" s="157">
        <v>42777</v>
      </c>
      <c r="AY49" s="157">
        <v>42778</v>
      </c>
      <c r="AZ49" s="157">
        <v>42779</v>
      </c>
      <c r="BA49" s="157">
        <v>42780</v>
      </c>
      <c r="BB49" s="157">
        <v>42781</v>
      </c>
      <c r="BC49" s="157">
        <v>42782</v>
      </c>
      <c r="BD49" s="157">
        <v>42783</v>
      </c>
      <c r="BE49" s="157">
        <v>42784</v>
      </c>
      <c r="BF49" s="157">
        <v>42785</v>
      </c>
      <c r="BG49" s="157">
        <v>42786</v>
      </c>
      <c r="BH49" s="157">
        <v>42787</v>
      </c>
      <c r="BI49" s="157">
        <v>42788</v>
      </c>
      <c r="BJ49" s="157">
        <v>42789</v>
      </c>
      <c r="BK49" s="157">
        <v>42790</v>
      </c>
      <c r="BL49" s="157">
        <v>42791</v>
      </c>
      <c r="BM49" s="157">
        <v>42792</v>
      </c>
      <c r="BN49" s="157">
        <v>42793</v>
      </c>
      <c r="BO49" s="157">
        <v>42794</v>
      </c>
      <c r="BP49" s="157">
        <v>42795</v>
      </c>
      <c r="BQ49" s="157">
        <v>42796</v>
      </c>
      <c r="BR49" s="157">
        <v>42797</v>
      </c>
      <c r="BS49" s="157">
        <v>42798</v>
      </c>
      <c r="BT49" s="157">
        <v>42799</v>
      </c>
      <c r="BU49" s="157">
        <v>42800</v>
      </c>
      <c r="BV49" s="157">
        <v>42801</v>
      </c>
      <c r="BW49" s="157">
        <v>42802</v>
      </c>
      <c r="BX49" s="157">
        <v>42803</v>
      </c>
      <c r="BY49" s="157">
        <v>42804</v>
      </c>
      <c r="BZ49" s="157">
        <v>42805</v>
      </c>
      <c r="CA49" s="157">
        <v>42806</v>
      </c>
      <c r="CB49" s="157">
        <v>42807</v>
      </c>
      <c r="CC49" s="157">
        <v>42808</v>
      </c>
      <c r="CD49" s="157">
        <v>42809</v>
      </c>
      <c r="CE49" s="157">
        <v>42810</v>
      </c>
      <c r="CF49" s="157">
        <v>42811</v>
      </c>
      <c r="CG49" s="157">
        <v>42812</v>
      </c>
      <c r="CH49" s="157">
        <v>42813</v>
      </c>
      <c r="CI49" s="157">
        <v>42814</v>
      </c>
      <c r="CJ49" s="157">
        <v>42815</v>
      </c>
      <c r="CK49" s="157">
        <v>42816</v>
      </c>
      <c r="CL49" s="157">
        <v>42817</v>
      </c>
      <c r="CM49" s="157">
        <v>42818</v>
      </c>
      <c r="CN49" s="157">
        <v>42819</v>
      </c>
      <c r="CO49" s="157">
        <v>42820</v>
      </c>
      <c r="CP49" s="157">
        <v>42821</v>
      </c>
      <c r="CQ49" s="157">
        <v>42822</v>
      </c>
      <c r="CR49" s="157">
        <v>42823</v>
      </c>
      <c r="CS49" s="157">
        <v>42824</v>
      </c>
      <c r="CT49" s="157">
        <v>42825</v>
      </c>
      <c r="CU49" s="157">
        <v>42826</v>
      </c>
      <c r="CV49" s="157">
        <v>42827</v>
      </c>
      <c r="CW49" s="157">
        <v>42828</v>
      </c>
      <c r="CX49" s="157">
        <v>42829</v>
      </c>
      <c r="CY49" s="157">
        <v>42830</v>
      </c>
      <c r="CZ49" s="157">
        <v>42831</v>
      </c>
      <c r="DA49" s="157">
        <v>42832</v>
      </c>
      <c r="DB49" s="157">
        <v>42833</v>
      </c>
      <c r="DC49" s="157">
        <v>42834</v>
      </c>
      <c r="DD49" s="157">
        <v>42835</v>
      </c>
      <c r="DE49" s="157">
        <v>42836</v>
      </c>
      <c r="DF49" s="157">
        <v>42837</v>
      </c>
      <c r="DG49" s="157">
        <v>42838</v>
      </c>
      <c r="DH49" s="157">
        <v>42839</v>
      </c>
      <c r="DI49" s="157">
        <v>42840</v>
      </c>
      <c r="DJ49" s="157">
        <v>42841</v>
      </c>
      <c r="DK49" s="157">
        <v>42842</v>
      </c>
      <c r="DL49" s="157">
        <v>42843</v>
      </c>
      <c r="DM49" s="157">
        <v>42844</v>
      </c>
      <c r="DN49" s="157">
        <v>42845</v>
      </c>
      <c r="DO49" s="157">
        <v>42846</v>
      </c>
      <c r="DP49" s="157">
        <v>42847</v>
      </c>
      <c r="DQ49" s="157">
        <v>42848</v>
      </c>
      <c r="DR49" s="157">
        <v>42849</v>
      </c>
      <c r="DS49" s="157">
        <v>42850</v>
      </c>
      <c r="DT49" s="157">
        <v>42851</v>
      </c>
      <c r="DU49" s="157">
        <v>42852</v>
      </c>
      <c r="DV49" s="157">
        <v>42853</v>
      </c>
      <c r="DW49" s="157">
        <v>42854</v>
      </c>
      <c r="DX49" s="157">
        <v>42855</v>
      </c>
      <c r="DY49" s="157">
        <v>42856</v>
      </c>
      <c r="DZ49" s="157">
        <v>42857</v>
      </c>
      <c r="EA49" s="157">
        <v>42858</v>
      </c>
      <c r="EB49" s="157">
        <v>42859</v>
      </c>
      <c r="EC49" s="157">
        <v>42860</v>
      </c>
      <c r="ED49" s="157">
        <v>42861</v>
      </c>
      <c r="EE49" s="157">
        <v>42862</v>
      </c>
      <c r="EF49" s="157">
        <v>42863</v>
      </c>
      <c r="EG49" s="157">
        <v>42864</v>
      </c>
      <c r="EH49" s="157">
        <v>42865</v>
      </c>
      <c r="EI49" s="157">
        <v>42866</v>
      </c>
      <c r="EJ49" s="157">
        <v>42867</v>
      </c>
      <c r="EK49" s="157">
        <v>42868</v>
      </c>
      <c r="EL49" s="157">
        <v>42869</v>
      </c>
      <c r="EM49" s="157">
        <v>42870</v>
      </c>
      <c r="EN49" s="157">
        <v>42871</v>
      </c>
      <c r="EO49" s="157">
        <v>42872</v>
      </c>
      <c r="EP49" s="157">
        <v>42873</v>
      </c>
      <c r="EQ49" s="157">
        <v>42874</v>
      </c>
      <c r="ER49" s="157">
        <v>42875</v>
      </c>
      <c r="ES49" s="157">
        <v>42876</v>
      </c>
      <c r="ET49" s="157">
        <v>42877</v>
      </c>
      <c r="EU49" s="157">
        <v>42878</v>
      </c>
      <c r="EV49" s="157">
        <v>42879</v>
      </c>
      <c r="EW49" s="157">
        <v>42880</v>
      </c>
      <c r="EX49" s="157">
        <v>42881</v>
      </c>
      <c r="EY49" s="157">
        <v>42882</v>
      </c>
      <c r="EZ49" s="157">
        <v>42883</v>
      </c>
      <c r="FA49" s="157">
        <v>42884</v>
      </c>
      <c r="FB49" s="157">
        <v>42885</v>
      </c>
      <c r="FC49" s="157">
        <v>42886</v>
      </c>
      <c r="FD49" s="157">
        <v>42887</v>
      </c>
      <c r="FE49" s="157">
        <v>42888</v>
      </c>
      <c r="FF49" s="157">
        <v>42889</v>
      </c>
      <c r="FG49" s="157">
        <v>42890</v>
      </c>
      <c r="FH49" s="157">
        <v>42891</v>
      </c>
      <c r="FI49" s="157">
        <v>42892</v>
      </c>
      <c r="FJ49" s="157">
        <v>42893</v>
      </c>
      <c r="FK49" s="157">
        <v>42894</v>
      </c>
      <c r="FL49" s="157">
        <v>42895</v>
      </c>
      <c r="FM49" s="157">
        <v>42896</v>
      </c>
      <c r="FN49" s="157">
        <v>42897</v>
      </c>
      <c r="FO49" s="157">
        <v>42898</v>
      </c>
      <c r="FP49" s="157">
        <v>42899</v>
      </c>
      <c r="FQ49" s="157">
        <v>42900</v>
      </c>
      <c r="FR49" s="157">
        <v>42901</v>
      </c>
      <c r="FS49" s="157">
        <v>42902</v>
      </c>
      <c r="FT49" s="157">
        <v>42903</v>
      </c>
      <c r="FU49" s="157">
        <v>42904</v>
      </c>
      <c r="FV49" s="157">
        <v>42905</v>
      </c>
      <c r="FW49" s="157">
        <v>42906</v>
      </c>
      <c r="FX49" s="157">
        <v>42907</v>
      </c>
      <c r="FY49" s="157">
        <v>42908</v>
      </c>
      <c r="FZ49" s="157">
        <v>42909</v>
      </c>
      <c r="GA49" s="157">
        <v>42910</v>
      </c>
      <c r="GB49" s="157">
        <v>42911</v>
      </c>
      <c r="GC49" s="157">
        <v>42912</v>
      </c>
      <c r="GD49" s="157">
        <v>42913</v>
      </c>
      <c r="GE49" s="157">
        <v>42914</v>
      </c>
      <c r="GF49" s="157">
        <v>42915</v>
      </c>
      <c r="GG49" s="157">
        <v>42916</v>
      </c>
      <c r="GH49" s="157">
        <v>42917</v>
      </c>
      <c r="GI49" s="157">
        <v>42918</v>
      </c>
      <c r="GJ49" s="157">
        <v>42919</v>
      </c>
      <c r="GK49" s="157">
        <v>42920</v>
      </c>
      <c r="GL49" s="157">
        <v>42921</v>
      </c>
      <c r="GM49" s="157">
        <v>42922</v>
      </c>
      <c r="GN49" s="157">
        <v>42923</v>
      </c>
      <c r="GO49" s="157">
        <v>42924</v>
      </c>
      <c r="GP49" s="157">
        <v>42925</v>
      </c>
      <c r="GQ49" s="157">
        <v>42926</v>
      </c>
      <c r="GR49" s="157">
        <v>42927</v>
      </c>
      <c r="GS49" s="157">
        <v>42928</v>
      </c>
      <c r="GT49" s="157">
        <v>42929</v>
      </c>
      <c r="GU49" s="157">
        <v>42930</v>
      </c>
      <c r="GV49" s="157">
        <v>42931</v>
      </c>
      <c r="GW49" s="157">
        <v>42932</v>
      </c>
      <c r="GX49" s="157">
        <v>42933</v>
      </c>
      <c r="GY49" s="157">
        <v>42934</v>
      </c>
      <c r="GZ49" s="157">
        <v>42935</v>
      </c>
      <c r="HA49" s="157">
        <v>42936</v>
      </c>
      <c r="HB49" s="157">
        <v>42937</v>
      </c>
      <c r="HC49" s="157">
        <v>42938</v>
      </c>
      <c r="HD49" s="157">
        <v>42939</v>
      </c>
      <c r="HE49" s="157">
        <v>42940</v>
      </c>
      <c r="HF49" s="157">
        <v>42941</v>
      </c>
      <c r="HG49" s="157">
        <v>42942</v>
      </c>
      <c r="HH49" s="157">
        <v>42943</v>
      </c>
      <c r="HI49" s="157">
        <v>42944</v>
      </c>
      <c r="HJ49" s="157">
        <v>42945</v>
      </c>
      <c r="HK49" s="157">
        <v>42946</v>
      </c>
      <c r="HL49" s="157">
        <v>42947</v>
      </c>
      <c r="HM49" s="157">
        <v>42948</v>
      </c>
      <c r="HN49" s="157">
        <v>42949</v>
      </c>
      <c r="HO49" s="157">
        <v>42950</v>
      </c>
      <c r="HP49" s="157">
        <v>42951</v>
      </c>
      <c r="HQ49" s="157">
        <v>42952</v>
      </c>
      <c r="HR49" s="157">
        <v>42953</v>
      </c>
      <c r="HS49" s="157">
        <v>42954</v>
      </c>
      <c r="HT49" s="157">
        <v>42955</v>
      </c>
      <c r="HU49" s="157">
        <v>42956</v>
      </c>
      <c r="HV49" s="157">
        <v>42957</v>
      </c>
      <c r="HW49" s="157">
        <v>42958</v>
      </c>
      <c r="HX49" s="157">
        <v>42959</v>
      </c>
      <c r="HY49" s="157">
        <v>42960</v>
      </c>
      <c r="HZ49" s="157">
        <v>42961</v>
      </c>
      <c r="IA49" s="157">
        <v>42962</v>
      </c>
      <c r="IB49" s="157">
        <v>42963</v>
      </c>
      <c r="IC49" s="157">
        <v>42964</v>
      </c>
      <c r="ID49" s="157">
        <v>42965</v>
      </c>
      <c r="IE49" s="157">
        <v>42966</v>
      </c>
      <c r="IF49" s="157">
        <v>42967</v>
      </c>
      <c r="IG49" s="157">
        <v>42968</v>
      </c>
      <c r="IH49" s="157">
        <v>42969</v>
      </c>
      <c r="II49" s="157">
        <v>42970</v>
      </c>
      <c r="IJ49" s="157">
        <v>42971</v>
      </c>
      <c r="IK49" s="157">
        <v>42972</v>
      </c>
      <c r="IL49" s="157">
        <v>42973</v>
      </c>
      <c r="IM49" s="157">
        <v>42974</v>
      </c>
      <c r="IN49" s="157">
        <v>42975</v>
      </c>
      <c r="IO49" s="157">
        <v>42976</v>
      </c>
      <c r="IP49" s="157">
        <v>42977</v>
      </c>
      <c r="IQ49" s="157">
        <v>42978</v>
      </c>
      <c r="IR49" s="157">
        <v>42979</v>
      </c>
      <c r="IS49" s="157">
        <v>42980</v>
      </c>
      <c r="IT49" s="157">
        <v>42981</v>
      </c>
      <c r="IU49" s="157">
        <v>42982</v>
      </c>
      <c r="IV49" s="157">
        <v>42983</v>
      </c>
      <c r="IW49" s="157">
        <v>42984</v>
      </c>
      <c r="IX49" s="157">
        <v>42985</v>
      </c>
      <c r="IY49" s="157">
        <v>42986</v>
      </c>
      <c r="IZ49" s="157">
        <v>42987</v>
      </c>
      <c r="JA49" s="157">
        <v>42988</v>
      </c>
      <c r="JB49" s="157">
        <v>42989</v>
      </c>
      <c r="JC49" s="157">
        <v>42990</v>
      </c>
      <c r="JD49" s="157">
        <v>42991</v>
      </c>
      <c r="JE49" s="157">
        <v>42992</v>
      </c>
      <c r="JF49" s="157">
        <v>42993</v>
      </c>
      <c r="JG49" s="157">
        <v>42994</v>
      </c>
      <c r="JH49" s="157">
        <v>42995</v>
      </c>
      <c r="JI49" s="157">
        <v>42996</v>
      </c>
      <c r="JJ49" s="157">
        <v>42997</v>
      </c>
      <c r="JK49" s="157">
        <v>42998</v>
      </c>
      <c r="JL49" s="157">
        <v>42999</v>
      </c>
      <c r="JM49" s="157">
        <v>43000</v>
      </c>
      <c r="JN49" s="157">
        <v>43001</v>
      </c>
      <c r="JO49" s="157">
        <v>43002</v>
      </c>
      <c r="JP49" s="157">
        <v>43003</v>
      </c>
      <c r="JQ49" s="157">
        <v>43004</v>
      </c>
      <c r="JR49" s="157">
        <v>43005</v>
      </c>
      <c r="JS49" s="157">
        <v>43006</v>
      </c>
      <c r="JT49" s="157">
        <v>43007</v>
      </c>
      <c r="JU49" s="157">
        <v>43008</v>
      </c>
      <c r="JV49" s="157">
        <v>43009</v>
      </c>
      <c r="JW49" s="157">
        <v>43010</v>
      </c>
      <c r="JX49" s="157">
        <v>43011</v>
      </c>
      <c r="JY49" s="157">
        <v>43012</v>
      </c>
      <c r="JZ49" s="157">
        <v>43013</v>
      </c>
      <c r="KA49" s="157">
        <v>43014</v>
      </c>
      <c r="KB49" s="157">
        <v>43015</v>
      </c>
      <c r="KC49" s="157">
        <v>43016</v>
      </c>
      <c r="KD49" s="157">
        <v>43017</v>
      </c>
      <c r="KE49" s="157">
        <v>43018</v>
      </c>
      <c r="KF49" s="157">
        <v>43019</v>
      </c>
      <c r="KG49" s="157">
        <v>43020</v>
      </c>
      <c r="KH49" s="157">
        <v>43021</v>
      </c>
      <c r="KI49" s="157">
        <v>43022</v>
      </c>
      <c r="KJ49" s="157">
        <v>43023</v>
      </c>
      <c r="KK49" s="157">
        <v>43024</v>
      </c>
      <c r="KL49" s="157">
        <v>43025</v>
      </c>
      <c r="KM49" s="157">
        <v>43026</v>
      </c>
      <c r="KN49" s="157">
        <v>43027</v>
      </c>
      <c r="KO49" s="157">
        <v>43028</v>
      </c>
      <c r="KP49" s="157">
        <v>43029</v>
      </c>
      <c r="KQ49" s="157">
        <v>43030</v>
      </c>
      <c r="KR49" s="157">
        <v>43031</v>
      </c>
      <c r="KS49" s="157">
        <v>43032</v>
      </c>
      <c r="KT49" s="157">
        <v>43033</v>
      </c>
      <c r="KU49" s="157">
        <v>43034</v>
      </c>
      <c r="KV49" s="157">
        <v>43035</v>
      </c>
      <c r="KW49" s="157">
        <v>43036</v>
      </c>
      <c r="KX49" s="157">
        <v>43037</v>
      </c>
      <c r="KY49" s="157">
        <v>43038</v>
      </c>
      <c r="KZ49" s="157">
        <v>43039</v>
      </c>
      <c r="LA49" s="157">
        <v>43040</v>
      </c>
      <c r="LB49" s="157">
        <v>43041</v>
      </c>
      <c r="LC49" s="157">
        <v>43042</v>
      </c>
      <c r="LD49" s="157">
        <v>43043</v>
      </c>
      <c r="LE49" s="157">
        <v>43044</v>
      </c>
      <c r="LF49" s="157">
        <v>43045</v>
      </c>
      <c r="LG49" s="157">
        <v>43046</v>
      </c>
      <c r="LH49" s="157">
        <v>43047</v>
      </c>
      <c r="LI49" s="157">
        <v>43048</v>
      </c>
      <c r="LJ49" s="157">
        <v>43049</v>
      </c>
      <c r="LK49" s="157">
        <v>43050</v>
      </c>
      <c r="LL49" s="157">
        <v>43051</v>
      </c>
      <c r="LM49" s="157">
        <v>43052</v>
      </c>
      <c r="LN49" s="157">
        <v>43053</v>
      </c>
      <c r="LO49" s="157">
        <v>43054</v>
      </c>
      <c r="LP49" s="157">
        <v>43055</v>
      </c>
      <c r="LQ49" s="157">
        <v>43056</v>
      </c>
      <c r="LR49" s="157">
        <v>43057</v>
      </c>
      <c r="LS49" s="157">
        <v>43058</v>
      </c>
      <c r="LT49" s="157">
        <v>43059</v>
      </c>
      <c r="LU49" s="157">
        <v>43060</v>
      </c>
      <c r="LV49" s="157">
        <v>43061</v>
      </c>
      <c r="LW49" s="157">
        <v>43062</v>
      </c>
      <c r="LX49" s="157">
        <v>43063</v>
      </c>
      <c r="LY49" s="157">
        <v>43064</v>
      </c>
      <c r="LZ49" s="157">
        <v>43065</v>
      </c>
      <c r="MA49" s="157">
        <v>43066</v>
      </c>
      <c r="MB49" s="157">
        <v>43067</v>
      </c>
      <c r="MC49" s="157">
        <v>43068</v>
      </c>
      <c r="MD49" s="157">
        <v>43069</v>
      </c>
      <c r="ME49" s="157">
        <v>43070</v>
      </c>
      <c r="MF49" s="157">
        <v>43071</v>
      </c>
      <c r="MG49" s="157">
        <v>43072</v>
      </c>
      <c r="MH49" s="157">
        <v>43073</v>
      </c>
      <c r="MI49" s="157">
        <v>43074</v>
      </c>
      <c r="MJ49" s="157">
        <v>43075</v>
      </c>
      <c r="MK49" s="157">
        <v>43076</v>
      </c>
      <c r="ML49" s="157">
        <v>43077</v>
      </c>
      <c r="MM49" s="157">
        <v>43078</v>
      </c>
      <c r="MN49" s="157">
        <v>43079</v>
      </c>
      <c r="MO49" s="157">
        <v>43080</v>
      </c>
      <c r="MP49" s="157">
        <v>43081</v>
      </c>
      <c r="MQ49" s="157">
        <v>43082</v>
      </c>
      <c r="MR49" s="157">
        <v>43083</v>
      </c>
      <c r="MS49" s="157">
        <v>43084</v>
      </c>
      <c r="MT49" s="157">
        <v>43085</v>
      </c>
      <c r="MU49" s="157">
        <v>43086</v>
      </c>
      <c r="MV49" s="157">
        <v>43087</v>
      </c>
      <c r="MW49" s="157">
        <v>43088</v>
      </c>
      <c r="MX49" s="157">
        <v>43089</v>
      </c>
      <c r="MY49" s="157">
        <v>43090</v>
      </c>
      <c r="MZ49" s="157">
        <v>43091</v>
      </c>
      <c r="NA49" s="157">
        <v>43092</v>
      </c>
      <c r="NB49" s="157">
        <v>43093</v>
      </c>
      <c r="NC49" s="157">
        <v>43094</v>
      </c>
      <c r="ND49" s="157">
        <v>43095</v>
      </c>
      <c r="NE49" s="157">
        <v>43096</v>
      </c>
      <c r="NF49" s="157">
        <v>43097</v>
      </c>
      <c r="NG49" s="157">
        <v>43098</v>
      </c>
      <c r="NH49" s="157">
        <v>43099</v>
      </c>
      <c r="NI49" s="157">
        <v>43100</v>
      </c>
      <c r="NJ49" s="154"/>
    </row>
    <row r="50" spans="1:374" s="155" customFormat="1" x14ac:dyDescent="0.35">
      <c r="A50" s="151"/>
      <c r="B50" s="1154"/>
      <c r="C50" s="1154"/>
      <c r="D50" s="1154"/>
      <c r="E50" s="1154"/>
      <c r="F50" s="1154"/>
      <c r="G50" s="1154"/>
      <c r="H50" s="1154" t="str">
        <f t="shared" ref="H50" si="13">IF(F50="","",F50-G50)</f>
        <v/>
      </c>
      <c r="I50" s="152">
        <v>42736</v>
      </c>
      <c r="J50" s="153">
        <v>42737</v>
      </c>
      <c r="K50" s="153">
        <v>42738</v>
      </c>
      <c r="L50" s="153">
        <v>42739</v>
      </c>
      <c r="M50" s="153">
        <v>42740</v>
      </c>
      <c r="N50" s="153">
        <v>42741</v>
      </c>
      <c r="O50" s="153">
        <v>42742</v>
      </c>
      <c r="P50" s="153">
        <v>42743</v>
      </c>
      <c r="Q50" s="153">
        <v>42744</v>
      </c>
      <c r="R50" s="153">
        <v>42745</v>
      </c>
      <c r="S50" s="153">
        <v>42746</v>
      </c>
      <c r="T50" s="153">
        <v>42747</v>
      </c>
      <c r="U50" s="153">
        <v>42748</v>
      </c>
      <c r="V50" s="153">
        <v>42749</v>
      </c>
      <c r="W50" s="153">
        <v>42750</v>
      </c>
      <c r="X50" s="153">
        <v>42751</v>
      </c>
      <c r="Y50" s="153">
        <v>42752</v>
      </c>
      <c r="Z50" s="153">
        <v>42753</v>
      </c>
      <c r="AA50" s="153">
        <v>42754</v>
      </c>
      <c r="AB50" s="153">
        <v>42755</v>
      </c>
      <c r="AC50" s="153">
        <v>42756</v>
      </c>
      <c r="AD50" s="153">
        <v>42757</v>
      </c>
      <c r="AE50" s="153">
        <v>42758</v>
      </c>
      <c r="AF50" s="153">
        <v>42759</v>
      </c>
      <c r="AG50" s="153">
        <v>42760</v>
      </c>
      <c r="AH50" s="153">
        <v>42761</v>
      </c>
      <c r="AI50" s="153">
        <v>42762</v>
      </c>
      <c r="AJ50" s="153">
        <v>42763</v>
      </c>
      <c r="AK50" s="153">
        <v>42764</v>
      </c>
      <c r="AL50" s="153">
        <v>42765</v>
      </c>
      <c r="AM50" s="153">
        <v>42766</v>
      </c>
      <c r="AN50" s="153">
        <v>42767</v>
      </c>
      <c r="AO50" s="153">
        <v>42768</v>
      </c>
      <c r="AP50" s="153">
        <v>42769</v>
      </c>
      <c r="AQ50" s="153">
        <v>42770</v>
      </c>
      <c r="AR50" s="153">
        <v>42771</v>
      </c>
      <c r="AS50" s="153">
        <v>42772</v>
      </c>
      <c r="AT50" s="153">
        <v>42773</v>
      </c>
      <c r="AU50" s="153">
        <v>42774</v>
      </c>
      <c r="AV50" s="153">
        <v>42775</v>
      </c>
      <c r="AW50" s="153">
        <v>42776</v>
      </c>
      <c r="AX50" s="153">
        <v>42777</v>
      </c>
      <c r="AY50" s="153">
        <v>42778</v>
      </c>
      <c r="AZ50" s="153">
        <v>42779</v>
      </c>
      <c r="BA50" s="153">
        <v>42780</v>
      </c>
      <c r="BB50" s="153">
        <v>42781</v>
      </c>
      <c r="BC50" s="153">
        <v>42782</v>
      </c>
      <c r="BD50" s="153">
        <v>42783</v>
      </c>
      <c r="BE50" s="153">
        <v>42784</v>
      </c>
      <c r="BF50" s="153">
        <v>42785</v>
      </c>
      <c r="BG50" s="153">
        <v>42786</v>
      </c>
      <c r="BH50" s="153">
        <v>42787</v>
      </c>
      <c r="BI50" s="153">
        <v>42788</v>
      </c>
      <c r="BJ50" s="153">
        <v>42789</v>
      </c>
      <c r="BK50" s="153">
        <v>42790</v>
      </c>
      <c r="BL50" s="153">
        <v>42791</v>
      </c>
      <c r="BM50" s="153">
        <v>42792</v>
      </c>
      <c r="BN50" s="153">
        <v>42793</v>
      </c>
      <c r="BO50" s="153">
        <v>42794</v>
      </c>
      <c r="BP50" s="153">
        <v>42795</v>
      </c>
      <c r="BQ50" s="153">
        <v>42796</v>
      </c>
      <c r="BR50" s="153">
        <v>42797</v>
      </c>
      <c r="BS50" s="153">
        <v>42798</v>
      </c>
      <c r="BT50" s="153">
        <v>42799</v>
      </c>
      <c r="BU50" s="153">
        <v>42800</v>
      </c>
      <c r="BV50" s="153">
        <v>42801</v>
      </c>
      <c r="BW50" s="153">
        <v>42802</v>
      </c>
      <c r="BX50" s="153">
        <v>42803</v>
      </c>
      <c r="BY50" s="153">
        <v>42804</v>
      </c>
      <c r="BZ50" s="153">
        <v>42805</v>
      </c>
      <c r="CA50" s="153">
        <v>42806</v>
      </c>
      <c r="CB50" s="153">
        <v>42807</v>
      </c>
      <c r="CC50" s="153">
        <v>42808</v>
      </c>
      <c r="CD50" s="153">
        <v>42809</v>
      </c>
      <c r="CE50" s="153">
        <v>42810</v>
      </c>
      <c r="CF50" s="153">
        <v>42811</v>
      </c>
      <c r="CG50" s="153">
        <v>42812</v>
      </c>
      <c r="CH50" s="153">
        <v>42813</v>
      </c>
      <c r="CI50" s="153">
        <v>42814</v>
      </c>
      <c r="CJ50" s="153">
        <v>42815</v>
      </c>
      <c r="CK50" s="153">
        <v>42816</v>
      </c>
      <c r="CL50" s="153">
        <v>42817</v>
      </c>
      <c r="CM50" s="153">
        <v>42818</v>
      </c>
      <c r="CN50" s="153">
        <v>42819</v>
      </c>
      <c r="CO50" s="153">
        <v>42820</v>
      </c>
      <c r="CP50" s="153">
        <v>42821</v>
      </c>
      <c r="CQ50" s="153">
        <v>42822</v>
      </c>
      <c r="CR50" s="153">
        <v>42823</v>
      </c>
      <c r="CS50" s="153">
        <v>42824</v>
      </c>
      <c r="CT50" s="153">
        <v>42825</v>
      </c>
      <c r="CU50" s="153">
        <v>42826</v>
      </c>
      <c r="CV50" s="153">
        <v>42827</v>
      </c>
      <c r="CW50" s="153">
        <v>42828</v>
      </c>
      <c r="CX50" s="153">
        <v>42829</v>
      </c>
      <c r="CY50" s="153">
        <v>42830</v>
      </c>
      <c r="CZ50" s="153">
        <v>42831</v>
      </c>
      <c r="DA50" s="153">
        <v>42832</v>
      </c>
      <c r="DB50" s="153">
        <v>42833</v>
      </c>
      <c r="DC50" s="153">
        <v>42834</v>
      </c>
      <c r="DD50" s="153">
        <v>42835</v>
      </c>
      <c r="DE50" s="153">
        <v>42836</v>
      </c>
      <c r="DF50" s="153">
        <v>42837</v>
      </c>
      <c r="DG50" s="153">
        <v>42838</v>
      </c>
      <c r="DH50" s="153">
        <v>42839</v>
      </c>
      <c r="DI50" s="153">
        <v>42840</v>
      </c>
      <c r="DJ50" s="153">
        <v>42841</v>
      </c>
      <c r="DK50" s="153">
        <v>42842</v>
      </c>
      <c r="DL50" s="153">
        <v>42843</v>
      </c>
      <c r="DM50" s="153">
        <v>42844</v>
      </c>
      <c r="DN50" s="153">
        <v>42845</v>
      </c>
      <c r="DO50" s="153">
        <v>42846</v>
      </c>
      <c r="DP50" s="153">
        <v>42847</v>
      </c>
      <c r="DQ50" s="153">
        <v>42848</v>
      </c>
      <c r="DR50" s="153">
        <v>42849</v>
      </c>
      <c r="DS50" s="153">
        <v>42850</v>
      </c>
      <c r="DT50" s="153">
        <v>42851</v>
      </c>
      <c r="DU50" s="153">
        <v>42852</v>
      </c>
      <c r="DV50" s="153">
        <v>42853</v>
      </c>
      <c r="DW50" s="153">
        <v>42854</v>
      </c>
      <c r="DX50" s="153">
        <v>42855</v>
      </c>
      <c r="DY50" s="153">
        <v>42856</v>
      </c>
      <c r="DZ50" s="153">
        <v>42857</v>
      </c>
      <c r="EA50" s="153">
        <v>42858</v>
      </c>
      <c r="EB50" s="153">
        <v>42859</v>
      </c>
      <c r="EC50" s="153">
        <v>42860</v>
      </c>
      <c r="ED50" s="153">
        <v>42861</v>
      </c>
      <c r="EE50" s="153">
        <v>42862</v>
      </c>
      <c r="EF50" s="153">
        <v>42863</v>
      </c>
      <c r="EG50" s="153">
        <v>42864</v>
      </c>
      <c r="EH50" s="153">
        <v>42865</v>
      </c>
      <c r="EI50" s="153">
        <v>42866</v>
      </c>
      <c r="EJ50" s="153">
        <v>42867</v>
      </c>
      <c r="EK50" s="153">
        <v>42868</v>
      </c>
      <c r="EL50" s="153">
        <v>42869</v>
      </c>
      <c r="EM50" s="153">
        <v>42870</v>
      </c>
      <c r="EN50" s="153">
        <v>42871</v>
      </c>
      <c r="EO50" s="153">
        <v>42872</v>
      </c>
      <c r="EP50" s="153">
        <v>42873</v>
      </c>
      <c r="EQ50" s="153">
        <v>42874</v>
      </c>
      <c r="ER50" s="153">
        <v>42875</v>
      </c>
      <c r="ES50" s="153">
        <v>42876</v>
      </c>
      <c r="ET50" s="153">
        <v>42877</v>
      </c>
      <c r="EU50" s="153">
        <v>42878</v>
      </c>
      <c r="EV50" s="153">
        <v>42879</v>
      </c>
      <c r="EW50" s="153">
        <v>42880</v>
      </c>
      <c r="EX50" s="153">
        <v>42881</v>
      </c>
      <c r="EY50" s="153">
        <v>42882</v>
      </c>
      <c r="EZ50" s="153">
        <v>42883</v>
      </c>
      <c r="FA50" s="153">
        <v>42884</v>
      </c>
      <c r="FB50" s="153">
        <v>42885</v>
      </c>
      <c r="FC50" s="153">
        <v>42886</v>
      </c>
      <c r="FD50" s="153">
        <v>42887</v>
      </c>
      <c r="FE50" s="153">
        <v>42888</v>
      </c>
      <c r="FF50" s="153">
        <v>42889</v>
      </c>
      <c r="FG50" s="153">
        <v>42890</v>
      </c>
      <c r="FH50" s="153">
        <v>42891</v>
      </c>
      <c r="FI50" s="153">
        <v>42892</v>
      </c>
      <c r="FJ50" s="153">
        <v>42893</v>
      </c>
      <c r="FK50" s="153">
        <v>42894</v>
      </c>
      <c r="FL50" s="153">
        <v>42895</v>
      </c>
      <c r="FM50" s="153">
        <v>42896</v>
      </c>
      <c r="FN50" s="153">
        <v>42897</v>
      </c>
      <c r="FO50" s="153">
        <v>42898</v>
      </c>
      <c r="FP50" s="153">
        <v>42899</v>
      </c>
      <c r="FQ50" s="153">
        <v>42900</v>
      </c>
      <c r="FR50" s="153">
        <v>42901</v>
      </c>
      <c r="FS50" s="153">
        <v>42902</v>
      </c>
      <c r="FT50" s="153">
        <v>42903</v>
      </c>
      <c r="FU50" s="153">
        <v>42904</v>
      </c>
      <c r="FV50" s="153">
        <v>42905</v>
      </c>
      <c r="FW50" s="153">
        <v>42906</v>
      </c>
      <c r="FX50" s="153">
        <v>42907</v>
      </c>
      <c r="FY50" s="153">
        <v>42908</v>
      </c>
      <c r="FZ50" s="153">
        <v>42909</v>
      </c>
      <c r="GA50" s="153">
        <v>42910</v>
      </c>
      <c r="GB50" s="153">
        <v>42911</v>
      </c>
      <c r="GC50" s="153">
        <v>42912</v>
      </c>
      <c r="GD50" s="153">
        <v>42913</v>
      </c>
      <c r="GE50" s="153">
        <v>42914</v>
      </c>
      <c r="GF50" s="153">
        <v>42915</v>
      </c>
      <c r="GG50" s="153">
        <v>42916</v>
      </c>
      <c r="GH50" s="153">
        <v>42917</v>
      </c>
      <c r="GI50" s="153">
        <v>42918</v>
      </c>
      <c r="GJ50" s="153">
        <v>42919</v>
      </c>
      <c r="GK50" s="153">
        <v>42920</v>
      </c>
      <c r="GL50" s="153">
        <v>42921</v>
      </c>
      <c r="GM50" s="153">
        <v>42922</v>
      </c>
      <c r="GN50" s="153">
        <v>42923</v>
      </c>
      <c r="GO50" s="153">
        <v>42924</v>
      </c>
      <c r="GP50" s="153">
        <v>42925</v>
      </c>
      <c r="GQ50" s="153">
        <v>42926</v>
      </c>
      <c r="GR50" s="153">
        <v>42927</v>
      </c>
      <c r="GS50" s="153">
        <v>42928</v>
      </c>
      <c r="GT50" s="153">
        <v>42929</v>
      </c>
      <c r="GU50" s="153">
        <v>42930</v>
      </c>
      <c r="GV50" s="153">
        <v>42931</v>
      </c>
      <c r="GW50" s="153">
        <v>42932</v>
      </c>
      <c r="GX50" s="153">
        <v>42933</v>
      </c>
      <c r="GY50" s="153">
        <v>42934</v>
      </c>
      <c r="GZ50" s="153">
        <v>42935</v>
      </c>
      <c r="HA50" s="153">
        <v>42936</v>
      </c>
      <c r="HB50" s="153">
        <v>42937</v>
      </c>
      <c r="HC50" s="153">
        <v>42938</v>
      </c>
      <c r="HD50" s="153">
        <v>42939</v>
      </c>
      <c r="HE50" s="153">
        <v>42940</v>
      </c>
      <c r="HF50" s="153">
        <v>42941</v>
      </c>
      <c r="HG50" s="153">
        <v>42942</v>
      </c>
      <c r="HH50" s="153">
        <v>42943</v>
      </c>
      <c r="HI50" s="153">
        <v>42944</v>
      </c>
      <c r="HJ50" s="153">
        <v>42945</v>
      </c>
      <c r="HK50" s="153">
        <v>42946</v>
      </c>
      <c r="HL50" s="153">
        <v>42947</v>
      </c>
      <c r="HM50" s="153">
        <v>42948</v>
      </c>
      <c r="HN50" s="153">
        <v>42949</v>
      </c>
      <c r="HO50" s="153">
        <v>42950</v>
      </c>
      <c r="HP50" s="153">
        <v>42951</v>
      </c>
      <c r="HQ50" s="153">
        <v>42952</v>
      </c>
      <c r="HR50" s="153">
        <v>42953</v>
      </c>
      <c r="HS50" s="153">
        <v>42954</v>
      </c>
      <c r="HT50" s="153">
        <v>42955</v>
      </c>
      <c r="HU50" s="153">
        <v>42956</v>
      </c>
      <c r="HV50" s="153">
        <v>42957</v>
      </c>
      <c r="HW50" s="153">
        <v>42958</v>
      </c>
      <c r="HX50" s="153">
        <v>42959</v>
      </c>
      <c r="HY50" s="153">
        <v>42960</v>
      </c>
      <c r="HZ50" s="153">
        <v>42961</v>
      </c>
      <c r="IA50" s="153">
        <v>42962</v>
      </c>
      <c r="IB50" s="153">
        <v>42963</v>
      </c>
      <c r="IC50" s="153">
        <v>42964</v>
      </c>
      <c r="ID50" s="153">
        <v>42965</v>
      </c>
      <c r="IE50" s="153">
        <v>42966</v>
      </c>
      <c r="IF50" s="153">
        <v>42967</v>
      </c>
      <c r="IG50" s="153">
        <v>42968</v>
      </c>
      <c r="IH50" s="153">
        <v>42969</v>
      </c>
      <c r="II50" s="153">
        <v>42970</v>
      </c>
      <c r="IJ50" s="153">
        <v>42971</v>
      </c>
      <c r="IK50" s="153">
        <v>42972</v>
      </c>
      <c r="IL50" s="153">
        <v>42973</v>
      </c>
      <c r="IM50" s="153">
        <v>42974</v>
      </c>
      <c r="IN50" s="153">
        <v>42975</v>
      </c>
      <c r="IO50" s="153">
        <v>42976</v>
      </c>
      <c r="IP50" s="153">
        <v>42977</v>
      </c>
      <c r="IQ50" s="153">
        <v>42978</v>
      </c>
      <c r="IR50" s="153">
        <v>42979</v>
      </c>
      <c r="IS50" s="153">
        <v>42980</v>
      </c>
      <c r="IT50" s="153">
        <v>42981</v>
      </c>
      <c r="IU50" s="153">
        <v>42982</v>
      </c>
      <c r="IV50" s="153">
        <v>42983</v>
      </c>
      <c r="IW50" s="153">
        <v>42984</v>
      </c>
      <c r="IX50" s="153">
        <v>42985</v>
      </c>
      <c r="IY50" s="153">
        <v>42986</v>
      </c>
      <c r="IZ50" s="153">
        <v>42987</v>
      </c>
      <c r="JA50" s="153">
        <v>42988</v>
      </c>
      <c r="JB50" s="153">
        <v>42989</v>
      </c>
      <c r="JC50" s="153">
        <v>42990</v>
      </c>
      <c r="JD50" s="153">
        <v>42991</v>
      </c>
      <c r="JE50" s="153">
        <v>42992</v>
      </c>
      <c r="JF50" s="153">
        <v>42993</v>
      </c>
      <c r="JG50" s="153">
        <v>42994</v>
      </c>
      <c r="JH50" s="153">
        <v>42995</v>
      </c>
      <c r="JI50" s="153">
        <v>42996</v>
      </c>
      <c r="JJ50" s="153">
        <v>42997</v>
      </c>
      <c r="JK50" s="153">
        <v>42998</v>
      </c>
      <c r="JL50" s="153">
        <v>42999</v>
      </c>
      <c r="JM50" s="153">
        <v>43000</v>
      </c>
      <c r="JN50" s="153">
        <v>43001</v>
      </c>
      <c r="JO50" s="153">
        <v>43002</v>
      </c>
      <c r="JP50" s="153">
        <v>43003</v>
      </c>
      <c r="JQ50" s="153">
        <v>43004</v>
      </c>
      <c r="JR50" s="153">
        <v>43005</v>
      </c>
      <c r="JS50" s="153">
        <v>43006</v>
      </c>
      <c r="JT50" s="153">
        <v>43007</v>
      </c>
      <c r="JU50" s="153">
        <v>43008</v>
      </c>
      <c r="JV50" s="153">
        <v>43009</v>
      </c>
      <c r="JW50" s="153">
        <v>43010</v>
      </c>
      <c r="JX50" s="153">
        <v>43011</v>
      </c>
      <c r="JY50" s="153">
        <v>43012</v>
      </c>
      <c r="JZ50" s="153">
        <v>43013</v>
      </c>
      <c r="KA50" s="153">
        <v>43014</v>
      </c>
      <c r="KB50" s="153">
        <v>43015</v>
      </c>
      <c r="KC50" s="153">
        <v>43016</v>
      </c>
      <c r="KD50" s="153">
        <v>43017</v>
      </c>
      <c r="KE50" s="153">
        <v>43018</v>
      </c>
      <c r="KF50" s="153">
        <v>43019</v>
      </c>
      <c r="KG50" s="153">
        <v>43020</v>
      </c>
      <c r="KH50" s="153">
        <v>43021</v>
      </c>
      <c r="KI50" s="153">
        <v>43022</v>
      </c>
      <c r="KJ50" s="153">
        <v>43023</v>
      </c>
      <c r="KK50" s="153">
        <v>43024</v>
      </c>
      <c r="KL50" s="153">
        <v>43025</v>
      </c>
      <c r="KM50" s="153">
        <v>43026</v>
      </c>
      <c r="KN50" s="153">
        <v>43027</v>
      </c>
      <c r="KO50" s="153">
        <v>43028</v>
      </c>
      <c r="KP50" s="153">
        <v>43029</v>
      </c>
      <c r="KQ50" s="153">
        <v>43030</v>
      </c>
      <c r="KR50" s="153">
        <v>43031</v>
      </c>
      <c r="KS50" s="153">
        <v>43032</v>
      </c>
      <c r="KT50" s="153">
        <v>43033</v>
      </c>
      <c r="KU50" s="153">
        <v>43034</v>
      </c>
      <c r="KV50" s="153">
        <v>43035</v>
      </c>
      <c r="KW50" s="153">
        <v>43036</v>
      </c>
      <c r="KX50" s="153">
        <v>43037</v>
      </c>
      <c r="KY50" s="153">
        <v>43038</v>
      </c>
      <c r="KZ50" s="153">
        <v>43039</v>
      </c>
      <c r="LA50" s="153">
        <v>43040</v>
      </c>
      <c r="LB50" s="153">
        <v>43041</v>
      </c>
      <c r="LC50" s="153">
        <v>43042</v>
      </c>
      <c r="LD50" s="153">
        <v>43043</v>
      </c>
      <c r="LE50" s="153">
        <v>43044</v>
      </c>
      <c r="LF50" s="153">
        <v>43045</v>
      </c>
      <c r="LG50" s="153">
        <v>43046</v>
      </c>
      <c r="LH50" s="153">
        <v>43047</v>
      </c>
      <c r="LI50" s="153">
        <v>43048</v>
      </c>
      <c r="LJ50" s="153">
        <v>43049</v>
      </c>
      <c r="LK50" s="153">
        <v>43050</v>
      </c>
      <c r="LL50" s="153">
        <v>43051</v>
      </c>
      <c r="LM50" s="153">
        <v>43052</v>
      </c>
      <c r="LN50" s="153">
        <v>43053</v>
      </c>
      <c r="LO50" s="153">
        <v>43054</v>
      </c>
      <c r="LP50" s="153">
        <v>43055</v>
      </c>
      <c r="LQ50" s="153">
        <v>43056</v>
      </c>
      <c r="LR50" s="153">
        <v>43057</v>
      </c>
      <c r="LS50" s="153">
        <v>43058</v>
      </c>
      <c r="LT50" s="153">
        <v>43059</v>
      </c>
      <c r="LU50" s="153">
        <v>43060</v>
      </c>
      <c r="LV50" s="153">
        <v>43061</v>
      </c>
      <c r="LW50" s="153">
        <v>43062</v>
      </c>
      <c r="LX50" s="153">
        <v>43063</v>
      </c>
      <c r="LY50" s="153">
        <v>43064</v>
      </c>
      <c r="LZ50" s="153">
        <v>43065</v>
      </c>
      <c r="MA50" s="153">
        <v>43066</v>
      </c>
      <c r="MB50" s="153">
        <v>43067</v>
      </c>
      <c r="MC50" s="153">
        <v>43068</v>
      </c>
      <c r="MD50" s="153">
        <v>43069</v>
      </c>
      <c r="ME50" s="153">
        <v>43070</v>
      </c>
      <c r="MF50" s="153">
        <v>43071</v>
      </c>
      <c r="MG50" s="153">
        <v>43072</v>
      </c>
      <c r="MH50" s="153">
        <v>43073</v>
      </c>
      <c r="MI50" s="153">
        <v>43074</v>
      </c>
      <c r="MJ50" s="153">
        <v>43075</v>
      </c>
      <c r="MK50" s="153">
        <v>43076</v>
      </c>
      <c r="ML50" s="153">
        <v>43077</v>
      </c>
      <c r="MM50" s="153">
        <v>43078</v>
      </c>
      <c r="MN50" s="153">
        <v>43079</v>
      </c>
      <c r="MO50" s="153">
        <v>43080</v>
      </c>
      <c r="MP50" s="153">
        <v>43081</v>
      </c>
      <c r="MQ50" s="153">
        <v>43082</v>
      </c>
      <c r="MR50" s="153">
        <v>43083</v>
      </c>
      <c r="MS50" s="153">
        <v>43084</v>
      </c>
      <c r="MT50" s="153">
        <v>43085</v>
      </c>
      <c r="MU50" s="153">
        <v>43086</v>
      </c>
      <c r="MV50" s="153">
        <v>43087</v>
      </c>
      <c r="MW50" s="153">
        <v>43088</v>
      </c>
      <c r="MX50" s="153">
        <v>43089</v>
      </c>
      <c r="MY50" s="153">
        <v>43090</v>
      </c>
      <c r="MZ50" s="153">
        <v>43091</v>
      </c>
      <c r="NA50" s="153">
        <v>43092</v>
      </c>
      <c r="NB50" s="153">
        <v>43093</v>
      </c>
      <c r="NC50" s="153">
        <v>43094</v>
      </c>
      <c r="ND50" s="153">
        <v>43095</v>
      </c>
      <c r="NE50" s="153">
        <v>43096</v>
      </c>
      <c r="NF50" s="153">
        <v>43097</v>
      </c>
      <c r="NG50" s="153">
        <v>43098</v>
      </c>
      <c r="NH50" s="153">
        <v>43099</v>
      </c>
      <c r="NI50" s="153">
        <v>43100</v>
      </c>
      <c r="NJ50" s="154"/>
    </row>
    <row r="51" spans="1:374" s="155" customFormat="1" x14ac:dyDescent="0.35">
      <c r="A51" s="151"/>
      <c r="B51" s="1155"/>
      <c r="C51" s="1155"/>
      <c r="D51" s="1155"/>
      <c r="E51" s="1155"/>
      <c r="F51" s="1155"/>
      <c r="G51" s="1155"/>
      <c r="H51" s="1155"/>
      <c r="I51" s="156">
        <v>42736</v>
      </c>
      <c r="J51" s="157">
        <v>42737</v>
      </c>
      <c r="K51" s="157">
        <v>42738</v>
      </c>
      <c r="L51" s="157">
        <v>42739</v>
      </c>
      <c r="M51" s="157">
        <v>42740</v>
      </c>
      <c r="N51" s="157">
        <v>42741</v>
      </c>
      <c r="O51" s="157">
        <v>42742</v>
      </c>
      <c r="P51" s="157">
        <v>42743</v>
      </c>
      <c r="Q51" s="157">
        <v>42744</v>
      </c>
      <c r="R51" s="157">
        <v>42745</v>
      </c>
      <c r="S51" s="157">
        <v>42746</v>
      </c>
      <c r="T51" s="157">
        <v>42747</v>
      </c>
      <c r="U51" s="157">
        <v>42748</v>
      </c>
      <c r="V51" s="157">
        <v>42749</v>
      </c>
      <c r="W51" s="157">
        <v>42750</v>
      </c>
      <c r="X51" s="157">
        <v>42751</v>
      </c>
      <c r="Y51" s="157">
        <v>42752</v>
      </c>
      <c r="Z51" s="157">
        <v>42753</v>
      </c>
      <c r="AA51" s="157">
        <v>42754</v>
      </c>
      <c r="AB51" s="157">
        <v>42755</v>
      </c>
      <c r="AC51" s="157">
        <v>42756</v>
      </c>
      <c r="AD51" s="157">
        <v>42757</v>
      </c>
      <c r="AE51" s="157">
        <v>42758</v>
      </c>
      <c r="AF51" s="157">
        <v>42759</v>
      </c>
      <c r="AG51" s="157">
        <v>42760</v>
      </c>
      <c r="AH51" s="157">
        <v>42761</v>
      </c>
      <c r="AI51" s="157">
        <v>42762</v>
      </c>
      <c r="AJ51" s="157">
        <v>42763</v>
      </c>
      <c r="AK51" s="157">
        <v>42764</v>
      </c>
      <c r="AL51" s="157">
        <v>42765</v>
      </c>
      <c r="AM51" s="157">
        <v>42766</v>
      </c>
      <c r="AN51" s="157">
        <v>42767</v>
      </c>
      <c r="AO51" s="157">
        <v>42768</v>
      </c>
      <c r="AP51" s="157">
        <v>42769</v>
      </c>
      <c r="AQ51" s="157">
        <v>42770</v>
      </c>
      <c r="AR51" s="157">
        <v>42771</v>
      </c>
      <c r="AS51" s="157">
        <v>42772</v>
      </c>
      <c r="AT51" s="157">
        <v>42773</v>
      </c>
      <c r="AU51" s="157">
        <v>42774</v>
      </c>
      <c r="AV51" s="157">
        <v>42775</v>
      </c>
      <c r="AW51" s="157">
        <v>42776</v>
      </c>
      <c r="AX51" s="157">
        <v>42777</v>
      </c>
      <c r="AY51" s="157">
        <v>42778</v>
      </c>
      <c r="AZ51" s="157">
        <v>42779</v>
      </c>
      <c r="BA51" s="157">
        <v>42780</v>
      </c>
      <c r="BB51" s="157">
        <v>42781</v>
      </c>
      <c r="BC51" s="157">
        <v>42782</v>
      </c>
      <c r="BD51" s="157">
        <v>42783</v>
      </c>
      <c r="BE51" s="157">
        <v>42784</v>
      </c>
      <c r="BF51" s="157">
        <v>42785</v>
      </c>
      <c r="BG51" s="157">
        <v>42786</v>
      </c>
      <c r="BH51" s="157">
        <v>42787</v>
      </c>
      <c r="BI51" s="157">
        <v>42788</v>
      </c>
      <c r="BJ51" s="157">
        <v>42789</v>
      </c>
      <c r="BK51" s="157">
        <v>42790</v>
      </c>
      <c r="BL51" s="157">
        <v>42791</v>
      </c>
      <c r="BM51" s="157">
        <v>42792</v>
      </c>
      <c r="BN51" s="157">
        <v>42793</v>
      </c>
      <c r="BO51" s="157">
        <v>42794</v>
      </c>
      <c r="BP51" s="157">
        <v>42795</v>
      </c>
      <c r="BQ51" s="157">
        <v>42796</v>
      </c>
      <c r="BR51" s="157">
        <v>42797</v>
      </c>
      <c r="BS51" s="157">
        <v>42798</v>
      </c>
      <c r="BT51" s="157">
        <v>42799</v>
      </c>
      <c r="BU51" s="157">
        <v>42800</v>
      </c>
      <c r="BV51" s="157">
        <v>42801</v>
      </c>
      <c r="BW51" s="157">
        <v>42802</v>
      </c>
      <c r="BX51" s="157">
        <v>42803</v>
      </c>
      <c r="BY51" s="157">
        <v>42804</v>
      </c>
      <c r="BZ51" s="157">
        <v>42805</v>
      </c>
      <c r="CA51" s="157">
        <v>42806</v>
      </c>
      <c r="CB51" s="157">
        <v>42807</v>
      </c>
      <c r="CC51" s="157">
        <v>42808</v>
      </c>
      <c r="CD51" s="157">
        <v>42809</v>
      </c>
      <c r="CE51" s="157">
        <v>42810</v>
      </c>
      <c r="CF51" s="157">
        <v>42811</v>
      </c>
      <c r="CG51" s="157">
        <v>42812</v>
      </c>
      <c r="CH51" s="157">
        <v>42813</v>
      </c>
      <c r="CI51" s="157">
        <v>42814</v>
      </c>
      <c r="CJ51" s="157">
        <v>42815</v>
      </c>
      <c r="CK51" s="157">
        <v>42816</v>
      </c>
      <c r="CL51" s="157">
        <v>42817</v>
      </c>
      <c r="CM51" s="157">
        <v>42818</v>
      </c>
      <c r="CN51" s="157">
        <v>42819</v>
      </c>
      <c r="CO51" s="157">
        <v>42820</v>
      </c>
      <c r="CP51" s="157">
        <v>42821</v>
      </c>
      <c r="CQ51" s="157">
        <v>42822</v>
      </c>
      <c r="CR51" s="157">
        <v>42823</v>
      </c>
      <c r="CS51" s="157">
        <v>42824</v>
      </c>
      <c r="CT51" s="157">
        <v>42825</v>
      </c>
      <c r="CU51" s="157">
        <v>42826</v>
      </c>
      <c r="CV51" s="157">
        <v>42827</v>
      </c>
      <c r="CW51" s="157">
        <v>42828</v>
      </c>
      <c r="CX51" s="157">
        <v>42829</v>
      </c>
      <c r="CY51" s="157">
        <v>42830</v>
      </c>
      <c r="CZ51" s="157">
        <v>42831</v>
      </c>
      <c r="DA51" s="157">
        <v>42832</v>
      </c>
      <c r="DB51" s="157">
        <v>42833</v>
      </c>
      <c r="DC51" s="157">
        <v>42834</v>
      </c>
      <c r="DD51" s="157">
        <v>42835</v>
      </c>
      <c r="DE51" s="157">
        <v>42836</v>
      </c>
      <c r="DF51" s="157">
        <v>42837</v>
      </c>
      <c r="DG51" s="157">
        <v>42838</v>
      </c>
      <c r="DH51" s="157">
        <v>42839</v>
      </c>
      <c r="DI51" s="157">
        <v>42840</v>
      </c>
      <c r="DJ51" s="157">
        <v>42841</v>
      </c>
      <c r="DK51" s="157">
        <v>42842</v>
      </c>
      <c r="DL51" s="157">
        <v>42843</v>
      </c>
      <c r="DM51" s="157">
        <v>42844</v>
      </c>
      <c r="DN51" s="157">
        <v>42845</v>
      </c>
      <c r="DO51" s="157">
        <v>42846</v>
      </c>
      <c r="DP51" s="157">
        <v>42847</v>
      </c>
      <c r="DQ51" s="157">
        <v>42848</v>
      </c>
      <c r="DR51" s="157">
        <v>42849</v>
      </c>
      <c r="DS51" s="157">
        <v>42850</v>
      </c>
      <c r="DT51" s="157">
        <v>42851</v>
      </c>
      <c r="DU51" s="157">
        <v>42852</v>
      </c>
      <c r="DV51" s="157">
        <v>42853</v>
      </c>
      <c r="DW51" s="157">
        <v>42854</v>
      </c>
      <c r="DX51" s="157">
        <v>42855</v>
      </c>
      <c r="DY51" s="157">
        <v>42856</v>
      </c>
      <c r="DZ51" s="157">
        <v>42857</v>
      </c>
      <c r="EA51" s="157">
        <v>42858</v>
      </c>
      <c r="EB51" s="157">
        <v>42859</v>
      </c>
      <c r="EC51" s="157">
        <v>42860</v>
      </c>
      <c r="ED51" s="157">
        <v>42861</v>
      </c>
      <c r="EE51" s="157">
        <v>42862</v>
      </c>
      <c r="EF51" s="157">
        <v>42863</v>
      </c>
      <c r="EG51" s="157">
        <v>42864</v>
      </c>
      <c r="EH51" s="157">
        <v>42865</v>
      </c>
      <c r="EI51" s="157">
        <v>42866</v>
      </c>
      <c r="EJ51" s="157">
        <v>42867</v>
      </c>
      <c r="EK51" s="157">
        <v>42868</v>
      </c>
      <c r="EL51" s="157">
        <v>42869</v>
      </c>
      <c r="EM51" s="157">
        <v>42870</v>
      </c>
      <c r="EN51" s="157">
        <v>42871</v>
      </c>
      <c r="EO51" s="157">
        <v>42872</v>
      </c>
      <c r="EP51" s="157">
        <v>42873</v>
      </c>
      <c r="EQ51" s="157">
        <v>42874</v>
      </c>
      <c r="ER51" s="157">
        <v>42875</v>
      </c>
      <c r="ES51" s="157">
        <v>42876</v>
      </c>
      <c r="ET51" s="157">
        <v>42877</v>
      </c>
      <c r="EU51" s="157">
        <v>42878</v>
      </c>
      <c r="EV51" s="157">
        <v>42879</v>
      </c>
      <c r="EW51" s="157">
        <v>42880</v>
      </c>
      <c r="EX51" s="157">
        <v>42881</v>
      </c>
      <c r="EY51" s="157">
        <v>42882</v>
      </c>
      <c r="EZ51" s="157">
        <v>42883</v>
      </c>
      <c r="FA51" s="157">
        <v>42884</v>
      </c>
      <c r="FB51" s="157">
        <v>42885</v>
      </c>
      <c r="FC51" s="157">
        <v>42886</v>
      </c>
      <c r="FD51" s="157">
        <v>42887</v>
      </c>
      <c r="FE51" s="157">
        <v>42888</v>
      </c>
      <c r="FF51" s="157">
        <v>42889</v>
      </c>
      <c r="FG51" s="157">
        <v>42890</v>
      </c>
      <c r="FH51" s="157">
        <v>42891</v>
      </c>
      <c r="FI51" s="157">
        <v>42892</v>
      </c>
      <c r="FJ51" s="157">
        <v>42893</v>
      </c>
      <c r="FK51" s="157">
        <v>42894</v>
      </c>
      <c r="FL51" s="157">
        <v>42895</v>
      </c>
      <c r="FM51" s="157">
        <v>42896</v>
      </c>
      <c r="FN51" s="157">
        <v>42897</v>
      </c>
      <c r="FO51" s="157">
        <v>42898</v>
      </c>
      <c r="FP51" s="157">
        <v>42899</v>
      </c>
      <c r="FQ51" s="157">
        <v>42900</v>
      </c>
      <c r="FR51" s="157">
        <v>42901</v>
      </c>
      <c r="FS51" s="157">
        <v>42902</v>
      </c>
      <c r="FT51" s="157">
        <v>42903</v>
      </c>
      <c r="FU51" s="157">
        <v>42904</v>
      </c>
      <c r="FV51" s="157">
        <v>42905</v>
      </c>
      <c r="FW51" s="157">
        <v>42906</v>
      </c>
      <c r="FX51" s="157">
        <v>42907</v>
      </c>
      <c r="FY51" s="157">
        <v>42908</v>
      </c>
      <c r="FZ51" s="157">
        <v>42909</v>
      </c>
      <c r="GA51" s="157">
        <v>42910</v>
      </c>
      <c r="GB51" s="157">
        <v>42911</v>
      </c>
      <c r="GC51" s="157">
        <v>42912</v>
      </c>
      <c r="GD51" s="157">
        <v>42913</v>
      </c>
      <c r="GE51" s="157">
        <v>42914</v>
      </c>
      <c r="GF51" s="157">
        <v>42915</v>
      </c>
      <c r="GG51" s="157">
        <v>42916</v>
      </c>
      <c r="GH51" s="157">
        <v>42917</v>
      </c>
      <c r="GI51" s="157">
        <v>42918</v>
      </c>
      <c r="GJ51" s="157">
        <v>42919</v>
      </c>
      <c r="GK51" s="157">
        <v>42920</v>
      </c>
      <c r="GL51" s="157">
        <v>42921</v>
      </c>
      <c r="GM51" s="157">
        <v>42922</v>
      </c>
      <c r="GN51" s="157">
        <v>42923</v>
      </c>
      <c r="GO51" s="157">
        <v>42924</v>
      </c>
      <c r="GP51" s="157">
        <v>42925</v>
      </c>
      <c r="GQ51" s="157">
        <v>42926</v>
      </c>
      <c r="GR51" s="157">
        <v>42927</v>
      </c>
      <c r="GS51" s="157">
        <v>42928</v>
      </c>
      <c r="GT51" s="157">
        <v>42929</v>
      </c>
      <c r="GU51" s="157">
        <v>42930</v>
      </c>
      <c r="GV51" s="157">
        <v>42931</v>
      </c>
      <c r="GW51" s="157">
        <v>42932</v>
      </c>
      <c r="GX51" s="157">
        <v>42933</v>
      </c>
      <c r="GY51" s="157">
        <v>42934</v>
      </c>
      <c r="GZ51" s="157">
        <v>42935</v>
      </c>
      <c r="HA51" s="157">
        <v>42936</v>
      </c>
      <c r="HB51" s="157">
        <v>42937</v>
      </c>
      <c r="HC51" s="157">
        <v>42938</v>
      </c>
      <c r="HD51" s="157">
        <v>42939</v>
      </c>
      <c r="HE51" s="157">
        <v>42940</v>
      </c>
      <c r="HF51" s="157">
        <v>42941</v>
      </c>
      <c r="HG51" s="157">
        <v>42942</v>
      </c>
      <c r="HH51" s="157">
        <v>42943</v>
      </c>
      <c r="HI51" s="157">
        <v>42944</v>
      </c>
      <c r="HJ51" s="157">
        <v>42945</v>
      </c>
      <c r="HK51" s="157">
        <v>42946</v>
      </c>
      <c r="HL51" s="157">
        <v>42947</v>
      </c>
      <c r="HM51" s="157">
        <v>42948</v>
      </c>
      <c r="HN51" s="157">
        <v>42949</v>
      </c>
      <c r="HO51" s="157">
        <v>42950</v>
      </c>
      <c r="HP51" s="157">
        <v>42951</v>
      </c>
      <c r="HQ51" s="157">
        <v>42952</v>
      </c>
      <c r="HR51" s="157">
        <v>42953</v>
      </c>
      <c r="HS51" s="157">
        <v>42954</v>
      </c>
      <c r="HT51" s="157">
        <v>42955</v>
      </c>
      <c r="HU51" s="157">
        <v>42956</v>
      </c>
      <c r="HV51" s="157">
        <v>42957</v>
      </c>
      <c r="HW51" s="157">
        <v>42958</v>
      </c>
      <c r="HX51" s="157">
        <v>42959</v>
      </c>
      <c r="HY51" s="157">
        <v>42960</v>
      </c>
      <c r="HZ51" s="157">
        <v>42961</v>
      </c>
      <c r="IA51" s="157">
        <v>42962</v>
      </c>
      <c r="IB51" s="157">
        <v>42963</v>
      </c>
      <c r="IC51" s="157">
        <v>42964</v>
      </c>
      <c r="ID51" s="157">
        <v>42965</v>
      </c>
      <c r="IE51" s="157">
        <v>42966</v>
      </c>
      <c r="IF51" s="157">
        <v>42967</v>
      </c>
      <c r="IG51" s="157">
        <v>42968</v>
      </c>
      <c r="IH51" s="157">
        <v>42969</v>
      </c>
      <c r="II51" s="157">
        <v>42970</v>
      </c>
      <c r="IJ51" s="157">
        <v>42971</v>
      </c>
      <c r="IK51" s="157">
        <v>42972</v>
      </c>
      <c r="IL51" s="157">
        <v>42973</v>
      </c>
      <c r="IM51" s="157">
        <v>42974</v>
      </c>
      <c r="IN51" s="157">
        <v>42975</v>
      </c>
      <c r="IO51" s="157">
        <v>42976</v>
      </c>
      <c r="IP51" s="157">
        <v>42977</v>
      </c>
      <c r="IQ51" s="157">
        <v>42978</v>
      </c>
      <c r="IR51" s="157">
        <v>42979</v>
      </c>
      <c r="IS51" s="157">
        <v>42980</v>
      </c>
      <c r="IT51" s="157">
        <v>42981</v>
      </c>
      <c r="IU51" s="157">
        <v>42982</v>
      </c>
      <c r="IV51" s="157">
        <v>42983</v>
      </c>
      <c r="IW51" s="157">
        <v>42984</v>
      </c>
      <c r="IX51" s="157">
        <v>42985</v>
      </c>
      <c r="IY51" s="157">
        <v>42986</v>
      </c>
      <c r="IZ51" s="157">
        <v>42987</v>
      </c>
      <c r="JA51" s="157">
        <v>42988</v>
      </c>
      <c r="JB51" s="157">
        <v>42989</v>
      </c>
      <c r="JC51" s="157">
        <v>42990</v>
      </c>
      <c r="JD51" s="157">
        <v>42991</v>
      </c>
      <c r="JE51" s="157">
        <v>42992</v>
      </c>
      <c r="JF51" s="157">
        <v>42993</v>
      </c>
      <c r="JG51" s="157">
        <v>42994</v>
      </c>
      <c r="JH51" s="157">
        <v>42995</v>
      </c>
      <c r="JI51" s="157">
        <v>42996</v>
      </c>
      <c r="JJ51" s="157">
        <v>42997</v>
      </c>
      <c r="JK51" s="157">
        <v>42998</v>
      </c>
      <c r="JL51" s="157">
        <v>42999</v>
      </c>
      <c r="JM51" s="157">
        <v>43000</v>
      </c>
      <c r="JN51" s="157">
        <v>43001</v>
      </c>
      <c r="JO51" s="157">
        <v>43002</v>
      </c>
      <c r="JP51" s="157">
        <v>43003</v>
      </c>
      <c r="JQ51" s="157">
        <v>43004</v>
      </c>
      <c r="JR51" s="157">
        <v>43005</v>
      </c>
      <c r="JS51" s="157">
        <v>43006</v>
      </c>
      <c r="JT51" s="157">
        <v>43007</v>
      </c>
      <c r="JU51" s="157">
        <v>43008</v>
      </c>
      <c r="JV51" s="157">
        <v>43009</v>
      </c>
      <c r="JW51" s="157">
        <v>43010</v>
      </c>
      <c r="JX51" s="157">
        <v>43011</v>
      </c>
      <c r="JY51" s="157">
        <v>43012</v>
      </c>
      <c r="JZ51" s="157">
        <v>43013</v>
      </c>
      <c r="KA51" s="157">
        <v>43014</v>
      </c>
      <c r="KB51" s="157">
        <v>43015</v>
      </c>
      <c r="KC51" s="157">
        <v>43016</v>
      </c>
      <c r="KD51" s="157">
        <v>43017</v>
      </c>
      <c r="KE51" s="157">
        <v>43018</v>
      </c>
      <c r="KF51" s="157">
        <v>43019</v>
      </c>
      <c r="KG51" s="157">
        <v>43020</v>
      </c>
      <c r="KH51" s="157">
        <v>43021</v>
      </c>
      <c r="KI51" s="157">
        <v>43022</v>
      </c>
      <c r="KJ51" s="157">
        <v>43023</v>
      </c>
      <c r="KK51" s="157">
        <v>43024</v>
      </c>
      <c r="KL51" s="157">
        <v>43025</v>
      </c>
      <c r="KM51" s="157">
        <v>43026</v>
      </c>
      <c r="KN51" s="157">
        <v>43027</v>
      </c>
      <c r="KO51" s="157">
        <v>43028</v>
      </c>
      <c r="KP51" s="157">
        <v>43029</v>
      </c>
      <c r="KQ51" s="157">
        <v>43030</v>
      </c>
      <c r="KR51" s="157">
        <v>43031</v>
      </c>
      <c r="KS51" s="157">
        <v>43032</v>
      </c>
      <c r="KT51" s="157">
        <v>43033</v>
      </c>
      <c r="KU51" s="157">
        <v>43034</v>
      </c>
      <c r="KV51" s="157">
        <v>43035</v>
      </c>
      <c r="KW51" s="157">
        <v>43036</v>
      </c>
      <c r="KX51" s="157">
        <v>43037</v>
      </c>
      <c r="KY51" s="157">
        <v>43038</v>
      </c>
      <c r="KZ51" s="157">
        <v>43039</v>
      </c>
      <c r="LA51" s="157">
        <v>43040</v>
      </c>
      <c r="LB51" s="157">
        <v>43041</v>
      </c>
      <c r="LC51" s="157">
        <v>43042</v>
      </c>
      <c r="LD51" s="157">
        <v>43043</v>
      </c>
      <c r="LE51" s="157">
        <v>43044</v>
      </c>
      <c r="LF51" s="157">
        <v>43045</v>
      </c>
      <c r="LG51" s="157">
        <v>43046</v>
      </c>
      <c r="LH51" s="157">
        <v>43047</v>
      </c>
      <c r="LI51" s="157">
        <v>43048</v>
      </c>
      <c r="LJ51" s="157">
        <v>43049</v>
      </c>
      <c r="LK51" s="157">
        <v>43050</v>
      </c>
      <c r="LL51" s="157">
        <v>43051</v>
      </c>
      <c r="LM51" s="157">
        <v>43052</v>
      </c>
      <c r="LN51" s="157">
        <v>43053</v>
      </c>
      <c r="LO51" s="157">
        <v>43054</v>
      </c>
      <c r="LP51" s="157">
        <v>43055</v>
      </c>
      <c r="LQ51" s="157">
        <v>43056</v>
      </c>
      <c r="LR51" s="157">
        <v>43057</v>
      </c>
      <c r="LS51" s="157">
        <v>43058</v>
      </c>
      <c r="LT51" s="157">
        <v>43059</v>
      </c>
      <c r="LU51" s="157">
        <v>43060</v>
      </c>
      <c r="LV51" s="157">
        <v>43061</v>
      </c>
      <c r="LW51" s="157">
        <v>43062</v>
      </c>
      <c r="LX51" s="157">
        <v>43063</v>
      </c>
      <c r="LY51" s="157">
        <v>43064</v>
      </c>
      <c r="LZ51" s="157">
        <v>43065</v>
      </c>
      <c r="MA51" s="157">
        <v>43066</v>
      </c>
      <c r="MB51" s="157">
        <v>43067</v>
      </c>
      <c r="MC51" s="157">
        <v>43068</v>
      </c>
      <c r="MD51" s="157">
        <v>43069</v>
      </c>
      <c r="ME51" s="157">
        <v>43070</v>
      </c>
      <c r="MF51" s="157">
        <v>43071</v>
      </c>
      <c r="MG51" s="157">
        <v>43072</v>
      </c>
      <c r="MH51" s="157">
        <v>43073</v>
      </c>
      <c r="MI51" s="157">
        <v>43074</v>
      </c>
      <c r="MJ51" s="157">
        <v>43075</v>
      </c>
      <c r="MK51" s="157">
        <v>43076</v>
      </c>
      <c r="ML51" s="157">
        <v>43077</v>
      </c>
      <c r="MM51" s="157">
        <v>43078</v>
      </c>
      <c r="MN51" s="157">
        <v>43079</v>
      </c>
      <c r="MO51" s="157">
        <v>43080</v>
      </c>
      <c r="MP51" s="157">
        <v>43081</v>
      </c>
      <c r="MQ51" s="157">
        <v>43082</v>
      </c>
      <c r="MR51" s="157">
        <v>43083</v>
      </c>
      <c r="MS51" s="157">
        <v>43084</v>
      </c>
      <c r="MT51" s="157">
        <v>43085</v>
      </c>
      <c r="MU51" s="157">
        <v>43086</v>
      </c>
      <c r="MV51" s="157">
        <v>43087</v>
      </c>
      <c r="MW51" s="157">
        <v>43088</v>
      </c>
      <c r="MX51" s="157">
        <v>43089</v>
      </c>
      <c r="MY51" s="157">
        <v>43090</v>
      </c>
      <c r="MZ51" s="157">
        <v>43091</v>
      </c>
      <c r="NA51" s="157">
        <v>43092</v>
      </c>
      <c r="NB51" s="157">
        <v>43093</v>
      </c>
      <c r="NC51" s="157">
        <v>43094</v>
      </c>
      <c r="ND51" s="157">
        <v>43095</v>
      </c>
      <c r="NE51" s="157">
        <v>43096</v>
      </c>
      <c r="NF51" s="157">
        <v>43097</v>
      </c>
      <c r="NG51" s="157">
        <v>43098</v>
      </c>
      <c r="NH51" s="157">
        <v>43099</v>
      </c>
      <c r="NI51" s="157">
        <v>43100</v>
      </c>
      <c r="NJ51" s="154"/>
    </row>
    <row r="52" spans="1:374" s="155" customFormat="1" x14ac:dyDescent="0.35">
      <c r="A52" s="151"/>
      <c r="B52" s="1154"/>
      <c r="C52" s="1154"/>
      <c r="D52" s="1154"/>
      <c r="E52" s="1154"/>
      <c r="F52" s="1154"/>
      <c r="G52" s="1154"/>
      <c r="H52" s="1154" t="str">
        <f t="shared" ref="H52" si="14">IF(F52="","",F52-G52)</f>
        <v/>
      </c>
      <c r="I52" s="152">
        <v>42736</v>
      </c>
      <c r="J52" s="153">
        <v>42737</v>
      </c>
      <c r="K52" s="153">
        <v>42738</v>
      </c>
      <c r="L52" s="153">
        <v>42739</v>
      </c>
      <c r="M52" s="153">
        <v>42740</v>
      </c>
      <c r="N52" s="153">
        <v>42741</v>
      </c>
      <c r="O52" s="153">
        <v>42742</v>
      </c>
      <c r="P52" s="153">
        <v>42743</v>
      </c>
      <c r="Q52" s="153">
        <v>42744</v>
      </c>
      <c r="R52" s="153">
        <v>42745</v>
      </c>
      <c r="S52" s="153">
        <v>42746</v>
      </c>
      <c r="T52" s="153">
        <v>42747</v>
      </c>
      <c r="U52" s="153">
        <v>42748</v>
      </c>
      <c r="V52" s="153">
        <v>42749</v>
      </c>
      <c r="W52" s="153">
        <v>42750</v>
      </c>
      <c r="X52" s="153">
        <v>42751</v>
      </c>
      <c r="Y52" s="153">
        <v>42752</v>
      </c>
      <c r="Z52" s="153">
        <v>42753</v>
      </c>
      <c r="AA52" s="153">
        <v>42754</v>
      </c>
      <c r="AB52" s="153">
        <v>42755</v>
      </c>
      <c r="AC52" s="153">
        <v>42756</v>
      </c>
      <c r="AD52" s="153">
        <v>42757</v>
      </c>
      <c r="AE52" s="153">
        <v>42758</v>
      </c>
      <c r="AF52" s="153">
        <v>42759</v>
      </c>
      <c r="AG52" s="153">
        <v>42760</v>
      </c>
      <c r="AH52" s="153">
        <v>42761</v>
      </c>
      <c r="AI52" s="153">
        <v>42762</v>
      </c>
      <c r="AJ52" s="153">
        <v>42763</v>
      </c>
      <c r="AK52" s="153">
        <v>42764</v>
      </c>
      <c r="AL52" s="153">
        <v>42765</v>
      </c>
      <c r="AM52" s="153">
        <v>42766</v>
      </c>
      <c r="AN52" s="153">
        <v>42767</v>
      </c>
      <c r="AO52" s="153">
        <v>42768</v>
      </c>
      <c r="AP52" s="153">
        <v>42769</v>
      </c>
      <c r="AQ52" s="153">
        <v>42770</v>
      </c>
      <c r="AR52" s="153">
        <v>42771</v>
      </c>
      <c r="AS52" s="153">
        <v>42772</v>
      </c>
      <c r="AT52" s="153">
        <v>42773</v>
      </c>
      <c r="AU52" s="153">
        <v>42774</v>
      </c>
      <c r="AV52" s="153">
        <v>42775</v>
      </c>
      <c r="AW52" s="153">
        <v>42776</v>
      </c>
      <c r="AX52" s="153">
        <v>42777</v>
      </c>
      <c r="AY52" s="153">
        <v>42778</v>
      </c>
      <c r="AZ52" s="153">
        <v>42779</v>
      </c>
      <c r="BA52" s="153">
        <v>42780</v>
      </c>
      <c r="BB52" s="153">
        <v>42781</v>
      </c>
      <c r="BC52" s="153">
        <v>42782</v>
      </c>
      <c r="BD52" s="153">
        <v>42783</v>
      </c>
      <c r="BE52" s="153">
        <v>42784</v>
      </c>
      <c r="BF52" s="153">
        <v>42785</v>
      </c>
      <c r="BG52" s="153">
        <v>42786</v>
      </c>
      <c r="BH52" s="153">
        <v>42787</v>
      </c>
      <c r="BI52" s="153">
        <v>42788</v>
      </c>
      <c r="BJ52" s="153">
        <v>42789</v>
      </c>
      <c r="BK52" s="153">
        <v>42790</v>
      </c>
      <c r="BL52" s="153">
        <v>42791</v>
      </c>
      <c r="BM52" s="153">
        <v>42792</v>
      </c>
      <c r="BN52" s="153">
        <v>42793</v>
      </c>
      <c r="BO52" s="153">
        <v>42794</v>
      </c>
      <c r="BP52" s="153">
        <v>42795</v>
      </c>
      <c r="BQ52" s="153">
        <v>42796</v>
      </c>
      <c r="BR52" s="153">
        <v>42797</v>
      </c>
      <c r="BS52" s="153">
        <v>42798</v>
      </c>
      <c r="BT52" s="153">
        <v>42799</v>
      </c>
      <c r="BU52" s="153">
        <v>42800</v>
      </c>
      <c r="BV52" s="153">
        <v>42801</v>
      </c>
      <c r="BW52" s="153">
        <v>42802</v>
      </c>
      <c r="BX52" s="153">
        <v>42803</v>
      </c>
      <c r="BY52" s="153">
        <v>42804</v>
      </c>
      <c r="BZ52" s="153">
        <v>42805</v>
      </c>
      <c r="CA52" s="153">
        <v>42806</v>
      </c>
      <c r="CB52" s="153">
        <v>42807</v>
      </c>
      <c r="CC52" s="153">
        <v>42808</v>
      </c>
      <c r="CD52" s="153">
        <v>42809</v>
      </c>
      <c r="CE52" s="153">
        <v>42810</v>
      </c>
      <c r="CF52" s="153">
        <v>42811</v>
      </c>
      <c r="CG52" s="153">
        <v>42812</v>
      </c>
      <c r="CH52" s="153">
        <v>42813</v>
      </c>
      <c r="CI52" s="153">
        <v>42814</v>
      </c>
      <c r="CJ52" s="153">
        <v>42815</v>
      </c>
      <c r="CK52" s="153">
        <v>42816</v>
      </c>
      <c r="CL52" s="153">
        <v>42817</v>
      </c>
      <c r="CM52" s="153">
        <v>42818</v>
      </c>
      <c r="CN52" s="153">
        <v>42819</v>
      </c>
      <c r="CO52" s="153">
        <v>42820</v>
      </c>
      <c r="CP52" s="153">
        <v>42821</v>
      </c>
      <c r="CQ52" s="153">
        <v>42822</v>
      </c>
      <c r="CR52" s="153">
        <v>42823</v>
      </c>
      <c r="CS52" s="153">
        <v>42824</v>
      </c>
      <c r="CT52" s="153">
        <v>42825</v>
      </c>
      <c r="CU52" s="153">
        <v>42826</v>
      </c>
      <c r="CV52" s="153">
        <v>42827</v>
      </c>
      <c r="CW52" s="153">
        <v>42828</v>
      </c>
      <c r="CX52" s="153">
        <v>42829</v>
      </c>
      <c r="CY52" s="153">
        <v>42830</v>
      </c>
      <c r="CZ52" s="153">
        <v>42831</v>
      </c>
      <c r="DA52" s="153">
        <v>42832</v>
      </c>
      <c r="DB52" s="153">
        <v>42833</v>
      </c>
      <c r="DC52" s="153">
        <v>42834</v>
      </c>
      <c r="DD52" s="153">
        <v>42835</v>
      </c>
      <c r="DE52" s="153">
        <v>42836</v>
      </c>
      <c r="DF52" s="153">
        <v>42837</v>
      </c>
      <c r="DG52" s="153">
        <v>42838</v>
      </c>
      <c r="DH52" s="153">
        <v>42839</v>
      </c>
      <c r="DI52" s="153">
        <v>42840</v>
      </c>
      <c r="DJ52" s="153">
        <v>42841</v>
      </c>
      <c r="DK52" s="153">
        <v>42842</v>
      </c>
      <c r="DL52" s="153">
        <v>42843</v>
      </c>
      <c r="DM52" s="153">
        <v>42844</v>
      </c>
      <c r="DN52" s="153">
        <v>42845</v>
      </c>
      <c r="DO52" s="153">
        <v>42846</v>
      </c>
      <c r="DP52" s="153">
        <v>42847</v>
      </c>
      <c r="DQ52" s="153">
        <v>42848</v>
      </c>
      <c r="DR52" s="153">
        <v>42849</v>
      </c>
      <c r="DS52" s="153">
        <v>42850</v>
      </c>
      <c r="DT52" s="153">
        <v>42851</v>
      </c>
      <c r="DU52" s="153">
        <v>42852</v>
      </c>
      <c r="DV52" s="153">
        <v>42853</v>
      </c>
      <c r="DW52" s="153">
        <v>42854</v>
      </c>
      <c r="DX52" s="153">
        <v>42855</v>
      </c>
      <c r="DY52" s="153">
        <v>42856</v>
      </c>
      <c r="DZ52" s="153">
        <v>42857</v>
      </c>
      <c r="EA52" s="153">
        <v>42858</v>
      </c>
      <c r="EB52" s="153">
        <v>42859</v>
      </c>
      <c r="EC52" s="153">
        <v>42860</v>
      </c>
      <c r="ED52" s="153">
        <v>42861</v>
      </c>
      <c r="EE52" s="153">
        <v>42862</v>
      </c>
      <c r="EF52" s="153">
        <v>42863</v>
      </c>
      <c r="EG52" s="153">
        <v>42864</v>
      </c>
      <c r="EH52" s="153">
        <v>42865</v>
      </c>
      <c r="EI52" s="153">
        <v>42866</v>
      </c>
      <c r="EJ52" s="153">
        <v>42867</v>
      </c>
      <c r="EK52" s="153">
        <v>42868</v>
      </c>
      <c r="EL52" s="153">
        <v>42869</v>
      </c>
      <c r="EM52" s="153">
        <v>42870</v>
      </c>
      <c r="EN52" s="153">
        <v>42871</v>
      </c>
      <c r="EO52" s="153">
        <v>42872</v>
      </c>
      <c r="EP52" s="153">
        <v>42873</v>
      </c>
      <c r="EQ52" s="153">
        <v>42874</v>
      </c>
      <c r="ER52" s="153">
        <v>42875</v>
      </c>
      <c r="ES52" s="153">
        <v>42876</v>
      </c>
      <c r="ET52" s="153">
        <v>42877</v>
      </c>
      <c r="EU52" s="153">
        <v>42878</v>
      </c>
      <c r="EV52" s="153">
        <v>42879</v>
      </c>
      <c r="EW52" s="153">
        <v>42880</v>
      </c>
      <c r="EX52" s="153">
        <v>42881</v>
      </c>
      <c r="EY52" s="153">
        <v>42882</v>
      </c>
      <c r="EZ52" s="153">
        <v>42883</v>
      </c>
      <c r="FA52" s="153">
        <v>42884</v>
      </c>
      <c r="FB52" s="153">
        <v>42885</v>
      </c>
      <c r="FC52" s="153">
        <v>42886</v>
      </c>
      <c r="FD52" s="153">
        <v>42887</v>
      </c>
      <c r="FE52" s="153">
        <v>42888</v>
      </c>
      <c r="FF52" s="153">
        <v>42889</v>
      </c>
      <c r="FG52" s="153">
        <v>42890</v>
      </c>
      <c r="FH52" s="153">
        <v>42891</v>
      </c>
      <c r="FI52" s="153">
        <v>42892</v>
      </c>
      <c r="FJ52" s="153">
        <v>42893</v>
      </c>
      <c r="FK52" s="153">
        <v>42894</v>
      </c>
      <c r="FL52" s="153">
        <v>42895</v>
      </c>
      <c r="FM52" s="153">
        <v>42896</v>
      </c>
      <c r="FN52" s="153">
        <v>42897</v>
      </c>
      <c r="FO52" s="153">
        <v>42898</v>
      </c>
      <c r="FP52" s="153">
        <v>42899</v>
      </c>
      <c r="FQ52" s="153">
        <v>42900</v>
      </c>
      <c r="FR52" s="153">
        <v>42901</v>
      </c>
      <c r="FS52" s="153">
        <v>42902</v>
      </c>
      <c r="FT52" s="153">
        <v>42903</v>
      </c>
      <c r="FU52" s="153">
        <v>42904</v>
      </c>
      <c r="FV52" s="153">
        <v>42905</v>
      </c>
      <c r="FW52" s="153">
        <v>42906</v>
      </c>
      <c r="FX52" s="153">
        <v>42907</v>
      </c>
      <c r="FY52" s="153">
        <v>42908</v>
      </c>
      <c r="FZ52" s="153">
        <v>42909</v>
      </c>
      <c r="GA52" s="153">
        <v>42910</v>
      </c>
      <c r="GB52" s="153">
        <v>42911</v>
      </c>
      <c r="GC52" s="153">
        <v>42912</v>
      </c>
      <c r="GD52" s="153">
        <v>42913</v>
      </c>
      <c r="GE52" s="153">
        <v>42914</v>
      </c>
      <c r="GF52" s="153">
        <v>42915</v>
      </c>
      <c r="GG52" s="153">
        <v>42916</v>
      </c>
      <c r="GH52" s="153">
        <v>42917</v>
      </c>
      <c r="GI52" s="153">
        <v>42918</v>
      </c>
      <c r="GJ52" s="153">
        <v>42919</v>
      </c>
      <c r="GK52" s="153">
        <v>42920</v>
      </c>
      <c r="GL52" s="153">
        <v>42921</v>
      </c>
      <c r="GM52" s="153">
        <v>42922</v>
      </c>
      <c r="GN52" s="153">
        <v>42923</v>
      </c>
      <c r="GO52" s="153">
        <v>42924</v>
      </c>
      <c r="GP52" s="153">
        <v>42925</v>
      </c>
      <c r="GQ52" s="153">
        <v>42926</v>
      </c>
      <c r="GR52" s="153">
        <v>42927</v>
      </c>
      <c r="GS52" s="153">
        <v>42928</v>
      </c>
      <c r="GT52" s="153">
        <v>42929</v>
      </c>
      <c r="GU52" s="153">
        <v>42930</v>
      </c>
      <c r="GV52" s="153">
        <v>42931</v>
      </c>
      <c r="GW52" s="153">
        <v>42932</v>
      </c>
      <c r="GX52" s="153">
        <v>42933</v>
      </c>
      <c r="GY52" s="153">
        <v>42934</v>
      </c>
      <c r="GZ52" s="153">
        <v>42935</v>
      </c>
      <c r="HA52" s="153">
        <v>42936</v>
      </c>
      <c r="HB52" s="153">
        <v>42937</v>
      </c>
      <c r="HC52" s="153">
        <v>42938</v>
      </c>
      <c r="HD52" s="153">
        <v>42939</v>
      </c>
      <c r="HE52" s="153">
        <v>42940</v>
      </c>
      <c r="HF52" s="153">
        <v>42941</v>
      </c>
      <c r="HG52" s="153">
        <v>42942</v>
      </c>
      <c r="HH52" s="153">
        <v>42943</v>
      </c>
      <c r="HI52" s="153">
        <v>42944</v>
      </c>
      <c r="HJ52" s="153">
        <v>42945</v>
      </c>
      <c r="HK52" s="153">
        <v>42946</v>
      </c>
      <c r="HL52" s="153">
        <v>42947</v>
      </c>
      <c r="HM52" s="153">
        <v>42948</v>
      </c>
      <c r="HN52" s="153">
        <v>42949</v>
      </c>
      <c r="HO52" s="153">
        <v>42950</v>
      </c>
      <c r="HP52" s="153">
        <v>42951</v>
      </c>
      <c r="HQ52" s="153">
        <v>42952</v>
      </c>
      <c r="HR52" s="153">
        <v>42953</v>
      </c>
      <c r="HS52" s="153">
        <v>42954</v>
      </c>
      <c r="HT52" s="153">
        <v>42955</v>
      </c>
      <c r="HU52" s="153">
        <v>42956</v>
      </c>
      <c r="HV52" s="153">
        <v>42957</v>
      </c>
      <c r="HW52" s="153">
        <v>42958</v>
      </c>
      <c r="HX52" s="153">
        <v>42959</v>
      </c>
      <c r="HY52" s="153">
        <v>42960</v>
      </c>
      <c r="HZ52" s="153">
        <v>42961</v>
      </c>
      <c r="IA52" s="153">
        <v>42962</v>
      </c>
      <c r="IB52" s="153">
        <v>42963</v>
      </c>
      <c r="IC52" s="153">
        <v>42964</v>
      </c>
      <c r="ID52" s="153">
        <v>42965</v>
      </c>
      <c r="IE52" s="153">
        <v>42966</v>
      </c>
      <c r="IF52" s="153">
        <v>42967</v>
      </c>
      <c r="IG52" s="153">
        <v>42968</v>
      </c>
      <c r="IH52" s="153">
        <v>42969</v>
      </c>
      <c r="II52" s="153">
        <v>42970</v>
      </c>
      <c r="IJ52" s="153">
        <v>42971</v>
      </c>
      <c r="IK52" s="153">
        <v>42972</v>
      </c>
      <c r="IL52" s="153">
        <v>42973</v>
      </c>
      <c r="IM52" s="153">
        <v>42974</v>
      </c>
      <c r="IN52" s="153">
        <v>42975</v>
      </c>
      <c r="IO52" s="153">
        <v>42976</v>
      </c>
      <c r="IP52" s="153">
        <v>42977</v>
      </c>
      <c r="IQ52" s="153">
        <v>42978</v>
      </c>
      <c r="IR52" s="153">
        <v>42979</v>
      </c>
      <c r="IS52" s="153">
        <v>42980</v>
      </c>
      <c r="IT52" s="153">
        <v>42981</v>
      </c>
      <c r="IU52" s="153">
        <v>42982</v>
      </c>
      <c r="IV52" s="153">
        <v>42983</v>
      </c>
      <c r="IW52" s="153">
        <v>42984</v>
      </c>
      <c r="IX52" s="153">
        <v>42985</v>
      </c>
      <c r="IY52" s="153">
        <v>42986</v>
      </c>
      <c r="IZ52" s="153">
        <v>42987</v>
      </c>
      <c r="JA52" s="153">
        <v>42988</v>
      </c>
      <c r="JB52" s="153">
        <v>42989</v>
      </c>
      <c r="JC52" s="153">
        <v>42990</v>
      </c>
      <c r="JD52" s="153">
        <v>42991</v>
      </c>
      <c r="JE52" s="153">
        <v>42992</v>
      </c>
      <c r="JF52" s="153">
        <v>42993</v>
      </c>
      <c r="JG52" s="153">
        <v>42994</v>
      </c>
      <c r="JH52" s="153">
        <v>42995</v>
      </c>
      <c r="JI52" s="153">
        <v>42996</v>
      </c>
      <c r="JJ52" s="153">
        <v>42997</v>
      </c>
      <c r="JK52" s="153">
        <v>42998</v>
      </c>
      <c r="JL52" s="153">
        <v>42999</v>
      </c>
      <c r="JM52" s="153">
        <v>43000</v>
      </c>
      <c r="JN52" s="153">
        <v>43001</v>
      </c>
      <c r="JO52" s="153">
        <v>43002</v>
      </c>
      <c r="JP52" s="153">
        <v>43003</v>
      </c>
      <c r="JQ52" s="153">
        <v>43004</v>
      </c>
      <c r="JR52" s="153">
        <v>43005</v>
      </c>
      <c r="JS52" s="153">
        <v>43006</v>
      </c>
      <c r="JT52" s="153">
        <v>43007</v>
      </c>
      <c r="JU52" s="153">
        <v>43008</v>
      </c>
      <c r="JV52" s="153">
        <v>43009</v>
      </c>
      <c r="JW52" s="153">
        <v>43010</v>
      </c>
      <c r="JX52" s="153">
        <v>43011</v>
      </c>
      <c r="JY52" s="153">
        <v>43012</v>
      </c>
      <c r="JZ52" s="153">
        <v>43013</v>
      </c>
      <c r="KA52" s="153">
        <v>43014</v>
      </c>
      <c r="KB52" s="153">
        <v>43015</v>
      </c>
      <c r="KC52" s="153">
        <v>43016</v>
      </c>
      <c r="KD52" s="153">
        <v>43017</v>
      </c>
      <c r="KE52" s="153">
        <v>43018</v>
      </c>
      <c r="KF52" s="153">
        <v>43019</v>
      </c>
      <c r="KG52" s="153">
        <v>43020</v>
      </c>
      <c r="KH52" s="153">
        <v>43021</v>
      </c>
      <c r="KI52" s="153">
        <v>43022</v>
      </c>
      <c r="KJ52" s="153">
        <v>43023</v>
      </c>
      <c r="KK52" s="153">
        <v>43024</v>
      </c>
      <c r="KL52" s="153">
        <v>43025</v>
      </c>
      <c r="KM52" s="153">
        <v>43026</v>
      </c>
      <c r="KN52" s="153">
        <v>43027</v>
      </c>
      <c r="KO52" s="153">
        <v>43028</v>
      </c>
      <c r="KP52" s="153">
        <v>43029</v>
      </c>
      <c r="KQ52" s="153">
        <v>43030</v>
      </c>
      <c r="KR52" s="153">
        <v>43031</v>
      </c>
      <c r="KS52" s="153">
        <v>43032</v>
      </c>
      <c r="KT52" s="153">
        <v>43033</v>
      </c>
      <c r="KU52" s="153">
        <v>43034</v>
      </c>
      <c r="KV52" s="153">
        <v>43035</v>
      </c>
      <c r="KW52" s="153">
        <v>43036</v>
      </c>
      <c r="KX52" s="153">
        <v>43037</v>
      </c>
      <c r="KY52" s="153">
        <v>43038</v>
      </c>
      <c r="KZ52" s="153">
        <v>43039</v>
      </c>
      <c r="LA52" s="153">
        <v>43040</v>
      </c>
      <c r="LB52" s="153">
        <v>43041</v>
      </c>
      <c r="LC52" s="153">
        <v>43042</v>
      </c>
      <c r="LD52" s="153">
        <v>43043</v>
      </c>
      <c r="LE52" s="153">
        <v>43044</v>
      </c>
      <c r="LF52" s="153">
        <v>43045</v>
      </c>
      <c r="LG52" s="153">
        <v>43046</v>
      </c>
      <c r="LH52" s="153">
        <v>43047</v>
      </c>
      <c r="LI52" s="153">
        <v>43048</v>
      </c>
      <c r="LJ52" s="153">
        <v>43049</v>
      </c>
      <c r="LK52" s="153">
        <v>43050</v>
      </c>
      <c r="LL52" s="153">
        <v>43051</v>
      </c>
      <c r="LM52" s="153">
        <v>43052</v>
      </c>
      <c r="LN52" s="153">
        <v>43053</v>
      </c>
      <c r="LO52" s="153">
        <v>43054</v>
      </c>
      <c r="LP52" s="153">
        <v>43055</v>
      </c>
      <c r="LQ52" s="153">
        <v>43056</v>
      </c>
      <c r="LR52" s="153">
        <v>43057</v>
      </c>
      <c r="LS52" s="153">
        <v>43058</v>
      </c>
      <c r="LT52" s="153">
        <v>43059</v>
      </c>
      <c r="LU52" s="153">
        <v>43060</v>
      </c>
      <c r="LV52" s="153">
        <v>43061</v>
      </c>
      <c r="LW52" s="153">
        <v>43062</v>
      </c>
      <c r="LX52" s="153">
        <v>43063</v>
      </c>
      <c r="LY52" s="153">
        <v>43064</v>
      </c>
      <c r="LZ52" s="153">
        <v>43065</v>
      </c>
      <c r="MA52" s="153">
        <v>43066</v>
      </c>
      <c r="MB52" s="153">
        <v>43067</v>
      </c>
      <c r="MC52" s="153">
        <v>43068</v>
      </c>
      <c r="MD52" s="153">
        <v>43069</v>
      </c>
      <c r="ME52" s="153">
        <v>43070</v>
      </c>
      <c r="MF52" s="153">
        <v>43071</v>
      </c>
      <c r="MG52" s="153">
        <v>43072</v>
      </c>
      <c r="MH52" s="153">
        <v>43073</v>
      </c>
      <c r="MI52" s="153">
        <v>43074</v>
      </c>
      <c r="MJ52" s="153">
        <v>43075</v>
      </c>
      <c r="MK52" s="153">
        <v>43076</v>
      </c>
      <c r="ML52" s="153">
        <v>43077</v>
      </c>
      <c r="MM52" s="153">
        <v>43078</v>
      </c>
      <c r="MN52" s="153">
        <v>43079</v>
      </c>
      <c r="MO52" s="153">
        <v>43080</v>
      </c>
      <c r="MP52" s="153">
        <v>43081</v>
      </c>
      <c r="MQ52" s="153">
        <v>43082</v>
      </c>
      <c r="MR52" s="153">
        <v>43083</v>
      </c>
      <c r="MS52" s="153">
        <v>43084</v>
      </c>
      <c r="MT52" s="153">
        <v>43085</v>
      </c>
      <c r="MU52" s="153">
        <v>43086</v>
      </c>
      <c r="MV52" s="153">
        <v>43087</v>
      </c>
      <c r="MW52" s="153">
        <v>43088</v>
      </c>
      <c r="MX52" s="153">
        <v>43089</v>
      </c>
      <c r="MY52" s="153">
        <v>43090</v>
      </c>
      <c r="MZ52" s="153">
        <v>43091</v>
      </c>
      <c r="NA52" s="153">
        <v>43092</v>
      </c>
      <c r="NB52" s="153">
        <v>43093</v>
      </c>
      <c r="NC52" s="153">
        <v>43094</v>
      </c>
      <c r="ND52" s="153">
        <v>43095</v>
      </c>
      <c r="NE52" s="153">
        <v>43096</v>
      </c>
      <c r="NF52" s="153">
        <v>43097</v>
      </c>
      <c r="NG52" s="153">
        <v>43098</v>
      </c>
      <c r="NH52" s="153">
        <v>43099</v>
      </c>
      <c r="NI52" s="153">
        <v>43100</v>
      </c>
      <c r="NJ52" s="154"/>
    </row>
    <row r="53" spans="1:374" s="155" customFormat="1" x14ac:dyDescent="0.35">
      <c r="A53" s="151"/>
      <c r="B53" s="1155"/>
      <c r="C53" s="1155"/>
      <c r="D53" s="1155"/>
      <c r="E53" s="1155"/>
      <c r="F53" s="1155"/>
      <c r="G53" s="1155"/>
      <c r="H53" s="1155"/>
      <c r="I53" s="156">
        <v>42736</v>
      </c>
      <c r="J53" s="157">
        <v>42737</v>
      </c>
      <c r="K53" s="157">
        <v>42738</v>
      </c>
      <c r="L53" s="157">
        <v>42739</v>
      </c>
      <c r="M53" s="157">
        <v>42740</v>
      </c>
      <c r="N53" s="157">
        <v>42741</v>
      </c>
      <c r="O53" s="157">
        <v>42742</v>
      </c>
      <c r="P53" s="157">
        <v>42743</v>
      </c>
      <c r="Q53" s="157">
        <v>42744</v>
      </c>
      <c r="R53" s="157">
        <v>42745</v>
      </c>
      <c r="S53" s="157">
        <v>42746</v>
      </c>
      <c r="T53" s="157">
        <v>42747</v>
      </c>
      <c r="U53" s="157">
        <v>42748</v>
      </c>
      <c r="V53" s="157">
        <v>42749</v>
      </c>
      <c r="W53" s="157">
        <v>42750</v>
      </c>
      <c r="X53" s="157">
        <v>42751</v>
      </c>
      <c r="Y53" s="157">
        <v>42752</v>
      </c>
      <c r="Z53" s="157">
        <v>42753</v>
      </c>
      <c r="AA53" s="157">
        <v>42754</v>
      </c>
      <c r="AB53" s="157">
        <v>42755</v>
      </c>
      <c r="AC53" s="157">
        <v>42756</v>
      </c>
      <c r="AD53" s="157">
        <v>42757</v>
      </c>
      <c r="AE53" s="157">
        <v>42758</v>
      </c>
      <c r="AF53" s="157">
        <v>42759</v>
      </c>
      <c r="AG53" s="157">
        <v>42760</v>
      </c>
      <c r="AH53" s="157">
        <v>42761</v>
      </c>
      <c r="AI53" s="157">
        <v>42762</v>
      </c>
      <c r="AJ53" s="157">
        <v>42763</v>
      </c>
      <c r="AK53" s="157">
        <v>42764</v>
      </c>
      <c r="AL53" s="157">
        <v>42765</v>
      </c>
      <c r="AM53" s="157">
        <v>42766</v>
      </c>
      <c r="AN53" s="157">
        <v>42767</v>
      </c>
      <c r="AO53" s="157">
        <v>42768</v>
      </c>
      <c r="AP53" s="157">
        <v>42769</v>
      </c>
      <c r="AQ53" s="157">
        <v>42770</v>
      </c>
      <c r="AR53" s="157">
        <v>42771</v>
      </c>
      <c r="AS53" s="157">
        <v>42772</v>
      </c>
      <c r="AT53" s="157">
        <v>42773</v>
      </c>
      <c r="AU53" s="157">
        <v>42774</v>
      </c>
      <c r="AV53" s="157">
        <v>42775</v>
      </c>
      <c r="AW53" s="157">
        <v>42776</v>
      </c>
      <c r="AX53" s="157">
        <v>42777</v>
      </c>
      <c r="AY53" s="157">
        <v>42778</v>
      </c>
      <c r="AZ53" s="157">
        <v>42779</v>
      </c>
      <c r="BA53" s="157">
        <v>42780</v>
      </c>
      <c r="BB53" s="157">
        <v>42781</v>
      </c>
      <c r="BC53" s="157">
        <v>42782</v>
      </c>
      <c r="BD53" s="157">
        <v>42783</v>
      </c>
      <c r="BE53" s="157">
        <v>42784</v>
      </c>
      <c r="BF53" s="157">
        <v>42785</v>
      </c>
      <c r="BG53" s="157">
        <v>42786</v>
      </c>
      <c r="BH53" s="157">
        <v>42787</v>
      </c>
      <c r="BI53" s="157">
        <v>42788</v>
      </c>
      <c r="BJ53" s="157">
        <v>42789</v>
      </c>
      <c r="BK53" s="157">
        <v>42790</v>
      </c>
      <c r="BL53" s="157">
        <v>42791</v>
      </c>
      <c r="BM53" s="157">
        <v>42792</v>
      </c>
      <c r="BN53" s="157">
        <v>42793</v>
      </c>
      <c r="BO53" s="157">
        <v>42794</v>
      </c>
      <c r="BP53" s="157">
        <v>42795</v>
      </c>
      <c r="BQ53" s="157">
        <v>42796</v>
      </c>
      <c r="BR53" s="157">
        <v>42797</v>
      </c>
      <c r="BS53" s="157">
        <v>42798</v>
      </c>
      <c r="BT53" s="157">
        <v>42799</v>
      </c>
      <c r="BU53" s="157">
        <v>42800</v>
      </c>
      <c r="BV53" s="157">
        <v>42801</v>
      </c>
      <c r="BW53" s="157">
        <v>42802</v>
      </c>
      <c r="BX53" s="157">
        <v>42803</v>
      </c>
      <c r="BY53" s="157">
        <v>42804</v>
      </c>
      <c r="BZ53" s="157">
        <v>42805</v>
      </c>
      <c r="CA53" s="157">
        <v>42806</v>
      </c>
      <c r="CB53" s="157">
        <v>42807</v>
      </c>
      <c r="CC53" s="157">
        <v>42808</v>
      </c>
      <c r="CD53" s="157">
        <v>42809</v>
      </c>
      <c r="CE53" s="157">
        <v>42810</v>
      </c>
      <c r="CF53" s="157">
        <v>42811</v>
      </c>
      <c r="CG53" s="157">
        <v>42812</v>
      </c>
      <c r="CH53" s="157">
        <v>42813</v>
      </c>
      <c r="CI53" s="157">
        <v>42814</v>
      </c>
      <c r="CJ53" s="157">
        <v>42815</v>
      </c>
      <c r="CK53" s="157">
        <v>42816</v>
      </c>
      <c r="CL53" s="157">
        <v>42817</v>
      </c>
      <c r="CM53" s="157">
        <v>42818</v>
      </c>
      <c r="CN53" s="157">
        <v>42819</v>
      </c>
      <c r="CO53" s="157">
        <v>42820</v>
      </c>
      <c r="CP53" s="157">
        <v>42821</v>
      </c>
      <c r="CQ53" s="157">
        <v>42822</v>
      </c>
      <c r="CR53" s="157">
        <v>42823</v>
      </c>
      <c r="CS53" s="157">
        <v>42824</v>
      </c>
      <c r="CT53" s="157">
        <v>42825</v>
      </c>
      <c r="CU53" s="157">
        <v>42826</v>
      </c>
      <c r="CV53" s="157">
        <v>42827</v>
      </c>
      <c r="CW53" s="157">
        <v>42828</v>
      </c>
      <c r="CX53" s="157">
        <v>42829</v>
      </c>
      <c r="CY53" s="157">
        <v>42830</v>
      </c>
      <c r="CZ53" s="157">
        <v>42831</v>
      </c>
      <c r="DA53" s="157">
        <v>42832</v>
      </c>
      <c r="DB53" s="157">
        <v>42833</v>
      </c>
      <c r="DC53" s="157">
        <v>42834</v>
      </c>
      <c r="DD53" s="157">
        <v>42835</v>
      </c>
      <c r="DE53" s="157">
        <v>42836</v>
      </c>
      <c r="DF53" s="157">
        <v>42837</v>
      </c>
      <c r="DG53" s="157">
        <v>42838</v>
      </c>
      <c r="DH53" s="157">
        <v>42839</v>
      </c>
      <c r="DI53" s="157">
        <v>42840</v>
      </c>
      <c r="DJ53" s="157">
        <v>42841</v>
      </c>
      <c r="DK53" s="157">
        <v>42842</v>
      </c>
      <c r="DL53" s="157">
        <v>42843</v>
      </c>
      <c r="DM53" s="157">
        <v>42844</v>
      </c>
      <c r="DN53" s="157">
        <v>42845</v>
      </c>
      <c r="DO53" s="157">
        <v>42846</v>
      </c>
      <c r="DP53" s="157">
        <v>42847</v>
      </c>
      <c r="DQ53" s="157">
        <v>42848</v>
      </c>
      <c r="DR53" s="157">
        <v>42849</v>
      </c>
      <c r="DS53" s="157">
        <v>42850</v>
      </c>
      <c r="DT53" s="157">
        <v>42851</v>
      </c>
      <c r="DU53" s="157">
        <v>42852</v>
      </c>
      <c r="DV53" s="157">
        <v>42853</v>
      </c>
      <c r="DW53" s="157">
        <v>42854</v>
      </c>
      <c r="DX53" s="157">
        <v>42855</v>
      </c>
      <c r="DY53" s="157">
        <v>42856</v>
      </c>
      <c r="DZ53" s="157">
        <v>42857</v>
      </c>
      <c r="EA53" s="157">
        <v>42858</v>
      </c>
      <c r="EB53" s="157">
        <v>42859</v>
      </c>
      <c r="EC53" s="157">
        <v>42860</v>
      </c>
      <c r="ED53" s="157">
        <v>42861</v>
      </c>
      <c r="EE53" s="157">
        <v>42862</v>
      </c>
      <c r="EF53" s="157">
        <v>42863</v>
      </c>
      <c r="EG53" s="157">
        <v>42864</v>
      </c>
      <c r="EH53" s="157">
        <v>42865</v>
      </c>
      <c r="EI53" s="157">
        <v>42866</v>
      </c>
      <c r="EJ53" s="157">
        <v>42867</v>
      </c>
      <c r="EK53" s="157">
        <v>42868</v>
      </c>
      <c r="EL53" s="157">
        <v>42869</v>
      </c>
      <c r="EM53" s="157">
        <v>42870</v>
      </c>
      <c r="EN53" s="157">
        <v>42871</v>
      </c>
      <c r="EO53" s="157">
        <v>42872</v>
      </c>
      <c r="EP53" s="157">
        <v>42873</v>
      </c>
      <c r="EQ53" s="157">
        <v>42874</v>
      </c>
      <c r="ER53" s="157">
        <v>42875</v>
      </c>
      <c r="ES53" s="157">
        <v>42876</v>
      </c>
      <c r="ET53" s="157">
        <v>42877</v>
      </c>
      <c r="EU53" s="157">
        <v>42878</v>
      </c>
      <c r="EV53" s="157">
        <v>42879</v>
      </c>
      <c r="EW53" s="157">
        <v>42880</v>
      </c>
      <c r="EX53" s="157">
        <v>42881</v>
      </c>
      <c r="EY53" s="157">
        <v>42882</v>
      </c>
      <c r="EZ53" s="157">
        <v>42883</v>
      </c>
      <c r="FA53" s="157">
        <v>42884</v>
      </c>
      <c r="FB53" s="157">
        <v>42885</v>
      </c>
      <c r="FC53" s="157">
        <v>42886</v>
      </c>
      <c r="FD53" s="157">
        <v>42887</v>
      </c>
      <c r="FE53" s="157">
        <v>42888</v>
      </c>
      <c r="FF53" s="157">
        <v>42889</v>
      </c>
      <c r="FG53" s="157">
        <v>42890</v>
      </c>
      <c r="FH53" s="157">
        <v>42891</v>
      </c>
      <c r="FI53" s="157">
        <v>42892</v>
      </c>
      <c r="FJ53" s="157">
        <v>42893</v>
      </c>
      <c r="FK53" s="157">
        <v>42894</v>
      </c>
      <c r="FL53" s="157">
        <v>42895</v>
      </c>
      <c r="FM53" s="157">
        <v>42896</v>
      </c>
      <c r="FN53" s="157">
        <v>42897</v>
      </c>
      <c r="FO53" s="157">
        <v>42898</v>
      </c>
      <c r="FP53" s="157">
        <v>42899</v>
      </c>
      <c r="FQ53" s="157">
        <v>42900</v>
      </c>
      <c r="FR53" s="157">
        <v>42901</v>
      </c>
      <c r="FS53" s="157">
        <v>42902</v>
      </c>
      <c r="FT53" s="157">
        <v>42903</v>
      </c>
      <c r="FU53" s="157">
        <v>42904</v>
      </c>
      <c r="FV53" s="157">
        <v>42905</v>
      </c>
      <c r="FW53" s="157">
        <v>42906</v>
      </c>
      <c r="FX53" s="157">
        <v>42907</v>
      </c>
      <c r="FY53" s="157">
        <v>42908</v>
      </c>
      <c r="FZ53" s="157">
        <v>42909</v>
      </c>
      <c r="GA53" s="157">
        <v>42910</v>
      </c>
      <c r="GB53" s="157">
        <v>42911</v>
      </c>
      <c r="GC53" s="157">
        <v>42912</v>
      </c>
      <c r="GD53" s="157">
        <v>42913</v>
      </c>
      <c r="GE53" s="157">
        <v>42914</v>
      </c>
      <c r="GF53" s="157">
        <v>42915</v>
      </c>
      <c r="GG53" s="157">
        <v>42916</v>
      </c>
      <c r="GH53" s="157">
        <v>42917</v>
      </c>
      <c r="GI53" s="157">
        <v>42918</v>
      </c>
      <c r="GJ53" s="157">
        <v>42919</v>
      </c>
      <c r="GK53" s="157">
        <v>42920</v>
      </c>
      <c r="GL53" s="157">
        <v>42921</v>
      </c>
      <c r="GM53" s="157">
        <v>42922</v>
      </c>
      <c r="GN53" s="157">
        <v>42923</v>
      </c>
      <c r="GO53" s="157">
        <v>42924</v>
      </c>
      <c r="GP53" s="157">
        <v>42925</v>
      </c>
      <c r="GQ53" s="157">
        <v>42926</v>
      </c>
      <c r="GR53" s="157">
        <v>42927</v>
      </c>
      <c r="GS53" s="157">
        <v>42928</v>
      </c>
      <c r="GT53" s="157">
        <v>42929</v>
      </c>
      <c r="GU53" s="157">
        <v>42930</v>
      </c>
      <c r="GV53" s="157">
        <v>42931</v>
      </c>
      <c r="GW53" s="157">
        <v>42932</v>
      </c>
      <c r="GX53" s="157">
        <v>42933</v>
      </c>
      <c r="GY53" s="157">
        <v>42934</v>
      </c>
      <c r="GZ53" s="157">
        <v>42935</v>
      </c>
      <c r="HA53" s="157">
        <v>42936</v>
      </c>
      <c r="HB53" s="157">
        <v>42937</v>
      </c>
      <c r="HC53" s="157">
        <v>42938</v>
      </c>
      <c r="HD53" s="157">
        <v>42939</v>
      </c>
      <c r="HE53" s="157">
        <v>42940</v>
      </c>
      <c r="HF53" s="157">
        <v>42941</v>
      </c>
      <c r="HG53" s="157">
        <v>42942</v>
      </c>
      <c r="HH53" s="157">
        <v>42943</v>
      </c>
      <c r="HI53" s="157">
        <v>42944</v>
      </c>
      <c r="HJ53" s="157">
        <v>42945</v>
      </c>
      <c r="HK53" s="157">
        <v>42946</v>
      </c>
      <c r="HL53" s="157">
        <v>42947</v>
      </c>
      <c r="HM53" s="157">
        <v>42948</v>
      </c>
      <c r="HN53" s="157">
        <v>42949</v>
      </c>
      <c r="HO53" s="157">
        <v>42950</v>
      </c>
      <c r="HP53" s="157">
        <v>42951</v>
      </c>
      <c r="HQ53" s="157">
        <v>42952</v>
      </c>
      <c r="HR53" s="157">
        <v>42953</v>
      </c>
      <c r="HS53" s="157">
        <v>42954</v>
      </c>
      <c r="HT53" s="157">
        <v>42955</v>
      </c>
      <c r="HU53" s="157">
        <v>42956</v>
      </c>
      <c r="HV53" s="157">
        <v>42957</v>
      </c>
      <c r="HW53" s="157">
        <v>42958</v>
      </c>
      <c r="HX53" s="157">
        <v>42959</v>
      </c>
      <c r="HY53" s="157">
        <v>42960</v>
      </c>
      <c r="HZ53" s="157">
        <v>42961</v>
      </c>
      <c r="IA53" s="157">
        <v>42962</v>
      </c>
      <c r="IB53" s="157">
        <v>42963</v>
      </c>
      <c r="IC53" s="157">
        <v>42964</v>
      </c>
      <c r="ID53" s="157">
        <v>42965</v>
      </c>
      <c r="IE53" s="157">
        <v>42966</v>
      </c>
      <c r="IF53" s="157">
        <v>42967</v>
      </c>
      <c r="IG53" s="157">
        <v>42968</v>
      </c>
      <c r="IH53" s="157">
        <v>42969</v>
      </c>
      <c r="II53" s="157">
        <v>42970</v>
      </c>
      <c r="IJ53" s="157">
        <v>42971</v>
      </c>
      <c r="IK53" s="157">
        <v>42972</v>
      </c>
      <c r="IL53" s="157">
        <v>42973</v>
      </c>
      <c r="IM53" s="157">
        <v>42974</v>
      </c>
      <c r="IN53" s="157">
        <v>42975</v>
      </c>
      <c r="IO53" s="157">
        <v>42976</v>
      </c>
      <c r="IP53" s="157">
        <v>42977</v>
      </c>
      <c r="IQ53" s="157">
        <v>42978</v>
      </c>
      <c r="IR53" s="157">
        <v>42979</v>
      </c>
      <c r="IS53" s="157">
        <v>42980</v>
      </c>
      <c r="IT53" s="157">
        <v>42981</v>
      </c>
      <c r="IU53" s="157">
        <v>42982</v>
      </c>
      <c r="IV53" s="157">
        <v>42983</v>
      </c>
      <c r="IW53" s="157">
        <v>42984</v>
      </c>
      <c r="IX53" s="157">
        <v>42985</v>
      </c>
      <c r="IY53" s="157">
        <v>42986</v>
      </c>
      <c r="IZ53" s="157">
        <v>42987</v>
      </c>
      <c r="JA53" s="157">
        <v>42988</v>
      </c>
      <c r="JB53" s="157">
        <v>42989</v>
      </c>
      <c r="JC53" s="157">
        <v>42990</v>
      </c>
      <c r="JD53" s="157">
        <v>42991</v>
      </c>
      <c r="JE53" s="157">
        <v>42992</v>
      </c>
      <c r="JF53" s="157">
        <v>42993</v>
      </c>
      <c r="JG53" s="157">
        <v>42994</v>
      </c>
      <c r="JH53" s="157">
        <v>42995</v>
      </c>
      <c r="JI53" s="157">
        <v>42996</v>
      </c>
      <c r="JJ53" s="157">
        <v>42997</v>
      </c>
      <c r="JK53" s="157">
        <v>42998</v>
      </c>
      <c r="JL53" s="157">
        <v>42999</v>
      </c>
      <c r="JM53" s="157">
        <v>43000</v>
      </c>
      <c r="JN53" s="157">
        <v>43001</v>
      </c>
      <c r="JO53" s="157">
        <v>43002</v>
      </c>
      <c r="JP53" s="157">
        <v>43003</v>
      </c>
      <c r="JQ53" s="157">
        <v>43004</v>
      </c>
      <c r="JR53" s="157">
        <v>43005</v>
      </c>
      <c r="JS53" s="157">
        <v>43006</v>
      </c>
      <c r="JT53" s="157">
        <v>43007</v>
      </c>
      <c r="JU53" s="157">
        <v>43008</v>
      </c>
      <c r="JV53" s="157">
        <v>43009</v>
      </c>
      <c r="JW53" s="157">
        <v>43010</v>
      </c>
      <c r="JX53" s="157">
        <v>43011</v>
      </c>
      <c r="JY53" s="157">
        <v>43012</v>
      </c>
      <c r="JZ53" s="157">
        <v>43013</v>
      </c>
      <c r="KA53" s="157">
        <v>43014</v>
      </c>
      <c r="KB53" s="157">
        <v>43015</v>
      </c>
      <c r="KC53" s="157">
        <v>43016</v>
      </c>
      <c r="KD53" s="157">
        <v>43017</v>
      </c>
      <c r="KE53" s="157">
        <v>43018</v>
      </c>
      <c r="KF53" s="157">
        <v>43019</v>
      </c>
      <c r="KG53" s="157">
        <v>43020</v>
      </c>
      <c r="KH53" s="157">
        <v>43021</v>
      </c>
      <c r="KI53" s="157">
        <v>43022</v>
      </c>
      <c r="KJ53" s="157">
        <v>43023</v>
      </c>
      <c r="KK53" s="157">
        <v>43024</v>
      </c>
      <c r="KL53" s="157">
        <v>43025</v>
      </c>
      <c r="KM53" s="157">
        <v>43026</v>
      </c>
      <c r="KN53" s="157">
        <v>43027</v>
      </c>
      <c r="KO53" s="157">
        <v>43028</v>
      </c>
      <c r="KP53" s="157">
        <v>43029</v>
      </c>
      <c r="KQ53" s="157">
        <v>43030</v>
      </c>
      <c r="KR53" s="157">
        <v>43031</v>
      </c>
      <c r="KS53" s="157">
        <v>43032</v>
      </c>
      <c r="KT53" s="157">
        <v>43033</v>
      </c>
      <c r="KU53" s="157">
        <v>43034</v>
      </c>
      <c r="KV53" s="157">
        <v>43035</v>
      </c>
      <c r="KW53" s="157">
        <v>43036</v>
      </c>
      <c r="KX53" s="157">
        <v>43037</v>
      </c>
      <c r="KY53" s="157">
        <v>43038</v>
      </c>
      <c r="KZ53" s="157">
        <v>43039</v>
      </c>
      <c r="LA53" s="157">
        <v>43040</v>
      </c>
      <c r="LB53" s="157">
        <v>43041</v>
      </c>
      <c r="LC53" s="157">
        <v>43042</v>
      </c>
      <c r="LD53" s="157">
        <v>43043</v>
      </c>
      <c r="LE53" s="157">
        <v>43044</v>
      </c>
      <c r="LF53" s="157">
        <v>43045</v>
      </c>
      <c r="LG53" s="157">
        <v>43046</v>
      </c>
      <c r="LH53" s="157">
        <v>43047</v>
      </c>
      <c r="LI53" s="157">
        <v>43048</v>
      </c>
      <c r="LJ53" s="157">
        <v>43049</v>
      </c>
      <c r="LK53" s="157">
        <v>43050</v>
      </c>
      <c r="LL53" s="157">
        <v>43051</v>
      </c>
      <c r="LM53" s="157">
        <v>43052</v>
      </c>
      <c r="LN53" s="157">
        <v>43053</v>
      </c>
      <c r="LO53" s="157">
        <v>43054</v>
      </c>
      <c r="LP53" s="157">
        <v>43055</v>
      </c>
      <c r="LQ53" s="157">
        <v>43056</v>
      </c>
      <c r="LR53" s="157">
        <v>43057</v>
      </c>
      <c r="LS53" s="157">
        <v>43058</v>
      </c>
      <c r="LT53" s="157">
        <v>43059</v>
      </c>
      <c r="LU53" s="157">
        <v>43060</v>
      </c>
      <c r="LV53" s="157">
        <v>43061</v>
      </c>
      <c r="LW53" s="157">
        <v>43062</v>
      </c>
      <c r="LX53" s="157">
        <v>43063</v>
      </c>
      <c r="LY53" s="157">
        <v>43064</v>
      </c>
      <c r="LZ53" s="157">
        <v>43065</v>
      </c>
      <c r="MA53" s="157">
        <v>43066</v>
      </c>
      <c r="MB53" s="157">
        <v>43067</v>
      </c>
      <c r="MC53" s="157">
        <v>43068</v>
      </c>
      <c r="MD53" s="157">
        <v>43069</v>
      </c>
      <c r="ME53" s="157">
        <v>43070</v>
      </c>
      <c r="MF53" s="157">
        <v>43071</v>
      </c>
      <c r="MG53" s="157">
        <v>43072</v>
      </c>
      <c r="MH53" s="157">
        <v>43073</v>
      </c>
      <c r="MI53" s="157">
        <v>43074</v>
      </c>
      <c r="MJ53" s="157">
        <v>43075</v>
      </c>
      <c r="MK53" s="157">
        <v>43076</v>
      </c>
      <c r="ML53" s="157">
        <v>43077</v>
      </c>
      <c r="MM53" s="157">
        <v>43078</v>
      </c>
      <c r="MN53" s="157">
        <v>43079</v>
      </c>
      <c r="MO53" s="157">
        <v>43080</v>
      </c>
      <c r="MP53" s="157">
        <v>43081</v>
      </c>
      <c r="MQ53" s="157">
        <v>43082</v>
      </c>
      <c r="MR53" s="157">
        <v>43083</v>
      </c>
      <c r="MS53" s="157">
        <v>43084</v>
      </c>
      <c r="MT53" s="157">
        <v>43085</v>
      </c>
      <c r="MU53" s="157">
        <v>43086</v>
      </c>
      <c r="MV53" s="157">
        <v>43087</v>
      </c>
      <c r="MW53" s="157">
        <v>43088</v>
      </c>
      <c r="MX53" s="157">
        <v>43089</v>
      </c>
      <c r="MY53" s="157">
        <v>43090</v>
      </c>
      <c r="MZ53" s="157">
        <v>43091</v>
      </c>
      <c r="NA53" s="157">
        <v>43092</v>
      </c>
      <c r="NB53" s="157">
        <v>43093</v>
      </c>
      <c r="NC53" s="157">
        <v>43094</v>
      </c>
      <c r="ND53" s="157">
        <v>43095</v>
      </c>
      <c r="NE53" s="157">
        <v>43096</v>
      </c>
      <c r="NF53" s="157">
        <v>43097</v>
      </c>
      <c r="NG53" s="157">
        <v>43098</v>
      </c>
      <c r="NH53" s="157">
        <v>43099</v>
      </c>
      <c r="NI53" s="157">
        <v>43100</v>
      </c>
      <c r="NJ53" s="154"/>
    </row>
    <row r="54" spans="1:374" s="155" customFormat="1" x14ac:dyDescent="0.35">
      <c r="A54" s="151"/>
      <c r="B54" s="1154"/>
      <c r="C54" s="1154"/>
      <c r="D54" s="1154"/>
      <c r="E54" s="1154"/>
      <c r="F54" s="1154"/>
      <c r="G54" s="1154"/>
      <c r="H54" s="1154" t="str">
        <f t="shared" ref="H54" si="15">IF(F54="","",F54-G54)</f>
        <v/>
      </c>
      <c r="I54" s="152">
        <v>42736</v>
      </c>
      <c r="J54" s="153">
        <v>42737</v>
      </c>
      <c r="K54" s="153">
        <v>42738</v>
      </c>
      <c r="L54" s="153">
        <v>42739</v>
      </c>
      <c r="M54" s="153">
        <v>42740</v>
      </c>
      <c r="N54" s="153">
        <v>42741</v>
      </c>
      <c r="O54" s="153">
        <v>42742</v>
      </c>
      <c r="P54" s="153">
        <v>42743</v>
      </c>
      <c r="Q54" s="153">
        <v>42744</v>
      </c>
      <c r="R54" s="153">
        <v>42745</v>
      </c>
      <c r="S54" s="153">
        <v>42746</v>
      </c>
      <c r="T54" s="153">
        <v>42747</v>
      </c>
      <c r="U54" s="153">
        <v>42748</v>
      </c>
      <c r="V54" s="153">
        <v>42749</v>
      </c>
      <c r="W54" s="153">
        <v>42750</v>
      </c>
      <c r="X54" s="153">
        <v>42751</v>
      </c>
      <c r="Y54" s="153">
        <v>42752</v>
      </c>
      <c r="Z54" s="153">
        <v>42753</v>
      </c>
      <c r="AA54" s="153">
        <v>42754</v>
      </c>
      <c r="AB54" s="153">
        <v>42755</v>
      </c>
      <c r="AC54" s="153">
        <v>42756</v>
      </c>
      <c r="AD54" s="153">
        <v>42757</v>
      </c>
      <c r="AE54" s="153">
        <v>42758</v>
      </c>
      <c r="AF54" s="153">
        <v>42759</v>
      </c>
      <c r="AG54" s="153">
        <v>42760</v>
      </c>
      <c r="AH54" s="153">
        <v>42761</v>
      </c>
      <c r="AI54" s="153">
        <v>42762</v>
      </c>
      <c r="AJ54" s="153">
        <v>42763</v>
      </c>
      <c r="AK54" s="153">
        <v>42764</v>
      </c>
      <c r="AL54" s="153">
        <v>42765</v>
      </c>
      <c r="AM54" s="153">
        <v>42766</v>
      </c>
      <c r="AN54" s="153">
        <v>42767</v>
      </c>
      <c r="AO54" s="153">
        <v>42768</v>
      </c>
      <c r="AP54" s="153">
        <v>42769</v>
      </c>
      <c r="AQ54" s="153">
        <v>42770</v>
      </c>
      <c r="AR54" s="153">
        <v>42771</v>
      </c>
      <c r="AS54" s="153">
        <v>42772</v>
      </c>
      <c r="AT54" s="153">
        <v>42773</v>
      </c>
      <c r="AU54" s="153">
        <v>42774</v>
      </c>
      <c r="AV54" s="153">
        <v>42775</v>
      </c>
      <c r="AW54" s="153">
        <v>42776</v>
      </c>
      <c r="AX54" s="153">
        <v>42777</v>
      </c>
      <c r="AY54" s="153">
        <v>42778</v>
      </c>
      <c r="AZ54" s="153">
        <v>42779</v>
      </c>
      <c r="BA54" s="153">
        <v>42780</v>
      </c>
      <c r="BB54" s="153">
        <v>42781</v>
      </c>
      <c r="BC54" s="153">
        <v>42782</v>
      </c>
      <c r="BD54" s="153">
        <v>42783</v>
      </c>
      <c r="BE54" s="153">
        <v>42784</v>
      </c>
      <c r="BF54" s="153">
        <v>42785</v>
      </c>
      <c r="BG54" s="153">
        <v>42786</v>
      </c>
      <c r="BH54" s="153">
        <v>42787</v>
      </c>
      <c r="BI54" s="153">
        <v>42788</v>
      </c>
      <c r="BJ54" s="153">
        <v>42789</v>
      </c>
      <c r="BK54" s="153">
        <v>42790</v>
      </c>
      <c r="BL54" s="153">
        <v>42791</v>
      </c>
      <c r="BM54" s="153">
        <v>42792</v>
      </c>
      <c r="BN54" s="153">
        <v>42793</v>
      </c>
      <c r="BO54" s="153">
        <v>42794</v>
      </c>
      <c r="BP54" s="153">
        <v>42795</v>
      </c>
      <c r="BQ54" s="153">
        <v>42796</v>
      </c>
      <c r="BR54" s="153">
        <v>42797</v>
      </c>
      <c r="BS54" s="153">
        <v>42798</v>
      </c>
      <c r="BT54" s="153">
        <v>42799</v>
      </c>
      <c r="BU54" s="153">
        <v>42800</v>
      </c>
      <c r="BV54" s="153">
        <v>42801</v>
      </c>
      <c r="BW54" s="153">
        <v>42802</v>
      </c>
      <c r="BX54" s="153">
        <v>42803</v>
      </c>
      <c r="BY54" s="153">
        <v>42804</v>
      </c>
      <c r="BZ54" s="153">
        <v>42805</v>
      </c>
      <c r="CA54" s="153">
        <v>42806</v>
      </c>
      <c r="CB54" s="153">
        <v>42807</v>
      </c>
      <c r="CC54" s="153">
        <v>42808</v>
      </c>
      <c r="CD54" s="153">
        <v>42809</v>
      </c>
      <c r="CE54" s="153">
        <v>42810</v>
      </c>
      <c r="CF54" s="153">
        <v>42811</v>
      </c>
      <c r="CG54" s="153">
        <v>42812</v>
      </c>
      <c r="CH54" s="153">
        <v>42813</v>
      </c>
      <c r="CI54" s="153">
        <v>42814</v>
      </c>
      <c r="CJ54" s="153">
        <v>42815</v>
      </c>
      <c r="CK54" s="153">
        <v>42816</v>
      </c>
      <c r="CL54" s="153">
        <v>42817</v>
      </c>
      <c r="CM54" s="153">
        <v>42818</v>
      </c>
      <c r="CN54" s="153">
        <v>42819</v>
      </c>
      <c r="CO54" s="153">
        <v>42820</v>
      </c>
      <c r="CP54" s="153">
        <v>42821</v>
      </c>
      <c r="CQ54" s="153">
        <v>42822</v>
      </c>
      <c r="CR54" s="153">
        <v>42823</v>
      </c>
      <c r="CS54" s="153">
        <v>42824</v>
      </c>
      <c r="CT54" s="153">
        <v>42825</v>
      </c>
      <c r="CU54" s="153">
        <v>42826</v>
      </c>
      <c r="CV54" s="153">
        <v>42827</v>
      </c>
      <c r="CW54" s="153">
        <v>42828</v>
      </c>
      <c r="CX54" s="153">
        <v>42829</v>
      </c>
      <c r="CY54" s="153">
        <v>42830</v>
      </c>
      <c r="CZ54" s="153">
        <v>42831</v>
      </c>
      <c r="DA54" s="153">
        <v>42832</v>
      </c>
      <c r="DB54" s="153">
        <v>42833</v>
      </c>
      <c r="DC54" s="153">
        <v>42834</v>
      </c>
      <c r="DD54" s="153">
        <v>42835</v>
      </c>
      <c r="DE54" s="153">
        <v>42836</v>
      </c>
      <c r="DF54" s="153">
        <v>42837</v>
      </c>
      <c r="DG54" s="153">
        <v>42838</v>
      </c>
      <c r="DH54" s="153">
        <v>42839</v>
      </c>
      <c r="DI54" s="153">
        <v>42840</v>
      </c>
      <c r="DJ54" s="153">
        <v>42841</v>
      </c>
      <c r="DK54" s="153">
        <v>42842</v>
      </c>
      <c r="DL54" s="153">
        <v>42843</v>
      </c>
      <c r="DM54" s="153">
        <v>42844</v>
      </c>
      <c r="DN54" s="153">
        <v>42845</v>
      </c>
      <c r="DO54" s="153">
        <v>42846</v>
      </c>
      <c r="DP54" s="153">
        <v>42847</v>
      </c>
      <c r="DQ54" s="153">
        <v>42848</v>
      </c>
      <c r="DR54" s="153">
        <v>42849</v>
      </c>
      <c r="DS54" s="153">
        <v>42850</v>
      </c>
      <c r="DT54" s="153">
        <v>42851</v>
      </c>
      <c r="DU54" s="153">
        <v>42852</v>
      </c>
      <c r="DV54" s="153">
        <v>42853</v>
      </c>
      <c r="DW54" s="153">
        <v>42854</v>
      </c>
      <c r="DX54" s="153">
        <v>42855</v>
      </c>
      <c r="DY54" s="153">
        <v>42856</v>
      </c>
      <c r="DZ54" s="153">
        <v>42857</v>
      </c>
      <c r="EA54" s="153">
        <v>42858</v>
      </c>
      <c r="EB54" s="153">
        <v>42859</v>
      </c>
      <c r="EC54" s="153">
        <v>42860</v>
      </c>
      <c r="ED54" s="153">
        <v>42861</v>
      </c>
      <c r="EE54" s="153">
        <v>42862</v>
      </c>
      <c r="EF54" s="153">
        <v>42863</v>
      </c>
      <c r="EG54" s="153">
        <v>42864</v>
      </c>
      <c r="EH54" s="153">
        <v>42865</v>
      </c>
      <c r="EI54" s="153">
        <v>42866</v>
      </c>
      <c r="EJ54" s="153">
        <v>42867</v>
      </c>
      <c r="EK54" s="153">
        <v>42868</v>
      </c>
      <c r="EL54" s="153">
        <v>42869</v>
      </c>
      <c r="EM54" s="153">
        <v>42870</v>
      </c>
      <c r="EN54" s="153">
        <v>42871</v>
      </c>
      <c r="EO54" s="153">
        <v>42872</v>
      </c>
      <c r="EP54" s="153">
        <v>42873</v>
      </c>
      <c r="EQ54" s="153">
        <v>42874</v>
      </c>
      <c r="ER54" s="153">
        <v>42875</v>
      </c>
      <c r="ES54" s="153">
        <v>42876</v>
      </c>
      <c r="ET54" s="153">
        <v>42877</v>
      </c>
      <c r="EU54" s="153">
        <v>42878</v>
      </c>
      <c r="EV54" s="153">
        <v>42879</v>
      </c>
      <c r="EW54" s="153">
        <v>42880</v>
      </c>
      <c r="EX54" s="153">
        <v>42881</v>
      </c>
      <c r="EY54" s="153">
        <v>42882</v>
      </c>
      <c r="EZ54" s="153">
        <v>42883</v>
      </c>
      <c r="FA54" s="153">
        <v>42884</v>
      </c>
      <c r="FB54" s="153">
        <v>42885</v>
      </c>
      <c r="FC54" s="153">
        <v>42886</v>
      </c>
      <c r="FD54" s="153">
        <v>42887</v>
      </c>
      <c r="FE54" s="153">
        <v>42888</v>
      </c>
      <c r="FF54" s="153">
        <v>42889</v>
      </c>
      <c r="FG54" s="153">
        <v>42890</v>
      </c>
      <c r="FH54" s="153">
        <v>42891</v>
      </c>
      <c r="FI54" s="153">
        <v>42892</v>
      </c>
      <c r="FJ54" s="153">
        <v>42893</v>
      </c>
      <c r="FK54" s="153">
        <v>42894</v>
      </c>
      <c r="FL54" s="153">
        <v>42895</v>
      </c>
      <c r="FM54" s="153">
        <v>42896</v>
      </c>
      <c r="FN54" s="153">
        <v>42897</v>
      </c>
      <c r="FO54" s="153">
        <v>42898</v>
      </c>
      <c r="FP54" s="153">
        <v>42899</v>
      </c>
      <c r="FQ54" s="153">
        <v>42900</v>
      </c>
      <c r="FR54" s="153">
        <v>42901</v>
      </c>
      <c r="FS54" s="153">
        <v>42902</v>
      </c>
      <c r="FT54" s="153">
        <v>42903</v>
      </c>
      <c r="FU54" s="153">
        <v>42904</v>
      </c>
      <c r="FV54" s="153">
        <v>42905</v>
      </c>
      <c r="FW54" s="153">
        <v>42906</v>
      </c>
      <c r="FX54" s="153">
        <v>42907</v>
      </c>
      <c r="FY54" s="153">
        <v>42908</v>
      </c>
      <c r="FZ54" s="153">
        <v>42909</v>
      </c>
      <c r="GA54" s="153">
        <v>42910</v>
      </c>
      <c r="GB54" s="153">
        <v>42911</v>
      </c>
      <c r="GC54" s="153">
        <v>42912</v>
      </c>
      <c r="GD54" s="153">
        <v>42913</v>
      </c>
      <c r="GE54" s="153">
        <v>42914</v>
      </c>
      <c r="GF54" s="153">
        <v>42915</v>
      </c>
      <c r="GG54" s="153">
        <v>42916</v>
      </c>
      <c r="GH54" s="153">
        <v>42917</v>
      </c>
      <c r="GI54" s="153">
        <v>42918</v>
      </c>
      <c r="GJ54" s="153">
        <v>42919</v>
      </c>
      <c r="GK54" s="153">
        <v>42920</v>
      </c>
      <c r="GL54" s="153">
        <v>42921</v>
      </c>
      <c r="GM54" s="153">
        <v>42922</v>
      </c>
      <c r="GN54" s="153">
        <v>42923</v>
      </c>
      <c r="GO54" s="153">
        <v>42924</v>
      </c>
      <c r="GP54" s="153">
        <v>42925</v>
      </c>
      <c r="GQ54" s="153">
        <v>42926</v>
      </c>
      <c r="GR54" s="153">
        <v>42927</v>
      </c>
      <c r="GS54" s="153">
        <v>42928</v>
      </c>
      <c r="GT54" s="153">
        <v>42929</v>
      </c>
      <c r="GU54" s="153">
        <v>42930</v>
      </c>
      <c r="GV54" s="153">
        <v>42931</v>
      </c>
      <c r="GW54" s="153">
        <v>42932</v>
      </c>
      <c r="GX54" s="153">
        <v>42933</v>
      </c>
      <c r="GY54" s="153">
        <v>42934</v>
      </c>
      <c r="GZ54" s="153">
        <v>42935</v>
      </c>
      <c r="HA54" s="153">
        <v>42936</v>
      </c>
      <c r="HB54" s="153">
        <v>42937</v>
      </c>
      <c r="HC54" s="153">
        <v>42938</v>
      </c>
      <c r="HD54" s="153">
        <v>42939</v>
      </c>
      <c r="HE54" s="153">
        <v>42940</v>
      </c>
      <c r="HF54" s="153">
        <v>42941</v>
      </c>
      <c r="HG54" s="153">
        <v>42942</v>
      </c>
      <c r="HH54" s="153">
        <v>42943</v>
      </c>
      <c r="HI54" s="153">
        <v>42944</v>
      </c>
      <c r="HJ54" s="153">
        <v>42945</v>
      </c>
      <c r="HK54" s="153">
        <v>42946</v>
      </c>
      <c r="HL54" s="153">
        <v>42947</v>
      </c>
      <c r="HM54" s="153">
        <v>42948</v>
      </c>
      <c r="HN54" s="153">
        <v>42949</v>
      </c>
      <c r="HO54" s="153">
        <v>42950</v>
      </c>
      <c r="HP54" s="153">
        <v>42951</v>
      </c>
      <c r="HQ54" s="153">
        <v>42952</v>
      </c>
      <c r="HR54" s="153">
        <v>42953</v>
      </c>
      <c r="HS54" s="153">
        <v>42954</v>
      </c>
      <c r="HT54" s="153">
        <v>42955</v>
      </c>
      <c r="HU54" s="153">
        <v>42956</v>
      </c>
      <c r="HV54" s="153">
        <v>42957</v>
      </c>
      <c r="HW54" s="153">
        <v>42958</v>
      </c>
      <c r="HX54" s="153">
        <v>42959</v>
      </c>
      <c r="HY54" s="153">
        <v>42960</v>
      </c>
      <c r="HZ54" s="153">
        <v>42961</v>
      </c>
      <c r="IA54" s="153">
        <v>42962</v>
      </c>
      <c r="IB54" s="153">
        <v>42963</v>
      </c>
      <c r="IC54" s="153">
        <v>42964</v>
      </c>
      <c r="ID54" s="153">
        <v>42965</v>
      </c>
      <c r="IE54" s="153">
        <v>42966</v>
      </c>
      <c r="IF54" s="153">
        <v>42967</v>
      </c>
      <c r="IG54" s="153">
        <v>42968</v>
      </c>
      <c r="IH54" s="153">
        <v>42969</v>
      </c>
      <c r="II54" s="153">
        <v>42970</v>
      </c>
      <c r="IJ54" s="153">
        <v>42971</v>
      </c>
      <c r="IK54" s="153">
        <v>42972</v>
      </c>
      <c r="IL54" s="153">
        <v>42973</v>
      </c>
      <c r="IM54" s="153">
        <v>42974</v>
      </c>
      <c r="IN54" s="153">
        <v>42975</v>
      </c>
      <c r="IO54" s="153">
        <v>42976</v>
      </c>
      <c r="IP54" s="153">
        <v>42977</v>
      </c>
      <c r="IQ54" s="153">
        <v>42978</v>
      </c>
      <c r="IR54" s="153">
        <v>42979</v>
      </c>
      <c r="IS54" s="153">
        <v>42980</v>
      </c>
      <c r="IT54" s="153">
        <v>42981</v>
      </c>
      <c r="IU54" s="153">
        <v>42982</v>
      </c>
      <c r="IV54" s="153">
        <v>42983</v>
      </c>
      <c r="IW54" s="153">
        <v>42984</v>
      </c>
      <c r="IX54" s="153">
        <v>42985</v>
      </c>
      <c r="IY54" s="153">
        <v>42986</v>
      </c>
      <c r="IZ54" s="153">
        <v>42987</v>
      </c>
      <c r="JA54" s="153">
        <v>42988</v>
      </c>
      <c r="JB54" s="153">
        <v>42989</v>
      </c>
      <c r="JC54" s="153">
        <v>42990</v>
      </c>
      <c r="JD54" s="153">
        <v>42991</v>
      </c>
      <c r="JE54" s="153">
        <v>42992</v>
      </c>
      <c r="JF54" s="153">
        <v>42993</v>
      </c>
      <c r="JG54" s="153">
        <v>42994</v>
      </c>
      <c r="JH54" s="153">
        <v>42995</v>
      </c>
      <c r="JI54" s="153">
        <v>42996</v>
      </c>
      <c r="JJ54" s="153">
        <v>42997</v>
      </c>
      <c r="JK54" s="153">
        <v>42998</v>
      </c>
      <c r="JL54" s="153">
        <v>42999</v>
      </c>
      <c r="JM54" s="153">
        <v>43000</v>
      </c>
      <c r="JN54" s="153">
        <v>43001</v>
      </c>
      <c r="JO54" s="153">
        <v>43002</v>
      </c>
      <c r="JP54" s="153">
        <v>43003</v>
      </c>
      <c r="JQ54" s="153">
        <v>43004</v>
      </c>
      <c r="JR54" s="153">
        <v>43005</v>
      </c>
      <c r="JS54" s="153">
        <v>43006</v>
      </c>
      <c r="JT54" s="153">
        <v>43007</v>
      </c>
      <c r="JU54" s="153">
        <v>43008</v>
      </c>
      <c r="JV54" s="153">
        <v>43009</v>
      </c>
      <c r="JW54" s="153">
        <v>43010</v>
      </c>
      <c r="JX54" s="153">
        <v>43011</v>
      </c>
      <c r="JY54" s="153">
        <v>43012</v>
      </c>
      <c r="JZ54" s="153">
        <v>43013</v>
      </c>
      <c r="KA54" s="153">
        <v>43014</v>
      </c>
      <c r="KB54" s="153">
        <v>43015</v>
      </c>
      <c r="KC54" s="153">
        <v>43016</v>
      </c>
      <c r="KD54" s="153">
        <v>43017</v>
      </c>
      <c r="KE54" s="153">
        <v>43018</v>
      </c>
      <c r="KF54" s="153">
        <v>43019</v>
      </c>
      <c r="KG54" s="153">
        <v>43020</v>
      </c>
      <c r="KH54" s="153">
        <v>43021</v>
      </c>
      <c r="KI54" s="153">
        <v>43022</v>
      </c>
      <c r="KJ54" s="153">
        <v>43023</v>
      </c>
      <c r="KK54" s="153">
        <v>43024</v>
      </c>
      <c r="KL54" s="153">
        <v>43025</v>
      </c>
      <c r="KM54" s="153">
        <v>43026</v>
      </c>
      <c r="KN54" s="153">
        <v>43027</v>
      </c>
      <c r="KO54" s="153">
        <v>43028</v>
      </c>
      <c r="KP54" s="153">
        <v>43029</v>
      </c>
      <c r="KQ54" s="153">
        <v>43030</v>
      </c>
      <c r="KR54" s="153">
        <v>43031</v>
      </c>
      <c r="KS54" s="153">
        <v>43032</v>
      </c>
      <c r="KT54" s="153">
        <v>43033</v>
      </c>
      <c r="KU54" s="153">
        <v>43034</v>
      </c>
      <c r="KV54" s="153">
        <v>43035</v>
      </c>
      <c r="KW54" s="153">
        <v>43036</v>
      </c>
      <c r="KX54" s="153">
        <v>43037</v>
      </c>
      <c r="KY54" s="153">
        <v>43038</v>
      </c>
      <c r="KZ54" s="153">
        <v>43039</v>
      </c>
      <c r="LA54" s="153">
        <v>43040</v>
      </c>
      <c r="LB54" s="153">
        <v>43041</v>
      </c>
      <c r="LC54" s="153">
        <v>43042</v>
      </c>
      <c r="LD54" s="153">
        <v>43043</v>
      </c>
      <c r="LE54" s="153">
        <v>43044</v>
      </c>
      <c r="LF54" s="153">
        <v>43045</v>
      </c>
      <c r="LG54" s="153">
        <v>43046</v>
      </c>
      <c r="LH54" s="153">
        <v>43047</v>
      </c>
      <c r="LI54" s="153">
        <v>43048</v>
      </c>
      <c r="LJ54" s="153">
        <v>43049</v>
      </c>
      <c r="LK54" s="153">
        <v>43050</v>
      </c>
      <c r="LL54" s="153">
        <v>43051</v>
      </c>
      <c r="LM54" s="153">
        <v>43052</v>
      </c>
      <c r="LN54" s="153">
        <v>43053</v>
      </c>
      <c r="LO54" s="153">
        <v>43054</v>
      </c>
      <c r="LP54" s="153">
        <v>43055</v>
      </c>
      <c r="LQ54" s="153">
        <v>43056</v>
      </c>
      <c r="LR54" s="153">
        <v>43057</v>
      </c>
      <c r="LS54" s="153">
        <v>43058</v>
      </c>
      <c r="LT54" s="153">
        <v>43059</v>
      </c>
      <c r="LU54" s="153">
        <v>43060</v>
      </c>
      <c r="LV54" s="153">
        <v>43061</v>
      </c>
      <c r="LW54" s="153">
        <v>43062</v>
      </c>
      <c r="LX54" s="153">
        <v>43063</v>
      </c>
      <c r="LY54" s="153">
        <v>43064</v>
      </c>
      <c r="LZ54" s="153">
        <v>43065</v>
      </c>
      <c r="MA54" s="153">
        <v>43066</v>
      </c>
      <c r="MB54" s="153">
        <v>43067</v>
      </c>
      <c r="MC54" s="153">
        <v>43068</v>
      </c>
      <c r="MD54" s="153">
        <v>43069</v>
      </c>
      <c r="ME54" s="153">
        <v>43070</v>
      </c>
      <c r="MF54" s="153">
        <v>43071</v>
      </c>
      <c r="MG54" s="153">
        <v>43072</v>
      </c>
      <c r="MH54" s="153">
        <v>43073</v>
      </c>
      <c r="MI54" s="153">
        <v>43074</v>
      </c>
      <c r="MJ54" s="153">
        <v>43075</v>
      </c>
      <c r="MK54" s="153">
        <v>43076</v>
      </c>
      <c r="ML54" s="153">
        <v>43077</v>
      </c>
      <c r="MM54" s="153">
        <v>43078</v>
      </c>
      <c r="MN54" s="153">
        <v>43079</v>
      </c>
      <c r="MO54" s="153">
        <v>43080</v>
      </c>
      <c r="MP54" s="153">
        <v>43081</v>
      </c>
      <c r="MQ54" s="153">
        <v>43082</v>
      </c>
      <c r="MR54" s="153">
        <v>43083</v>
      </c>
      <c r="MS54" s="153">
        <v>43084</v>
      </c>
      <c r="MT54" s="153">
        <v>43085</v>
      </c>
      <c r="MU54" s="153">
        <v>43086</v>
      </c>
      <c r="MV54" s="153">
        <v>43087</v>
      </c>
      <c r="MW54" s="153">
        <v>43088</v>
      </c>
      <c r="MX54" s="153">
        <v>43089</v>
      </c>
      <c r="MY54" s="153">
        <v>43090</v>
      </c>
      <c r="MZ54" s="153">
        <v>43091</v>
      </c>
      <c r="NA54" s="153">
        <v>43092</v>
      </c>
      <c r="NB54" s="153">
        <v>43093</v>
      </c>
      <c r="NC54" s="153">
        <v>43094</v>
      </c>
      <c r="ND54" s="153">
        <v>43095</v>
      </c>
      <c r="NE54" s="153">
        <v>43096</v>
      </c>
      <c r="NF54" s="153">
        <v>43097</v>
      </c>
      <c r="NG54" s="153">
        <v>43098</v>
      </c>
      <c r="NH54" s="153">
        <v>43099</v>
      </c>
      <c r="NI54" s="153">
        <v>43100</v>
      </c>
      <c r="NJ54" s="154"/>
    </row>
    <row r="55" spans="1:374" s="155" customFormat="1" x14ac:dyDescent="0.35">
      <c r="A55" s="151"/>
      <c r="B55" s="1155"/>
      <c r="C55" s="1155"/>
      <c r="D55" s="1155"/>
      <c r="E55" s="1155"/>
      <c r="F55" s="1155"/>
      <c r="G55" s="1155"/>
      <c r="H55" s="1155"/>
      <c r="I55" s="156">
        <v>42736</v>
      </c>
      <c r="J55" s="157">
        <v>42737</v>
      </c>
      <c r="K55" s="157">
        <v>42738</v>
      </c>
      <c r="L55" s="157">
        <v>42739</v>
      </c>
      <c r="M55" s="157">
        <v>42740</v>
      </c>
      <c r="N55" s="157">
        <v>42741</v>
      </c>
      <c r="O55" s="157">
        <v>42742</v>
      </c>
      <c r="P55" s="157">
        <v>42743</v>
      </c>
      <c r="Q55" s="157">
        <v>42744</v>
      </c>
      <c r="R55" s="157">
        <v>42745</v>
      </c>
      <c r="S55" s="157">
        <v>42746</v>
      </c>
      <c r="T55" s="157">
        <v>42747</v>
      </c>
      <c r="U55" s="157">
        <v>42748</v>
      </c>
      <c r="V55" s="157">
        <v>42749</v>
      </c>
      <c r="W55" s="157">
        <v>42750</v>
      </c>
      <c r="X55" s="157">
        <v>42751</v>
      </c>
      <c r="Y55" s="157">
        <v>42752</v>
      </c>
      <c r="Z55" s="157">
        <v>42753</v>
      </c>
      <c r="AA55" s="157">
        <v>42754</v>
      </c>
      <c r="AB55" s="157">
        <v>42755</v>
      </c>
      <c r="AC55" s="157">
        <v>42756</v>
      </c>
      <c r="AD55" s="157">
        <v>42757</v>
      </c>
      <c r="AE55" s="157">
        <v>42758</v>
      </c>
      <c r="AF55" s="157">
        <v>42759</v>
      </c>
      <c r="AG55" s="157">
        <v>42760</v>
      </c>
      <c r="AH55" s="157">
        <v>42761</v>
      </c>
      <c r="AI55" s="157">
        <v>42762</v>
      </c>
      <c r="AJ55" s="157">
        <v>42763</v>
      </c>
      <c r="AK55" s="157">
        <v>42764</v>
      </c>
      <c r="AL55" s="157">
        <v>42765</v>
      </c>
      <c r="AM55" s="157">
        <v>42766</v>
      </c>
      <c r="AN55" s="157">
        <v>42767</v>
      </c>
      <c r="AO55" s="157">
        <v>42768</v>
      </c>
      <c r="AP55" s="157">
        <v>42769</v>
      </c>
      <c r="AQ55" s="157">
        <v>42770</v>
      </c>
      <c r="AR55" s="157">
        <v>42771</v>
      </c>
      <c r="AS55" s="157">
        <v>42772</v>
      </c>
      <c r="AT55" s="157">
        <v>42773</v>
      </c>
      <c r="AU55" s="157">
        <v>42774</v>
      </c>
      <c r="AV55" s="157">
        <v>42775</v>
      </c>
      <c r="AW55" s="157">
        <v>42776</v>
      </c>
      <c r="AX55" s="157">
        <v>42777</v>
      </c>
      <c r="AY55" s="157">
        <v>42778</v>
      </c>
      <c r="AZ55" s="157">
        <v>42779</v>
      </c>
      <c r="BA55" s="157">
        <v>42780</v>
      </c>
      <c r="BB55" s="157">
        <v>42781</v>
      </c>
      <c r="BC55" s="157">
        <v>42782</v>
      </c>
      <c r="BD55" s="157">
        <v>42783</v>
      </c>
      <c r="BE55" s="157">
        <v>42784</v>
      </c>
      <c r="BF55" s="157">
        <v>42785</v>
      </c>
      <c r="BG55" s="157">
        <v>42786</v>
      </c>
      <c r="BH55" s="157">
        <v>42787</v>
      </c>
      <c r="BI55" s="157">
        <v>42788</v>
      </c>
      <c r="BJ55" s="157">
        <v>42789</v>
      </c>
      <c r="BK55" s="157">
        <v>42790</v>
      </c>
      <c r="BL55" s="157">
        <v>42791</v>
      </c>
      <c r="BM55" s="157">
        <v>42792</v>
      </c>
      <c r="BN55" s="157">
        <v>42793</v>
      </c>
      <c r="BO55" s="157">
        <v>42794</v>
      </c>
      <c r="BP55" s="157">
        <v>42795</v>
      </c>
      <c r="BQ55" s="157">
        <v>42796</v>
      </c>
      <c r="BR55" s="157">
        <v>42797</v>
      </c>
      <c r="BS55" s="157">
        <v>42798</v>
      </c>
      <c r="BT55" s="157">
        <v>42799</v>
      </c>
      <c r="BU55" s="157">
        <v>42800</v>
      </c>
      <c r="BV55" s="157">
        <v>42801</v>
      </c>
      <c r="BW55" s="157">
        <v>42802</v>
      </c>
      <c r="BX55" s="157">
        <v>42803</v>
      </c>
      <c r="BY55" s="157">
        <v>42804</v>
      </c>
      <c r="BZ55" s="157">
        <v>42805</v>
      </c>
      <c r="CA55" s="157">
        <v>42806</v>
      </c>
      <c r="CB55" s="157">
        <v>42807</v>
      </c>
      <c r="CC55" s="157">
        <v>42808</v>
      </c>
      <c r="CD55" s="157">
        <v>42809</v>
      </c>
      <c r="CE55" s="157">
        <v>42810</v>
      </c>
      <c r="CF55" s="157">
        <v>42811</v>
      </c>
      <c r="CG55" s="157">
        <v>42812</v>
      </c>
      <c r="CH55" s="157">
        <v>42813</v>
      </c>
      <c r="CI55" s="157">
        <v>42814</v>
      </c>
      <c r="CJ55" s="157">
        <v>42815</v>
      </c>
      <c r="CK55" s="157">
        <v>42816</v>
      </c>
      <c r="CL55" s="157">
        <v>42817</v>
      </c>
      <c r="CM55" s="157">
        <v>42818</v>
      </c>
      <c r="CN55" s="157">
        <v>42819</v>
      </c>
      <c r="CO55" s="157">
        <v>42820</v>
      </c>
      <c r="CP55" s="157">
        <v>42821</v>
      </c>
      <c r="CQ55" s="157">
        <v>42822</v>
      </c>
      <c r="CR55" s="157">
        <v>42823</v>
      </c>
      <c r="CS55" s="157">
        <v>42824</v>
      </c>
      <c r="CT55" s="157">
        <v>42825</v>
      </c>
      <c r="CU55" s="157">
        <v>42826</v>
      </c>
      <c r="CV55" s="157">
        <v>42827</v>
      </c>
      <c r="CW55" s="157">
        <v>42828</v>
      </c>
      <c r="CX55" s="157">
        <v>42829</v>
      </c>
      <c r="CY55" s="157">
        <v>42830</v>
      </c>
      <c r="CZ55" s="157">
        <v>42831</v>
      </c>
      <c r="DA55" s="157">
        <v>42832</v>
      </c>
      <c r="DB55" s="157">
        <v>42833</v>
      </c>
      <c r="DC55" s="157">
        <v>42834</v>
      </c>
      <c r="DD55" s="157">
        <v>42835</v>
      </c>
      <c r="DE55" s="157">
        <v>42836</v>
      </c>
      <c r="DF55" s="157">
        <v>42837</v>
      </c>
      <c r="DG55" s="157">
        <v>42838</v>
      </c>
      <c r="DH55" s="157">
        <v>42839</v>
      </c>
      <c r="DI55" s="157">
        <v>42840</v>
      </c>
      <c r="DJ55" s="157">
        <v>42841</v>
      </c>
      <c r="DK55" s="157">
        <v>42842</v>
      </c>
      <c r="DL55" s="157">
        <v>42843</v>
      </c>
      <c r="DM55" s="157">
        <v>42844</v>
      </c>
      <c r="DN55" s="157">
        <v>42845</v>
      </c>
      <c r="DO55" s="157">
        <v>42846</v>
      </c>
      <c r="DP55" s="157">
        <v>42847</v>
      </c>
      <c r="DQ55" s="157">
        <v>42848</v>
      </c>
      <c r="DR55" s="157">
        <v>42849</v>
      </c>
      <c r="DS55" s="157">
        <v>42850</v>
      </c>
      <c r="DT55" s="157">
        <v>42851</v>
      </c>
      <c r="DU55" s="157">
        <v>42852</v>
      </c>
      <c r="DV55" s="157">
        <v>42853</v>
      </c>
      <c r="DW55" s="157">
        <v>42854</v>
      </c>
      <c r="DX55" s="157">
        <v>42855</v>
      </c>
      <c r="DY55" s="157">
        <v>42856</v>
      </c>
      <c r="DZ55" s="157">
        <v>42857</v>
      </c>
      <c r="EA55" s="157">
        <v>42858</v>
      </c>
      <c r="EB55" s="157">
        <v>42859</v>
      </c>
      <c r="EC55" s="157">
        <v>42860</v>
      </c>
      <c r="ED55" s="157">
        <v>42861</v>
      </c>
      <c r="EE55" s="157">
        <v>42862</v>
      </c>
      <c r="EF55" s="157">
        <v>42863</v>
      </c>
      <c r="EG55" s="157">
        <v>42864</v>
      </c>
      <c r="EH55" s="157">
        <v>42865</v>
      </c>
      <c r="EI55" s="157">
        <v>42866</v>
      </c>
      <c r="EJ55" s="157">
        <v>42867</v>
      </c>
      <c r="EK55" s="157">
        <v>42868</v>
      </c>
      <c r="EL55" s="157">
        <v>42869</v>
      </c>
      <c r="EM55" s="157">
        <v>42870</v>
      </c>
      <c r="EN55" s="157">
        <v>42871</v>
      </c>
      <c r="EO55" s="157">
        <v>42872</v>
      </c>
      <c r="EP55" s="157">
        <v>42873</v>
      </c>
      <c r="EQ55" s="157">
        <v>42874</v>
      </c>
      <c r="ER55" s="157">
        <v>42875</v>
      </c>
      <c r="ES55" s="157">
        <v>42876</v>
      </c>
      <c r="ET55" s="157">
        <v>42877</v>
      </c>
      <c r="EU55" s="157">
        <v>42878</v>
      </c>
      <c r="EV55" s="157">
        <v>42879</v>
      </c>
      <c r="EW55" s="157">
        <v>42880</v>
      </c>
      <c r="EX55" s="157">
        <v>42881</v>
      </c>
      <c r="EY55" s="157">
        <v>42882</v>
      </c>
      <c r="EZ55" s="157">
        <v>42883</v>
      </c>
      <c r="FA55" s="157">
        <v>42884</v>
      </c>
      <c r="FB55" s="157">
        <v>42885</v>
      </c>
      <c r="FC55" s="157">
        <v>42886</v>
      </c>
      <c r="FD55" s="157">
        <v>42887</v>
      </c>
      <c r="FE55" s="157">
        <v>42888</v>
      </c>
      <c r="FF55" s="157">
        <v>42889</v>
      </c>
      <c r="FG55" s="157">
        <v>42890</v>
      </c>
      <c r="FH55" s="157">
        <v>42891</v>
      </c>
      <c r="FI55" s="157">
        <v>42892</v>
      </c>
      <c r="FJ55" s="157">
        <v>42893</v>
      </c>
      <c r="FK55" s="157">
        <v>42894</v>
      </c>
      <c r="FL55" s="157">
        <v>42895</v>
      </c>
      <c r="FM55" s="157">
        <v>42896</v>
      </c>
      <c r="FN55" s="157">
        <v>42897</v>
      </c>
      <c r="FO55" s="157">
        <v>42898</v>
      </c>
      <c r="FP55" s="157">
        <v>42899</v>
      </c>
      <c r="FQ55" s="157">
        <v>42900</v>
      </c>
      <c r="FR55" s="157">
        <v>42901</v>
      </c>
      <c r="FS55" s="157">
        <v>42902</v>
      </c>
      <c r="FT55" s="157">
        <v>42903</v>
      </c>
      <c r="FU55" s="157">
        <v>42904</v>
      </c>
      <c r="FV55" s="157">
        <v>42905</v>
      </c>
      <c r="FW55" s="157">
        <v>42906</v>
      </c>
      <c r="FX55" s="157">
        <v>42907</v>
      </c>
      <c r="FY55" s="157">
        <v>42908</v>
      </c>
      <c r="FZ55" s="157">
        <v>42909</v>
      </c>
      <c r="GA55" s="157">
        <v>42910</v>
      </c>
      <c r="GB55" s="157">
        <v>42911</v>
      </c>
      <c r="GC55" s="157">
        <v>42912</v>
      </c>
      <c r="GD55" s="157">
        <v>42913</v>
      </c>
      <c r="GE55" s="157">
        <v>42914</v>
      </c>
      <c r="GF55" s="157">
        <v>42915</v>
      </c>
      <c r="GG55" s="157">
        <v>42916</v>
      </c>
      <c r="GH55" s="157">
        <v>42917</v>
      </c>
      <c r="GI55" s="157">
        <v>42918</v>
      </c>
      <c r="GJ55" s="157">
        <v>42919</v>
      </c>
      <c r="GK55" s="157">
        <v>42920</v>
      </c>
      <c r="GL55" s="157">
        <v>42921</v>
      </c>
      <c r="GM55" s="157">
        <v>42922</v>
      </c>
      <c r="GN55" s="157">
        <v>42923</v>
      </c>
      <c r="GO55" s="157">
        <v>42924</v>
      </c>
      <c r="GP55" s="157">
        <v>42925</v>
      </c>
      <c r="GQ55" s="157">
        <v>42926</v>
      </c>
      <c r="GR55" s="157">
        <v>42927</v>
      </c>
      <c r="GS55" s="157">
        <v>42928</v>
      </c>
      <c r="GT55" s="157">
        <v>42929</v>
      </c>
      <c r="GU55" s="157">
        <v>42930</v>
      </c>
      <c r="GV55" s="157">
        <v>42931</v>
      </c>
      <c r="GW55" s="157">
        <v>42932</v>
      </c>
      <c r="GX55" s="157">
        <v>42933</v>
      </c>
      <c r="GY55" s="157">
        <v>42934</v>
      </c>
      <c r="GZ55" s="157">
        <v>42935</v>
      </c>
      <c r="HA55" s="157">
        <v>42936</v>
      </c>
      <c r="HB55" s="157">
        <v>42937</v>
      </c>
      <c r="HC55" s="157">
        <v>42938</v>
      </c>
      <c r="HD55" s="157">
        <v>42939</v>
      </c>
      <c r="HE55" s="157">
        <v>42940</v>
      </c>
      <c r="HF55" s="157">
        <v>42941</v>
      </c>
      <c r="HG55" s="157">
        <v>42942</v>
      </c>
      <c r="HH55" s="157">
        <v>42943</v>
      </c>
      <c r="HI55" s="157">
        <v>42944</v>
      </c>
      <c r="HJ55" s="157">
        <v>42945</v>
      </c>
      <c r="HK55" s="157">
        <v>42946</v>
      </c>
      <c r="HL55" s="157">
        <v>42947</v>
      </c>
      <c r="HM55" s="157">
        <v>42948</v>
      </c>
      <c r="HN55" s="157">
        <v>42949</v>
      </c>
      <c r="HO55" s="157">
        <v>42950</v>
      </c>
      <c r="HP55" s="157">
        <v>42951</v>
      </c>
      <c r="HQ55" s="157">
        <v>42952</v>
      </c>
      <c r="HR55" s="157">
        <v>42953</v>
      </c>
      <c r="HS55" s="157">
        <v>42954</v>
      </c>
      <c r="HT55" s="157">
        <v>42955</v>
      </c>
      <c r="HU55" s="157">
        <v>42956</v>
      </c>
      <c r="HV55" s="157">
        <v>42957</v>
      </c>
      <c r="HW55" s="157">
        <v>42958</v>
      </c>
      <c r="HX55" s="157">
        <v>42959</v>
      </c>
      <c r="HY55" s="157">
        <v>42960</v>
      </c>
      <c r="HZ55" s="157">
        <v>42961</v>
      </c>
      <c r="IA55" s="157">
        <v>42962</v>
      </c>
      <c r="IB55" s="157">
        <v>42963</v>
      </c>
      <c r="IC55" s="157">
        <v>42964</v>
      </c>
      <c r="ID55" s="157">
        <v>42965</v>
      </c>
      <c r="IE55" s="157">
        <v>42966</v>
      </c>
      <c r="IF55" s="157">
        <v>42967</v>
      </c>
      <c r="IG55" s="157">
        <v>42968</v>
      </c>
      <c r="IH55" s="157">
        <v>42969</v>
      </c>
      <c r="II55" s="157">
        <v>42970</v>
      </c>
      <c r="IJ55" s="157">
        <v>42971</v>
      </c>
      <c r="IK55" s="157">
        <v>42972</v>
      </c>
      <c r="IL55" s="157">
        <v>42973</v>
      </c>
      <c r="IM55" s="157">
        <v>42974</v>
      </c>
      <c r="IN55" s="157">
        <v>42975</v>
      </c>
      <c r="IO55" s="157">
        <v>42976</v>
      </c>
      <c r="IP55" s="157">
        <v>42977</v>
      </c>
      <c r="IQ55" s="157">
        <v>42978</v>
      </c>
      <c r="IR55" s="157">
        <v>42979</v>
      </c>
      <c r="IS55" s="157">
        <v>42980</v>
      </c>
      <c r="IT55" s="157">
        <v>42981</v>
      </c>
      <c r="IU55" s="157">
        <v>42982</v>
      </c>
      <c r="IV55" s="157">
        <v>42983</v>
      </c>
      <c r="IW55" s="157">
        <v>42984</v>
      </c>
      <c r="IX55" s="157">
        <v>42985</v>
      </c>
      <c r="IY55" s="157">
        <v>42986</v>
      </c>
      <c r="IZ55" s="157">
        <v>42987</v>
      </c>
      <c r="JA55" s="157">
        <v>42988</v>
      </c>
      <c r="JB55" s="157">
        <v>42989</v>
      </c>
      <c r="JC55" s="157">
        <v>42990</v>
      </c>
      <c r="JD55" s="157">
        <v>42991</v>
      </c>
      <c r="JE55" s="157">
        <v>42992</v>
      </c>
      <c r="JF55" s="157">
        <v>42993</v>
      </c>
      <c r="JG55" s="157">
        <v>42994</v>
      </c>
      <c r="JH55" s="157">
        <v>42995</v>
      </c>
      <c r="JI55" s="157">
        <v>42996</v>
      </c>
      <c r="JJ55" s="157">
        <v>42997</v>
      </c>
      <c r="JK55" s="157">
        <v>42998</v>
      </c>
      <c r="JL55" s="157">
        <v>42999</v>
      </c>
      <c r="JM55" s="157">
        <v>43000</v>
      </c>
      <c r="JN55" s="157">
        <v>43001</v>
      </c>
      <c r="JO55" s="157">
        <v>43002</v>
      </c>
      <c r="JP55" s="157">
        <v>43003</v>
      </c>
      <c r="JQ55" s="157">
        <v>43004</v>
      </c>
      <c r="JR55" s="157">
        <v>43005</v>
      </c>
      <c r="JS55" s="157">
        <v>43006</v>
      </c>
      <c r="JT55" s="157">
        <v>43007</v>
      </c>
      <c r="JU55" s="157">
        <v>43008</v>
      </c>
      <c r="JV55" s="157">
        <v>43009</v>
      </c>
      <c r="JW55" s="157">
        <v>43010</v>
      </c>
      <c r="JX55" s="157">
        <v>43011</v>
      </c>
      <c r="JY55" s="157">
        <v>43012</v>
      </c>
      <c r="JZ55" s="157">
        <v>43013</v>
      </c>
      <c r="KA55" s="157">
        <v>43014</v>
      </c>
      <c r="KB55" s="157">
        <v>43015</v>
      </c>
      <c r="KC55" s="157">
        <v>43016</v>
      </c>
      <c r="KD55" s="157">
        <v>43017</v>
      </c>
      <c r="KE55" s="157">
        <v>43018</v>
      </c>
      <c r="KF55" s="157">
        <v>43019</v>
      </c>
      <c r="KG55" s="157">
        <v>43020</v>
      </c>
      <c r="KH55" s="157">
        <v>43021</v>
      </c>
      <c r="KI55" s="157">
        <v>43022</v>
      </c>
      <c r="KJ55" s="157">
        <v>43023</v>
      </c>
      <c r="KK55" s="157">
        <v>43024</v>
      </c>
      <c r="KL55" s="157">
        <v>43025</v>
      </c>
      <c r="KM55" s="157">
        <v>43026</v>
      </c>
      <c r="KN55" s="157">
        <v>43027</v>
      </c>
      <c r="KO55" s="157">
        <v>43028</v>
      </c>
      <c r="KP55" s="157">
        <v>43029</v>
      </c>
      <c r="KQ55" s="157">
        <v>43030</v>
      </c>
      <c r="KR55" s="157">
        <v>43031</v>
      </c>
      <c r="KS55" s="157">
        <v>43032</v>
      </c>
      <c r="KT55" s="157">
        <v>43033</v>
      </c>
      <c r="KU55" s="157">
        <v>43034</v>
      </c>
      <c r="KV55" s="157">
        <v>43035</v>
      </c>
      <c r="KW55" s="157">
        <v>43036</v>
      </c>
      <c r="KX55" s="157">
        <v>43037</v>
      </c>
      <c r="KY55" s="157">
        <v>43038</v>
      </c>
      <c r="KZ55" s="157">
        <v>43039</v>
      </c>
      <c r="LA55" s="157">
        <v>43040</v>
      </c>
      <c r="LB55" s="157">
        <v>43041</v>
      </c>
      <c r="LC55" s="157">
        <v>43042</v>
      </c>
      <c r="LD55" s="157">
        <v>43043</v>
      </c>
      <c r="LE55" s="157">
        <v>43044</v>
      </c>
      <c r="LF55" s="157">
        <v>43045</v>
      </c>
      <c r="LG55" s="157">
        <v>43046</v>
      </c>
      <c r="LH55" s="157">
        <v>43047</v>
      </c>
      <c r="LI55" s="157">
        <v>43048</v>
      </c>
      <c r="LJ55" s="157">
        <v>43049</v>
      </c>
      <c r="LK55" s="157">
        <v>43050</v>
      </c>
      <c r="LL55" s="157">
        <v>43051</v>
      </c>
      <c r="LM55" s="157">
        <v>43052</v>
      </c>
      <c r="LN55" s="157">
        <v>43053</v>
      </c>
      <c r="LO55" s="157">
        <v>43054</v>
      </c>
      <c r="LP55" s="157">
        <v>43055</v>
      </c>
      <c r="LQ55" s="157">
        <v>43056</v>
      </c>
      <c r="LR55" s="157">
        <v>43057</v>
      </c>
      <c r="LS55" s="157">
        <v>43058</v>
      </c>
      <c r="LT55" s="157">
        <v>43059</v>
      </c>
      <c r="LU55" s="157">
        <v>43060</v>
      </c>
      <c r="LV55" s="157">
        <v>43061</v>
      </c>
      <c r="LW55" s="157">
        <v>43062</v>
      </c>
      <c r="LX55" s="157">
        <v>43063</v>
      </c>
      <c r="LY55" s="157">
        <v>43064</v>
      </c>
      <c r="LZ55" s="157">
        <v>43065</v>
      </c>
      <c r="MA55" s="157">
        <v>43066</v>
      </c>
      <c r="MB55" s="157">
        <v>43067</v>
      </c>
      <c r="MC55" s="157">
        <v>43068</v>
      </c>
      <c r="MD55" s="157">
        <v>43069</v>
      </c>
      <c r="ME55" s="157">
        <v>43070</v>
      </c>
      <c r="MF55" s="157">
        <v>43071</v>
      </c>
      <c r="MG55" s="157">
        <v>43072</v>
      </c>
      <c r="MH55" s="157">
        <v>43073</v>
      </c>
      <c r="MI55" s="157">
        <v>43074</v>
      </c>
      <c r="MJ55" s="157">
        <v>43075</v>
      </c>
      <c r="MK55" s="157">
        <v>43076</v>
      </c>
      <c r="ML55" s="157">
        <v>43077</v>
      </c>
      <c r="MM55" s="157">
        <v>43078</v>
      </c>
      <c r="MN55" s="157">
        <v>43079</v>
      </c>
      <c r="MO55" s="157">
        <v>43080</v>
      </c>
      <c r="MP55" s="157">
        <v>43081</v>
      </c>
      <c r="MQ55" s="157">
        <v>43082</v>
      </c>
      <c r="MR55" s="157">
        <v>43083</v>
      </c>
      <c r="MS55" s="157">
        <v>43084</v>
      </c>
      <c r="MT55" s="157">
        <v>43085</v>
      </c>
      <c r="MU55" s="157">
        <v>43086</v>
      </c>
      <c r="MV55" s="157">
        <v>43087</v>
      </c>
      <c r="MW55" s="157">
        <v>43088</v>
      </c>
      <c r="MX55" s="157">
        <v>43089</v>
      </c>
      <c r="MY55" s="157">
        <v>43090</v>
      </c>
      <c r="MZ55" s="157">
        <v>43091</v>
      </c>
      <c r="NA55" s="157">
        <v>43092</v>
      </c>
      <c r="NB55" s="157">
        <v>43093</v>
      </c>
      <c r="NC55" s="157">
        <v>43094</v>
      </c>
      <c r="ND55" s="157">
        <v>43095</v>
      </c>
      <c r="NE55" s="157">
        <v>43096</v>
      </c>
      <c r="NF55" s="157">
        <v>43097</v>
      </c>
      <c r="NG55" s="157">
        <v>43098</v>
      </c>
      <c r="NH55" s="157">
        <v>43099</v>
      </c>
      <c r="NI55" s="157">
        <v>43100</v>
      </c>
      <c r="NJ55" s="154"/>
    </row>
    <row r="56" spans="1:374" s="155" customFormat="1" x14ac:dyDescent="0.35">
      <c r="A56" s="151"/>
      <c r="B56" s="1154"/>
      <c r="C56" s="1154"/>
      <c r="D56" s="1154"/>
      <c r="E56" s="1154"/>
      <c r="F56" s="1154"/>
      <c r="G56" s="1154"/>
      <c r="H56" s="1154" t="str">
        <f t="shared" ref="H56" si="16">IF(F56="","",F56-G56)</f>
        <v/>
      </c>
      <c r="I56" s="152">
        <v>42736</v>
      </c>
      <c r="J56" s="153">
        <v>42737</v>
      </c>
      <c r="K56" s="153">
        <v>42738</v>
      </c>
      <c r="L56" s="153">
        <v>42739</v>
      </c>
      <c r="M56" s="153">
        <v>42740</v>
      </c>
      <c r="N56" s="153">
        <v>42741</v>
      </c>
      <c r="O56" s="153">
        <v>42742</v>
      </c>
      <c r="P56" s="153">
        <v>42743</v>
      </c>
      <c r="Q56" s="153">
        <v>42744</v>
      </c>
      <c r="R56" s="153">
        <v>42745</v>
      </c>
      <c r="S56" s="153">
        <v>42746</v>
      </c>
      <c r="T56" s="153">
        <v>42747</v>
      </c>
      <c r="U56" s="153">
        <v>42748</v>
      </c>
      <c r="V56" s="153">
        <v>42749</v>
      </c>
      <c r="W56" s="153">
        <v>42750</v>
      </c>
      <c r="X56" s="153">
        <v>42751</v>
      </c>
      <c r="Y56" s="153">
        <v>42752</v>
      </c>
      <c r="Z56" s="153">
        <v>42753</v>
      </c>
      <c r="AA56" s="153">
        <v>42754</v>
      </c>
      <c r="AB56" s="153">
        <v>42755</v>
      </c>
      <c r="AC56" s="153">
        <v>42756</v>
      </c>
      <c r="AD56" s="153">
        <v>42757</v>
      </c>
      <c r="AE56" s="153">
        <v>42758</v>
      </c>
      <c r="AF56" s="153">
        <v>42759</v>
      </c>
      <c r="AG56" s="153">
        <v>42760</v>
      </c>
      <c r="AH56" s="153">
        <v>42761</v>
      </c>
      <c r="AI56" s="153">
        <v>42762</v>
      </c>
      <c r="AJ56" s="153">
        <v>42763</v>
      </c>
      <c r="AK56" s="153">
        <v>42764</v>
      </c>
      <c r="AL56" s="153">
        <v>42765</v>
      </c>
      <c r="AM56" s="153">
        <v>42766</v>
      </c>
      <c r="AN56" s="153">
        <v>42767</v>
      </c>
      <c r="AO56" s="153">
        <v>42768</v>
      </c>
      <c r="AP56" s="153">
        <v>42769</v>
      </c>
      <c r="AQ56" s="153">
        <v>42770</v>
      </c>
      <c r="AR56" s="153">
        <v>42771</v>
      </c>
      <c r="AS56" s="153">
        <v>42772</v>
      </c>
      <c r="AT56" s="153">
        <v>42773</v>
      </c>
      <c r="AU56" s="153">
        <v>42774</v>
      </c>
      <c r="AV56" s="153">
        <v>42775</v>
      </c>
      <c r="AW56" s="153">
        <v>42776</v>
      </c>
      <c r="AX56" s="153">
        <v>42777</v>
      </c>
      <c r="AY56" s="153">
        <v>42778</v>
      </c>
      <c r="AZ56" s="153">
        <v>42779</v>
      </c>
      <c r="BA56" s="153">
        <v>42780</v>
      </c>
      <c r="BB56" s="153">
        <v>42781</v>
      </c>
      <c r="BC56" s="153">
        <v>42782</v>
      </c>
      <c r="BD56" s="153">
        <v>42783</v>
      </c>
      <c r="BE56" s="153">
        <v>42784</v>
      </c>
      <c r="BF56" s="153">
        <v>42785</v>
      </c>
      <c r="BG56" s="153">
        <v>42786</v>
      </c>
      <c r="BH56" s="153">
        <v>42787</v>
      </c>
      <c r="BI56" s="153">
        <v>42788</v>
      </c>
      <c r="BJ56" s="153">
        <v>42789</v>
      </c>
      <c r="BK56" s="153">
        <v>42790</v>
      </c>
      <c r="BL56" s="153">
        <v>42791</v>
      </c>
      <c r="BM56" s="153">
        <v>42792</v>
      </c>
      <c r="BN56" s="153">
        <v>42793</v>
      </c>
      <c r="BO56" s="153">
        <v>42794</v>
      </c>
      <c r="BP56" s="153">
        <v>42795</v>
      </c>
      <c r="BQ56" s="153">
        <v>42796</v>
      </c>
      <c r="BR56" s="153">
        <v>42797</v>
      </c>
      <c r="BS56" s="153">
        <v>42798</v>
      </c>
      <c r="BT56" s="153">
        <v>42799</v>
      </c>
      <c r="BU56" s="153">
        <v>42800</v>
      </c>
      <c r="BV56" s="153">
        <v>42801</v>
      </c>
      <c r="BW56" s="153">
        <v>42802</v>
      </c>
      <c r="BX56" s="153">
        <v>42803</v>
      </c>
      <c r="BY56" s="153">
        <v>42804</v>
      </c>
      <c r="BZ56" s="153">
        <v>42805</v>
      </c>
      <c r="CA56" s="153">
        <v>42806</v>
      </c>
      <c r="CB56" s="153">
        <v>42807</v>
      </c>
      <c r="CC56" s="153">
        <v>42808</v>
      </c>
      <c r="CD56" s="153">
        <v>42809</v>
      </c>
      <c r="CE56" s="153">
        <v>42810</v>
      </c>
      <c r="CF56" s="153">
        <v>42811</v>
      </c>
      <c r="CG56" s="153">
        <v>42812</v>
      </c>
      <c r="CH56" s="153">
        <v>42813</v>
      </c>
      <c r="CI56" s="153">
        <v>42814</v>
      </c>
      <c r="CJ56" s="153">
        <v>42815</v>
      </c>
      <c r="CK56" s="153">
        <v>42816</v>
      </c>
      <c r="CL56" s="153">
        <v>42817</v>
      </c>
      <c r="CM56" s="153">
        <v>42818</v>
      </c>
      <c r="CN56" s="153">
        <v>42819</v>
      </c>
      <c r="CO56" s="153">
        <v>42820</v>
      </c>
      <c r="CP56" s="153">
        <v>42821</v>
      </c>
      <c r="CQ56" s="153">
        <v>42822</v>
      </c>
      <c r="CR56" s="153">
        <v>42823</v>
      </c>
      <c r="CS56" s="153">
        <v>42824</v>
      </c>
      <c r="CT56" s="153">
        <v>42825</v>
      </c>
      <c r="CU56" s="153">
        <v>42826</v>
      </c>
      <c r="CV56" s="153">
        <v>42827</v>
      </c>
      <c r="CW56" s="153">
        <v>42828</v>
      </c>
      <c r="CX56" s="153">
        <v>42829</v>
      </c>
      <c r="CY56" s="153">
        <v>42830</v>
      </c>
      <c r="CZ56" s="153">
        <v>42831</v>
      </c>
      <c r="DA56" s="153">
        <v>42832</v>
      </c>
      <c r="DB56" s="153">
        <v>42833</v>
      </c>
      <c r="DC56" s="153">
        <v>42834</v>
      </c>
      <c r="DD56" s="153">
        <v>42835</v>
      </c>
      <c r="DE56" s="153">
        <v>42836</v>
      </c>
      <c r="DF56" s="153">
        <v>42837</v>
      </c>
      <c r="DG56" s="153">
        <v>42838</v>
      </c>
      <c r="DH56" s="153">
        <v>42839</v>
      </c>
      <c r="DI56" s="153">
        <v>42840</v>
      </c>
      <c r="DJ56" s="153">
        <v>42841</v>
      </c>
      <c r="DK56" s="153">
        <v>42842</v>
      </c>
      <c r="DL56" s="153">
        <v>42843</v>
      </c>
      <c r="DM56" s="153">
        <v>42844</v>
      </c>
      <c r="DN56" s="153">
        <v>42845</v>
      </c>
      <c r="DO56" s="153">
        <v>42846</v>
      </c>
      <c r="DP56" s="153">
        <v>42847</v>
      </c>
      <c r="DQ56" s="153">
        <v>42848</v>
      </c>
      <c r="DR56" s="153">
        <v>42849</v>
      </c>
      <c r="DS56" s="153">
        <v>42850</v>
      </c>
      <c r="DT56" s="153">
        <v>42851</v>
      </c>
      <c r="DU56" s="153">
        <v>42852</v>
      </c>
      <c r="DV56" s="153">
        <v>42853</v>
      </c>
      <c r="DW56" s="153">
        <v>42854</v>
      </c>
      <c r="DX56" s="153">
        <v>42855</v>
      </c>
      <c r="DY56" s="153">
        <v>42856</v>
      </c>
      <c r="DZ56" s="153">
        <v>42857</v>
      </c>
      <c r="EA56" s="153">
        <v>42858</v>
      </c>
      <c r="EB56" s="153">
        <v>42859</v>
      </c>
      <c r="EC56" s="153">
        <v>42860</v>
      </c>
      <c r="ED56" s="153">
        <v>42861</v>
      </c>
      <c r="EE56" s="153">
        <v>42862</v>
      </c>
      <c r="EF56" s="153">
        <v>42863</v>
      </c>
      <c r="EG56" s="153">
        <v>42864</v>
      </c>
      <c r="EH56" s="153">
        <v>42865</v>
      </c>
      <c r="EI56" s="153">
        <v>42866</v>
      </c>
      <c r="EJ56" s="153">
        <v>42867</v>
      </c>
      <c r="EK56" s="153">
        <v>42868</v>
      </c>
      <c r="EL56" s="153">
        <v>42869</v>
      </c>
      <c r="EM56" s="153">
        <v>42870</v>
      </c>
      <c r="EN56" s="153">
        <v>42871</v>
      </c>
      <c r="EO56" s="153">
        <v>42872</v>
      </c>
      <c r="EP56" s="153">
        <v>42873</v>
      </c>
      <c r="EQ56" s="153">
        <v>42874</v>
      </c>
      <c r="ER56" s="153">
        <v>42875</v>
      </c>
      <c r="ES56" s="153">
        <v>42876</v>
      </c>
      <c r="ET56" s="153">
        <v>42877</v>
      </c>
      <c r="EU56" s="153">
        <v>42878</v>
      </c>
      <c r="EV56" s="153">
        <v>42879</v>
      </c>
      <c r="EW56" s="153">
        <v>42880</v>
      </c>
      <c r="EX56" s="153">
        <v>42881</v>
      </c>
      <c r="EY56" s="153">
        <v>42882</v>
      </c>
      <c r="EZ56" s="153">
        <v>42883</v>
      </c>
      <c r="FA56" s="153">
        <v>42884</v>
      </c>
      <c r="FB56" s="153">
        <v>42885</v>
      </c>
      <c r="FC56" s="153">
        <v>42886</v>
      </c>
      <c r="FD56" s="153">
        <v>42887</v>
      </c>
      <c r="FE56" s="153">
        <v>42888</v>
      </c>
      <c r="FF56" s="153">
        <v>42889</v>
      </c>
      <c r="FG56" s="153">
        <v>42890</v>
      </c>
      <c r="FH56" s="153">
        <v>42891</v>
      </c>
      <c r="FI56" s="153">
        <v>42892</v>
      </c>
      <c r="FJ56" s="153">
        <v>42893</v>
      </c>
      <c r="FK56" s="153">
        <v>42894</v>
      </c>
      <c r="FL56" s="153">
        <v>42895</v>
      </c>
      <c r="FM56" s="153">
        <v>42896</v>
      </c>
      <c r="FN56" s="153">
        <v>42897</v>
      </c>
      <c r="FO56" s="153">
        <v>42898</v>
      </c>
      <c r="FP56" s="153">
        <v>42899</v>
      </c>
      <c r="FQ56" s="153">
        <v>42900</v>
      </c>
      <c r="FR56" s="153">
        <v>42901</v>
      </c>
      <c r="FS56" s="153">
        <v>42902</v>
      </c>
      <c r="FT56" s="153">
        <v>42903</v>
      </c>
      <c r="FU56" s="153">
        <v>42904</v>
      </c>
      <c r="FV56" s="153">
        <v>42905</v>
      </c>
      <c r="FW56" s="153">
        <v>42906</v>
      </c>
      <c r="FX56" s="153">
        <v>42907</v>
      </c>
      <c r="FY56" s="153">
        <v>42908</v>
      </c>
      <c r="FZ56" s="153">
        <v>42909</v>
      </c>
      <c r="GA56" s="153">
        <v>42910</v>
      </c>
      <c r="GB56" s="153">
        <v>42911</v>
      </c>
      <c r="GC56" s="153">
        <v>42912</v>
      </c>
      <c r="GD56" s="153">
        <v>42913</v>
      </c>
      <c r="GE56" s="153">
        <v>42914</v>
      </c>
      <c r="GF56" s="153">
        <v>42915</v>
      </c>
      <c r="GG56" s="153">
        <v>42916</v>
      </c>
      <c r="GH56" s="153">
        <v>42917</v>
      </c>
      <c r="GI56" s="153">
        <v>42918</v>
      </c>
      <c r="GJ56" s="153">
        <v>42919</v>
      </c>
      <c r="GK56" s="153">
        <v>42920</v>
      </c>
      <c r="GL56" s="153">
        <v>42921</v>
      </c>
      <c r="GM56" s="153">
        <v>42922</v>
      </c>
      <c r="GN56" s="153">
        <v>42923</v>
      </c>
      <c r="GO56" s="153">
        <v>42924</v>
      </c>
      <c r="GP56" s="153">
        <v>42925</v>
      </c>
      <c r="GQ56" s="153">
        <v>42926</v>
      </c>
      <c r="GR56" s="153">
        <v>42927</v>
      </c>
      <c r="GS56" s="153">
        <v>42928</v>
      </c>
      <c r="GT56" s="153">
        <v>42929</v>
      </c>
      <c r="GU56" s="153">
        <v>42930</v>
      </c>
      <c r="GV56" s="153">
        <v>42931</v>
      </c>
      <c r="GW56" s="153">
        <v>42932</v>
      </c>
      <c r="GX56" s="153">
        <v>42933</v>
      </c>
      <c r="GY56" s="153">
        <v>42934</v>
      </c>
      <c r="GZ56" s="153">
        <v>42935</v>
      </c>
      <c r="HA56" s="153">
        <v>42936</v>
      </c>
      <c r="HB56" s="153">
        <v>42937</v>
      </c>
      <c r="HC56" s="153">
        <v>42938</v>
      </c>
      <c r="HD56" s="153">
        <v>42939</v>
      </c>
      <c r="HE56" s="153">
        <v>42940</v>
      </c>
      <c r="HF56" s="153">
        <v>42941</v>
      </c>
      <c r="HG56" s="153">
        <v>42942</v>
      </c>
      <c r="HH56" s="153">
        <v>42943</v>
      </c>
      <c r="HI56" s="153">
        <v>42944</v>
      </c>
      <c r="HJ56" s="153">
        <v>42945</v>
      </c>
      <c r="HK56" s="153">
        <v>42946</v>
      </c>
      <c r="HL56" s="153">
        <v>42947</v>
      </c>
      <c r="HM56" s="153">
        <v>42948</v>
      </c>
      <c r="HN56" s="153">
        <v>42949</v>
      </c>
      <c r="HO56" s="153">
        <v>42950</v>
      </c>
      <c r="HP56" s="153">
        <v>42951</v>
      </c>
      <c r="HQ56" s="153">
        <v>42952</v>
      </c>
      <c r="HR56" s="153">
        <v>42953</v>
      </c>
      <c r="HS56" s="153">
        <v>42954</v>
      </c>
      <c r="HT56" s="153">
        <v>42955</v>
      </c>
      <c r="HU56" s="153">
        <v>42956</v>
      </c>
      <c r="HV56" s="153">
        <v>42957</v>
      </c>
      <c r="HW56" s="153">
        <v>42958</v>
      </c>
      <c r="HX56" s="153">
        <v>42959</v>
      </c>
      <c r="HY56" s="153">
        <v>42960</v>
      </c>
      <c r="HZ56" s="153">
        <v>42961</v>
      </c>
      <c r="IA56" s="153">
        <v>42962</v>
      </c>
      <c r="IB56" s="153">
        <v>42963</v>
      </c>
      <c r="IC56" s="153">
        <v>42964</v>
      </c>
      <c r="ID56" s="153">
        <v>42965</v>
      </c>
      <c r="IE56" s="153">
        <v>42966</v>
      </c>
      <c r="IF56" s="153">
        <v>42967</v>
      </c>
      <c r="IG56" s="153">
        <v>42968</v>
      </c>
      <c r="IH56" s="153">
        <v>42969</v>
      </c>
      <c r="II56" s="153">
        <v>42970</v>
      </c>
      <c r="IJ56" s="153">
        <v>42971</v>
      </c>
      <c r="IK56" s="153">
        <v>42972</v>
      </c>
      <c r="IL56" s="153">
        <v>42973</v>
      </c>
      <c r="IM56" s="153">
        <v>42974</v>
      </c>
      <c r="IN56" s="153">
        <v>42975</v>
      </c>
      <c r="IO56" s="153">
        <v>42976</v>
      </c>
      <c r="IP56" s="153">
        <v>42977</v>
      </c>
      <c r="IQ56" s="153">
        <v>42978</v>
      </c>
      <c r="IR56" s="153">
        <v>42979</v>
      </c>
      <c r="IS56" s="153">
        <v>42980</v>
      </c>
      <c r="IT56" s="153">
        <v>42981</v>
      </c>
      <c r="IU56" s="153">
        <v>42982</v>
      </c>
      <c r="IV56" s="153">
        <v>42983</v>
      </c>
      <c r="IW56" s="153">
        <v>42984</v>
      </c>
      <c r="IX56" s="153">
        <v>42985</v>
      </c>
      <c r="IY56" s="153">
        <v>42986</v>
      </c>
      <c r="IZ56" s="153">
        <v>42987</v>
      </c>
      <c r="JA56" s="153">
        <v>42988</v>
      </c>
      <c r="JB56" s="153">
        <v>42989</v>
      </c>
      <c r="JC56" s="153">
        <v>42990</v>
      </c>
      <c r="JD56" s="153">
        <v>42991</v>
      </c>
      <c r="JE56" s="153">
        <v>42992</v>
      </c>
      <c r="JF56" s="153">
        <v>42993</v>
      </c>
      <c r="JG56" s="153">
        <v>42994</v>
      </c>
      <c r="JH56" s="153">
        <v>42995</v>
      </c>
      <c r="JI56" s="153">
        <v>42996</v>
      </c>
      <c r="JJ56" s="153">
        <v>42997</v>
      </c>
      <c r="JK56" s="153">
        <v>42998</v>
      </c>
      <c r="JL56" s="153">
        <v>42999</v>
      </c>
      <c r="JM56" s="153">
        <v>43000</v>
      </c>
      <c r="JN56" s="153">
        <v>43001</v>
      </c>
      <c r="JO56" s="153">
        <v>43002</v>
      </c>
      <c r="JP56" s="153">
        <v>43003</v>
      </c>
      <c r="JQ56" s="153">
        <v>43004</v>
      </c>
      <c r="JR56" s="153">
        <v>43005</v>
      </c>
      <c r="JS56" s="153">
        <v>43006</v>
      </c>
      <c r="JT56" s="153">
        <v>43007</v>
      </c>
      <c r="JU56" s="153">
        <v>43008</v>
      </c>
      <c r="JV56" s="153">
        <v>43009</v>
      </c>
      <c r="JW56" s="153">
        <v>43010</v>
      </c>
      <c r="JX56" s="153">
        <v>43011</v>
      </c>
      <c r="JY56" s="153">
        <v>43012</v>
      </c>
      <c r="JZ56" s="153">
        <v>43013</v>
      </c>
      <c r="KA56" s="153">
        <v>43014</v>
      </c>
      <c r="KB56" s="153">
        <v>43015</v>
      </c>
      <c r="KC56" s="153">
        <v>43016</v>
      </c>
      <c r="KD56" s="153">
        <v>43017</v>
      </c>
      <c r="KE56" s="153">
        <v>43018</v>
      </c>
      <c r="KF56" s="153">
        <v>43019</v>
      </c>
      <c r="KG56" s="153">
        <v>43020</v>
      </c>
      <c r="KH56" s="153">
        <v>43021</v>
      </c>
      <c r="KI56" s="153">
        <v>43022</v>
      </c>
      <c r="KJ56" s="153">
        <v>43023</v>
      </c>
      <c r="KK56" s="153">
        <v>43024</v>
      </c>
      <c r="KL56" s="153">
        <v>43025</v>
      </c>
      <c r="KM56" s="153">
        <v>43026</v>
      </c>
      <c r="KN56" s="153">
        <v>43027</v>
      </c>
      <c r="KO56" s="153">
        <v>43028</v>
      </c>
      <c r="KP56" s="153">
        <v>43029</v>
      </c>
      <c r="KQ56" s="153">
        <v>43030</v>
      </c>
      <c r="KR56" s="153">
        <v>43031</v>
      </c>
      <c r="KS56" s="153">
        <v>43032</v>
      </c>
      <c r="KT56" s="153">
        <v>43033</v>
      </c>
      <c r="KU56" s="153">
        <v>43034</v>
      </c>
      <c r="KV56" s="153">
        <v>43035</v>
      </c>
      <c r="KW56" s="153">
        <v>43036</v>
      </c>
      <c r="KX56" s="153">
        <v>43037</v>
      </c>
      <c r="KY56" s="153">
        <v>43038</v>
      </c>
      <c r="KZ56" s="153">
        <v>43039</v>
      </c>
      <c r="LA56" s="153">
        <v>43040</v>
      </c>
      <c r="LB56" s="153">
        <v>43041</v>
      </c>
      <c r="LC56" s="153">
        <v>43042</v>
      </c>
      <c r="LD56" s="153">
        <v>43043</v>
      </c>
      <c r="LE56" s="153">
        <v>43044</v>
      </c>
      <c r="LF56" s="153">
        <v>43045</v>
      </c>
      <c r="LG56" s="153">
        <v>43046</v>
      </c>
      <c r="LH56" s="153">
        <v>43047</v>
      </c>
      <c r="LI56" s="153">
        <v>43048</v>
      </c>
      <c r="LJ56" s="153">
        <v>43049</v>
      </c>
      <c r="LK56" s="153">
        <v>43050</v>
      </c>
      <c r="LL56" s="153">
        <v>43051</v>
      </c>
      <c r="LM56" s="153">
        <v>43052</v>
      </c>
      <c r="LN56" s="153">
        <v>43053</v>
      </c>
      <c r="LO56" s="153">
        <v>43054</v>
      </c>
      <c r="LP56" s="153">
        <v>43055</v>
      </c>
      <c r="LQ56" s="153">
        <v>43056</v>
      </c>
      <c r="LR56" s="153">
        <v>43057</v>
      </c>
      <c r="LS56" s="153">
        <v>43058</v>
      </c>
      <c r="LT56" s="153">
        <v>43059</v>
      </c>
      <c r="LU56" s="153">
        <v>43060</v>
      </c>
      <c r="LV56" s="153">
        <v>43061</v>
      </c>
      <c r="LW56" s="153">
        <v>43062</v>
      </c>
      <c r="LX56" s="153">
        <v>43063</v>
      </c>
      <c r="LY56" s="153">
        <v>43064</v>
      </c>
      <c r="LZ56" s="153">
        <v>43065</v>
      </c>
      <c r="MA56" s="153">
        <v>43066</v>
      </c>
      <c r="MB56" s="153">
        <v>43067</v>
      </c>
      <c r="MC56" s="153">
        <v>43068</v>
      </c>
      <c r="MD56" s="153">
        <v>43069</v>
      </c>
      <c r="ME56" s="153">
        <v>43070</v>
      </c>
      <c r="MF56" s="153">
        <v>43071</v>
      </c>
      <c r="MG56" s="153">
        <v>43072</v>
      </c>
      <c r="MH56" s="153">
        <v>43073</v>
      </c>
      <c r="MI56" s="153">
        <v>43074</v>
      </c>
      <c r="MJ56" s="153">
        <v>43075</v>
      </c>
      <c r="MK56" s="153">
        <v>43076</v>
      </c>
      <c r="ML56" s="153">
        <v>43077</v>
      </c>
      <c r="MM56" s="153">
        <v>43078</v>
      </c>
      <c r="MN56" s="153">
        <v>43079</v>
      </c>
      <c r="MO56" s="153">
        <v>43080</v>
      </c>
      <c r="MP56" s="153">
        <v>43081</v>
      </c>
      <c r="MQ56" s="153">
        <v>43082</v>
      </c>
      <c r="MR56" s="153">
        <v>43083</v>
      </c>
      <c r="MS56" s="153">
        <v>43084</v>
      </c>
      <c r="MT56" s="153">
        <v>43085</v>
      </c>
      <c r="MU56" s="153">
        <v>43086</v>
      </c>
      <c r="MV56" s="153">
        <v>43087</v>
      </c>
      <c r="MW56" s="153">
        <v>43088</v>
      </c>
      <c r="MX56" s="153">
        <v>43089</v>
      </c>
      <c r="MY56" s="153">
        <v>43090</v>
      </c>
      <c r="MZ56" s="153">
        <v>43091</v>
      </c>
      <c r="NA56" s="153">
        <v>43092</v>
      </c>
      <c r="NB56" s="153">
        <v>43093</v>
      </c>
      <c r="NC56" s="153">
        <v>43094</v>
      </c>
      <c r="ND56" s="153">
        <v>43095</v>
      </c>
      <c r="NE56" s="153">
        <v>43096</v>
      </c>
      <c r="NF56" s="153">
        <v>43097</v>
      </c>
      <c r="NG56" s="153">
        <v>43098</v>
      </c>
      <c r="NH56" s="153">
        <v>43099</v>
      </c>
      <c r="NI56" s="153">
        <v>43100</v>
      </c>
      <c r="NJ56" s="154"/>
    </row>
    <row r="57" spans="1:374" s="155" customFormat="1" x14ac:dyDescent="0.35">
      <c r="A57" s="151"/>
      <c r="B57" s="1155"/>
      <c r="C57" s="1155"/>
      <c r="D57" s="1155"/>
      <c r="E57" s="1155"/>
      <c r="F57" s="1155"/>
      <c r="G57" s="1155"/>
      <c r="H57" s="1155"/>
      <c r="I57" s="156">
        <v>42736</v>
      </c>
      <c r="J57" s="157">
        <v>42737</v>
      </c>
      <c r="K57" s="157">
        <v>42738</v>
      </c>
      <c r="L57" s="157">
        <v>42739</v>
      </c>
      <c r="M57" s="157">
        <v>42740</v>
      </c>
      <c r="N57" s="157">
        <v>42741</v>
      </c>
      <c r="O57" s="157">
        <v>42742</v>
      </c>
      <c r="P57" s="157">
        <v>42743</v>
      </c>
      <c r="Q57" s="157">
        <v>42744</v>
      </c>
      <c r="R57" s="157">
        <v>42745</v>
      </c>
      <c r="S57" s="157">
        <v>42746</v>
      </c>
      <c r="T57" s="157">
        <v>42747</v>
      </c>
      <c r="U57" s="157">
        <v>42748</v>
      </c>
      <c r="V57" s="157">
        <v>42749</v>
      </c>
      <c r="W57" s="157">
        <v>42750</v>
      </c>
      <c r="X57" s="157">
        <v>42751</v>
      </c>
      <c r="Y57" s="157">
        <v>42752</v>
      </c>
      <c r="Z57" s="157">
        <v>42753</v>
      </c>
      <c r="AA57" s="157">
        <v>42754</v>
      </c>
      <c r="AB57" s="157">
        <v>42755</v>
      </c>
      <c r="AC57" s="157">
        <v>42756</v>
      </c>
      <c r="AD57" s="157">
        <v>42757</v>
      </c>
      <c r="AE57" s="157">
        <v>42758</v>
      </c>
      <c r="AF57" s="157">
        <v>42759</v>
      </c>
      <c r="AG57" s="157">
        <v>42760</v>
      </c>
      <c r="AH57" s="157">
        <v>42761</v>
      </c>
      <c r="AI57" s="157">
        <v>42762</v>
      </c>
      <c r="AJ57" s="157">
        <v>42763</v>
      </c>
      <c r="AK57" s="157">
        <v>42764</v>
      </c>
      <c r="AL57" s="157">
        <v>42765</v>
      </c>
      <c r="AM57" s="157">
        <v>42766</v>
      </c>
      <c r="AN57" s="157">
        <v>42767</v>
      </c>
      <c r="AO57" s="157">
        <v>42768</v>
      </c>
      <c r="AP57" s="157">
        <v>42769</v>
      </c>
      <c r="AQ57" s="157">
        <v>42770</v>
      </c>
      <c r="AR57" s="157">
        <v>42771</v>
      </c>
      <c r="AS57" s="157">
        <v>42772</v>
      </c>
      <c r="AT57" s="157">
        <v>42773</v>
      </c>
      <c r="AU57" s="157">
        <v>42774</v>
      </c>
      <c r="AV57" s="157">
        <v>42775</v>
      </c>
      <c r="AW57" s="157">
        <v>42776</v>
      </c>
      <c r="AX57" s="157">
        <v>42777</v>
      </c>
      <c r="AY57" s="157">
        <v>42778</v>
      </c>
      <c r="AZ57" s="157">
        <v>42779</v>
      </c>
      <c r="BA57" s="157">
        <v>42780</v>
      </c>
      <c r="BB57" s="157">
        <v>42781</v>
      </c>
      <c r="BC57" s="157">
        <v>42782</v>
      </c>
      <c r="BD57" s="157">
        <v>42783</v>
      </c>
      <c r="BE57" s="157">
        <v>42784</v>
      </c>
      <c r="BF57" s="157">
        <v>42785</v>
      </c>
      <c r="BG57" s="157">
        <v>42786</v>
      </c>
      <c r="BH57" s="157">
        <v>42787</v>
      </c>
      <c r="BI57" s="157">
        <v>42788</v>
      </c>
      <c r="BJ57" s="157">
        <v>42789</v>
      </c>
      <c r="BK57" s="157">
        <v>42790</v>
      </c>
      <c r="BL57" s="157">
        <v>42791</v>
      </c>
      <c r="BM57" s="157">
        <v>42792</v>
      </c>
      <c r="BN57" s="157">
        <v>42793</v>
      </c>
      <c r="BO57" s="157">
        <v>42794</v>
      </c>
      <c r="BP57" s="157">
        <v>42795</v>
      </c>
      <c r="BQ57" s="157">
        <v>42796</v>
      </c>
      <c r="BR57" s="157">
        <v>42797</v>
      </c>
      <c r="BS57" s="157">
        <v>42798</v>
      </c>
      <c r="BT57" s="157">
        <v>42799</v>
      </c>
      <c r="BU57" s="157">
        <v>42800</v>
      </c>
      <c r="BV57" s="157">
        <v>42801</v>
      </c>
      <c r="BW57" s="157">
        <v>42802</v>
      </c>
      <c r="BX57" s="157">
        <v>42803</v>
      </c>
      <c r="BY57" s="157">
        <v>42804</v>
      </c>
      <c r="BZ57" s="157">
        <v>42805</v>
      </c>
      <c r="CA57" s="157">
        <v>42806</v>
      </c>
      <c r="CB57" s="157">
        <v>42807</v>
      </c>
      <c r="CC57" s="157">
        <v>42808</v>
      </c>
      <c r="CD57" s="157">
        <v>42809</v>
      </c>
      <c r="CE57" s="157">
        <v>42810</v>
      </c>
      <c r="CF57" s="157">
        <v>42811</v>
      </c>
      <c r="CG57" s="157">
        <v>42812</v>
      </c>
      <c r="CH57" s="157">
        <v>42813</v>
      </c>
      <c r="CI57" s="157">
        <v>42814</v>
      </c>
      <c r="CJ57" s="157">
        <v>42815</v>
      </c>
      <c r="CK57" s="157">
        <v>42816</v>
      </c>
      <c r="CL57" s="157">
        <v>42817</v>
      </c>
      <c r="CM57" s="157">
        <v>42818</v>
      </c>
      <c r="CN57" s="157">
        <v>42819</v>
      </c>
      <c r="CO57" s="157">
        <v>42820</v>
      </c>
      <c r="CP57" s="157">
        <v>42821</v>
      </c>
      <c r="CQ57" s="157">
        <v>42822</v>
      </c>
      <c r="CR57" s="157">
        <v>42823</v>
      </c>
      <c r="CS57" s="157">
        <v>42824</v>
      </c>
      <c r="CT57" s="157">
        <v>42825</v>
      </c>
      <c r="CU57" s="157">
        <v>42826</v>
      </c>
      <c r="CV57" s="157">
        <v>42827</v>
      </c>
      <c r="CW57" s="157">
        <v>42828</v>
      </c>
      <c r="CX57" s="157">
        <v>42829</v>
      </c>
      <c r="CY57" s="157">
        <v>42830</v>
      </c>
      <c r="CZ57" s="157">
        <v>42831</v>
      </c>
      <c r="DA57" s="157">
        <v>42832</v>
      </c>
      <c r="DB57" s="157">
        <v>42833</v>
      </c>
      <c r="DC57" s="157">
        <v>42834</v>
      </c>
      <c r="DD57" s="157">
        <v>42835</v>
      </c>
      <c r="DE57" s="157">
        <v>42836</v>
      </c>
      <c r="DF57" s="157">
        <v>42837</v>
      </c>
      <c r="DG57" s="157">
        <v>42838</v>
      </c>
      <c r="DH57" s="157">
        <v>42839</v>
      </c>
      <c r="DI57" s="157">
        <v>42840</v>
      </c>
      <c r="DJ57" s="157">
        <v>42841</v>
      </c>
      <c r="DK57" s="157">
        <v>42842</v>
      </c>
      <c r="DL57" s="157">
        <v>42843</v>
      </c>
      <c r="DM57" s="157">
        <v>42844</v>
      </c>
      <c r="DN57" s="157">
        <v>42845</v>
      </c>
      <c r="DO57" s="157">
        <v>42846</v>
      </c>
      <c r="DP57" s="157">
        <v>42847</v>
      </c>
      <c r="DQ57" s="157">
        <v>42848</v>
      </c>
      <c r="DR57" s="157">
        <v>42849</v>
      </c>
      <c r="DS57" s="157">
        <v>42850</v>
      </c>
      <c r="DT57" s="157">
        <v>42851</v>
      </c>
      <c r="DU57" s="157">
        <v>42852</v>
      </c>
      <c r="DV57" s="157">
        <v>42853</v>
      </c>
      <c r="DW57" s="157">
        <v>42854</v>
      </c>
      <c r="DX57" s="157">
        <v>42855</v>
      </c>
      <c r="DY57" s="157">
        <v>42856</v>
      </c>
      <c r="DZ57" s="157">
        <v>42857</v>
      </c>
      <c r="EA57" s="157">
        <v>42858</v>
      </c>
      <c r="EB57" s="157">
        <v>42859</v>
      </c>
      <c r="EC57" s="157">
        <v>42860</v>
      </c>
      <c r="ED57" s="157">
        <v>42861</v>
      </c>
      <c r="EE57" s="157">
        <v>42862</v>
      </c>
      <c r="EF57" s="157">
        <v>42863</v>
      </c>
      <c r="EG57" s="157">
        <v>42864</v>
      </c>
      <c r="EH57" s="157">
        <v>42865</v>
      </c>
      <c r="EI57" s="157">
        <v>42866</v>
      </c>
      <c r="EJ57" s="157">
        <v>42867</v>
      </c>
      <c r="EK57" s="157">
        <v>42868</v>
      </c>
      <c r="EL57" s="157">
        <v>42869</v>
      </c>
      <c r="EM57" s="157">
        <v>42870</v>
      </c>
      <c r="EN57" s="157">
        <v>42871</v>
      </c>
      <c r="EO57" s="157">
        <v>42872</v>
      </c>
      <c r="EP57" s="157">
        <v>42873</v>
      </c>
      <c r="EQ57" s="157">
        <v>42874</v>
      </c>
      <c r="ER57" s="157">
        <v>42875</v>
      </c>
      <c r="ES57" s="157">
        <v>42876</v>
      </c>
      <c r="ET57" s="157">
        <v>42877</v>
      </c>
      <c r="EU57" s="157">
        <v>42878</v>
      </c>
      <c r="EV57" s="157">
        <v>42879</v>
      </c>
      <c r="EW57" s="157">
        <v>42880</v>
      </c>
      <c r="EX57" s="157">
        <v>42881</v>
      </c>
      <c r="EY57" s="157">
        <v>42882</v>
      </c>
      <c r="EZ57" s="157">
        <v>42883</v>
      </c>
      <c r="FA57" s="157">
        <v>42884</v>
      </c>
      <c r="FB57" s="157">
        <v>42885</v>
      </c>
      <c r="FC57" s="157">
        <v>42886</v>
      </c>
      <c r="FD57" s="157">
        <v>42887</v>
      </c>
      <c r="FE57" s="157">
        <v>42888</v>
      </c>
      <c r="FF57" s="157">
        <v>42889</v>
      </c>
      <c r="FG57" s="157">
        <v>42890</v>
      </c>
      <c r="FH57" s="157">
        <v>42891</v>
      </c>
      <c r="FI57" s="157">
        <v>42892</v>
      </c>
      <c r="FJ57" s="157">
        <v>42893</v>
      </c>
      <c r="FK57" s="157">
        <v>42894</v>
      </c>
      <c r="FL57" s="157">
        <v>42895</v>
      </c>
      <c r="FM57" s="157">
        <v>42896</v>
      </c>
      <c r="FN57" s="157">
        <v>42897</v>
      </c>
      <c r="FO57" s="157">
        <v>42898</v>
      </c>
      <c r="FP57" s="157">
        <v>42899</v>
      </c>
      <c r="FQ57" s="157">
        <v>42900</v>
      </c>
      <c r="FR57" s="157">
        <v>42901</v>
      </c>
      <c r="FS57" s="157">
        <v>42902</v>
      </c>
      <c r="FT57" s="157">
        <v>42903</v>
      </c>
      <c r="FU57" s="157">
        <v>42904</v>
      </c>
      <c r="FV57" s="157">
        <v>42905</v>
      </c>
      <c r="FW57" s="157">
        <v>42906</v>
      </c>
      <c r="FX57" s="157">
        <v>42907</v>
      </c>
      <c r="FY57" s="157">
        <v>42908</v>
      </c>
      <c r="FZ57" s="157">
        <v>42909</v>
      </c>
      <c r="GA57" s="157">
        <v>42910</v>
      </c>
      <c r="GB57" s="157">
        <v>42911</v>
      </c>
      <c r="GC57" s="157">
        <v>42912</v>
      </c>
      <c r="GD57" s="157">
        <v>42913</v>
      </c>
      <c r="GE57" s="157">
        <v>42914</v>
      </c>
      <c r="GF57" s="157">
        <v>42915</v>
      </c>
      <c r="GG57" s="157">
        <v>42916</v>
      </c>
      <c r="GH57" s="157">
        <v>42917</v>
      </c>
      <c r="GI57" s="157">
        <v>42918</v>
      </c>
      <c r="GJ57" s="157">
        <v>42919</v>
      </c>
      <c r="GK57" s="157">
        <v>42920</v>
      </c>
      <c r="GL57" s="157">
        <v>42921</v>
      </c>
      <c r="GM57" s="157">
        <v>42922</v>
      </c>
      <c r="GN57" s="157">
        <v>42923</v>
      </c>
      <c r="GO57" s="157">
        <v>42924</v>
      </c>
      <c r="GP57" s="157">
        <v>42925</v>
      </c>
      <c r="GQ57" s="157">
        <v>42926</v>
      </c>
      <c r="GR57" s="157">
        <v>42927</v>
      </c>
      <c r="GS57" s="157">
        <v>42928</v>
      </c>
      <c r="GT57" s="157">
        <v>42929</v>
      </c>
      <c r="GU57" s="157">
        <v>42930</v>
      </c>
      <c r="GV57" s="157">
        <v>42931</v>
      </c>
      <c r="GW57" s="157">
        <v>42932</v>
      </c>
      <c r="GX57" s="157">
        <v>42933</v>
      </c>
      <c r="GY57" s="157">
        <v>42934</v>
      </c>
      <c r="GZ57" s="157">
        <v>42935</v>
      </c>
      <c r="HA57" s="157">
        <v>42936</v>
      </c>
      <c r="HB57" s="157">
        <v>42937</v>
      </c>
      <c r="HC57" s="157">
        <v>42938</v>
      </c>
      <c r="HD57" s="157">
        <v>42939</v>
      </c>
      <c r="HE57" s="157">
        <v>42940</v>
      </c>
      <c r="HF57" s="157">
        <v>42941</v>
      </c>
      <c r="HG57" s="157">
        <v>42942</v>
      </c>
      <c r="HH57" s="157">
        <v>42943</v>
      </c>
      <c r="HI57" s="157">
        <v>42944</v>
      </c>
      <c r="HJ57" s="157">
        <v>42945</v>
      </c>
      <c r="HK57" s="157">
        <v>42946</v>
      </c>
      <c r="HL57" s="157">
        <v>42947</v>
      </c>
      <c r="HM57" s="157">
        <v>42948</v>
      </c>
      <c r="HN57" s="157">
        <v>42949</v>
      </c>
      <c r="HO57" s="157">
        <v>42950</v>
      </c>
      <c r="HP57" s="157">
        <v>42951</v>
      </c>
      <c r="HQ57" s="157">
        <v>42952</v>
      </c>
      <c r="HR57" s="157">
        <v>42953</v>
      </c>
      <c r="HS57" s="157">
        <v>42954</v>
      </c>
      <c r="HT57" s="157">
        <v>42955</v>
      </c>
      <c r="HU57" s="157">
        <v>42956</v>
      </c>
      <c r="HV57" s="157">
        <v>42957</v>
      </c>
      <c r="HW57" s="157">
        <v>42958</v>
      </c>
      <c r="HX57" s="157">
        <v>42959</v>
      </c>
      <c r="HY57" s="157">
        <v>42960</v>
      </c>
      <c r="HZ57" s="157">
        <v>42961</v>
      </c>
      <c r="IA57" s="157">
        <v>42962</v>
      </c>
      <c r="IB57" s="157">
        <v>42963</v>
      </c>
      <c r="IC57" s="157">
        <v>42964</v>
      </c>
      <c r="ID57" s="157">
        <v>42965</v>
      </c>
      <c r="IE57" s="157">
        <v>42966</v>
      </c>
      <c r="IF57" s="157">
        <v>42967</v>
      </c>
      <c r="IG57" s="157">
        <v>42968</v>
      </c>
      <c r="IH57" s="157">
        <v>42969</v>
      </c>
      <c r="II57" s="157">
        <v>42970</v>
      </c>
      <c r="IJ57" s="157">
        <v>42971</v>
      </c>
      <c r="IK57" s="157">
        <v>42972</v>
      </c>
      <c r="IL57" s="157">
        <v>42973</v>
      </c>
      <c r="IM57" s="157">
        <v>42974</v>
      </c>
      <c r="IN57" s="157">
        <v>42975</v>
      </c>
      <c r="IO57" s="157">
        <v>42976</v>
      </c>
      <c r="IP57" s="157">
        <v>42977</v>
      </c>
      <c r="IQ57" s="157">
        <v>42978</v>
      </c>
      <c r="IR57" s="157">
        <v>42979</v>
      </c>
      <c r="IS57" s="157">
        <v>42980</v>
      </c>
      <c r="IT57" s="157">
        <v>42981</v>
      </c>
      <c r="IU57" s="157">
        <v>42982</v>
      </c>
      <c r="IV57" s="157">
        <v>42983</v>
      </c>
      <c r="IW57" s="157">
        <v>42984</v>
      </c>
      <c r="IX57" s="157">
        <v>42985</v>
      </c>
      <c r="IY57" s="157">
        <v>42986</v>
      </c>
      <c r="IZ57" s="157">
        <v>42987</v>
      </c>
      <c r="JA57" s="157">
        <v>42988</v>
      </c>
      <c r="JB57" s="157">
        <v>42989</v>
      </c>
      <c r="JC57" s="157">
        <v>42990</v>
      </c>
      <c r="JD57" s="157">
        <v>42991</v>
      </c>
      <c r="JE57" s="157">
        <v>42992</v>
      </c>
      <c r="JF57" s="157">
        <v>42993</v>
      </c>
      <c r="JG57" s="157">
        <v>42994</v>
      </c>
      <c r="JH57" s="157">
        <v>42995</v>
      </c>
      <c r="JI57" s="157">
        <v>42996</v>
      </c>
      <c r="JJ57" s="157">
        <v>42997</v>
      </c>
      <c r="JK57" s="157">
        <v>42998</v>
      </c>
      <c r="JL57" s="157">
        <v>42999</v>
      </c>
      <c r="JM57" s="157">
        <v>43000</v>
      </c>
      <c r="JN57" s="157">
        <v>43001</v>
      </c>
      <c r="JO57" s="157">
        <v>43002</v>
      </c>
      <c r="JP57" s="157">
        <v>43003</v>
      </c>
      <c r="JQ57" s="157">
        <v>43004</v>
      </c>
      <c r="JR57" s="157">
        <v>43005</v>
      </c>
      <c r="JS57" s="157">
        <v>43006</v>
      </c>
      <c r="JT57" s="157">
        <v>43007</v>
      </c>
      <c r="JU57" s="157">
        <v>43008</v>
      </c>
      <c r="JV57" s="157">
        <v>43009</v>
      </c>
      <c r="JW57" s="157">
        <v>43010</v>
      </c>
      <c r="JX57" s="157">
        <v>43011</v>
      </c>
      <c r="JY57" s="157">
        <v>43012</v>
      </c>
      <c r="JZ57" s="157">
        <v>43013</v>
      </c>
      <c r="KA57" s="157">
        <v>43014</v>
      </c>
      <c r="KB57" s="157">
        <v>43015</v>
      </c>
      <c r="KC57" s="157">
        <v>43016</v>
      </c>
      <c r="KD57" s="157">
        <v>43017</v>
      </c>
      <c r="KE57" s="157">
        <v>43018</v>
      </c>
      <c r="KF57" s="157">
        <v>43019</v>
      </c>
      <c r="KG57" s="157">
        <v>43020</v>
      </c>
      <c r="KH57" s="157">
        <v>43021</v>
      </c>
      <c r="KI57" s="157">
        <v>43022</v>
      </c>
      <c r="KJ57" s="157">
        <v>43023</v>
      </c>
      <c r="KK57" s="157">
        <v>43024</v>
      </c>
      <c r="KL57" s="157">
        <v>43025</v>
      </c>
      <c r="KM57" s="157">
        <v>43026</v>
      </c>
      <c r="KN57" s="157">
        <v>43027</v>
      </c>
      <c r="KO57" s="157">
        <v>43028</v>
      </c>
      <c r="KP57" s="157">
        <v>43029</v>
      </c>
      <c r="KQ57" s="157">
        <v>43030</v>
      </c>
      <c r="KR57" s="157">
        <v>43031</v>
      </c>
      <c r="KS57" s="157">
        <v>43032</v>
      </c>
      <c r="KT57" s="157">
        <v>43033</v>
      </c>
      <c r="KU57" s="157">
        <v>43034</v>
      </c>
      <c r="KV57" s="157">
        <v>43035</v>
      </c>
      <c r="KW57" s="157">
        <v>43036</v>
      </c>
      <c r="KX57" s="157">
        <v>43037</v>
      </c>
      <c r="KY57" s="157">
        <v>43038</v>
      </c>
      <c r="KZ57" s="157">
        <v>43039</v>
      </c>
      <c r="LA57" s="157">
        <v>43040</v>
      </c>
      <c r="LB57" s="157">
        <v>43041</v>
      </c>
      <c r="LC57" s="157">
        <v>43042</v>
      </c>
      <c r="LD57" s="157">
        <v>43043</v>
      </c>
      <c r="LE57" s="157">
        <v>43044</v>
      </c>
      <c r="LF57" s="157">
        <v>43045</v>
      </c>
      <c r="LG57" s="157">
        <v>43046</v>
      </c>
      <c r="LH57" s="157">
        <v>43047</v>
      </c>
      <c r="LI57" s="157">
        <v>43048</v>
      </c>
      <c r="LJ57" s="157">
        <v>43049</v>
      </c>
      <c r="LK57" s="157">
        <v>43050</v>
      </c>
      <c r="LL57" s="157">
        <v>43051</v>
      </c>
      <c r="LM57" s="157">
        <v>43052</v>
      </c>
      <c r="LN57" s="157">
        <v>43053</v>
      </c>
      <c r="LO57" s="157">
        <v>43054</v>
      </c>
      <c r="LP57" s="157">
        <v>43055</v>
      </c>
      <c r="LQ57" s="157">
        <v>43056</v>
      </c>
      <c r="LR57" s="157">
        <v>43057</v>
      </c>
      <c r="LS57" s="157">
        <v>43058</v>
      </c>
      <c r="LT57" s="157">
        <v>43059</v>
      </c>
      <c r="LU57" s="157">
        <v>43060</v>
      </c>
      <c r="LV57" s="157">
        <v>43061</v>
      </c>
      <c r="LW57" s="157">
        <v>43062</v>
      </c>
      <c r="LX57" s="157">
        <v>43063</v>
      </c>
      <c r="LY57" s="157">
        <v>43064</v>
      </c>
      <c r="LZ57" s="157">
        <v>43065</v>
      </c>
      <c r="MA57" s="157">
        <v>43066</v>
      </c>
      <c r="MB57" s="157">
        <v>43067</v>
      </c>
      <c r="MC57" s="157">
        <v>43068</v>
      </c>
      <c r="MD57" s="157">
        <v>43069</v>
      </c>
      <c r="ME57" s="157">
        <v>43070</v>
      </c>
      <c r="MF57" s="157">
        <v>43071</v>
      </c>
      <c r="MG57" s="157">
        <v>43072</v>
      </c>
      <c r="MH57" s="157">
        <v>43073</v>
      </c>
      <c r="MI57" s="157">
        <v>43074</v>
      </c>
      <c r="MJ57" s="157">
        <v>43075</v>
      </c>
      <c r="MK57" s="157">
        <v>43076</v>
      </c>
      <c r="ML57" s="157">
        <v>43077</v>
      </c>
      <c r="MM57" s="157">
        <v>43078</v>
      </c>
      <c r="MN57" s="157">
        <v>43079</v>
      </c>
      <c r="MO57" s="157">
        <v>43080</v>
      </c>
      <c r="MP57" s="157">
        <v>43081</v>
      </c>
      <c r="MQ57" s="157">
        <v>43082</v>
      </c>
      <c r="MR57" s="157">
        <v>43083</v>
      </c>
      <c r="MS57" s="157">
        <v>43084</v>
      </c>
      <c r="MT57" s="157">
        <v>43085</v>
      </c>
      <c r="MU57" s="157">
        <v>43086</v>
      </c>
      <c r="MV57" s="157">
        <v>43087</v>
      </c>
      <c r="MW57" s="157">
        <v>43088</v>
      </c>
      <c r="MX57" s="157">
        <v>43089</v>
      </c>
      <c r="MY57" s="157">
        <v>43090</v>
      </c>
      <c r="MZ57" s="157">
        <v>43091</v>
      </c>
      <c r="NA57" s="157">
        <v>43092</v>
      </c>
      <c r="NB57" s="157">
        <v>43093</v>
      </c>
      <c r="NC57" s="157">
        <v>43094</v>
      </c>
      <c r="ND57" s="157">
        <v>43095</v>
      </c>
      <c r="NE57" s="157">
        <v>43096</v>
      </c>
      <c r="NF57" s="157">
        <v>43097</v>
      </c>
      <c r="NG57" s="157">
        <v>43098</v>
      </c>
      <c r="NH57" s="157">
        <v>43099</v>
      </c>
      <c r="NI57" s="157">
        <v>43100</v>
      </c>
      <c r="NJ57" s="154"/>
    </row>
    <row r="58" spans="1:374" s="155" customFormat="1" x14ac:dyDescent="0.35">
      <c r="A58" s="151"/>
      <c r="B58" s="1154"/>
      <c r="C58" s="1154"/>
      <c r="D58" s="1154"/>
      <c r="E58" s="1154"/>
      <c r="F58" s="1154"/>
      <c r="G58" s="1154"/>
      <c r="H58" s="1154" t="str">
        <f t="shared" ref="H58" si="17">IF(F58="","",F58-G58)</f>
        <v/>
      </c>
      <c r="I58" s="152">
        <v>42736</v>
      </c>
      <c r="J58" s="153">
        <v>42737</v>
      </c>
      <c r="K58" s="153">
        <v>42738</v>
      </c>
      <c r="L58" s="153">
        <v>42739</v>
      </c>
      <c r="M58" s="153">
        <v>42740</v>
      </c>
      <c r="N58" s="153">
        <v>42741</v>
      </c>
      <c r="O58" s="153">
        <v>42742</v>
      </c>
      <c r="P58" s="153">
        <v>42743</v>
      </c>
      <c r="Q58" s="153">
        <v>42744</v>
      </c>
      <c r="R58" s="153">
        <v>42745</v>
      </c>
      <c r="S58" s="153">
        <v>42746</v>
      </c>
      <c r="T58" s="153">
        <v>42747</v>
      </c>
      <c r="U58" s="153">
        <v>42748</v>
      </c>
      <c r="V58" s="153">
        <v>42749</v>
      </c>
      <c r="W58" s="153">
        <v>42750</v>
      </c>
      <c r="X58" s="153">
        <v>42751</v>
      </c>
      <c r="Y58" s="153">
        <v>42752</v>
      </c>
      <c r="Z58" s="153">
        <v>42753</v>
      </c>
      <c r="AA58" s="153">
        <v>42754</v>
      </c>
      <c r="AB58" s="153">
        <v>42755</v>
      </c>
      <c r="AC58" s="153">
        <v>42756</v>
      </c>
      <c r="AD58" s="153">
        <v>42757</v>
      </c>
      <c r="AE58" s="153">
        <v>42758</v>
      </c>
      <c r="AF58" s="153">
        <v>42759</v>
      </c>
      <c r="AG58" s="153">
        <v>42760</v>
      </c>
      <c r="AH58" s="153">
        <v>42761</v>
      </c>
      <c r="AI58" s="153">
        <v>42762</v>
      </c>
      <c r="AJ58" s="153">
        <v>42763</v>
      </c>
      <c r="AK58" s="153">
        <v>42764</v>
      </c>
      <c r="AL58" s="153">
        <v>42765</v>
      </c>
      <c r="AM58" s="153">
        <v>42766</v>
      </c>
      <c r="AN58" s="153">
        <v>42767</v>
      </c>
      <c r="AO58" s="153">
        <v>42768</v>
      </c>
      <c r="AP58" s="153">
        <v>42769</v>
      </c>
      <c r="AQ58" s="153">
        <v>42770</v>
      </c>
      <c r="AR58" s="153">
        <v>42771</v>
      </c>
      <c r="AS58" s="153">
        <v>42772</v>
      </c>
      <c r="AT58" s="153">
        <v>42773</v>
      </c>
      <c r="AU58" s="153">
        <v>42774</v>
      </c>
      <c r="AV58" s="153">
        <v>42775</v>
      </c>
      <c r="AW58" s="153">
        <v>42776</v>
      </c>
      <c r="AX58" s="153">
        <v>42777</v>
      </c>
      <c r="AY58" s="153">
        <v>42778</v>
      </c>
      <c r="AZ58" s="153">
        <v>42779</v>
      </c>
      <c r="BA58" s="153">
        <v>42780</v>
      </c>
      <c r="BB58" s="153">
        <v>42781</v>
      </c>
      <c r="BC58" s="153">
        <v>42782</v>
      </c>
      <c r="BD58" s="153">
        <v>42783</v>
      </c>
      <c r="BE58" s="153">
        <v>42784</v>
      </c>
      <c r="BF58" s="153">
        <v>42785</v>
      </c>
      <c r="BG58" s="153">
        <v>42786</v>
      </c>
      <c r="BH58" s="153">
        <v>42787</v>
      </c>
      <c r="BI58" s="153">
        <v>42788</v>
      </c>
      <c r="BJ58" s="153">
        <v>42789</v>
      </c>
      <c r="BK58" s="153">
        <v>42790</v>
      </c>
      <c r="BL58" s="153">
        <v>42791</v>
      </c>
      <c r="BM58" s="153">
        <v>42792</v>
      </c>
      <c r="BN58" s="153">
        <v>42793</v>
      </c>
      <c r="BO58" s="153">
        <v>42794</v>
      </c>
      <c r="BP58" s="153">
        <v>42795</v>
      </c>
      <c r="BQ58" s="153">
        <v>42796</v>
      </c>
      <c r="BR58" s="153">
        <v>42797</v>
      </c>
      <c r="BS58" s="153">
        <v>42798</v>
      </c>
      <c r="BT58" s="153">
        <v>42799</v>
      </c>
      <c r="BU58" s="153">
        <v>42800</v>
      </c>
      <c r="BV58" s="153">
        <v>42801</v>
      </c>
      <c r="BW58" s="153">
        <v>42802</v>
      </c>
      <c r="BX58" s="153">
        <v>42803</v>
      </c>
      <c r="BY58" s="153">
        <v>42804</v>
      </c>
      <c r="BZ58" s="153">
        <v>42805</v>
      </c>
      <c r="CA58" s="153">
        <v>42806</v>
      </c>
      <c r="CB58" s="153">
        <v>42807</v>
      </c>
      <c r="CC58" s="153">
        <v>42808</v>
      </c>
      <c r="CD58" s="153">
        <v>42809</v>
      </c>
      <c r="CE58" s="153">
        <v>42810</v>
      </c>
      <c r="CF58" s="153">
        <v>42811</v>
      </c>
      <c r="CG58" s="153">
        <v>42812</v>
      </c>
      <c r="CH58" s="153">
        <v>42813</v>
      </c>
      <c r="CI58" s="153">
        <v>42814</v>
      </c>
      <c r="CJ58" s="153">
        <v>42815</v>
      </c>
      <c r="CK58" s="153">
        <v>42816</v>
      </c>
      <c r="CL58" s="153">
        <v>42817</v>
      </c>
      <c r="CM58" s="153">
        <v>42818</v>
      </c>
      <c r="CN58" s="153">
        <v>42819</v>
      </c>
      <c r="CO58" s="153">
        <v>42820</v>
      </c>
      <c r="CP58" s="153">
        <v>42821</v>
      </c>
      <c r="CQ58" s="153">
        <v>42822</v>
      </c>
      <c r="CR58" s="153">
        <v>42823</v>
      </c>
      <c r="CS58" s="153">
        <v>42824</v>
      </c>
      <c r="CT58" s="153">
        <v>42825</v>
      </c>
      <c r="CU58" s="153">
        <v>42826</v>
      </c>
      <c r="CV58" s="153">
        <v>42827</v>
      </c>
      <c r="CW58" s="153">
        <v>42828</v>
      </c>
      <c r="CX58" s="153">
        <v>42829</v>
      </c>
      <c r="CY58" s="153">
        <v>42830</v>
      </c>
      <c r="CZ58" s="153">
        <v>42831</v>
      </c>
      <c r="DA58" s="153">
        <v>42832</v>
      </c>
      <c r="DB58" s="153">
        <v>42833</v>
      </c>
      <c r="DC58" s="153">
        <v>42834</v>
      </c>
      <c r="DD58" s="153">
        <v>42835</v>
      </c>
      <c r="DE58" s="153">
        <v>42836</v>
      </c>
      <c r="DF58" s="153">
        <v>42837</v>
      </c>
      <c r="DG58" s="153">
        <v>42838</v>
      </c>
      <c r="DH58" s="153">
        <v>42839</v>
      </c>
      <c r="DI58" s="153">
        <v>42840</v>
      </c>
      <c r="DJ58" s="153">
        <v>42841</v>
      </c>
      <c r="DK58" s="153">
        <v>42842</v>
      </c>
      <c r="DL58" s="153">
        <v>42843</v>
      </c>
      <c r="DM58" s="153">
        <v>42844</v>
      </c>
      <c r="DN58" s="153">
        <v>42845</v>
      </c>
      <c r="DO58" s="153">
        <v>42846</v>
      </c>
      <c r="DP58" s="153">
        <v>42847</v>
      </c>
      <c r="DQ58" s="153">
        <v>42848</v>
      </c>
      <c r="DR58" s="153">
        <v>42849</v>
      </c>
      <c r="DS58" s="153">
        <v>42850</v>
      </c>
      <c r="DT58" s="153">
        <v>42851</v>
      </c>
      <c r="DU58" s="153">
        <v>42852</v>
      </c>
      <c r="DV58" s="153">
        <v>42853</v>
      </c>
      <c r="DW58" s="153">
        <v>42854</v>
      </c>
      <c r="DX58" s="153">
        <v>42855</v>
      </c>
      <c r="DY58" s="153">
        <v>42856</v>
      </c>
      <c r="DZ58" s="153">
        <v>42857</v>
      </c>
      <c r="EA58" s="153">
        <v>42858</v>
      </c>
      <c r="EB58" s="153">
        <v>42859</v>
      </c>
      <c r="EC58" s="153">
        <v>42860</v>
      </c>
      <c r="ED58" s="153">
        <v>42861</v>
      </c>
      <c r="EE58" s="153">
        <v>42862</v>
      </c>
      <c r="EF58" s="153">
        <v>42863</v>
      </c>
      <c r="EG58" s="153">
        <v>42864</v>
      </c>
      <c r="EH58" s="153">
        <v>42865</v>
      </c>
      <c r="EI58" s="153">
        <v>42866</v>
      </c>
      <c r="EJ58" s="153">
        <v>42867</v>
      </c>
      <c r="EK58" s="153">
        <v>42868</v>
      </c>
      <c r="EL58" s="153">
        <v>42869</v>
      </c>
      <c r="EM58" s="153">
        <v>42870</v>
      </c>
      <c r="EN58" s="153">
        <v>42871</v>
      </c>
      <c r="EO58" s="153">
        <v>42872</v>
      </c>
      <c r="EP58" s="153">
        <v>42873</v>
      </c>
      <c r="EQ58" s="153">
        <v>42874</v>
      </c>
      <c r="ER58" s="153">
        <v>42875</v>
      </c>
      <c r="ES58" s="153">
        <v>42876</v>
      </c>
      <c r="ET58" s="153">
        <v>42877</v>
      </c>
      <c r="EU58" s="153">
        <v>42878</v>
      </c>
      <c r="EV58" s="153">
        <v>42879</v>
      </c>
      <c r="EW58" s="153">
        <v>42880</v>
      </c>
      <c r="EX58" s="153">
        <v>42881</v>
      </c>
      <c r="EY58" s="153">
        <v>42882</v>
      </c>
      <c r="EZ58" s="153">
        <v>42883</v>
      </c>
      <c r="FA58" s="153">
        <v>42884</v>
      </c>
      <c r="FB58" s="153">
        <v>42885</v>
      </c>
      <c r="FC58" s="153">
        <v>42886</v>
      </c>
      <c r="FD58" s="153">
        <v>42887</v>
      </c>
      <c r="FE58" s="153">
        <v>42888</v>
      </c>
      <c r="FF58" s="153">
        <v>42889</v>
      </c>
      <c r="FG58" s="153">
        <v>42890</v>
      </c>
      <c r="FH58" s="153">
        <v>42891</v>
      </c>
      <c r="FI58" s="153">
        <v>42892</v>
      </c>
      <c r="FJ58" s="153">
        <v>42893</v>
      </c>
      <c r="FK58" s="153">
        <v>42894</v>
      </c>
      <c r="FL58" s="153">
        <v>42895</v>
      </c>
      <c r="FM58" s="153">
        <v>42896</v>
      </c>
      <c r="FN58" s="153">
        <v>42897</v>
      </c>
      <c r="FO58" s="153">
        <v>42898</v>
      </c>
      <c r="FP58" s="153">
        <v>42899</v>
      </c>
      <c r="FQ58" s="153">
        <v>42900</v>
      </c>
      <c r="FR58" s="153">
        <v>42901</v>
      </c>
      <c r="FS58" s="153">
        <v>42902</v>
      </c>
      <c r="FT58" s="153">
        <v>42903</v>
      </c>
      <c r="FU58" s="153">
        <v>42904</v>
      </c>
      <c r="FV58" s="153">
        <v>42905</v>
      </c>
      <c r="FW58" s="153">
        <v>42906</v>
      </c>
      <c r="FX58" s="153">
        <v>42907</v>
      </c>
      <c r="FY58" s="153">
        <v>42908</v>
      </c>
      <c r="FZ58" s="153">
        <v>42909</v>
      </c>
      <c r="GA58" s="153">
        <v>42910</v>
      </c>
      <c r="GB58" s="153">
        <v>42911</v>
      </c>
      <c r="GC58" s="153">
        <v>42912</v>
      </c>
      <c r="GD58" s="153">
        <v>42913</v>
      </c>
      <c r="GE58" s="153">
        <v>42914</v>
      </c>
      <c r="GF58" s="153">
        <v>42915</v>
      </c>
      <c r="GG58" s="153">
        <v>42916</v>
      </c>
      <c r="GH58" s="153">
        <v>42917</v>
      </c>
      <c r="GI58" s="153">
        <v>42918</v>
      </c>
      <c r="GJ58" s="153">
        <v>42919</v>
      </c>
      <c r="GK58" s="153">
        <v>42920</v>
      </c>
      <c r="GL58" s="153">
        <v>42921</v>
      </c>
      <c r="GM58" s="153">
        <v>42922</v>
      </c>
      <c r="GN58" s="153">
        <v>42923</v>
      </c>
      <c r="GO58" s="153">
        <v>42924</v>
      </c>
      <c r="GP58" s="153">
        <v>42925</v>
      </c>
      <c r="GQ58" s="153">
        <v>42926</v>
      </c>
      <c r="GR58" s="153">
        <v>42927</v>
      </c>
      <c r="GS58" s="153">
        <v>42928</v>
      </c>
      <c r="GT58" s="153">
        <v>42929</v>
      </c>
      <c r="GU58" s="153">
        <v>42930</v>
      </c>
      <c r="GV58" s="153">
        <v>42931</v>
      </c>
      <c r="GW58" s="153">
        <v>42932</v>
      </c>
      <c r="GX58" s="153">
        <v>42933</v>
      </c>
      <c r="GY58" s="153">
        <v>42934</v>
      </c>
      <c r="GZ58" s="153">
        <v>42935</v>
      </c>
      <c r="HA58" s="153">
        <v>42936</v>
      </c>
      <c r="HB58" s="153">
        <v>42937</v>
      </c>
      <c r="HC58" s="153">
        <v>42938</v>
      </c>
      <c r="HD58" s="153">
        <v>42939</v>
      </c>
      <c r="HE58" s="153">
        <v>42940</v>
      </c>
      <c r="HF58" s="153">
        <v>42941</v>
      </c>
      <c r="HG58" s="153">
        <v>42942</v>
      </c>
      <c r="HH58" s="153">
        <v>42943</v>
      </c>
      <c r="HI58" s="153">
        <v>42944</v>
      </c>
      <c r="HJ58" s="153">
        <v>42945</v>
      </c>
      <c r="HK58" s="153">
        <v>42946</v>
      </c>
      <c r="HL58" s="153">
        <v>42947</v>
      </c>
      <c r="HM58" s="153">
        <v>42948</v>
      </c>
      <c r="HN58" s="153">
        <v>42949</v>
      </c>
      <c r="HO58" s="153">
        <v>42950</v>
      </c>
      <c r="HP58" s="153">
        <v>42951</v>
      </c>
      <c r="HQ58" s="153">
        <v>42952</v>
      </c>
      <c r="HR58" s="153">
        <v>42953</v>
      </c>
      <c r="HS58" s="153">
        <v>42954</v>
      </c>
      <c r="HT58" s="153">
        <v>42955</v>
      </c>
      <c r="HU58" s="153">
        <v>42956</v>
      </c>
      <c r="HV58" s="153">
        <v>42957</v>
      </c>
      <c r="HW58" s="153">
        <v>42958</v>
      </c>
      <c r="HX58" s="153">
        <v>42959</v>
      </c>
      <c r="HY58" s="153">
        <v>42960</v>
      </c>
      <c r="HZ58" s="153">
        <v>42961</v>
      </c>
      <c r="IA58" s="153">
        <v>42962</v>
      </c>
      <c r="IB58" s="153">
        <v>42963</v>
      </c>
      <c r="IC58" s="153">
        <v>42964</v>
      </c>
      <c r="ID58" s="153">
        <v>42965</v>
      </c>
      <c r="IE58" s="153">
        <v>42966</v>
      </c>
      <c r="IF58" s="153">
        <v>42967</v>
      </c>
      <c r="IG58" s="153">
        <v>42968</v>
      </c>
      <c r="IH58" s="153">
        <v>42969</v>
      </c>
      <c r="II58" s="153">
        <v>42970</v>
      </c>
      <c r="IJ58" s="153">
        <v>42971</v>
      </c>
      <c r="IK58" s="153">
        <v>42972</v>
      </c>
      <c r="IL58" s="153">
        <v>42973</v>
      </c>
      <c r="IM58" s="153">
        <v>42974</v>
      </c>
      <c r="IN58" s="153">
        <v>42975</v>
      </c>
      <c r="IO58" s="153">
        <v>42976</v>
      </c>
      <c r="IP58" s="153">
        <v>42977</v>
      </c>
      <c r="IQ58" s="153">
        <v>42978</v>
      </c>
      <c r="IR58" s="153">
        <v>42979</v>
      </c>
      <c r="IS58" s="153">
        <v>42980</v>
      </c>
      <c r="IT58" s="153">
        <v>42981</v>
      </c>
      <c r="IU58" s="153">
        <v>42982</v>
      </c>
      <c r="IV58" s="153">
        <v>42983</v>
      </c>
      <c r="IW58" s="153">
        <v>42984</v>
      </c>
      <c r="IX58" s="153">
        <v>42985</v>
      </c>
      <c r="IY58" s="153">
        <v>42986</v>
      </c>
      <c r="IZ58" s="153">
        <v>42987</v>
      </c>
      <c r="JA58" s="153">
        <v>42988</v>
      </c>
      <c r="JB58" s="153">
        <v>42989</v>
      </c>
      <c r="JC58" s="153">
        <v>42990</v>
      </c>
      <c r="JD58" s="153">
        <v>42991</v>
      </c>
      <c r="JE58" s="153">
        <v>42992</v>
      </c>
      <c r="JF58" s="153">
        <v>42993</v>
      </c>
      <c r="JG58" s="153">
        <v>42994</v>
      </c>
      <c r="JH58" s="153">
        <v>42995</v>
      </c>
      <c r="JI58" s="153">
        <v>42996</v>
      </c>
      <c r="JJ58" s="153">
        <v>42997</v>
      </c>
      <c r="JK58" s="153">
        <v>42998</v>
      </c>
      <c r="JL58" s="153">
        <v>42999</v>
      </c>
      <c r="JM58" s="153">
        <v>43000</v>
      </c>
      <c r="JN58" s="153">
        <v>43001</v>
      </c>
      <c r="JO58" s="153">
        <v>43002</v>
      </c>
      <c r="JP58" s="153">
        <v>43003</v>
      </c>
      <c r="JQ58" s="153">
        <v>43004</v>
      </c>
      <c r="JR58" s="153">
        <v>43005</v>
      </c>
      <c r="JS58" s="153">
        <v>43006</v>
      </c>
      <c r="JT58" s="153">
        <v>43007</v>
      </c>
      <c r="JU58" s="153">
        <v>43008</v>
      </c>
      <c r="JV58" s="153">
        <v>43009</v>
      </c>
      <c r="JW58" s="153">
        <v>43010</v>
      </c>
      <c r="JX58" s="153">
        <v>43011</v>
      </c>
      <c r="JY58" s="153">
        <v>43012</v>
      </c>
      <c r="JZ58" s="153">
        <v>43013</v>
      </c>
      <c r="KA58" s="153">
        <v>43014</v>
      </c>
      <c r="KB58" s="153">
        <v>43015</v>
      </c>
      <c r="KC58" s="153">
        <v>43016</v>
      </c>
      <c r="KD58" s="153">
        <v>43017</v>
      </c>
      <c r="KE58" s="153">
        <v>43018</v>
      </c>
      <c r="KF58" s="153">
        <v>43019</v>
      </c>
      <c r="KG58" s="153">
        <v>43020</v>
      </c>
      <c r="KH58" s="153">
        <v>43021</v>
      </c>
      <c r="KI58" s="153">
        <v>43022</v>
      </c>
      <c r="KJ58" s="153">
        <v>43023</v>
      </c>
      <c r="KK58" s="153">
        <v>43024</v>
      </c>
      <c r="KL58" s="153">
        <v>43025</v>
      </c>
      <c r="KM58" s="153">
        <v>43026</v>
      </c>
      <c r="KN58" s="153">
        <v>43027</v>
      </c>
      <c r="KO58" s="153">
        <v>43028</v>
      </c>
      <c r="KP58" s="153">
        <v>43029</v>
      </c>
      <c r="KQ58" s="153">
        <v>43030</v>
      </c>
      <c r="KR58" s="153">
        <v>43031</v>
      </c>
      <c r="KS58" s="153">
        <v>43032</v>
      </c>
      <c r="KT58" s="153">
        <v>43033</v>
      </c>
      <c r="KU58" s="153">
        <v>43034</v>
      </c>
      <c r="KV58" s="153">
        <v>43035</v>
      </c>
      <c r="KW58" s="153">
        <v>43036</v>
      </c>
      <c r="KX58" s="153">
        <v>43037</v>
      </c>
      <c r="KY58" s="153">
        <v>43038</v>
      </c>
      <c r="KZ58" s="153">
        <v>43039</v>
      </c>
      <c r="LA58" s="153">
        <v>43040</v>
      </c>
      <c r="LB58" s="153">
        <v>43041</v>
      </c>
      <c r="LC58" s="153">
        <v>43042</v>
      </c>
      <c r="LD58" s="153">
        <v>43043</v>
      </c>
      <c r="LE58" s="153">
        <v>43044</v>
      </c>
      <c r="LF58" s="153">
        <v>43045</v>
      </c>
      <c r="LG58" s="153">
        <v>43046</v>
      </c>
      <c r="LH58" s="153">
        <v>43047</v>
      </c>
      <c r="LI58" s="153">
        <v>43048</v>
      </c>
      <c r="LJ58" s="153">
        <v>43049</v>
      </c>
      <c r="LK58" s="153">
        <v>43050</v>
      </c>
      <c r="LL58" s="153">
        <v>43051</v>
      </c>
      <c r="LM58" s="153">
        <v>43052</v>
      </c>
      <c r="LN58" s="153">
        <v>43053</v>
      </c>
      <c r="LO58" s="153">
        <v>43054</v>
      </c>
      <c r="LP58" s="153">
        <v>43055</v>
      </c>
      <c r="LQ58" s="153">
        <v>43056</v>
      </c>
      <c r="LR58" s="153">
        <v>43057</v>
      </c>
      <c r="LS58" s="153">
        <v>43058</v>
      </c>
      <c r="LT58" s="153">
        <v>43059</v>
      </c>
      <c r="LU58" s="153">
        <v>43060</v>
      </c>
      <c r="LV58" s="153">
        <v>43061</v>
      </c>
      <c r="LW58" s="153">
        <v>43062</v>
      </c>
      <c r="LX58" s="153">
        <v>43063</v>
      </c>
      <c r="LY58" s="153">
        <v>43064</v>
      </c>
      <c r="LZ58" s="153">
        <v>43065</v>
      </c>
      <c r="MA58" s="153">
        <v>43066</v>
      </c>
      <c r="MB58" s="153">
        <v>43067</v>
      </c>
      <c r="MC58" s="153">
        <v>43068</v>
      </c>
      <c r="MD58" s="153">
        <v>43069</v>
      </c>
      <c r="ME58" s="153">
        <v>43070</v>
      </c>
      <c r="MF58" s="153">
        <v>43071</v>
      </c>
      <c r="MG58" s="153">
        <v>43072</v>
      </c>
      <c r="MH58" s="153">
        <v>43073</v>
      </c>
      <c r="MI58" s="153">
        <v>43074</v>
      </c>
      <c r="MJ58" s="153">
        <v>43075</v>
      </c>
      <c r="MK58" s="153">
        <v>43076</v>
      </c>
      <c r="ML58" s="153">
        <v>43077</v>
      </c>
      <c r="MM58" s="153">
        <v>43078</v>
      </c>
      <c r="MN58" s="153">
        <v>43079</v>
      </c>
      <c r="MO58" s="153">
        <v>43080</v>
      </c>
      <c r="MP58" s="153">
        <v>43081</v>
      </c>
      <c r="MQ58" s="153">
        <v>43082</v>
      </c>
      <c r="MR58" s="153">
        <v>43083</v>
      </c>
      <c r="MS58" s="153">
        <v>43084</v>
      </c>
      <c r="MT58" s="153">
        <v>43085</v>
      </c>
      <c r="MU58" s="153">
        <v>43086</v>
      </c>
      <c r="MV58" s="153">
        <v>43087</v>
      </c>
      <c r="MW58" s="153">
        <v>43088</v>
      </c>
      <c r="MX58" s="153">
        <v>43089</v>
      </c>
      <c r="MY58" s="153">
        <v>43090</v>
      </c>
      <c r="MZ58" s="153">
        <v>43091</v>
      </c>
      <c r="NA58" s="153">
        <v>43092</v>
      </c>
      <c r="NB58" s="153">
        <v>43093</v>
      </c>
      <c r="NC58" s="153">
        <v>43094</v>
      </c>
      <c r="ND58" s="153">
        <v>43095</v>
      </c>
      <c r="NE58" s="153">
        <v>43096</v>
      </c>
      <c r="NF58" s="153">
        <v>43097</v>
      </c>
      <c r="NG58" s="153">
        <v>43098</v>
      </c>
      <c r="NH58" s="153">
        <v>43099</v>
      </c>
      <c r="NI58" s="153">
        <v>43100</v>
      </c>
      <c r="NJ58" s="154"/>
    </row>
    <row r="59" spans="1:374" s="155" customFormat="1" x14ac:dyDescent="0.35">
      <c r="A59" s="151"/>
      <c r="B59" s="1155"/>
      <c r="C59" s="1155"/>
      <c r="D59" s="1155"/>
      <c r="E59" s="1155"/>
      <c r="F59" s="1155"/>
      <c r="G59" s="1155"/>
      <c r="H59" s="1155"/>
      <c r="I59" s="156">
        <v>42736</v>
      </c>
      <c r="J59" s="157">
        <v>42737</v>
      </c>
      <c r="K59" s="157">
        <v>42738</v>
      </c>
      <c r="L59" s="157">
        <v>42739</v>
      </c>
      <c r="M59" s="157">
        <v>42740</v>
      </c>
      <c r="N59" s="157">
        <v>42741</v>
      </c>
      <c r="O59" s="157">
        <v>42742</v>
      </c>
      <c r="P59" s="157">
        <v>42743</v>
      </c>
      <c r="Q59" s="157">
        <v>42744</v>
      </c>
      <c r="R59" s="157">
        <v>42745</v>
      </c>
      <c r="S59" s="157">
        <v>42746</v>
      </c>
      <c r="T59" s="157">
        <v>42747</v>
      </c>
      <c r="U59" s="157">
        <v>42748</v>
      </c>
      <c r="V59" s="157">
        <v>42749</v>
      </c>
      <c r="W59" s="157">
        <v>42750</v>
      </c>
      <c r="X59" s="157">
        <v>42751</v>
      </c>
      <c r="Y59" s="157">
        <v>42752</v>
      </c>
      <c r="Z59" s="157">
        <v>42753</v>
      </c>
      <c r="AA59" s="157">
        <v>42754</v>
      </c>
      <c r="AB59" s="157">
        <v>42755</v>
      </c>
      <c r="AC59" s="157">
        <v>42756</v>
      </c>
      <c r="AD59" s="157">
        <v>42757</v>
      </c>
      <c r="AE59" s="157">
        <v>42758</v>
      </c>
      <c r="AF59" s="157">
        <v>42759</v>
      </c>
      <c r="AG59" s="157">
        <v>42760</v>
      </c>
      <c r="AH59" s="157">
        <v>42761</v>
      </c>
      <c r="AI59" s="157">
        <v>42762</v>
      </c>
      <c r="AJ59" s="157">
        <v>42763</v>
      </c>
      <c r="AK59" s="157">
        <v>42764</v>
      </c>
      <c r="AL59" s="157">
        <v>42765</v>
      </c>
      <c r="AM59" s="157">
        <v>42766</v>
      </c>
      <c r="AN59" s="157">
        <v>42767</v>
      </c>
      <c r="AO59" s="157">
        <v>42768</v>
      </c>
      <c r="AP59" s="157">
        <v>42769</v>
      </c>
      <c r="AQ59" s="157">
        <v>42770</v>
      </c>
      <c r="AR59" s="157">
        <v>42771</v>
      </c>
      <c r="AS59" s="157">
        <v>42772</v>
      </c>
      <c r="AT59" s="157">
        <v>42773</v>
      </c>
      <c r="AU59" s="157">
        <v>42774</v>
      </c>
      <c r="AV59" s="157">
        <v>42775</v>
      </c>
      <c r="AW59" s="157">
        <v>42776</v>
      </c>
      <c r="AX59" s="157">
        <v>42777</v>
      </c>
      <c r="AY59" s="157">
        <v>42778</v>
      </c>
      <c r="AZ59" s="157">
        <v>42779</v>
      </c>
      <c r="BA59" s="157">
        <v>42780</v>
      </c>
      <c r="BB59" s="157">
        <v>42781</v>
      </c>
      <c r="BC59" s="157">
        <v>42782</v>
      </c>
      <c r="BD59" s="157">
        <v>42783</v>
      </c>
      <c r="BE59" s="157">
        <v>42784</v>
      </c>
      <c r="BF59" s="157">
        <v>42785</v>
      </c>
      <c r="BG59" s="157">
        <v>42786</v>
      </c>
      <c r="BH59" s="157">
        <v>42787</v>
      </c>
      <c r="BI59" s="157">
        <v>42788</v>
      </c>
      <c r="BJ59" s="157">
        <v>42789</v>
      </c>
      <c r="BK59" s="157">
        <v>42790</v>
      </c>
      <c r="BL59" s="157">
        <v>42791</v>
      </c>
      <c r="BM59" s="157">
        <v>42792</v>
      </c>
      <c r="BN59" s="157">
        <v>42793</v>
      </c>
      <c r="BO59" s="157">
        <v>42794</v>
      </c>
      <c r="BP59" s="157">
        <v>42795</v>
      </c>
      <c r="BQ59" s="157">
        <v>42796</v>
      </c>
      <c r="BR59" s="157">
        <v>42797</v>
      </c>
      <c r="BS59" s="157">
        <v>42798</v>
      </c>
      <c r="BT59" s="157">
        <v>42799</v>
      </c>
      <c r="BU59" s="157">
        <v>42800</v>
      </c>
      <c r="BV59" s="157">
        <v>42801</v>
      </c>
      <c r="BW59" s="157">
        <v>42802</v>
      </c>
      <c r="BX59" s="157">
        <v>42803</v>
      </c>
      <c r="BY59" s="157">
        <v>42804</v>
      </c>
      <c r="BZ59" s="157">
        <v>42805</v>
      </c>
      <c r="CA59" s="157">
        <v>42806</v>
      </c>
      <c r="CB59" s="157">
        <v>42807</v>
      </c>
      <c r="CC59" s="157">
        <v>42808</v>
      </c>
      <c r="CD59" s="157">
        <v>42809</v>
      </c>
      <c r="CE59" s="157">
        <v>42810</v>
      </c>
      <c r="CF59" s="157">
        <v>42811</v>
      </c>
      <c r="CG59" s="157">
        <v>42812</v>
      </c>
      <c r="CH59" s="157">
        <v>42813</v>
      </c>
      <c r="CI59" s="157">
        <v>42814</v>
      </c>
      <c r="CJ59" s="157">
        <v>42815</v>
      </c>
      <c r="CK59" s="157">
        <v>42816</v>
      </c>
      <c r="CL59" s="157">
        <v>42817</v>
      </c>
      <c r="CM59" s="157">
        <v>42818</v>
      </c>
      <c r="CN59" s="157">
        <v>42819</v>
      </c>
      <c r="CO59" s="157">
        <v>42820</v>
      </c>
      <c r="CP59" s="157">
        <v>42821</v>
      </c>
      <c r="CQ59" s="157">
        <v>42822</v>
      </c>
      <c r="CR59" s="157">
        <v>42823</v>
      </c>
      <c r="CS59" s="157">
        <v>42824</v>
      </c>
      <c r="CT59" s="157">
        <v>42825</v>
      </c>
      <c r="CU59" s="157">
        <v>42826</v>
      </c>
      <c r="CV59" s="157">
        <v>42827</v>
      </c>
      <c r="CW59" s="157">
        <v>42828</v>
      </c>
      <c r="CX59" s="157">
        <v>42829</v>
      </c>
      <c r="CY59" s="157">
        <v>42830</v>
      </c>
      <c r="CZ59" s="157">
        <v>42831</v>
      </c>
      <c r="DA59" s="157">
        <v>42832</v>
      </c>
      <c r="DB59" s="157">
        <v>42833</v>
      </c>
      <c r="DC59" s="157">
        <v>42834</v>
      </c>
      <c r="DD59" s="157">
        <v>42835</v>
      </c>
      <c r="DE59" s="157">
        <v>42836</v>
      </c>
      <c r="DF59" s="157">
        <v>42837</v>
      </c>
      <c r="DG59" s="157">
        <v>42838</v>
      </c>
      <c r="DH59" s="157">
        <v>42839</v>
      </c>
      <c r="DI59" s="157">
        <v>42840</v>
      </c>
      <c r="DJ59" s="157">
        <v>42841</v>
      </c>
      <c r="DK59" s="157">
        <v>42842</v>
      </c>
      <c r="DL59" s="157">
        <v>42843</v>
      </c>
      <c r="DM59" s="157">
        <v>42844</v>
      </c>
      <c r="DN59" s="157">
        <v>42845</v>
      </c>
      <c r="DO59" s="157">
        <v>42846</v>
      </c>
      <c r="DP59" s="157">
        <v>42847</v>
      </c>
      <c r="DQ59" s="157">
        <v>42848</v>
      </c>
      <c r="DR59" s="157">
        <v>42849</v>
      </c>
      <c r="DS59" s="157">
        <v>42850</v>
      </c>
      <c r="DT59" s="157">
        <v>42851</v>
      </c>
      <c r="DU59" s="157">
        <v>42852</v>
      </c>
      <c r="DV59" s="157">
        <v>42853</v>
      </c>
      <c r="DW59" s="157">
        <v>42854</v>
      </c>
      <c r="DX59" s="157">
        <v>42855</v>
      </c>
      <c r="DY59" s="157">
        <v>42856</v>
      </c>
      <c r="DZ59" s="157">
        <v>42857</v>
      </c>
      <c r="EA59" s="157">
        <v>42858</v>
      </c>
      <c r="EB59" s="157">
        <v>42859</v>
      </c>
      <c r="EC59" s="157">
        <v>42860</v>
      </c>
      <c r="ED59" s="157">
        <v>42861</v>
      </c>
      <c r="EE59" s="157">
        <v>42862</v>
      </c>
      <c r="EF59" s="157">
        <v>42863</v>
      </c>
      <c r="EG59" s="157">
        <v>42864</v>
      </c>
      <c r="EH59" s="157">
        <v>42865</v>
      </c>
      <c r="EI59" s="157">
        <v>42866</v>
      </c>
      <c r="EJ59" s="157">
        <v>42867</v>
      </c>
      <c r="EK59" s="157">
        <v>42868</v>
      </c>
      <c r="EL59" s="157">
        <v>42869</v>
      </c>
      <c r="EM59" s="157">
        <v>42870</v>
      </c>
      <c r="EN59" s="157">
        <v>42871</v>
      </c>
      <c r="EO59" s="157">
        <v>42872</v>
      </c>
      <c r="EP59" s="157">
        <v>42873</v>
      </c>
      <c r="EQ59" s="157">
        <v>42874</v>
      </c>
      <c r="ER59" s="157">
        <v>42875</v>
      </c>
      <c r="ES59" s="157">
        <v>42876</v>
      </c>
      <c r="ET59" s="157">
        <v>42877</v>
      </c>
      <c r="EU59" s="157">
        <v>42878</v>
      </c>
      <c r="EV59" s="157">
        <v>42879</v>
      </c>
      <c r="EW59" s="157">
        <v>42880</v>
      </c>
      <c r="EX59" s="157">
        <v>42881</v>
      </c>
      <c r="EY59" s="157">
        <v>42882</v>
      </c>
      <c r="EZ59" s="157">
        <v>42883</v>
      </c>
      <c r="FA59" s="157">
        <v>42884</v>
      </c>
      <c r="FB59" s="157">
        <v>42885</v>
      </c>
      <c r="FC59" s="157">
        <v>42886</v>
      </c>
      <c r="FD59" s="157">
        <v>42887</v>
      </c>
      <c r="FE59" s="157">
        <v>42888</v>
      </c>
      <c r="FF59" s="157">
        <v>42889</v>
      </c>
      <c r="FG59" s="157">
        <v>42890</v>
      </c>
      <c r="FH59" s="157">
        <v>42891</v>
      </c>
      <c r="FI59" s="157">
        <v>42892</v>
      </c>
      <c r="FJ59" s="157">
        <v>42893</v>
      </c>
      <c r="FK59" s="157">
        <v>42894</v>
      </c>
      <c r="FL59" s="157">
        <v>42895</v>
      </c>
      <c r="FM59" s="157">
        <v>42896</v>
      </c>
      <c r="FN59" s="157">
        <v>42897</v>
      </c>
      <c r="FO59" s="157">
        <v>42898</v>
      </c>
      <c r="FP59" s="157">
        <v>42899</v>
      </c>
      <c r="FQ59" s="157">
        <v>42900</v>
      </c>
      <c r="FR59" s="157">
        <v>42901</v>
      </c>
      <c r="FS59" s="157">
        <v>42902</v>
      </c>
      <c r="FT59" s="157">
        <v>42903</v>
      </c>
      <c r="FU59" s="157">
        <v>42904</v>
      </c>
      <c r="FV59" s="157">
        <v>42905</v>
      </c>
      <c r="FW59" s="157">
        <v>42906</v>
      </c>
      <c r="FX59" s="157">
        <v>42907</v>
      </c>
      <c r="FY59" s="157">
        <v>42908</v>
      </c>
      <c r="FZ59" s="157">
        <v>42909</v>
      </c>
      <c r="GA59" s="157">
        <v>42910</v>
      </c>
      <c r="GB59" s="157">
        <v>42911</v>
      </c>
      <c r="GC59" s="157">
        <v>42912</v>
      </c>
      <c r="GD59" s="157">
        <v>42913</v>
      </c>
      <c r="GE59" s="157">
        <v>42914</v>
      </c>
      <c r="GF59" s="157">
        <v>42915</v>
      </c>
      <c r="GG59" s="157">
        <v>42916</v>
      </c>
      <c r="GH59" s="157">
        <v>42917</v>
      </c>
      <c r="GI59" s="157">
        <v>42918</v>
      </c>
      <c r="GJ59" s="157">
        <v>42919</v>
      </c>
      <c r="GK59" s="157">
        <v>42920</v>
      </c>
      <c r="GL59" s="157">
        <v>42921</v>
      </c>
      <c r="GM59" s="157">
        <v>42922</v>
      </c>
      <c r="GN59" s="157">
        <v>42923</v>
      </c>
      <c r="GO59" s="157">
        <v>42924</v>
      </c>
      <c r="GP59" s="157">
        <v>42925</v>
      </c>
      <c r="GQ59" s="157">
        <v>42926</v>
      </c>
      <c r="GR59" s="157">
        <v>42927</v>
      </c>
      <c r="GS59" s="157">
        <v>42928</v>
      </c>
      <c r="GT59" s="157">
        <v>42929</v>
      </c>
      <c r="GU59" s="157">
        <v>42930</v>
      </c>
      <c r="GV59" s="157">
        <v>42931</v>
      </c>
      <c r="GW59" s="157">
        <v>42932</v>
      </c>
      <c r="GX59" s="157">
        <v>42933</v>
      </c>
      <c r="GY59" s="157">
        <v>42934</v>
      </c>
      <c r="GZ59" s="157">
        <v>42935</v>
      </c>
      <c r="HA59" s="157">
        <v>42936</v>
      </c>
      <c r="HB59" s="157">
        <v>42937</v>
      </c>
      <c r="HC59" s="157">
        <v>42938</v>
      </c>
      <c r="HD59" s="157">
        <v>42939</v>
      </c>
      <c r="HE59" s="157">
        <v>42940</v>
      </c>
      <c r="HF59" s="157">
        <v>42941</v>
      </c>
      <c r="HG59" s="157">
        <v>42942</v>
      </c>
      <c r="HH59" s="157">
        <v>42943</v>
      </c>
      <c r="HI59" s="157">
        <v>42944</v>
      </c>
      <c r="HJ59" s="157">
        <v>42945</v>
      </c>
      <c r="HK59" s="157">
        <v>42946</v>
      </c>
      <c r="HL59" s="157">
        <v>42947</v>
      </c>
      <c r="HM59" s="157">
        <v>42948</v>
      </c>
      <c r="HN59" s="157">
        <v>42949</v>
      </c>
      <c r="HO59" s="157">
        <v>42950</v>
      </c>
      <c r="HP59" s="157">
        <v>42951</v>
      </c>
      <c r="HQ59" s="157">
        <v>42952</v>
      </c>
      <c r="HR59" s="157">
        <v>42953</v>
      </c>
      <c r="HS59" s="157">
        <v>42954</v>
      </c>
      <c r="HT59" s="157">
        <v>42955</v>
      </c>
      <c r="HU59" s="157">
        <v>42956</v>
      </c>
      <c r="HV59" s="157">
        <v>42957</v>
      </c>
      <c r="HW59" s="157">
        <v>42958</v>
      </c>
      <c r="HX59" s="157">
        <v>42959</v>
      </c>
      <c r="HY59" s="157">
        <v>42960</v>
      </c>
      <c r="HZ59" s="157">
        <v>42961</v>
      </c>
      <c r="IA59" s="157">
        <v>42962</v>
      </c>
      <c r="IB59" s="157">
        <v>42963</v>
      </c>
      <c r="IC59" s="157">
        <v>42964</v>
      </c>
      <c r="ID59" s="157">
        <v>42965</v>
      </c>
      <c r="IE59" s="157">
        <v>42966</v>
      </c>
      <c r="IF59" s="157">
        <v>42967</v>
      </c>
      <c r="IG59" s="157">
        <v>42968</v>
      </c>
      <c r="IH59" s="157">
        <v>42969</v>
      </c>
      <c r="II59" s="157">
        <v>42970</v>
      </c>
      <c r="IJ59" s="157">
        <v>42971</v>
      </c>
      <c r="IK59" s="157">
        <v>42972</v>
      </c>
      <c r="IL59" s="157">
        <v>42973</v>
      </c>
      <c r="IM59" s="157">
        <v>42974</v>
      </c>
      <c r="IN59" s="157">
        <v>42975</v>
      </c>
      <c r="IO59" s="157">
        <v>42976</v>
      </c>
      <c r="IP59" s="157">
        <v>42977</v>
      </c>
      <c r="IQ59" s="157">
        <v>42978</v>
      </c>
      <c r="IR59" s="157">
        <v>42979</v>
      </c>
      <c r="IS59" s="157">
        <v>42980</v>
      </c>
      <c r="IT59" s="157">
        <v>42981</v>
      </c>
      <c r="IU59" s="157">
        <v>42982</v>
      </c>
      <c r="IV59" s="157">
        <v>42983</v>
      </c>
      <c r="IW59" s="157">
        <v>42984</v>
      </c>
      <c r="IX59" s="157">
        <v>42985</v>
      </c>
      <c r="IY59" s="157">
        <v>42986</v>
      </c>
      <c r="IZ59" s="157">
        <v>42987</v>
      </c>
      <c r="JA59" s="157">
        <v>42988</v>
      </c>
      <c r="JB59" s="157">
        <v>42989</v>
      </c>
      <c r="JC59" s="157">
        <v>42990</v>
      </c>
      <c r="JD59" s="157">
        <v>42991</v>
      </c>
      <c r="JE59" s="157">
        <v>42992</v>
      </c>
      <c r="JF59" s="157">
        <v>42993</v>
      </c>
      <c r="JG59" s="157">
        <v>42994</v>
      </c>
      <c r="JH59" s="157">
        <v>42995</v>
      </c>
      <c r="JI59" s="157">
        <v>42996</v>
      </c>
      <c r="JJ59" s="157">
        <v>42997</v>
      </c>
      <c r="JK59" s="157">
        <v>42998</v>
      </c>
      <c r="JL59" s="157">
        <v>42999</v>
      </c>
      <c r="JM59" s="157">
        <v>43000</v>
      </c>
      <c r="JN59" s="157">
        <v>43001</v>
      </c>
      <c r="JO59" s="157">
        <v>43002</v>
      </c>
      <c r="JP59" s="157">
        <v>43003</v>
      </c>
      <c r="JQ59" s="157">
        <v>43004</v>
      </c>
      <c r="JR59" s="157">
        <v>43005</v>
      </c>
      <c r="JS59" s="157">
        <v>43006</v>
      </c>
      <c r="JT59" s="157">
        <v>43007</v>
      </c>
      <c r="JU59" s="157">
        <v>43008</v>
      </c>
      <c r="JV59" s="157">
        <v>43009</v>
      </c>
      <c r="JW59" s="157">
        <v>43010</v>
      </c>
      <c r="JX59" s="157">
        <v>43011</v>
      </c>
      <c r="JY59" s="157">
        <v>43012</v>
      </c>
      <c r="JZ59" s="157">
        <v>43013</v>
      </c>
      <c r="KA59" s="157">
        <v>43014</v>
      </c>
      <c r="KB59" s="157">
        <v>43015</v>
      </c>
      <c r="KC59" s="157">
        <v>43016</v>
      </c>
      <c r="KD59" s="157">
        <v>43017</v>
      </c>
      <c r="KE59" s="157">
        <v>43018</v>
      </c>
      <c r="KF59" s="157">
        <v>43019</v>
      </c>
      <c r="KG59" s="157">
        <v>43020</v>
      </c>
      <c r="KH59" s="157">
        <v>43021</v>
      </c>
      <c r="KI59" s="157">
        <v>43022</v>
      </c>
      <c r="KJ59" s="157">
        <v>43023</v>
      </c>
      <c r="KK59" s="157">
        <v>43024</v>
      </c>
      <c r="KL59" s="157">
        <v>43025</v>
      </c>
      <c r="KM59" s="157">
        <v>43026</v>
      </c>
      <c r="KN59" s="157">
        <v>43027</v>
      </c>
      <c r="KO59" s="157">
        <v>43028</v>
      </c>
      <c r="KP59" s="157">
        <v>43029</v>
      </c>
      <c r="KQ59" s="157">
        <v>43030</v>
      </c>
      <c r="KR59" s="157">
        <v>43031</v>
      </c>
      <c r="KS59" s="157">
        <v>43032</v>
      </c>
      <c r="KT59" s="157">
        <v>43033</v>
      </c>
      <c r="KU59" s="157">
        <v>43034</v>
      </c>
      <c r="KV59" s="157">
        <v>43035</v>
      </c>
      <c r="KW59" s="157">
        <v>43036</v>
      </c>
      <c r="KX59" s="157">
        <v>43037</v>
      </c>
      <c r="KY59" s="157">
        <v>43038</v>
      </c>
      <c r="KZ59" s="157">
        <v>43039</v>
      </c>
      <c r="LA59" s="157">
        <v>43040</v>
      </c>
      <c r="LB59" s="157">
        <v>43041</v>
      </c>
      <c r="LC59" s="157">
        <v>43042</v>
      </c>
      <c r="LD59" s="157">
        <v>43043</v>
      </c>
      <c r="LE59" s="157">
        <v>43044</v>
      </c>
      <c r="LF59" s="157">
        <v>43045</v>
      </c>
      <c r="LG59" s="157">
        <v>43046</v>
      </c>
      <c r="LH59" s="157">
        <v>43047</v>
      </c>
      <c r="LI59" s="157">
        <v>43048</v>
      </c>
      <c r="LJ59" s="157">
        <v>43049</v>
      </c>
      <c r="LK59" s="157">
        <v>43050</v>
      </c>
      <c r="LL59" s="157">
        <v>43051</v>
      </c>
      <c r="LM59" s="157">
        <v>43052</v>
      </c>
      <c r="LN59" s="157">
        <v>43053</v>
      </c>
      <c r="LO59" s="157">
        <v>43054</v>
      </c>
      <c r="LP59" s="157">
        <v>43055</v>
      </c>
      <c r="LQ59" s="157">
        <v>43056</v>
      </c>
      <c r="LR59" s="157">
        <v>43057</v>
      </c>
      <c r="LS59" s="157">
        <v>43058</v>
      </c>
      <c r="LT59" s="157">
        <v>43059</v>
      </c>
      <c r="LU59" s="157">
        <v>43060</v>
      </c>
      <c r="LV59" s="157">
        <v>43061</v>
      </c>
      <c r="LW59" s="157">
        <v>43062</v>
      </c>
      <c r="LX59" s="157">
        <v>43063</v>
      </c>
      <c r="LY59" s="157">
        <v>43064</v>
      </c>
      <c r="LZ59" s="157">
        <v>43065</v>
      </c>
      <c r="MA59" s="157">
        <v>43066</v>
      </c>
      <c r="MB59" s="157">
        <v>43067</v>
      </c>
      <c r="MC59" s="157">
        <v>43068</v>
      </c>
      <c r="MD59" s="157">
        <v>43069</v>
      </c>
      <c r="ME59" s="157">
        <v>43070</v>
      </c>
      <c r="MF59" s="157">
        <v>43071</v>
      </c>
      <c r="MG59" s="157">
        <v>43072</v>
      </c>
      <c r="MH59" s="157">
        <v>43073</v>
      </c>
      <c r="MI59" s="157">
        <v>43074</v>
      </c>
      <c r="MJ59" s="157">
        <v>43075</v>
      </c>
      <c r="MK59" s="157">
        <v>43076</v>
      </c>
      <c r="ML59" s="157">
        <v>43077</v>
      </c>
      <c r="MM59" s="157">
        <v>43078</v>
      </c>
      <c r="MN59" s="157">
        <v>43079</v>
      </c>
      <c r="MO59" s="157">
        <v>43080</v>
      </c>
      <c r="MP59" s="157">
        <v>43081</v>
      </c>
      <c r="MQ59" s="157">
        <v>43082</v>
      </c>
      <c r="MR59" s="157">
        <v>43083</v>
      </c>
      <c r="MS59" s="157">
        <v>43084</v>
      </c>
      <c r="MT59" s="157">
        <v>43085</v>
      </c>
      <c r="MU59" s="157">
        <v>43086</v>
      </c>
      <c r="MV59" s="157">
        <v>43087</v>
      </c>
      <c r="MW59" s="157">
        <v>43088</v>
      </c>
      <c r="MX59" s="157">
        <v>43089</v>
      </c>
      <c r="MY59" s="157">
        <v>43090</v>
      </c>
      <c r="MZ59" s="157">
        <v>43091</v>
      </c>
      <c r="NA59" s="157">
        <v>43092</v>
      </c>
      <c r="NB59" s="157">
        <v>43093</v>
      </c>
      <c r="NC59" s="157">
        <v>43094</v>
      </c>
      <c r="ND59" s="157">
        <v>43095</v>
      </c>
      <c r="NE59" s="157">
        <v>43096</v>
      </c>
      <c r="NF59" s="157">
        <v>43097</v>
      </c>
      <c r="NG59" s="157">
        <v>43098</v>
      </c>
      <c r="NH59" s="157">
        <v>43099</v>
      </c>
      <c r="NI59" s="157">
        <v>43100</v>
      </c>
      <c r="NJ59" s="154"/>
    </row>
    <row r="60" spans="1:374" s="155" customFormat="1" x14ac:dyDescent="0.35">
      <c r="A60" s="151"/>
      <c r="B60" s="1154"/>
      <c r="C60" s="1154"/>
      <c r="D60" s="1154"/>
      <c r="E60" s="1154"/>
      <c r="F60" s="1154"/>
      <c r="G60" s="1154"/>
      <c r="H60" s="1154" t="str">
        <f t="shared" ref="H60" si="18">IF(F60="","",F60-G60)</f>
        <v/>
      </c>
      <c r="I60" s="152">
        <v>42736</v>
      </c>
      <c r="J60" s="153">
        <v>42737</v>
      </c>
      <c r="K60" s="153">
        <v>42738</v>
      </c>
      <c r="L60" s="153">
        <v>42739</v>
      </c>
      <c r="M60" s="153">
        <v>42740</v>
      </c>
      <c r="N60" s="153">
        <v>42741</v>
      </c>
      <c r="O60" s="153">
        <v>42742</v>
      </c>
      <c r="P60" s="153">
        <v>42743</v>
      </c>
      <c r="Q60" s="153">
        <v>42744</v>
      </c>
      <c r="R60" s="153">
        <v>42745</v>
      </c>
      <c r="S60" s="153">
        <v>42746</v>
      </c>
      <c r="T60" s="153">
        <v>42747</v>
      </c>
      <c r="U60" s="153">
        <v>42748</v>
      </c>
      <c r="V60" s="153">
        <v>42749</v>
      </c>
      <c r="W60" s="153">
        <v>42750</v>
      </c>
      <c r="X60" s="153">
        <v>42751</v>
      </c>
      <c r="Y60" s="153">
        <v>42752</v>
      </c>
      <c r="Z60" s="153">
        <v>42753</v>
      </c>
      <c r="AA60" s="153">
        <v>42754</v>
      </c>
      <c r="AB60" s="153">
        <v>42755</v>
      </c>
      <c r="AC60" s="153">
        <v>42756</v>
      </c>
      <c r="AD60" s="153">
        <v>42757</v>
      </c>
      <c r="AE60" s="153">
        <v>42758</v>
      </c>
      <c r="AF60" s="153">
        <v>42759</v>
      </c>
      <c r="AG60" s="153">
        <v>42760</v>
      </c>
      <c r="AH60" s="153">
        <v>42761</v>
      </c>
      <c r="AI60" s="153">
        <v>42762</v>
      </c>
      <c r="AJ60" s="153">
        <v>42763</v>
      </c>
      <c r="AK60" s="153">
        <v>42764</v>
      </c>
      <c r="AL60" s="153">
        <v>42765</v>
      </c>
      <c r="AM60" s="153">
        <v>42766</v>
      </c>
      <c r="AN60" s="153">
        <v>42767</v>
      </c>
      <c r="AO60" s="153">
        <v>42768</v>
      </c>
      <c r="AP60" s="153">
        <v>42769</v>
      </c>
      <c r="AQ60" s="153">
        <v>42770</v>
      </c>
      <c r="AR60" s="153">
        <v>42771</v>
      </c>
      <c r="AS60" s="153">
        <v>42772</v>
      </c>
      <c r="AT60" s="153">
        <v>42773</v>
      </c>
      <c r="AU60" s="153">
        <v>42774</v>
      </c>
      <c r="AV60" s="153">
        <v>42775</v>
      </c>
      <c r="AW60" s="153">
        <v>42776</v>
      </c>
      <c r="AX60" s="153">
        <v>42777</v>
      </c>
      <c r="AY60" s="153">
        <v>42778</v>
      </c>
      <c r="AZ60" s="153">
        <v>42779</v>
      </c>
      <c r="BA60" s="153">
        <v>42780</v>
      </c>
      <c r="BB60" s="153">
        <v>42781</v>
      </c>
      <c r="BC60" s="153">
        <v>42782</v>
      </c>
      <c r="BD60" s="153">
        <v>42783</v>
      </c>
      <c r="BE60" s="153">
        <v>42784</v>
      </c>
      <c r="BF60" s="153">
        <v>42785</v>
      </c>
      <c r="BG60" s="153">
        <v>42786</v>
      </c>
      <c r="BH60" s="153">
        <v>42787</v>
      </c>
      <c r="BI60" s="153">
        <v>42788</v>
      </c>
      <c r="BJ60" s="153">
        <v>42789</v>
      </c>
      <c r="BK60" s="153">
        <v>42790</v>
      </c>
      <c r="BL60" s="153">
        <v>42791</v>
      </c>
      <c r="BM60" s="153">
        <v>42792</v>
      </c>
      <c r="BN60" s="153">
        <v>42793</v>
      </c>
      <c r="BO60" s="153">
        <v>42794</v>
      </c>
      <c r="BP60" s="153">
        <v>42795</v>
      </c>
      <c r="BQ60" s="153">
        <v>42796</v>
      </c>
      <c r="BR60" s="153">
        <v>42797</v>
      </c>
      <c r="BS60" s="153">
        <v>42798</v>
      </c>
      <c r="BT60" s="153">
        <v>42799</v>
      </c>
      <c r="BU60" s="153">
        <v>42800</v>
      </c>
      <c r="BV60" s="153">
        <v>42801</v>
      </c>
      <c r="BW60" s="153">
        <v>42802</v>
      </c>
      <c r="BX60" s="153">
        <v>42803</v>
      </c>
      <c r="BY60" s="153">
        <v>42804</v>
      </c>
      <c r="BZ60" s="153">
        <v>42805</v>
      </c>
      <c r="CA60" s="153">
        <v>42806</v>
      </c>
      <c r="CB60" s="153">
        <v>42807</v>
      </c>
      <c r="CC60" s="153">
        <v>42808</v>
      </c>
      <c r="CD60" s="153">
        <v>42809</v>
      </c>
      <c r="CE60" s="153">
        <v>42810</v>
      </c>
      <c r="CF60" s="153">
        <v>42811</v>
      </c>
      <c r="CG60" s="153">
        <v>42812</v>
      </c>
      <c r="CH60" s="153">
        <v>42813</v>
      </c>
      <c r="CI60" s="153">
        <v>42814</v>
      </c>
      <c r="CJ60" s="153">
        <v>42815</v>
      </c>
      <c r="CK60" s="153">
        <v>42816</v>
      </c>
      <c r="CL60" s="153">
        <v>42817</v>
      </c>
      <c r="CM60" s="153">
        <v>42818</v>
      </c>
      <c r="CN60" s="153">
        <v>42819</v>
      </c>
      <c r="CO60" s="153">
        <v>42820</v>
      </c>
      <c r="CP60" s="153">
        <v>42821</v>
      </c>
      <c r="CQ60" s="153">
        <v>42822</v>
      </c>
      <c r="CR60" s="153">
        <v>42823</v>
      </c>
      <c r="CS60" s="153">
        <v>42824</v>
      </c>
      <c r="CT60" s="153">
        <v>42825</v>
      </c>
      <c r="CU60" s="153">
        <v>42826</v>
      </c>
      <c r="CV60" s="153">
        <v>42827</v>
      </c>
      <c r="CW60" s="153">
        <v>42828</v>
      </c>
      <c r="CX60" s="153">
        <v>42829</v>
      </c>
      <c r="CY60" s="153">
        <v>42830</v>
      </c>
      <c r="CZ60" s="153">
        <v>42831</v>
      </c>
      <c r="DA60" s="153">
        <v>42832</v>
      </c>
      <c r="DB60" s="153">
        <v>42833</v>
      </c>
      <c r="DC60" s="153">
        <v>42834</v>
      </c>
      <c r="DD60" s="153">
        <v>42835</v>
      </c>
      <c r="DE60" s="153">
        <v>42836</v>
      </c>
      <c r="DF60" s="153">
        <v>42837</v>
      </c>
      <c r="DG60" s="153">
        <v>42838</v>
      </c>
      <c r="DH60" s="153">
        <v>42839</v>
      </c>
      <c r="DI60" s="153">
        <v>42840</v>
      </c>
      <c r="DJ60" s="153">
        <v>42841</v>
      </c>
      <c r="DK60" s="153">
        <v>42842</v>
      </c>
      <c r="DL60" s="153">
        <v>42843</v>
      </c>
      <c r="DM60" s="153">
        <v>42844</v>
      </c>
      <c r="DN60" s="153">
        <v>42845</v>
      </c>
      <c r="DO60" s="153">
        <v>42846</v>
      </c>
      <c r="DP60" s="153">
        <v>42847</v>
      </c>
      <c r="DQ60" s="153">
        <v>42848</v>
      </c>
      <c r="DR60" s="153">
        <v>42849</v>
      </c>
      <c r="DS60" s="153">
        <v>42850</v>
      </c>
      <c r="DT60" s="153">
        <v>42851</v>
      </c>
      <c r="DU60" s="153">
        <v>42852</v>
      </c>
      <c r="DV60" s="153">
        <v>42853</v>
      </c>
      <c r="DW60" s="153">
        <v>42854</v>
      </c>
      <c r="DX60" s="153">
        <v>42855</v>
      </c>
      <c r="DY60" s="153">
        <v>42856</v>
      </c>
      <c r="DZ60" s="153">
        <v>42857</v>
      </c>
      <c r="EA60" s="153">
        <v>42858</v>
      </c>
      <c r="EB60" s="153">
        <v>42859</v>
      </c>
      <c r="EC60" s="153">
        <v>42860</v>
      </c>
      <c r="ED60" s="153">
        <v>42861</v>
      </c>
      <c r="EE60" s="153">
        <v>42862</v>
      </c>
      <c r="EF60" s="153">
        <v>42863</v>
      </c>
      <c r="EG60" s="153">
        <v>42864</v>
      </c>
      <c r="EH60" s="153">
        <v>42865</v>
      </c>
      <c r="EI60" s="153">
        <v>42866</v>
      </c>
      <c r="EJ60" s="153">
        <v>42867</v>
      </c>
      <c r="EK60" s="153">
        <v>42868</v>
      </c>
      <c r="EL60" s="153">
        <v>42869</v>
      </c>
      <c r="EM60" s="153">
        <v>42870</v>
      </c>
      <c r="EN60" s="153">
        <v>42871</v>
      </c>
      <c r="EO60" s="153">
        <v>42872</v>
      </c>
      <c r="EP60" s="153">
        <v>42873</v>
      </c>
      <c r="EQ60" s="153">
        <v>42874</v>
      </c>
      <c r="ER60" s="153">
        <v>42875</v>
      </c>
      <c r="ES60" s="153">
        <v>42876</v>
      </c>
      <c r="ET60" s="153">
        <v>42877</v>
      </c>
      <c r="EU60" s="153">
        <v>42878</v>
      </c>
      <c r="EV60" s="153">
        <v>42879</v>
      </c>
      <c r="EW60" s="153">
        <v>42880</v>
      </c>
      <c r="EX60" s="153">
        <v>42881</v>
      </c>
      <c r="EY60" s="153">
        <v>42882</v>
      </c>
      <c r="EZ60" s="153">
        <v>42883</v>
      </c>
      <c r="FA60" s="153">
        <v>42884</v>
      </c>
      <c r="FB60" s="153">
        <v>42885</v>
      </c>
      <c r="FC60" s="153">
        <v>42886</v>
      </c>
      <c r="FD60" s="153">
        <v>42887</v>
      </c>
      <c r="FE60" s="153">
        <v>42888</v>
      </c>
      <c r="FF60" s="153">
        <v>42889</v>
      </c>
      <c r="FG60" s="153">
        <v>42890</v>
      </c>
      <c r="FH60" s="153">
        <v>42891</v>
      </c>
      <c r="FI60" s="153">
        <v>42892</v>
      </c>
      <c r="FJ60" s="153">
        <v>42893</v>
      </c>
      <c r="FK60" s="153">
        <v>42894</v>
      </c>
      <c r="FL60" s="153">
        <v>42895</v>
      </c>
      <c r="FM60" s="153">
        <v>42896</v>
      </c>
      <c r="FN60" s="153">
        <v>42897</v>
      </c>
      <c r="FO60" s="153">
        <v>42898</v>
      </c>
      <c r="FP60" s="153">
        <v>42899</v>
      </c>
      <c r="FQ60" s="153">
        <v>42900</v>
      </c>
      <c r="FR60" s="153">
        <v>42901</v>
      </c>
      <c r="FS60" s="153">
        <v>42902</v>
      </c>
      <c r="FT60" s="153">
        <v>42903</v>
      </c>
      <c r="FU60" s="153">
        <v>42904</v>
      </c>
      <c r="FV60" s="153">
        <v>42905</v>
      </c>
      <c r="FW60" s="153">
        <v>42906</v>
      </c>
      <c r="FX60" s="153">
        <v>42907</v>
      </c>
      <c r="FY60" s="153">
        <v>42908</v>
      </c>
      <c r="FZ60" s="153">
        <v>42909</v>
      </c>
      <c r="GA60" s="153">
        <v>42910</v>
      </c>
      <c r="GB60" s="153">
        <v>42911</v>
      </c>
      <c r="GC60" s="153">
        <v>42912</v>
      </c>
      <c r="GD60" s="153">
        <v>42913</v>
      </c>
      <c r="GE60" s="153">
        <v>42914</v>
      </c>
      <c r="GF60" s="153">
        <v>42915</v>
      </c>
      <c r="GG60" s="153">
        <v>42916</v>
      </c>
      <c r="GH60" s="153">
        <v>42917</v>
      </c>
      <c r="GI60" s="153">
        <v>42918</v>
      </c>
      <c r="GJ60" s="153">
        <v>42919</v>
      </c>
      <c r="GK60" s="153">
        <v>42920</v>
      </c>
      <c r="GL60" s="153">
        <v>42921</v>
      </c>
      <c r="GM60" s="153">
        <v>42922</v>
      </c>
      <c r="GN60" s="153">
        <v>42923</v>
      </c>
      <c r="GO60" s="153">
        <v>42924</v>
      </c>
      <c r="GP60" s="153">
        <v>42925</v>
      </c>
      <c r="GQ60" s="153">
        <v>42926</v>
      </c>
      <c r="GR60" s="153">
        <v>42927</v>
      </c>
      <c r="GS60" s="153">
        <v>42928</v>
      </c>
      <c r="GT60" s="153">
        <v>42929</v>
      </c>
      <c r="GU60" s="153">
        <v>42930</v>
      </c>
      <c r="GV60" s="153">
        <v>42931</v>
      </c>
      <c r="GW60" s="153">
        <v>42932</v>
      </c>
      <c r="GX60" s="153">
        <v>42933</v>
      </c>
      <c r="GY60" s="153">
        <v>42934</v>
      </c>
      <c r="GZ60" s="153">
        <v>42935</v>
      </c>
      <c r="HA60" s="153">
        <v>42936</v>
      </c>
      <c r="HB60" s="153">
        <v>42937</v>
      </c>
      <c r="HC60" s="153">
        <v>42938</v>
      </c>
      <c r="HD60" s="153">
        <v>42939</v>
      </c>
      <c r="HE60" s="153">
        <v>42940</v>
      </c>
      <c r="HF60" s="153">
        <v>42941</v>
      </c>
      <c r="HG60" s="153">
        <v>42942</v>
      </c>
      <c r="HH60" s="153">
        <v>42943</v>
      </c>
      <c r="HI60" s="153">
        <v>42944</v>
      </c>
      <c r="HJ60" s="153">
        <v>42945</v>
      </c>
      <c r="HK60" s="153">
        <v>42946</v>
      </c>
      <c r="HL60" s="153">
        <v>42947</v>
      </c>
      <c r="HM60" s="153">
        <v>42948</v>
      </c>
      <c r="HN60" s="153">
        <v>42949</v>
      </c>
      <c r="HO60" s="153">
        <v>42950</v>
      </c>
      <c r="HP60" s="153">
        <v>42951</v>
      </c>
      <c r="HQ60" s="153">
        <v>42952</v>
      </c>
      <c r="HR60" s="153">
        <v>42953</v>
      </c>
      <c r="HS60" s="153">
        <v>42954</v>
      </c>
      <c r="HT60" s="153">
        <v>42955</v>
      </c>
      <c r="HU60" s="153">
        <v>42956</v>
      </c>
      <c r="HV60" s="153">
        <v>42957</v>
      </c>
      <c r="HW60" s="153">
        <v>42958</v>
      </c>
      <c r="HX60" s="153">
        <v>42959</v>
      </c>
      <c r="HY60" s="153">
        <v>42960</v>
      </c>
      <c r="HZ60" s="153">
        <v>42961</v>
      </c>
      <c r="IA60" s="153">
        <v>42962</v>
      </c>
      <c r="IB60" s="153">
        <v>42963</v>
      </c>
      <c r="IC60" s="153">
        <v>42964</v>
      </c>
      <c r="ID60" s="153">
        <v>42965</v>
      </c>
      <c r="IE60" s="153">
        <v>42966</v>
      </c>
      <c r="IF60" s="153">
        <v>42967</v>
      </c>
      <c r="IG60" s="153">
        <v>42968</v>
      </c>
      <c r="IH60" s="153">
        <v>42969</v>
      </c>
      <c r="II60" s="153">
        <v>42970</v>
      </c>
      <c r="IJ60" s="153">
        <v>42971</v>
      </c>
      <c r="IK60" s="153">
        <v>42972</v>
      </c>
      <c r="IL60" s="153">
        <v>42973</v>
      </c>
      <c r="IM60" s="153">
        <v>42974</v>
      </c>
      <c r="IN60" s="153">
        <v>42975</v>
      </c>
      <c r="IO60" s="153">
        <v>42976</v>
      </c>
      <c r="IP60" s="153">
        <v>42977</v>
      </c>
      <c r="IQ60" s="153">
        <v>42978</v>
      </c>
      <c r="IR60" s="153">
        <v>42979</v>
      </c>
      <c r="IS60" s="153">
        <v>42980</v>
      </c>
      <c r="IT60" s="153">
        <v>42981</v>
      </c>
      <c r="IU60" s="153">
        <v>42982</v>
      </c>
      <c r="IV60" s="153">
        <v>42983</v>
      </c>
      <c r="IW60" s="153">
        <v>42984</v>
      </c>
      <c r="IX60" s="153">
        <v>42985</v>
      </c>
      <c r="IY60" s="153">
        <v>42986</v>
      </c>
      <c r="IZ60" s="153">
        <v>42987</v>
      </c>
      <c r="JA60" s="153">
        <v>42988</v>
      </c>
      <c r="JB60" s="153">
        <v>42989</v>
      </c>
      <c r="JC60" s="153">
        <v>42990</v>
      </c>
      <c r="JD60" s="153">
        <v>42991</v>
      </c>
      <c r="JE60" s="153">
        <v>42992</v>
      </c>
      <c r="JF60" s="153">
        <v>42993</v>
      </c>
      <c r="JG60" s="153">
        <v>42994</v>
      </c>
      <c r="JH60" s="153">
        <v>42995</v>
      </c>
      <c r="JI60" s="153">
        <v>42996</v>
      </c>
      <c r="JJ60" s="153">
        <v>42997</v>
      </c>
      <c r="JK60" s="153">
        <v>42998</v>
      </c>
      <c r="JL60" s="153">
        <v>42999</v>
      </c>
      <c r="JM60" s="153">
        <v>43000</v>
      </c>
      <c r="JN60" s="153">
        <v>43001</v>
      </c>
      <c r="JO60" s="153">
        <v>43002</v>
      </c>
      <c r="JP60" s="153">
        <v>43003</v>
      </c>
      <c r="JQ60" s="153">
        <v>43004</v>
      </c>
      <c r="JR60" s="153">
        <v>43005</v>
      </c>
      <c r="JS60" s="153">
        <v>43006</v>
      </c>
      <c r="JT60" s="153">
        <v>43007</v>
      </c>
      <c r="JU60" s="153">
        <v>43008</v>
      </c>
      <c r="JV60" s="153">
        <v>43009</v>
      </c>
      <c r="JW60" s="153">
        <v>43010</v>
      </c>
      <c r="JX60" s="153">
        <v>43011</v>
      </c>
      <c r="JY60" s="153">
        <v>43012</v>
      </c>
      <c r="JZ60" s="153">
        <v>43013</v>
      </c>
      <c r="KA60" s="153">
        <v>43014</v>
      </c>
      <c r="KB60" s="153">
        <v>43015</v>
      </c>
      <c r="KC60" s="153">
        <v>43016</v>
      </c>
      <c r="KD60" s="153">
        <v>43017</v>
      </c>
      <c r="KE60" s="153">
        <v>43018</v>
      </c>
      <c r="KF60" s="153">
        <v>43019</v>
      </c>
      <c r="KG60" s="153">
        <v>43020</v>
      </c>
      <c r="KH60" s="153">
        <v>43021</v>
      </c>
      <c r="KI60" s="153">
        <v>43022</v>
      </c>
      <c r="KJ60" s="153">
        <v>43023</v>
      </c>
      <c r="KK60" s="153">
        <v>43024</v>
      </c>
      <c r="KL60" s="153">
        <v>43025</v>
      </c>
      <c r="KM60" s="153">
        <v>43026</v>
      </c>
      <c r="KN60" s="153">
        <v>43027</v>
      </c>
      <c r="KO60" s="153">
        <v>43028</v>
      </c>
      <c r="KP60" s="153">
        <v>43029</v>
      </c>
      <c r="KQ60" s="153">
        <v>43030</v>
      </c>
      <c r="KR60" s="153">
        <v>43031</v>
      </c>
      <c r="KS60" s="153">
        <v>43032</v>
      </c>
      <c r="KT60" s="153">
        <v>43033</v>
      </c>
      <c r="KU60" s="153">
        <v>43034</v>
      </c>
      <c r="KV60" s="153">
        <v>43035</v>
      </c>
      <c r="KW60" s="153">
        <v>43036</v>
      </c>
      <c r="KX60" s="153">
        <v>43037</v>
      </c>
      <c r="KY60" s="153">
        <v>43038</v>
      </c>
      <c r="KZ60" s="153">
        <v>43039</v>
      </c>
      <c r="LA60" s="153">
        <v>43040</v>
      </c>
      <c r="LB60" s="153">
        <v>43041</v>
      </c>
      <c r="LC60" s="153">
        <v>43042</v>
      </c>
      <c r="LD60" s="153">
        <v>43043</v>
      </c>
      <c r="LE60" s="153">
        <v>43044</v>
      </c>
      <c r="LF60" s="153">
        <v>43045</v>
      </c>
      <c r="LG60" s="153">
        <v>43046</v>
      </c>
      <c r="LH60" s="153">
        <v>43047</v>
      </c>
      <c r="LI60" s="153">
        <v>43048</v>
      </c>
      <c r="LJ60" s="153">
        <v>43049</v>
      </c>
      <c r="LK60" s="153">
        <v>43050</v>
      </c>
      <c r="LL60" s="153">
        <v>43051</v>
      </c>
      <c r="LM60" s="153">
        <v>43052</v>
      </c>
      <c r="LN60" s="153">
        <v>43053</v>
      </c>
      <c r="LO60" s="153">
        <v>43054</v>
      </c>
      <c r="LP60" s="153">
        <v>43055</v>
      </c>
      <c r="LQ60" s="153">
        <v>43056</v>
      </c>
      <c r="LR60" s="153">
        <v>43057</v>
      </c>
      <c r="LS60" s="153">
        <v>43058</v>
      </c>
      <c r="LT60" s="153">
        <v>43059</v>
      </c>
      <c r="LU60" s="153">
        <v>43060</v>
      </c>
      <c r="LV60" s="153">
        <v>43061</v>
      </c>
      <c r="LW60" s="153">
        <v>43062</v>
      </c>
      <c r="LX60" s="153">
        <v>43063</v>
      </c>
      <c r="LY60" s="153">
        <v>43064</v>
      </c>
      <c r="LZ60" s="153">
        <v>43065</v>
      </c>
      <c r="MA60" s="153">
        <v>43066</v>
      </c>
      <c r="MB60" s="153">
        <v>43067</v>
      </c>
      <c r="MC60" s="153">
        <v>43068</v>
      </c>
      <c r="MD60" s="153">
        <v>43069</v>
      </c>
      <c r="ME60" s="153">
        <v>43070</v>
      </c>
      <c r="MF60" s="153">
        <v>43071</v>
      </c>
      <c r="MG60" s="153">
        <v>43072</v>
      </c>
      <c r="MH60" s="153">
        <v>43073</v>
      </c>
      <c r="MI60" s="153">
        <v>43074</v>
      </c>
      <c r="MJ60" s="153">
        <v>43075</v>
      </c>
      <c r="MK60" s="153">
        <v>43076</v>
      </c>
      <c r="ML60" s="153">
        <v>43077</v>
      </c>
      <c r="MM60" s="153">
        <v>43078</v>
      </c>
      <c r="MN60" s="153">
        <v>43079</v>
      </c>
      <c r="MO60" s="153">
        <v>43080</v>
      </c>
      <c r="MP60" s="153">
        <v>43081</v>
      </c>
      <c r="MQ60" s="153">
        <v>43082</v>
      </c>
      <c r="MR60" s="153">
        <v>43083</v>
      </c>
      <c r="MS60" s="153">
        <v>43084</v>
      </c>
      <c r="MT60" s="153">
        <v>43085</v>
      </c>
      <c r="MU60" s="153">
        <v>43086</v>
      </c>
      <c r="MV60" s="153">
        <v>43087</v>
      </c>
      <c r="MW60" s="153">
        <v>43088</v>
      </c>
      <c r="MX60" s="153">
        <v>43089</v>
      </c>
      <c r="MY60" s="153">
        <v>43090</v>
      </c>
      <c r="MZ60" s="153">
        <v>43091</v>
      </c>
      <c r="NA60" s="153">
        <v>43092</v>
      </c>
      <c r="NB60" s="153">
        <v>43093</v>
      </c>
      <c r="NC60" s="153">
        <v>43094</v>
      </c>
      <c r="ND60" s="153">
        <v>43095</v>
      </c>
      <c r="NE60" s="153">
        <v>43096</v>
      </c>
      <c r="NF60" s="153">
        <v>43097</v>
      </c>
      <c r="NG60" s="153">
        <v>43098</v>
      </c>
      <c r="NH60" s="153">
        <v>43099</v>
      </c>
      <c r="NI60" s="153">
        <v>43100</v>
      </c>
      <c r="NJ60" s="154"/>
    </row>
    <row r="61" spans="1:374" s="155" customFormat="1" x14ac:dyDescent="0.35">
      <c r="A61" s="151"/>
      <c r="B61" s="1155"/>
      <c r="C61" s="1155"/>
      <c r="D61" s="1155"/>
      <c r="E61" s="1155"/>
      <c r="F61" s="1155"/>
      <c r="G61" s="1155"/>
      <c r="H61" s="1155"/>
      <c r="I61" s="156">
        <v>42736</v>
      </c>
      <c r="J61" s="157">
        <v>42737</v>
      </c>
      <c r="K61" s="157">
        <v>42738</v>
      </c>
      <c r="L61" s="157">
        <v>42739</v>
      </c>
      <c r="M61" s="157">
        <v>42740</v>
      </c>
      <c r="N61" s="157">
        <v>42741</v>
      </c>
      <c r="O61" s="157">
        <v>42742</v>
      </c>
      <c r="P61" s="157">
        <v>42743</v>
      </c>
      <c r="Q61" s="157">
        <v>42744</v>
      </c>
      <c r="R61" s="157">
        <v>42745</v>
      </c>
      <c r="S61" s="157">
        <v>42746</v>
      </c>
      <c r="T61" s="157">
        <v>42747</v>
      </c>
      <c r="U61" s="157">
        <v>42748</v>
      </c>
      <c r="V61" s="157">
        <v>42749</v>
      </c>
      <c r="W61" s="157">
        <v>42750</v>
      </c>
      <c r="X61" s="157">
        <v>42751</v>
      </c>
      <c r="Y61" s="157">
        <v>42752</v>
      </c>
      <c r="Z61" s="157">
        <v>42753</v>
      </c>
      <c r="AA61" s="157">
        <v>42754</v>
      </c>
      <c r="AB61" s="157">
        <v>42755</v>
      </c>
      <c r="AC61" s="157">
        <v>42756</v>
      </c>
      <c r="AD61" s="157">
        <v>42757</v>
      </c>
      <c r="AE61" s="157">
        <v>42758</v>
      </c>
      <c r="AF61" s="157">
        <v>42759</v>
      </c>
      <c r="AG61" s="157">
        <v>42760</v>
      </c>
      <c r="AH61" s="157">
        <v>42761</v>
      </c>
      <c r="AI61" s="157">
        <v>42762</v>
      </c>
      <c r="AJ61" s="157">
        <v>42763</v>
      </c>
      <c r="AK61" s="157">
        <v>42764</v>
      </c>
      <c r="AL61" s="157">
        <v>42765</v>
      </c>
      <c r="AM61" s="157">
        <v>42766</v>
      </c>
      <c r="AN61" s="157">
        <v>42767</v>
      </c>
      <c r="AO61" s="157">
        <v>42768</v>
      </c>
      <c r="AP61" s="157">
        <v>42769</v>
      </c>
      <c r="AQ61" s="157">
        <v>42770</v>
      </c>
      <c r="AR61" s="157">
        <v>42771</v>
      </c>
      <c r="AS61" s="157">
        <v>42772</v>
      </c>
      <c r="AT61" s="157">
        <v>42773</v>
      </c>
      <c r="AU61" s="157">
        <v>42774</v>
      </c>
      <c r="AV61" s="157">
        <v>42775</v>
      </c>
      <c r="AW61" s="157">
        <v>42776</v>
      </c>
      <c r="AX61" s="157">
        <v>42777</v>
      </c>
      <c r="AY61" s="157">
        <v>42778</v>
      </c>
      <c r="AZ61" s="157">
        <v>42779</v>
      </c>
      <c r="BA61" s="157">
        <v>42780</v>
      </c>
      <c r="BB61" s="157">
        <v>42781</v>
      </c>
      <c r="BC61" s="157">
        <v>42782</v>
      </c>
      <c r="BD61" s="157">
        <v>42783</v>
      </c>
      <c r="BE61" s="157">
        <v>42784</v>
      </c>
      <c r="BF61" s="157">
        <v>42785</v>
      </c>
      <c r="BG61" s="157">
        <v>42786</v>
      </c>
      <c r="BH61" s="157">
        <v>42787</v>
      </c>
      <c r="BI61" s="157">
        <v>42788</v>
      </c>
      <c r="BJ61" s="157">
        <v>42789</v>
      </c>
      <c r="BK61" s="157">
        <v>42790</v>
      </c>
      <c r="BL61" s="157">
        <v>42791</v>
      </c>
      <c r="BM61" s="157">
        <v>42792</v>
      </c>
      <c r="BN61" s="157">
        <v>42793</v>
      </c>
      <c r="BO61" s="157">
        <v>42794</v>
      </c>
      <c r="BP61" s="157">
        <v>42795</v>
      </c>
      <c r="BQ61" s="157">
        <v>42796</v>
      </c>
      <c r="BR61" s="157">
        <v>42797</v>
      </c>
      <c r="BS61" s="157">
        <v>42798</v>
      </c>
      <c r="BT61" s="157">
        <v>42799</v>
      </c>
      <c r="BU61" s="157">
        <v>42800</v>
      </c>
      <c r="BV61" s="157">
        <v>42801</v>
      </c>
      <c r="BW61" s="157">
        <v>42802</v>
      </c>
      <c r="BX61" s="157">
        <v>42803</v>
      </c>
      <c r="BY61" s="157">
        <v>42804</v>
      </c>
      <c r="BZ61" s="157">
        <v>42805</v>
      </c>
      <c r="CA61" s="157">
        <v>42806</v>
      </c>
      <c r="CB61" s="157">
        <v>42807</v>
      </c>
      <c r="CC61" s="157">
        <v>42808</v>
      </c>
      <c r="CD61" s="157">
        <v>42809</v>
      </c>
      <c r="CE61" s="157">
        <v>42810</v>
      </c>
      <c r="CF61" s="157">
        <v>42811</v>
      </c>
      <c r="CG61" s="157">
        <v>42812</v>
      </c>
      <c r="CH61" s="157">
        <v>42813</v>
      </c>
      <c r="CI61" s="157">
        <v>42814</v>
      </c>
      <c r="CJ61" s="157">
        <v>42815</v>
      </c>
      <c r="CK61" s="157">
        <v>42816</v>
      </c>
      <c r="CL61" s="157">
        <v>42817</v>
      </c>
      <c r="CM61" s="157">
        <v>42818</v>
      </c>
      <c r="CN61" s="157">
        <v>42819</v>
      </c>
      <c r="CO61" s="157">
        <v>42820</v>
      </c>
      <c r="CP61" s="157">
        <v>42821</v>
      </c>
      <c r="CQ61" s="157">
        <v>42822</v>
      </c>
      <c r="CR61" s="157">
        <v>42823</v>
      </c>
      <c r="CS61" s="157">
        <v>42824</v>
      </c>
      <c r="CT61" s="157">
        <v>42825</v>
      </c>
      <c r="CU61" s="157">
        <v>42826</v>
      </c>
      <c r="CV61" s="157">
        <v>42827</v>
      </c>
      <c r="CW61" s="157">
        <v>42828</v>
      </c>
      <c r="CX61" s="157">
        <v>42829</v>
      </c>
      <c r="CY61" s="157">
        <v>42830</v>
      </c>
      <c r="CZ61" s="157">
        <v>42831</v>
      </c>
      <c r="DA61" s="157">
        <v>42832</v>
      </c>
      <c r="DB61" s="157">
        <v>42833</v>
      </c>
      <c r="DC61" s="157">
        <v>42834</v>
      </c>
      <c r="DD61" s="157">
        <v>42835</v>
      </c>
      <c r="DE61" s="157">
        <v>42836</v>
      </c>
      <c r="DF61" s="157">
        <v>42837</v>
      </c>
      <c r="DG61" s="157">
        <v>42838</v>
      </c>
      <c r="DH61" s="157">
        <v>42839</v>
      </c>
      <c r="DI61" s="157">
        <v>42840</v>
      </c>
      <c r="DJ61" s="157">
        <v>42841</v>
      </c>
      <c r="DK61" s="157">
        <v>42842</v>
      </c>
      <c r="DL61" s="157">
        <v>42843</v>
      </c>
      <c r="DM61" s="157">
        <v>42844</v>
      </c>
      <c r="DN61" s="157">
        <v>42845</v>
      </c>
      <c r="DO61" s="157">
        <v>42846</v>
      </c>
      <c r="DP61" s="157">
        <v>42847</v>
      </c>
      <c r="DQ61" s="157">
        <v>42848</v>
      </c>
      <c r="DR61" s="157">
        <v>42849</v>
      </c>
      <c r="DS61" s="157">
        <v>42850</v>
      </c>
      <c r="DT61" s="157">
        <v>42851</v>
      </c>
      <c r="DU61" s="157">
        <v>42852</v>
      </c>
      <c r="DV61" s="157">
        <v>42853</v>
      </c>
      <c r="DW61" s="157">
        <v>42854</v>
      </c>
      <c r="DX61" s="157">
        <v>42855</v>
      </c>
      <c r="DY61" s="157">
        <v>42856</v>
      </c>
      <c r="DZ61" s="157">
        <v>42857</v>
      </c>
      <c r="EA61" s="157">
        <v>42858</v>
      </c>
      <c r="EB61" s="157">
        <v>42859</v>
      </c>
      <c r="EC61" s="157">
        <v>42860</v>
      </c>
      <c r="ED61" s="157">
        <v>42861</v>
      </c>
      <c r="EE61" s="157">
        <v>42862</v>
      </c>
      <c r="EF61" s="157">
        <v>42863</v>
      </c>
      <c r="EG61" s="157">
        <v>42864</v>
      </c>
      <c r="EH61" s="157">
        <v>42865</v>
      </c>
      <c r="EI61" s="157">
        <v>42866</v>
      </c>
      <c r="EJ61" s="157">
        <v>42867</v>
      </c>
      <c r="EK61" s="157">
        <v>42868</v>
      </c>
      <c r="EL61" s="157">
        <v>42869</v>
      </c>
      <c r="EM61" s="157">
        <v>42870</v>
      </c>
      <c r="EN61" s="157">
        <v>42871</v>
      </c>
      <c r="EO61" s="157">
        <v>42872</v>
      </c>
      <c r="EP61" s="157">
        <v>42873</v>
      </c>
      <c r="EQ61" s="157">
        <v>42874</v>
      </c>
      <c r="ER61" s="157">
        <v>42875</v>
      </c>
      <c r="ES61" s="157">
        <v>42876</v>
      </c>
      <c r="ET61" s="157">
        <v>42877</v>
      </c>
      <c r="EU61" s="157">
        <v>42878</v>
      </c>
      <c r="EV61" s="157">
        <v>42879</v>
      </c>
      <c r="EW61" s="157">
        <v>42880</v>
      </c>
      <c r="EX61" s="157">
        <v>42881</v>
      </c>
      <c r="EY61" s="157">
        <v>42882</v>
      </c>
      <c r="EZ61" s="157">
        <v>42883</v>
      </c>
      <c r="FA61" s="157">
        <v>42884</v>
      </c>
      <c r="FB61" s="157">
        <v>42885</v>
      </c>
      <c r="FC61" s="157">
        <v>42886</v>
      </c>
      <c r="FD61" s="157">
        <v>42887</v>
      </c>
      <c r="FE61" s="157">
        <v>42888</v>
      </c>
      <c r="FF61" s="157">
        <v>42889</v>
      </c>
      <c r="FG61" s="157">
        <v>42890</v>
      </c>
      <c r="FH61" s="157">
        <v>42891</v>
      </c>
      <c r="FI61" s="157">
        <v>42892</v>
      </c>
      <c r="FJ61" s="157">
        <v>42893</v>
      </c>
      <c r="FK61" s="157">
        <v>42894</v>
      </c>
      <c r="FL61" s="157">
        <v>42895</v>
      </c>
      <c r="FM61" s="157">
        <v>42896</v>
      </c>
      <c r="FN61" s="157">
        <v>42897</v>
      </c>
      <c r="FO61" s="157">
        <v>42898</v>
      </c>
      <c r="FP61" s="157">
        <v>42899</v>
      </c>
      <c r="FQ61" s="157">
        <v>42900</v>
      </c>
      <c r="FR61" s="157">
        <v>42901</v>
      </c>
      <c r="FS61" s="157">
        <v>42902</v>
      </c>
      <c r="FT61" s="157">
        <v>42903</v>
      </c>
      <c r="FU61" s="157">
        <v>42904</v>
      </c>
      <c r="FV61" s="157">
        <v>42905</v>
      </c>
      <c r="FW61" s="157">
        <v>42906</v>
      </c>
      <c r="FX61" s="157">
        <v>42907</v>
      </c>
      <c r="FY61" s="157">
        <v>42908</v>
      </c>
      <c r="FZ61" s="157">
        <v>42909</v>
      </c>
      <c r="GA61" s="157">
        <v>42910</v>
      </c>
      <c r="GB61" s="157">
        <v>42911</v>
      </c>
      <c r="GC61" s="157">
        <v>42912</v>
      </c>
      <c r="GD61" s="157">
        <v>42913</v>
      </c>
      <c r="GE61" s="157">
        <v>42914</v>
      </c>
      <c r="GF61" s="157">
        <v>42915</v>
      </c>
      <c r="GG61" s="157">
        <v>42916</v>
      </c>
      <c r="GH61" s="157">
        <v>42917</v>
      </c>
      <c r="GI61" s="157">
        <v>42918</v>
      </c>
      <c r="GJ61" s="157">
        <v>42919</v>
      </c>
      <c r="GK61" s="157">
        <v>42920</v>
      </c>
      <c r="GL61" s="157">
        <v>42921</v>
      </c>
      <c r="GM61" s="157">
        <v>42922</v>
      </c>
      <c r="GN61" s="157">
        <v>42923</v>
      </c>
      <c r="GO61" s="157">
        <v>42924</v>
      </c>
      <c r="GP61" s="157">
        <v>42925</v>
      </c>
      <c r="GQ61" s="157">
        <v>42926</v>
      </c>
      <c r="GR61" s="157">
        <v>42927</v>
      </c>
      <c r="GS61" s="157">
        <v>42928</v>
      </c>
      <c r="GT61" s="157">
        <v>42929</v>
      </c>
      <c r="GU61" s="157">
        <v>42930</v>
      </c>
      <c r="GV61" s="157">
        <v>42931</v>
      </c>
      <c r="GW61" s="157">
        <v>42932</v>
      </c>
      <c r="GX61" s="157">
        <v>42933</v>
      </c>
      <c r="GY61" s="157">
        <v>42934</v>
      </c>
      <c r="GZ61" s="157">
        <v>42935</v>
      </c>
      <c r="HA61" s="157">
        <v>42936</v>
      </c>
      <c r="HB61" s="157">
        <v>42937</v>
      </c>
      <c r="HC61" s="157">
        <v>42938</v>
      </c>
      <c r="HD61" s="157">
        <v>42939</v>
      </c>
      <c r="HE61" s="157">
        <v>42940</v>
      </c>
      <c r="HF61" s="157">
        <v>42941</v>
      </c>
      <c r="HG61" s="157">
        <v>42942</v>
      </c>
      <c r="HH61" s="157">
        <v>42943</v>
      </c>
      <c r="HI61" s="157">
        <v>42944</v>
      </c>
      <c r="HJ61" s="157">
        <v>42945</v>
      </c>
      <c r="HK61" s="157">
        <v>42946</v>
      </c>
      <c r="HL61" s="157">
        <v>42947</v>
      </c>
      <c r="HM61" s="157">
        <v>42948</v>
      </c>
      <c r="HN61" s="157">
        <v>42949</v>
      </c>
      <c r="HO61" s="157">
        <v>42950</v>
      </c>
      <c r="HP61" s="157">
        <v>42951</v>
      </c>
      <c r="HQ61" s="157">
        <v>42952</v>
      </c>
      <c r="HR61" s="157">
        <v>42953</v>
      </c>
      <c r="HS61" s="157">
        <v>42954</v>
      </c>
      <c r="HT61" s="157">
        <v>42955</v>
      </c>
      <c r="HU61" s="157">
        <v>42956</v>
      </c>
      <c r="HV61" s="157">
        <v>42957</v>
      </c>
      <c r="HW61" s="157">
        <v>42958</v>
      </c>
      <c r="HX61" s="157">
        <v>42959</v>
      </c>
      <c r="HY61" s="157">
        <v>42960</v>
      </c>
      <c r="HZ61" s="157">
        <v>42961</v>
      </c>
      <c r="IA61" s="157">
        <v>42962</v>
      </c>
      <c r="IB61" s="157">
        <v>42963</v>
      </c>
      <c r="IC61" s="157">
        <v>42964</v>
      </c>
      <c r="ID61" s="157">
        <v>42965</v>
      </c>
      <c r="IE61" s="157">
        <v>42966</v>
      </c>
      <c r="IF61" s="157">
        <v>42967</v>
      </c>
      <c r="IG61" s="157">
        <v>42968</v>
      </c>
      <c r="IH61" s="157">
        <v>42969</v>
      </c>
      <c r="II61" s="157">
        <v>42970</v>
      </c>
      <c r="IJ61" s="157">
        <v>42971</v>
      </c>
      <c r="IK61" s="157">
        <v>42972</v>
      </c>
      <c r="IL61" s="157">
        <v>42973</v>
      </c>
      <c r="IM61" s="157">
        <v>42974</v>
      </c>
      <c r="IN61" s="157">
        <v>42975</v>
      </c>
      <c r="IO61" s="157">
        <v>42976</v>
      </c>
      <c r="IP61" s="157">
        <v>42977</v>
      </c>
      <c r="IQ61" s="157">
        <v>42978</v>
      </c>
      <c r="IR61" s="157">
        <v>42979</v>
      </c>
      <c r="IS61" s="157">
        <v>42980</v>
      </c>
      <c r="IT61" s="157">
        <v>42981</v>
      </c>
      <c r="IU61" s="157">
        <v>42982</v>
      </c>
      <c r="IV61" s="157">
        <v>42983</v>
      </c>
      <c r="IW61" s="157">
        <v>42984</v>
      </c>
      <c r="IX61" s="157">
        <v>42985</v>
      </c>
      <c r="IY61" s="157">
        <v>42986</v>
      </c>
      <c r="IZ61" s="157">
        <v>42987</v>
      </c>
      <c r="JA61" s="157">
        <v>42988</v>
      </c>
      <c r="JB61" s="157">
        <v>42989</v>
      </c>
      <c r="JC61" s="157">
        <v>42990</v>
      </c>
      <c r="JD61" s="157">
        <v>42991</v>
      </c>
      <c r="JE61" s="157">
        <v>42992</v>
      </c>
      <c r="JF61" s="157">
        <v>42993</v>
      </c>
      <c r="JG61" s="157">
        <v>42994</v>
      </c>
      <c r="JH61" s="157">
        <v>42995</v>
      </c>
      <c r="JI61" s="157">
        <v>42996</v>
      </c>
      <c r="JJ61" s="157">
        <v>42997</v>
      </c>
      <c r="JK61" s="157">
        <v>42998</v>
      </c>
      <c r="JL61" s="157">
        <v>42999</v>
      </c>
      <c r="JM61" s="157">
        <v>43000</v>
      </c>
      <c r="JN61" s="157">
        <v>43001</v>
      </c>
      <c r="JO61" s="157">
        <v>43002</v>
      </c>
      <c r="JP61" s="157">
        <v>43003</v>
      </c>
      <c r="JQ61" s="157">
        <v>43004</v>
      </c>
      <c r="JR61" s="157">
        <v>43005</v>
      </c>
      <c r="JS61" s="157">
        <v>43006</v>
      </c>
      <c r="JT61" s="157">
        <v>43007</v>
      </c>
      <c r="JU61" s="157">
        <v>43008</v>
      </c>
      <c r="JV61" s="157">
        <v>43009</v>
      </c>
      <c r="JW61" s="157">
        <v>43010</v>
      </c>
      <c r="JX61" s="157">
        <v>43011</v>
      </c>
      <c r="JY61" s="157">
        <v>43012</v>
      </c>
      <c r="JZ61" s="157">
        <v>43013</v>
      </c>
      <c r="KA61" s="157">
        <v>43014</v>
      </c>
      <c r="KB61" s="157">
        <v>43015</v>
      </c>
      <c r="KC61" s="157">
        <v>43016</v>
      </c>
      <c r="KD61" s="157">
        <v>43017</v>
      </c>
      <c r="KE61" s="157">
        <v>43018</v>
      </c>
      <c r="KF61" s="157">
        <v>43019</v>
      </c>
      <c r="KG61" s="157">
        <v>43020</v>
      </c>
      <c r="KH61" s="157">
        <v>43021</v>
      </c>
      <c r="KI61" s="157">
        <v>43022</v>
      </c>
      <c r="KJ61" s="157">
        <v>43023</v>
      </c>
      <c r="KK61" s="157">
        <v>43024</v>
      </c>
      <c r="KL61" s="157">
        <v>43025</v>
      </c>
      <c r="KM61" s="157">
        <v>43026</v>
      </c>
      <c r="KN61" s="157">
        <v>43027</v>
      </c>
      <c r="KO61" s="157">
        <v>43028</v>
      </c>
      <c r="KP61" s="157">
        <v>43029</v>
      </c>
      <c r="KQ61" s="157">
        <v>43030</v>
      </c>
      <c r="KR61" s="157">
        <v>43031</v>
      </c>
      <c r="KS61" s="157">
        <v>43032</v>
      </c>
      <c r="KT61" s="157">
        <v>43033</v>
      </c>
      <c r="KU61" s="157">
        <v>43034</v>
      </c>
      <c r="KV61" s="157">
        <v>43035</v>
      </c>
      <c r="KW61" s="157">
        <v>43036</v>
      </c>
      <c r="KX61" s="157">
        <v>43037</v>
      </c>
      <c r="KY61" s="157">
        <v>43038</v>
      </c>
      <c r="KZ61" s="157">
        <v>43039</v>
      </c>
      <c r="LA61" s="157">
        <v>43040</v>
      </c>
      <c r="LB61" s="157">
        <v>43041</v>
      </c>
      <c r="LC61" s="157">
        <v>43042</v>
      </c>
      <c r="LD61" s="157">
        <v>43043</v>
      </c>
      <c r="LE61" s="157">
        <v>43044</v>
      </c>
      <c r="LF61" s="157">
        <v>43045</v>
      </c>
      <c r="LG61" s="157">
        <v>43046</v>
      </c>
      <c r="LH61" s="157">
        <v>43047</v>
      </c>
      <c r="LI61" s="157">
        <v>43048</v>
      </c>
      <c r="LJ61" s="157">
        <v>43049</v>
      </c>
      <c r="LK61" s="157">
        <v>43050</v>
      </c>
      <c r="LL61" s="157">
        <v>43051</v>
      </c>
      <c r="LM61" s="157">
        <v>43052</v>
      </c>
      <c r="LN61" s="157">
        <v>43053</v>
      </c>
      <c r="LO61" s="157">
        <v>43054</v>
      </c>
      <c r="LP61" s="157">
        <v>43055</v>
      </c>
      <c r="LQ61" s="157">
        <v>43056</v>
      </c>
      <c r="LR61" s="157">
        <v>43057</v>
      </c>
      <c r="LS61" s="157">
        <v>43058</v>
      </c>
      <c r="LT61" s="157">
        <v>43059</v>
      </c>
      <c r="LU61" s="157">
        <v>43060</v>
      </c>
      <c r="LV61" s="157">
        <v>43061</v>
      </c>
      <c r="LW61" s="157">
        <v>43062</v>
      </c>
      <c r="LX61" s="157">
        <v>43063</v>
      </c>
      <c r="LY61" s="157">
        <v>43064</v>
      </c>
      <c r="LZ61" s="157">
        <v>43065</v>
      </c>
      <c r="MA61" s="157">
        <v>43066</v>
      </c>
      <c r="MB61" s="157">
        <v>43067</v>
      </c>
      <c r="MC61" s="157">
        <v>43068</v>
      </c>
      <c r="MD61" s="157">
        <v>43069</v>
      </c>
      <c r="ME61" s="157">
        <v>43070</v>
      </c>
      <c r="MF61" s="157">
        <v>43071</v>
      </c>
      <c r="MG61" s="157">
        <v>43072</v>
      </c>
      <c r="MH61" s="157">
        <v>43073</v>
      </c>
      <c r="MI61" s="157">
        <v>43074</v>
      </c>
      <c r="MJ61" s="157">
        <v>43075</v>
      </c>
      <c r="MK61" s="157">
        <v>43076</v>
      </c>
      <c r="ML61" s="157">
        <v>43077</v>
      </c>
      <c r="MM61" s="157">
        <v>43078</v>
      </c>
      <c r="MN61" s="157">
        <v>43079</v>
      </c>
      <c r="MO61" s="157">
        <v>43080</v>
      </c>
      <c r="MP61" s="157">
        <v>43081</v>
      </c>
      <c r="MQ61" s="157">
        <v>43082</v>
      </c>
      <c r="MR61" s="157">
        <v>43083</v>
      </c>
      <c r="MS61" s="157">
        <v>43084</v>
      </c>
      <c r="MT61" s="157">
        <v>43085</v>
      </c>
      <c r="MU61" s="157">
        <v>43086</v>
      </c>
      <c r="MV61" s="157">
        <v>43087</v>
      </c>
      <c r="MW61" s="157">
        <v>43088</v>
      </c>
      <c r="MX61" s="157">
        <v>43089</v>
      </c>
      <c r="MY61" s="157">
        <v>43090</v>
      </c>
      <c r="MZ61" s="157">
        <v>43091</v>
      </c>
      <c r="NA61" s="157">
        <v>43092</v>
      </c>
      <c r="NB61" s="157">
        <v>43093</v>
      </c>
      <c r="NC61" s="157">
        <v>43094</v>
      </c>
      <c r="ND61" s="157">
        <v>43095</v>
      </c>
      <c r="NE61" s="157">
        <v>43096</v>
      </c>
      <c r="NF61" s="157">
        <v>43097</v>
      </c>
      <c r="NG61" s="157">
        <v>43098</v>
      </c>
      <c r="NH61" s="157">
        <v>43099</v>
      </c>
      <c r="NI61" s="157">
        <v>43100</v>
      </c>
      <c r="NJ61" s="154"/>
    </row>
    <row r="62" spans="1:374" s="155" customFormat="1" x14ac:dyDescent="0.35">
      <c r="A62" s="151"/>
      <c r="B62" s="1154"/>
      <c r="C62" s="1154"/>
      <c r="D62" s="1154"/>
      <c r="E62" s="1154"/>
      <c r="F62" s="1154"/>
      <c r="G62" s="1154"/>
      <c r="H62" s="1154" t="str">
        <f t="shared" ref="H62" si="19">IF(F62="","",F62-G62)</f>
        <v/>
      </c>
      <c r="I62" s="152">
        <v>42736</v>
      </c>
      <c r="J62" s="153">
        <v>42737</v>
      </c>
      <c r="K62" s="153">
        <v>42738</v>
      </c>
      <c r="L62" s="153">
        <v>42739</v>
      </c>
      <c r="M62" s="153">
        <v>42740</v>
      </c>
      <c r="N62" s="153">
        <v>42741</v>
      </c>
      <c r="O62" s="153">
        <v>42742</v>
      </c>
      <c r="P62" s="153">
        <v>42743</v>
      </c>
      <c r="Q62" s="153">
        <v>42744</v>
      </c>
      <c r="R62" s="153">
        <v>42745</v>
      </c>
      <c r="S62" s="153">
        <v>42746</v>
      </c>
      <c r="T62" s="153">
        <v>42747</v>
      </c>
      <c r="U62" s="153">
        <v>42748</v>
      </c>
      <c r="V62" s="153">
        <v>42749</v>
      </c>
      <c r="W62" s="153">
        <v>42750</v>
      </c>
      <c r="X62" s="153">
        <v>42751</v>
      </c>
      <c r="Y62" s="153">
        <v>42752</v>
      </c>
      <c r="Z62" s="153">
        <v>42753</v>
      </c>
      <c r="AA62" s="153">
        <v>42754</v>
      </c>
      <c r="AB62" s="153">
        <v>42755</v>
      </c>
      <c r="AC62" s="153">
        <v>42756</v>
      </c>
      <c r="AD62" s="153">
        <v>42757</v>
      </c>
      <c r="AE62" s="153">
        <v>42758</v>
      </c>
      <c r="AF62" s="153">
        <v>42759</v>
      </c>
      <c r="AG62" s="153">
        <v>42760</v>
      </c>
      <c r="AH62" s="153">
        <v>42761</v>
      </c>
      <c r="AI62" s="153">
        <v>42762</v>
      </c>
      <c r="AJ62" s="153">
        <v>42763</v>
      </c>
      <c r="AK62" s="153">
        <v>42764</v>
      </c>
      <c r="AL62" s="153">
        <v>42765</v>
      </c>
      <c r="AM62" s="153">
        <v>42766</v>
      </c>
      <c r="AN62" s="153">
        <v>42767</v>
      </c>
      <c r="AO62" s="153">
        <v>42768</v>
      </c>
      <c r="AP62" s="153">
        <v>42769</v>
      </c>
      <c r="AQ62" s="153">
        <v>42770</v>
      </c>
      <c r="AR62" s="153">
        <v>42771</v>
      </c>
      <c r="AS62" s="153">
        <v>42772</v>
      </c>
      <c r="AT62" s="153">
        <v>42773</v>
      </c>
      <c r="AU62" s="153">
        <v>42774</v>
      </c>
      <c r="AV62" s="153">
        <v>42775</v>
      </c>
      <c r="AW62" s="153">
        <v>42776</v>
      </c>
      <c r="AX62" s="153">
        <v>42777</v>
      </c>
      <c r="AY62" s="153">
        <v>42778</v>
      </c>
      <c r="AZ62" s="153">
        <v>42779</v>
      </c>
      <c r="BA62" s="153">
        <v>42780</v>
      </c>
      <c r="BB62" s="153">
        <v>42781</v>
      </c>
      <c r="BC62" s="153">
        <v>42782</v>
      </c>
      <c r="BD62" s="153">
        <v>42783</v>
      </c>
      <c r="BE62" s="153">
        <v>42784</v>
      </c>
      <c r="BF62" s="153">
        <v>42785</v>
      </c>
      <c r="BG62" s="153">
        <v>42786</v>
      </c>
      <c r="BH62" s="153">
        <v>42787</v>
      </c>
      <c r="BI62" s="153">
        <v>42788</v>
      </c>
      <c r="BJ62" s="153">
        <v>42789</v>
      </c>
      <c r="BK62" s="153">
        <v>42790</v>
      </c>
      <c r="BL62" s="153">
        <v>42791</v>
      </c>
      <c r="BM62" s="153">
        <v>42792</v>
      </c>
      <c r="BN62" s="153">
        <v>42793</v>
      </c>
      <c r="BO62" s="153">
        <v>42794</v>
      </c>
      <c r="BP62" s="153">
        <v>42795</v>
      </c>
      <c r="BQ62" s="153">
        <v>42796</v>
      </c>
      <c r="BR62" s="153">
        <v>42797</v>
      </c>
      <c r="BS62" s="153">
        <v>42798</v>
      </c>
      <c r="BT62" s="153">
        <v>42799</v>
      </c>
      <c r="BU62" s="153">
        <v>42800</v>
      </c>
      <c r="BV62" s="153">
        <v>42801</v>
      </c>
      <c r="BW62" s="153">
        <v>42802</v>
      </c>
      <c r="BX62" s="153">
        <v>42803</v>
      </c>
      <c r="BY62" s="153">
        <v>42804</v>
      </c>
      <c r="BZ62" s="153">
        <v>42805</v>
      </c>
      <c r="CA62" s="153">
        <v>42806</v>
      </c>
      <c r="CB62" s="153">
        <v>42807</v>
      </c>
      <c r="CC62" s="153">
        <v>42808</v>
      </c>
      <c r="CD62" s="153">
        <v>42809</v>
      </c>
      <c r="CE62" s="153">
        <v>42810</v>
      </c>
      <c r="CF62" s="153">
        <v>42811</v>
      </c>
      <c r="CG62" s="153">
        <v>42812</v>
      </c>
      <c r="CH62" s="153">
        <v>42813</v>
      </c>
      <c r="CI62" s="153">
        <v>42814</v>
      </c>
      <c r="CJ62" s="153">
        <v>42815</v>
      </c>
      <c r="CK62" s="153">
        <v>42816</v>
      </c>
      <c r="CL62" s="153">
        <v>42817</v>
      </c>
      <c r="CM62" s="153">
        <v>42818</v>
      </c>
      <c r="CN62" s="153">
        <v>42819</v>
      </c>
      <c r="CO62" s="153">
        <v>42820</v>
      </c>
      <c r="CP62" s="153">
        <v>42821</v>
      </c>
      <c r="CQ62" s="153">
        <v>42822</v>
      </c>
      <c r="CR62" s="153">
        <v>42823</v>
      </c>
      <c r="CS62" s="153">
        <v>42824</v>
      </c>
      <c r="CT62" s="153">
        <v>42825</v>
      </c>
      <c r="CU62" s="153">
        <v>42826</v>
      </c>
      <c r="CV62" s="153">
        <v>42827</v>
      </c>
      <c r="CW62" s="153">
        <v>42828</v>
      </c>
      <c r="CX62" s="153">
        <v>42829</v>
      </c>
      <c r="CY62" s="153">
        <v>42830</v>
      </c>
      <c r="CZ62" s="153">
        <v>42831</v>
      </c>
      <c r="DA62" s="153">
        <v>42832</v>
      </c>
      <c r="DB62" s="153">
        <v>42833</v>
      </c>
      <c r="DC62" s="153">
        <v>42834</v>
      </c>
      <c r="DD62" s="153">
        <v>42835</v>
      </c>
      <c r="DE62" s="153">
        <v>42836</v>
      </c>
      <c r="DF62" s="153">
        <v>42837</v>
      </c>
      <c r="DG62" s="153">
        <v>42838</v>
      </c>
      <c r="DH62" s="153">
        <v>42839</v>
      </c>
      <c r="DI62" s="153">
        <v>42840</v>
      </c>
      <c r="DJ62" s="153">
        <v>42841</v>
      </c>
      <c r="DK62" s="153">
        <v>42842</v>
      </c>
      <c r="DL62" s="153">
        <v>42843</v>
      </c>
      <c r="DM62" s="153">
        <v>42844</v>
      </c>
      <c r="DN62" s="153">
        <v>42845</v>
      </c>
      <c r="DO62" s="153">
        <v>42846</v>
      </c>
      <c r="DP62" s="153">
        <v>42847</v>
      </c>
      <c r="DQ62" s="153">
        <v>42848</v>
      </c>
      <c r="DR62" s="153">
        <v>42849</v>
      </c>
      <c r="DS62" s="153">
        <v>42850</v>
      </c>
      <c r="DT62" s="153">
        <v>42851</v>
      </c>
      <c r="DU62" s="153">
        <v>42852</v>
      </c>
      <c r="DV62" s="153">
        <v>42853</v>
      </c>
      <c r="DW62" s="153">
        <v>42854</v>
      </c>
      <c r="DX62" s="153">
        <v>42855</v>
      </c>
      <c r="DY62" s="153">
        <v>42856</v>
      </c>
      <c r="DZ62" s="153">
        <v>42857</v>
      </c>
      <c r="EA62" s="153">
        <v>42858</v>
      </c>
      <c r="EB62" s="153">
        <v>42859</v>
      </c>
      <c r="EC62" s="153">
        <v>42860</v>
      </c>
      <c r="ED62" s="153">
        <v>42861</v>
      </c>
      <c r="EE62" s="153">
        <v>42862</v>
      </c>
      <c r="EF62" s="153">
        <v>42863</v>
      </c>
      <c r="EG62" s="153">
        <v>42864</v>
      </c>
      <c r="EH62" s="153">
        <v>42865</v>
      </c>
      <c r="EI62" s="153">
        <v>42866</v>
      </c>
      <c r="EJ62" s="153">
        <v>42867</v>
      </c>
      <c r="EK62" s="153">
        <v>42868</v>
      </c>
      <c r="EL62" s="153">
        <v>42869</v>
      </c>
      <c r="EM62" s="153">
        <v>42870</v>
      </c>
      <c r="EN62" s="153">
        <v>42871</v>
      </c>
      <c r="EO62" s="153">
        <v>42872</v>
      </c>
      <c r="EP62" s="153">
        <v>42873</v>
      </c>
      <c r="EQ62" s="153">
        <v>42874</v>
      </c>
      <c r="ER62" s="153">
        <v>42875</v>
      </c>
      <c r="ES62" s="153">
        <v>42876</v>
      </c>
      <c r="ET62" s="153">
        <v>42877</v>
      </c>
      <c r="EU62" s="153">
        <v>42878</v>
      </c>
      <c r="EV62" s="153">
        <v>42879</v>
      </c>
      <c r="EW62" s="153">
        <v>42880</v>
      </c>
      <c r="EX62" s="153">
        <v>42881</v>
      </c>
      <c r="EY62" s="153">
        <v>42882</v>
      </c>
      <c r="EZ62" s="153">
        <v>42883</v>
      </c>
      <c r="FA62" s="153">
        <v>42884</v>
      </c>
      <c r="FB62" s="153">
        <v>42885</v>
      </c>
      <c r="FC62" s="153">
        <v>42886</v>
      </c>
      <c r="FD62" s="153">
        <v>42887</v>
      </c>
      <c r="FE62" s="153">
        <v>42888</v>
      </c>
      <c r="FF62" s="153">
        <v>42889</v>
      </c>
      <c r="FG62" s="153">
        <v>42890</v>
      </c>
      <c r="FH62" s="153">
        <v>42891</v>
      </c>
      <c r="FI62" s="153">
        <v>42892</v>
      </c>
      <c r="FJ62" s="153">
        <v>42893</v>
      </c>
      <c r="FK62" s="153">
        <v>42894</v>
      </c>
      <c r="FL62" s="153">
        <v>42895</v>
      </c>
      <c r="FM62" s="153">
        <v>42896</v>
      </c>
      <c r="FN62" s="153">
        <v>42897</v>
      </c>
      <c r="FO62" s="153">
        <v>42898</v>
      </c>
      <c r="FP62" s="153">
        <v>42899</v>
      </c>
      <c r="FQ62" s="153">
        <v>42900</v>
      </c>
      <c r="FR62" s="153">
        <v>42901</v>
      </c>
      <c r="FS62" s="153">
        <v>42902</v>
      </c>
      <c r="FT62" s="153">
        <v>42903</v>
      </c>
      <c r="FU62" s="153">
        <v>42904</v>
      </c>
      <c r="FV62" s="153">
        <v>42905</v>
      </c>
      <c r="FW62" s="153">
        <v>42906</v>
      </c>
      <c r="FX62" s="153">
        <v>42907</v>
      </c>
      <c r="FY62" s="153">
        <v>42908</v>
      </c>
      <c r="FZ62" s="153">
        <v>42909</v>
      </c>
      <c r="GA62" s="153">
        <v>42910</v>
      </c>
      <c r="GB62" s="153">
        <v>42911</v>
      </c>
      <c r="GC62" s="153">
        <v>42912</v>
      </c>
      <c r="GD62" s="153">
        <v>42913</v>
      </c>
      <c r="GE62" s="153">
        <v>42914</v>
      </c>
      <c r="GF62" s="153">
        <v>42915</v>
      </c>
      <c r="GG62" s="153">
        <v>42916</v>
      </c>
      <c r="GH62" s="153">
        <v>42917</v>
      </c>
      <c r="GI62" s="153">
        <v>42918</v>
      </c>
      <c r="GJ62" s="153">
        <v>42919</v>
      </c>
      <c r="GK62" s="153">
        <v>42920</v>
      </c>
      <c r="GL62" s="153">
        <v>42921</v>
      </c>
      <c r="GM62" s="153">
        <v>42922</v>
      </c>
      <c r="GN62" s="153">
        <v>42923</v>
      </c>
      <c r="GO62" s="153">
        <v>42924</v>
      </c>
      <c r="GP62" s="153">
        <v>42925</v>
      </c>
      <c r="GQ62" s="153">
        <v>42926</v>
      </c>
      <c r="GR62" s="153">
        <v>42927</v>
      </c>
      <c r="GS62" s="153">
        <v>42928</v>
      </c>
      <c r="GT62" s="153">
        <v>42929</v>
      </c>
      <c r="GU62" s="153">
        <v>42930</v>
      </c>
      <c r="GV62" s="153">
        <v>42931</v>
      </c>
      <c r="GW62" s="153">
        <v>42932</v>
      </c>
      <c r="GX62" s="153">
        <v>42933</v>
      </c>
      <c r="GY62" s="153">
        <v>42934</v>
      </c>
      <c r="GZ62" s="153">
        <v>42935</v>
      </c>
      <c r="HA62" s="153">
        <v>42936</v>
      </c>
      <c r="HB62" s="153">
        <v>42937</v>
      </c>
      <c r="HC62" s="153">
        <v>42938</v>
      </c>
      <c r="HD62" s="153">
        <v>42939</v>
      </c>
      <c r="HE62" s="153">
        <v>42940</v>
      </c>
      <c r="HF62" s="153">
        <v>42941</v>
      </c>
      <c r="HG62" s="153">
        <v>42942</v>
      </c>
      <c r="HH62" s="153">
        <v>42943</v>
      </c>
      <c r="HI62" s="153">
        <v>42944</v>
      </c>
      <c r="HJ62" s="153">
        <v>42945</v>
      </c>
      <c r="HK62" s="153">
        <v>42946</v>
      </c>
      <c r="HL62" s="153">
        <v>42947</v>
      </c>
      <c r="HM62" s="153">
        <v>42948</v>
      </c>
      <c r="HN62" s="153">
        <v>42949</v>
      </c>
      <c r="HO62" s="153">
        <v>42950</v>
      </c>
      <c r="HP62" s="153">
        <v>42951</v>
      </c>
      <c r="HQ62" s="153">
        <v>42952</v>
      </c>
      <c r="HR62" s="153">
        <v>42953</v>
      </c>
      <c r="HS62" s="153">
        <v>42954</v>
      </c>
      <c r="HT62" s="153">
        <v>42955</v>
      </c>
      <c r="HU62" s="153">
        <v>42956</v>
      </c>
      <c r="HV62" s="153">
        <v>42957</v>
      </c>
      <c r="HW62" s="153">
        <v>42958</v>
      </c>
      <c r="HX62" s="153">
        <v>42959</v>
      </c>
      <c r="HY62" s="153">
        <v>42960</v>
      </c>
      <c r="HZ62" s="153">
        <v>42961</v>
      </c>
      <c r="IA62" s="153">
        <v>42962</v>
      </c>
      <c r="IB62" s="153">
        <v>42963</v>
      </c>
      <c r="IC62" s="153">
        <v>42964</v>
      </c>
      <c r="ID62" s="153">
        <v>42965</v>
      </c>
      <c r="IE62" s="153">
        <v>42966</v>
      </c>
      <c r="IF62" s="153">
        <v>42967</v>
      </c>
      <c r="IG62" s="153">
        <v>42968</v>
      </c>
      <c r="IH62" s="153">
        <v>42969</v>
      </c>
      <c r="II62" s="153">
        <v>42970</v>
      </c>
      <c r="IJ62" s="153">
        <v>42971</v>
      </c>
      <c r="IK62" s="153">
        <v>42972</v>
      </c>
      <c r="IL62" s="153">
        <v>42973</v>
      </c>
      <c r="IM62" s="153">
        <v>42974</v>
      </c>
      <c r="IN62" s="153">
        <v>42975</v>
      </c>
      <c r="IO62" s="153">
        <v>42976</v>
      </c>
      <c r="IP62" s="153">
        <v>42977</v>
      </c>
      <c r="IQ62" s="153">
        <v>42978</v>
      </c>
      <c r="IR62" s="153">
        <v>42979</v>
      </c>
      <c r="IS62" s="153">
        <v>42980</v>
      </c>
      <c r="IT62" s="153">
        <v>42981</v>
      </c>
      <c r="IU62" s="153">
        <v>42982</v>
      </c>
      <c r="IV62" s="153">
        <v>42983</v>
      </c>
      <c r="IW62" s="153">
        <v>42984</v>
      </c>
      <c r="IX62" s="153">
        <v>42985</v>
      </c>
      <c r="IY62" s="153">
        <v>42986</v>
      </c>
      <c r="IZ62" s="153">
        <v>42987</v>
      </c>
      <c r="JA62" s="153">
        <v>42988</v>
      </c>
      <c r="JB62" s="153">
        <v>42989</v>
      </c>
      <c r="JC62" s="153">
        <v>42990</v>
      </c>
      <c r="JD62" s="153">
        <v>42991</v>
      </c>
      <c r="JE62" s="153">
        <v>42992</v>
      </c>
      <c r="JF62" s="153">
        <v>42993</v>
      </c>
      <c r="JG62" s="153">
        <v>42994</v>
      </c>
      <c r="JH62" s="153">
        <v>42995</v>
      </c>
      <c r="JI62" s="153">
        <v>42996</v>
      </c>
      <c r="JJ62" s="153">
        <v>42997</v>
      </c>
      <c r="JK62" s="153">
        <v>42998</v>
      </c>
      <c r="JL62" s="153">
        <v>42999</v>
      </c>
      <c r="JM62" s="153">
        <v>43000</v>
      </c>
      <c r="JN62" s="153">
        <v>43001</v>
      </c>
      <c r="JO62" s="153">
        <v>43002</v>
      </c>
      <c r="JP62" s="153">
        <v>43003</v>
      </c>
      <c r="JQ62" s="153">
        <v>43004</v>
      </c>
      <c r="JR62" s="153">
        <v>43005</v>
      </c>
      <c r="JS62" s="153">
        <v>43006</v>
      </c>
      <c r="JT62" s="153">
        <v>43007</v>
      </c>
      <c r="JU62" s="153">
        <v>43008</v>
      </c>
      <c r="JV62" s="153">
        <v>43009</v>
      </c>
      <c r="JW62" s="153">
        <v>43010</v>
      </c>
      <c r="JX62" s="153">
        <v>43011</v>
      </c>
      <c r="JY62" s="153">
        <v>43012</v>
      </c>
      <c r="JZ62" s="153">
        <v>43013</v>
      </c>
      <c r="KA62" s="153">
        <v>43014</v>
      </c>
      <c r="KB62" s="153">
        <v>43015</v>
      </c>
      <c r="KC62" s="153">
        <v>43016</v>
      </c>
      <c r="KD62" s="153">
        <v>43017</v>
      </c>
      <c r="KE62" s="153">
        <v>43018</v>
      </c>
      <c r="KF62" s="153">
        <v>43019</v>
      </c>
      <c r="KG62" s="153">
        <v>43020</v>
      </c>
      <c r="KH62" s="153">
        <v>43021</v>
      </c>
      <c r="KI62" s="153">
        <v>43022</v>
      </c>
      <c r="KJ62" s="153">
        <v>43023</v>
      </c>
      <c r="KK62" s="153">
        <v>43024</v>
      </c>
      <c r="KL62" s="153">
        <v>43025</v>
      </c>
      <c r="KM62" s="153">
        <v>43026</v>
      </c>
      <c r="KN62" s="153">
        <v>43027</v>
      </c>
      <c r="KO62" s="153">
        <v>43028</v>
      </c>
      <c r="KP62" s="153">
        <v>43029</v>
      </c>
      <c r="KQ62" s="153">
        <v>43030</v>
      </c>
      <c r="KR62" s="153">
        <v>43031</v>
      </c>
      <c r="KS62" s="153">
        <v>43032</v>
      </c>
      <c r="KT62" s="153">
        <v>43033</v>
      </c>
      <c r="KU62" s="153">
        <v>43034</v>
      </c>
      <c r="KV62" s="153">
        <v>43035</v>
      </c>
      <c r="KW62" s="153">
        <v>43036</v>
      </c>
      <c r="KX62" s="153">
        <v>43037</v>
      </c>
      <c r="KY62" s="153">
        <v>43038</v>
      </c>
      <c r="KZ62" s="153">
        <v>43039</v>
      </c>
      <c r="LA62" s="153">
        <v>43040</v>
      </c>
      <c r="LB62" s="153">
        <v>43041</v>
      </c>
      <c r="LC62" s="153">
        <v>43042</v>
      </c>
      <c r="LD62" s="153">
        <v>43043</v>
      </c>
      <c r="LE62" s="153">
        <v>43044</v>
      </c>
      <c r="LF62" s="153">
        <v>43045</v>
      </c>
      <c r="LG62" s="153">
        <v>43046</v>
      </c>
      <c r="LH62" s="153">
        <v>43047</v>
      </c>
      <c r="LI62" s="153">
        <v>43048</v>
      </c>
      <c r="LJ62" s="153">
        <v>43049</v>
      </c>
      <c r="LK62" s="153">
        <v>43050</v>
      </c>
      <c r="LL62" s="153">
        <v>43051</v>
      </c>
      <c r="LM62" s="153">
        <v>43052</v>
      </c>
      <c r="LN62" s="153">
        <v>43053</v>
      </c>
      <c r="LO62" s="153">
        <v>43054</v>
      </c>
      <c r="LP62" s="153">
        <v>43055</v>
      </c>
      <c r="LQ62" s="153">
        <v>43056</v>
      </c>
      <c r="LR62" s="153">
        <v>43057</v>
      </c>
      <c r="LS62" s="153">
        <v>43058</v>
      </c>
      <c r="LT62" s="153">
        <v>43059</v>
      </c>
      <c r="LU62" s="153">
        <v>43060</v>
      </c>
      <c r="LV62" s="153">
        <v>43061</v>
      </c>
      <c r="LW62" s="153">
        <v>43062</v>
      </c>
      <c r="LX62" s="153">
        <v>43063</v>
      </c>
      <c r="LY62" s="153">
        <v>43064</v>
      </c>
      <c r="LZ62" s="153">
        <v>43065</v>
      </c>
      <c r="MA62" s="153">
        <v>43066</v>
      </c>
      <c r="MB62" s="153">
        <v>43067</v>
      </c>
      <c r="MC62" s="153">
        <v>43068</v>
      </c>
      <c r="MD62" s="153">
        <v>43069</v>
      </c>
      <c r="ME62" s="153">
        <v>43070</v>
      </c>
      <c r="MF62" s="153">
        <v>43071</v>
      </c>
      <c r="MG62" s="153">
        <v>43072</v>
      </c>
      <c r="MH62" s="153">
        <v>43073</v>
      </c>
      <c r="MI62" s="153">
        <v>43074</v>
      </c>
      <c r="MJ62" s="153">
        <v>43075</v>
      </c>
      <c r="MK62" s="153">
        <v>43076</v>
      </c>
      <c r="ML62" s="153">
        <v>43077</v>
      </c>
      <c r="MM62" s="153">
        <v>43078</v>
      </c>
      <c r="MN62" s="153">
        <v>43079</v>
      </c>
      <c r="MO62" s="153">
        <v>43080</v>
      </c>
      <c r="MP62" s="153">
        <v>43081</v>
      </c>
      <c r="MQ62" s="153">
        <v>43082</v>
      </c>
      <c r="MR62" s="153">
        <v>43083</v>
      </c>
      <c r="MS62" s="153">
        <v>43084</v>
      </c>
      <c r="MT62" s="153">
        <v>43085</v>
      </c>
      <c r="MU62" s="153">
        <v>43086</v>
      </c>
      <c r="MV62" s="153">
        <v>43087</v>
      </c>
      <c r="MW62" s="153">
        <v>43088</v>
      </c>
      <c r="MX62" s="153">
        <v>43089</v>
      </c>
      <c r="MY62" s="153">
        <v>43090</v>
      </c>
      <c r="MZ62" s="153">
        <v>43091</v>
      </c>
      <c r="NA62" s="153">
        <v>43092</v>
      </c>
      <c r="NB62" s="153">
        <v>43093</v>
      </c>
      <c r="NC62" s="153">
        <v>43094</v>
      </c>
      <c r="ND62" s="153">
        <v>43095</v>
      </c>
      <c r="NE62" s="153">
        <v>43096</v>
      </c>
      <c r="NF62" s="153">
        <v>43097</v>
      </c>
      <c r="NG62" s="153">
        <v>43098</v>
      </c>
      <c r="NH62" s="153">
        <v>43099</v>
      </c>
      <c r="NI62" s="153">
        <v>43100</v>
      </c>
      <c r="NJ62" s="154"/>
    </row>
    <row r="63" spans="1:374" s="155" customFormat="1" x14ac:dyDescent="0.35">
      <c r="A63" s="151"/>
      <c r="B63" s="1155"/>
      <c r="C63" s="1155"/>
      <c r="D63" s="1155"/>
      <c r="E63" s="1155"/>
      <c r="F63" s="1155"/>
      <c r="G63" s="1155"/>
      <c r="H63" s="1155"/>
      <c r="I63" s="156">
        <v>42736</v>
      </c>
      <c r="J63" s="157">
        <v>42737</v>
      </c>
      <c r="K63" s="157">
        <v>42738</v>
      </c>
      <c r="L63" s="157">
        <v>42739</v>
      </c>
      <c r="M63" s="157">
        <v>42740</v>
      </c>
      <c r="N63" s="157">
        <v>42741</v>
      </c>
      <c r="O63" s="157">
        <v>42742</v>
      </c>
      <c r="P63" s="157">
        <v>42743</v>
      </c>
      <c r="Q63" s="157">
        <v>42744</v>
      </c>
      <c r="R63" s="157">
        <v>42745</v>
      </c>
      <c r="S63" s="157">
        <v>42746</v>
      </c>
      <c r="T63" s="157">
        <v>42747</v>
      </c>
      <c r="U63" s="157">
        <v>42748</v>
      </c>
      <c r="V63" s="157">
        <v>42749</v>
      </c>
      <c r="W63" s="157">
        <v>42750</v>
      </c>
      <c r="X63" s="157">
        <v>42751</v>
      </c>
      <c r="Y63" s="157">
        <v>42752</v>
      </c>
      <c r="Z63" s="157">
        <v>42753</v>
      </c>
      <c r="AA63" s="157">
        <v>42754</v>
      </c>
      <c r="AB63" s="157">
        <v>42755</v>
      </c>
      <c r="AC63" s="157">
        <v>42756</v>
      </c>
      <c r="AD63" s="157">
        <v>42757</v>
      </c>
      <c r="AE63" s="157">
        <v>42758</v>
      </c>
      <c r="AF63" s="157">
        <v>42759</v>
      </c>
      <c r="AG63" s="157">
        <v>42760</v>
      </c>
      <c r="AH63" s="157">
        <v>42761</v>
      </c>
      <c r="AI63" s="157">
        <v>42762</v>
      </c>
      <c r="AJ63" s="157">
        <v>42763</v>
      </c>
      <c r="AK63" s="157">
        <v>42764</v>
      </c>
      <c r="AL63" s="157">
        <v>42765</v>
      </c>
      <c r="AM63" s="157">
        <v>42766</v>
      </c>
      <c r="AN63" s="157">
        <v>42767</v>
      </c>
      <c r="AO63" s="157">
        <v>42768</v>
      </c>
      <c r="AP63" s="157">
        <v>42769</v>
      </c>
      <c r="AQ63" s="157">
        <v>42770</v>
      </c>
      <c r="AR63" s="157">
        <v>42771</v>
      </c>
      <c r="AS63" s="157">
        <v>42772</v>
      </c>
      <c r="AT63" s="157">
        <v>42773</v>
      </c>
      <c r="AU63" s="157">
        <v>42774</v>
      </c>
      <c r="AV63" s="157">
        <v>42775</v>
      </c>
      <c r="AW63" s="157">
        <v>42776</v>
      </c>
      <c r="AX63" s="157">
        <v>42777</v>
      </c>
      <c r="AY63" s="157">
        <v>42778</v>
      </c>
      <c r="AZ63" s="157">
        <v>42779</v>
      </c>
      <c r="BA63" s="157">
        <v>42780</v>
      </c>
      <c r="BB63" s="157">
        <v>42781</v>
      </c>
      <c r="BC63" s="157">
        <v>42782</v>
      </c>
      <c r="BD63" s="157">
        <v>42783</v>
      </c>
      <c r="BE63" s="157">
        <v>42784</v>
      </c>
      <c r="BF63" s="157">
        <v>42785</v>
      </c>
      <c r="BG63" s="157">
        <v>42786</v>
      </c>
      <c r="BH63" s="157">
        <v>42787</v>
      </c>
      <c r="BI63" s="157">
        <v>42788</v>
      </c>
      <c r="BJ63" s="157">
        <v>42789</v>
      </c>
      <c r="BK63" s="157">
        <v>42790</v>
      </c>
      <c r="BL63" s="157">
        <v>42791</v>
      </c>
      <c r="BM63" s="157">
        <v>42792</v>
      </c>
      <c r="BN63" s="157">
        <v>42793</v>
      </c>
      <c r="BO63" s="157">
        <v>42794</v>
      </c>
      <c r="BP63" s="157">
        <v>42795</v>
      </c>
      <c r="BQ63" s="157">
        <v>42796</v>
      </c>
      <c r="BR63" s="157">
        <v>42797</v>
      </c>
      <c r="BS63" s="157">
        <v>42798</v>
      </c>
      <c r="BT63" s="157">
        <v>42799</v>
      </c>
      <c r="BU63" s="157">
        <v>42800</v>
      </c>
      <c r="BV63" s="157">
        <v>42801</v>
      </c>
      <c r="BW63" s="157">
        <v>42802</v>
      </c>
      <c r="BX63" s="157">
        <v>42803</v>
      </c>
      <c r="BY63" s="157">
        <v>42804</v>
      </c>
      <c r="BZ63" s="157">
        <v>42805</v>
      </c>
      <c r="CA63" s="157">
        <v>42806</v>
      </c>
      <c r="CB63" s="157">
        <v>42807</v>
      </c>
      <c r="CC63" s="157">
        <v>42808</v>
      </c>
      <c r="CD63" s="157">
        <v>42809</v>
      </c>
      <c r="CE63" s="157">
        <v>42810</v>
      </c>
      <c r="CF63" s="157">
        <v>42811</v>
      </c>
      <c r="CG63" s="157">
        <v>42812</v>
      </c>
      <c r="CH63" s="157">
        <v>42813</v>
      </c>
      <c r="CI63" s="157">
        <v>42814</v>
      </c>
      <c r="CJ63" s="157">
        <v>42815</v>
      </c>
      <c r="CK63" s="157">
        <v>42816</v>
      </c>
      <c r="CL63" s="157">
        <v>42817</v>
      </c>
      <c r="CM63" s="157">
        <v>42818</v>
      </c>
      <c r="CN63" s="157">
        <v>42819</v>
      </c>
      <c r="CO63" s="157">
        <v>42820</v>
      </c>
      <c r="CP63" s="157">
        <v>42821</v>
      </c>
      <c r="CQ63" s="157">
        <v>42822</v>
      </c>
      <c r="CR63" s="157">
        <v>42823</v>
      </c>
      <c r="CS63" s="157">
        <v>42824</v>
      </c>
      <c r="CT63" s="157">
        <v>42825</v>
      </c>
      <c r="CU63" s="157">
        <v>42826</v>
      </c>
      <c r="CV63" s="157">
        <v>42827</v>
      </c>
      <c r="CW63" s="157">
        <v>42828</v>
      </c>
      <c r="CX63" s="157">
        <v>42829</v>
      </c>
      <c r="CY63" s="157">
        <v>42830</v>
      </c>
      <c r="CZ63" s="157">
        <v>42831</v>
      </c>
      <c r="DA63" s="157">
        <v>42832</v>
      </c>
      <c r="DB63" s="157">
        <v>42833</v>
      </c>
      <c r="DC63" s="157">
        <v>42834</v>
      </c>
      <c r="DD63" s="157">
        <v>42835</v>
      </c>
      <c r="DE63" s="157">
        <v>42836</v>
      </c>
      <c r="DF63" s="157">
        <v>42837</v>
      </c>
      <c r="DG63" s="157">
        <v>42838</v>
      </c>
      <c r="DH63" s="157">
        <v>42839</v>
      </c>
      <c r="DI63" s="157">
        <v>42840</v>
      </c>
      <c r="DJ63" s="157">
        <v>42841</v>
      </c>
      <c r="DK63" s="157">
        <v>42842</v>
      </c>
      <c r="DL63" s="157">
        <v>42843</v>
      </c>
      <c r="DM63" s="157">
        <v>42844</v>
      </c>
      <c r="DN63" s="157">
        <v>42845</v>
      </c>
      <c r="DO63" s="157">
        <v>42846</v>
      </c>
      <c r="DP63" s="157">
        <v>42847</v>
      </c>
      <c r="DQ63" s="157">
        <v>42848</v>
      </c>
      <c r="DR63" s="157">
        <v>42849</v>
      </c>
      <c r="DS63" s="157">
        <v>42850</v>
      </c>
      <c r="DT63" s="157">
        <v>42851</v>
      </c>
      <c r="DU63" s="157">
        <v>42852</v>
      </c>
      <c r="DV63" s="157">
        <v>42853</v>
      </c>
      <c r="DW63" s="157">
        <v>42854</v>
      </c>
      <c r="DX63" s="157">
        <v>42855</v>
      </c>
      <c r="DY63" s="157">
        <v>42856</v>
      </c>
      <c r="DZ63" s="157">
        <v>42857</v>
      </c>
      <c r="EA63" s="157">
        <v>42858</v>
      </c>
      <c r="EB63" s="157">
        <v>42859</v>
      </c>
      <c r="EC63" s="157">
        <v>42860</v>
      </c>
      <c r="ED63" s="157">
        <v>42861</v>
      </c>
      <c r="EE63" s="157">
        <v>42862</v>
      </c>
      <c r="EF63" s="157">
        <v>42863</v>
      </c>
      <c r="EG63" s="157">
        <v>42864</v>
      </c>
      <c r="EH63" s="157">
        <v>42865</v>
      </c>
      <c r="EI63" s="157">
        <v>42866</v>
      </c>
      <c r="EJ63" s="157">
        <v>42867</v>
      </c>
      <c r="EK63" s="157">
        <v>42868</v>
      </c>
      <c r="EL63" s="157">
        <v>42869</v>
      </c>
      <c r="EM63" s="157">
        <v>42870</v>
      </c>
      <c r="EN63" s="157">
        <v>42871</v>
      </c>
      <c r="EO63" s="157">
        <v>42872</v>
      </c>
      <c r="EP63" s="157">
        <v>42873</v>
      </c>
      <c r="EQ63" s="157">
        <v>42874</v>
      </c>
      <c r="ER63" s="157">
        <v>42875</v>
      </c>
      <c r="ES63" s="157">
        <v>42876</v>
      </c>
      <c r="ET63" s="157">
        <v>42877</v>
      </c>
      <c r="EU63" s="157">
        <v>42878</v>
      </c>
      <c r="EV63" s="157">
        <v>42879</v>
      </c>
      <c r="EW63" s="157">
        <v>42880</v>
      </c>
      <c r="EX63" s="157">
        <v>42881</v>
      </c>
      <c r="EY63" s="157">
        <v>42882</v>
      </c>
      <c r="EZ63" s="157">
        <v>42883</v>
      </c>
      <c r="FA63" s="157">
        <v>42884</v>
      </c>
      <c r="FB63" s="157">
        <v>42885</v>
      </c>
      <c r="FC63" s="157">
        <v>42886</v>
      </c>
      <c r="FD63" s="157">
        <v>42887</v>
      </c>
      <c r="FE63" s="157">
        <v>42888</v>
      </c>
      <c r="FF63" s="157">
        <v>42889</v>
      </c>
      <c r="FG63" s="157">
        <v>42890</v>
      </c>
      <c r="FH63" s="157">
        <v>42891</v>
      </c>
      <c r="FI63" s="157">
        <v>42892</v>
      </c>
      <c r="FJ63" s="157">
        <v>42893</v>
      </c>
      <c r="FK63" s="157">
        <v>42894</v>
      </c>
      <c r="FL63" s="157">
        <v>42895</v>
      </c>
      <c r="FM63" s="157">
        <v>42896</v>
      </c>
      <c r="FN63" s="157">
        <v>42897</v>
      </c>
      <c r="FO63" s="157">
        <v>42898</v>
      </c>
      <c r="FP63" s="157">
        <v>42899</v>
      </c>
      <c r="FQ63" s="157">
        <v>42900</v>
      </c>
      <c r="FR63" s="157">
        <v>42901</v>
      </c>
      <c r="FS63" s="157">
        <v>42902</v>
      </c>
      <c r="FT63" s="157">
        <v>42903</v>
      </c>
      <c r="FU63" s="157">
        <v>42904</v>
      </c>
      <c r="FV63" s="157">
        <v>42905</v>
      </c>
      <c r="FW63" s="157">
        <v>42906</v>
      </c>
      <c r="FX63" s="157">
        <v>42907</v>
      </c>
      <c r="FY63" s="157">
        <v>42908</v>
      </c>
      <c r="FZ63" s="157">
        <v>42909</v>
      </c>
      <c r="GA63" s="157">
        <v>42910</v>
      </c>
      <c r="GB63" s="157">
        <v>42911</v>
      </c>
      <c r="GC63" s="157">
        <v>42912</v>
      </c>
      <c r="GD63" s="157">
        <v>42913</v>
      </c>
      <c r="GE63" s="157">
        <v>42914</v>
      </c>
      <c r="GF63" s="157">
        <v>42915</v>
      </c>
      <c r="GG63" s="157">
        <v>42916</v>
      </c>
      <c r="GH63" s="157">
        <v>42917</v>
      </c>
      <c r="GI63" s="157">
        <v>42918</v>
      </c>
      <c r="GJ63" s="157">
        <v>42919</v>
      </c>
      <c r="GK63" s="157">
        <v>42920</v>
      </c>
      <c r="GL63" s="157">
        <v>42921</v>
      </c>
      <c r="GM63" s="157">
        <v>42922</v>
      </c>
      <c r="GN63" s="157">
        <v>42923</v>
      </c>
      <c r="GO63" s="157">
        <v>42924</v>
      </c>
      <c r="GP63" s="157">
        <v>42925</v>
      </c>
      <c r="GQ63" s="157">
        <v>42926</v>
      </c>
      <c r="GR63" s="157">
        <v>42927</v>
      </c>
      <c r="GS63" s="157">
        <v>42928</v>
      </c>
      <c r="GT63" s="157">
        <v>42929</v>
      </c>
      <c r="GU63" s="157">
        <v>42930</v>
      </c>
      <c r="GV63" s="157">
        <v>42931</v>
      </c>
      <c r="GW63" s="157">
        <v>42932</v>
      </c>
      <c r="GX63" s="157">
        <v>42933</v>
      </c>
      <c r="GY63" s="157">
        <v>42934</v>
      </c>
      <c r="GZ63" s="157">
        <v>42935</v>
      </c>
      <c r="HA63" s="157">
        <v>42936</v>
      </c>
      <c r="HB63" s="157">
        <v>42937</v>
      </c>
      <c r="HC63" s="157">
        <v>42938</v>
      </c>
      <c r="HD63" s="157">
        <v>42939</v>
      </c>
      <c r="HE63" s="157">
        <v>42940</v>
      </c>
      <c r="HF63" s="157">
        <v>42941</v>
      </c>
      <c r="HG63" s="157">
        <v>42942</v>
      </c>
      <c r="HH63" s="157">
        <v>42943</v>
      </c>
      <c r="HI63" s="157">
        <v>42944</v>
      </c>
      <c r="HJ63" s="157">
        <v>42945</v>
      </c>
      <c r="HK63" s="157">
        <v>42946</v>
      </c>
      <c r="HL63" s="157">
        <v>42947</v>
      </c>
      <c r="HM63" s="157">
        <v>42948</v>
      </c>
      <c r="HN63" s="157">
        <v>42949</v>
      </c>
      <c r="HO63" s="157">
        <v>42950</v>
      </c>
      <c r="HP63" s="157">
        <v>42951</v>
      </c>
      <c r="HQ63" s="157">
        <v>42952</v>
      </c>
      <c r="HR63" s="157">
        <v>42953</v>
      </c>
      <c r="HS63" s="157">
        <v>42954</v>
      </c>
      <c r="HT63" s="157">
        <v>42955</v>
      </c>
      <c r="HU63" s="157">
        <v>42956</v>
      </c>
      <c r="HV63" s="157">
        <v>42957</v>
      </c>
      <c r="HW63" s="157">
        <v>42958</v>
      </c>
      <c r="HX63" s="157">
        <v>42959</v>
      </c>
      <c r="HY63" s="157">
        <v>42960</v>
      </c>
      <c r="HZ63" s="157">
        <v>42961</v>
      </c>
      <c r="IA63" s="157">
        <v>42962</v>
      </c>
      <c r="IB63" s="157">
        <v>42963</v>
      </c>
      <c r="IC63" s="157">
        <v>42964</v>
      </c>
      <c r="ID63" s="157">
        <v>42965</v>
      </c>
      <c r="IE63" s="157">
        <v>42966</v>
      </c>
      <c r="IF63" s="157">
        <v>42967</v>
      </c>
      <c r="IG63" s="157">
        <v>42968</v>
      </c>
      <c r="IH63" s="157">
        <v>42969</v>
      </c>
      <c r="II63" s="157">
        <v>42970</v>
      </c>
      <c r="IJ63" s="157">
        <v>42971</v>
      </c>
      <c r="IK63" s="157">
        <v>42972</v>
      </c>
      <c r="IL63" s="157">
        <v>42973</v>
      </c>
      <c r="IM63" s="157">
        <v>42974</v>
      </c>
      <c r="IN63" s="157">
        <v>42975</v>
      </c>
      <c r="IO63" s="157">
        <v>42976</v>
      </c>
      <c r="IP63" s="157">
        <v>42977</v>
      </c>
      <c r="IQ63" s="157">
        <v>42978</v>
      </c>
      <c r="IR63" s="157">
        <v>42979</v>
      </c>
      <c r="IS63" s="157">
        <v>42980</v>
      </c>
      <c r="IT63" s="157">
        <v>42981</v>
      </c>
      <c r="IU63" s="157">
        <v>42982</v>
      </c>
      <c r="IV63" s="157">
        <v>42983</v>
      </c>
      <c r="IW63" s="157">
        <v>42984</v>
      </c>
      <c r="IX63" s="157">
        <v>42985</v>
      </c>
      <c r="IY63" s="157">
        <v>42986</v>
      </c>
      <c r="IZ63" s="157">
        <v>42987</v>
      </c>
      <c r="JA63" s="157">
        <v>42988</v>
      </c>
      <c r="JB63" s="157">
        <v>42989</v>
      </c>
      <c r="JC63" s="157">
        <v>42990</v>
      </c>
      <c r="JD63" s="157">
        <v>42991</v>
      </c>
      <c r="JE63" s="157">
        <v>42992</v>
      </c>
      <c r="JF63" s="157">
        <v>42993</v>
      </c>
      <c r="JG63" s="157">
        <v>42994</v>
      </c>
      <c r="JH63" s="157">
        <v>42995</v>
      </c>
      <c r="JI63" s="157">
        <v>42996</v>
      </c>
      <c r="JJ63" s="157">
        <v>42997</v>
      </c>
      <c r="JK63" s="157">
        <v>42998</v>
      </c>
      <c r="JL63" s="157">
        <v>42999</v>
      </c>
      <c r="JM63" s="157">
        <v>43000</v>
      </c>
      <c r="JN63" s="157">
        <v>43001</v>
      </c>
      <c r="JO63" s="157">
        <v>43002</v>
      </c>
      <c r="JP63" s="157">
        <v>43003</v>
      </c>
      <c r="JQ63" s="157">
        <v>43004</v>
      </c>
      <c r="JR63" s="157">
        <v>43005</v>
      </c>
      <c r="JS63" s="157">
        <v>43006</v>
      </c>
      <c r="JT63" s="157">
        <v>43007</v>
      </c>
      <c r="JU63" s="157">
        <v>43008</v>
      </c>
      <c r="JV63" s="157">
        <v>43009</v>
      </c>
      <c r="JW63" s="157">
        <v>43010</v>
      </c>
      <c r="JX63" s="157">
        <v>43011</v>
      </c>
      <c r="JY63" s="157">
        <v>43012</v>
      </c>
      <c r="JZ63" s="157">
        <v>43013</v>
      </c>
      <c r="KA63" s="157">
        <v>43014</v>
      </c>
      <c r="KB63" s="157">
        <v>43015</v>
      </c>
      <c r="KC63" s="157">
        <v>43016</v>
      </c>
      <c r="KD63" s="157">
        <v>43017</v>
      </c>
      <c r="KE63" s="157">
        <v>43018</v>
      </c>
      <c r="KF63" s="157">
        <v>43019</v>
      </c>
      <c r="KG63" s="157">
        <v>43020</v>
      </c>
      <c r="KH63" s="157">
        <v>43021</v>
      </c>
      <c r="KI63" s="157">
        <v>43022</v>
      </c>
      <c r="KJ63" s="157">
        <v>43023</v>
      </c>
      <c r="KK63" s="157">
        <v>43024</v>
      </c>
      <c r="KL63" s="157">
        <v>43025</v>
      </c>
      <c r="KM63" s="157">
        <v>43026</v>
      </c>
      <c r="KN63" s="157">
        <v>43027</v>
      </c>
      <c r="KO63" s="157">
        <v>43028</v>
      </c>
      <c r="KP63" s="157">
        <v>43029</v>
      </c>
      <c r="KQ63" s="157">
        <v>43030</v>
      </c>
      <c r="KR63" s="157">
        <v>43031</v>
      </c>
      <c r="KS63" s="157">
        <v>43032</v>
      </c>
      <c r="KT63" s="157">
        <v>43033</v>
      </c>
      <c r="KU63" s="157">
        <v>43034</v>
      </c>
      <c r="KV63" s="157">
        <v>43035</v>
      </c>
      <c r="KW63" s="157">
        <v>43036</v>
      </c>
      <c r="KX63" s="157">
        <v>43037</v>
      </c>
      <c r="KY63" s="157">
        <v>43038</v>
      </c>
      <c r="KZ63" s="157">
        <v>43039</v>
      </c>
      <c r="LA63" s="157">
        <v>43040</v>
      </c>
      <c r="LB63" s="157">
        <v>43041</v>
      </c>
      <c r="LC63" s="157">
        <v>43042</v>
      </c>
      <c r="LD63" s="157">
        <v>43043</v>
      </c>
      <c r="LE63" s="157">
        <v>43044</v>
      </c>
      <c r="LF63" s="157">
        <v>43045</v>
      </c>
      <c r="LG63" s="157">
        <v>43046</v>
      </c>
      <c r="LH63" s="157">
        <v>43047</v>
      </c>
      <c r="LI63" s="157">
        <v>43048</v>
      </c>
      <c r="LJ63" s="157">
        <v>43049</v>
      </c>
      <c r="LK63" s="157">
        <v>43050</v>
      </c>
      <c r="LL63" s="157">
        <v>43051</v>
      </c>
      <c r="LM63" s="157">
        <v>43052</v>
      </c>
      <c r="LN63" s="157">
        <v>43053</v>
      </c>
      <c r="LO63" s="157">
        <v>43054</v>
      </c>
      <c r="LP63" s="157">
        <v>43055</v>
      </c>
      <c r="LQ63" s="157">
        <v>43056</v>
      </c>
      <c r="LR63" s="157">
        <v>43057</v>
      </c>
      <c r="LS63" s="157">
        <v>43058</v>
      </c>
      <c r="LT63" s="157">
        <v>43059</v>
      </c>
      <c r="LU63" s="157">
        <v>43060</v>
      </c>
      <c r="LV63" s="157">
        <v>43061</v>
      </c>
      <c r="LW63" s="157">
        <v>43062</v>
      </c>
      <c r="LX63" s="157">
        <v>43063</v>
      </c>
      <c r="LY63" s="157">
        <v>43064</v>
      </c>
      <c r="LZ63" s="157">
        <v>43065</v>
      </c>
      <c r="MA63" s="157">
        <v>43066</v>
      </c>
      <c r="MB63" s="157">
        <v>43067</v>
      </c>
      <c r="MC63" s="157">
        <v>43068</v>
      </c>
      <c r="MD63" s="157">
        <v>43069</v>
      </c>
      <c r="ME63" s="157">
        <v>43070</v>
      </c>
      <c r="MF63" s="157">
        <v>43071</v>
      </c>
      <c r="MG63" s="157">
        <v>43072</v>
      </c>
      <c r="MH63" s="157">
        <v>43073</v>
      </c>
      <c r="MI63" s="157">
        <v>43074</v>
      </c>
      <c r="MJ63" s="157">
        <v>43075</v>
      </c>
      <c r="MK63" s="157">
        <v>43076</v>
      </c>
      <c r="ML63" s="157">
        <v>43077</v>
      </c>
      <c r="MM63" s="157">
        <v>43078</v>
      </c>
      <c r="MN63" s="157">
        <v>43079</v>
      </c>
      <c r="MO63" s="157">
        <v>43080</v>
      </c>
      <c r="MP63" s="157">
        <v>43081</v>
      </c>
      <c r="MQ63" s="157">
        <v>43082</v>
      </c>
      <c r="MR63" s="157">
        <v>43083</v>
      </c>
      <c r="MS63" s="157">
        <v>43084</v>
      </c>
      <c r="MT63" s="157">
        <v>43085</v>
      </c>
      <c r="MU63" s="157">
        <v>43086</v>
      </c>
      <c r="MV63" s="157">
        <v>43087</v>
      </c>
      <c r="MW63" s="157">
        <v>43088</v>
      </c>
      <c r="MX63" s="157">
        <v>43089</v>
      </c>
      <c r="MY63" s="157">
        <v>43090</v>
      </c>
      <c r="MZ63" s="157">
        <v>43091</v>
      </c>
      <c r="NA63" s="157">
        <v>43092</v>
      </c>
      <c r="NB63" s="157">
        <v>43093</v>
      </c>
      <c r="NC63" s="157">
        <v>43094</v>
      </c>
      <c r="ND63" s="157">
        <v>43095</v>
      </c>
      <c r="NE63" s="157">
        <v>43096</v>
      </c>
      <c r="NF63" s="157">
        <v>43097</v>
      </c>
      <c r="NG63" s="157">
        <v>43098</v>
      </c>
      <c r="NH63" s="157">
        <v>43099</v>
      </c>
      <c r="NI63" s="157">
        <v>43100</v>
      </c>
      <c r="NJ63" s="154"/>
    </row>
    <row r="64" spans="1:374" s="155" customFormat="1" x14ac:dyDescent="0.35">
      <c r="A64" s="151"/>
      <c r="B64" s="1154"/>
      <c r="C64" s="1154"/>
      <c r="D64" s="1154"/>
      <c r="E64" s="1154"/>
      <c r="F64" s="1154"/>
      <c r="G64" s="1154"/>
      <c r="H64" s="1154" t="str">
        <f t="shared" ref="H64" si="20">IF(F64="","",F64-G64)</f>
        <v/>
      </c>
      <c r="I64" s="152">
        <v>42736</v>
      </c>
      <c r="J64" s="153">
        <v>42737</v>
      </c>
      <c r="K64" s="153">
        <v>42738</v>
      </c>
      <c r="L64" s="153">
        <v>42739</v>
      </c>
      <c r="M64" s="153">
        <v>42740</v>
      </c>
      <c r="N64" s="153">
        <v>42741</v>
      </c>
      <c r="O64" s="153">
        <v>42742</v>
      </c>
      <c r="P64" s="153">
        <v>42743</v>
      </c>
      <c r="Q64" s="153">
        <v>42744</v>
      </c>
      <c r="R64" s="153">
        <v>42745</v>
      </c>
      <c r="S64" s="153">
        <v>42746</v>
      </c>
      <c r="T64" s="153">
        <v>42747</v>
      </c>
      <c r="U64" s="153">
        <v>42748</v>
      </c>
      <c r="V64" s="153">
        <v>42749</v>
      </c>
      <c r="W64" s="153">
        <v>42750</v>
      </c>
      <c r="X64" s="153">
        <v>42751</v>
      </c>
      <c r="Y64" s="153">
        <v>42752</v>
      </c>
      <c r="Z64" s="153">
        <v>42753</v>
      </c>
      <c r="AA64" s="153">
        <v>42754</v>
      </c>
      <c r="AB64" s="153">
        <v>42755</v>
      </c>
      <c r="AC64" s="153">
        <v>42756</v>
      </c>
      <c r="AD64" s="153">
        <v>42757</v>
      </c>
      <c r="AE64" s="153">
        <v>42758</v>
      </c>
      <c r="AF64" s="153">
        <v>42759</v>
      </c>
      <c r="AG64" s="153">
        <v>42760</v>
      </c>
      <c r="AH64" s="153">
        <v>42761</v>
      </c>
      <c r="AI64" s="153">
        <v>42762</v>
      </c>
      <c r="AJ64" s="153">
        <v>42763</v>
      </c>
      <c r="AK64" s="153">
        <v>42764</v>
      </c>
      <c r="AL64" s="153">
        <v>42765</v>
      </c>
      <c r="AM64" s="153">
        <v>42766</v>
      </c>
      <c r="AN64" s="153">
        <v>42767</v>
      </c>
      <c r="AO64" s="153">
        <v>42768</v>
      </c>
      <c r="AP64" s="153">
        <v>42769</v>
      </c>
      <c r="AQ64" s="153">
        <v>42770</v>
      </c>
      <c r="AR64" s="153">
        <v>42771</v>
      </c>
      <c r="AS64" s="153">
        <v>42772</v>
      </c>
      <c r="AT64" s="153">
        <v>42773</v>
      </c>
      <c r="AU64" s="153">
        <v>42774</v>
      </c>
      <c r="AV64" s="153">
        <v>42775</v>
      </c>
      <c r="AW64" s="153">
        <v>42776</v>
      </c>
      <c r="AX64" s="153">
        <v>42777</v>
      </c>
      <c r="AY64" s="153">
        <v>42778</v>
      </c>
      <c r="AZ64" s="153">
        <v>42779</v>
      </c>
      <c r="BA64" s="153">
        <v>42780</v>
      </c>
      <c r="BB64" s="153">
        <v>42781</v>
      </c>
      <c r="BC64" s="153">
        <v>42782</v>
      </c>
      <c r="BD64" s="153">
        <v>42783</v>
      </c>
      <c r="BE64" s="153">
        <v>42784</v>
      </c>
      <c r="BF64" s="153">
        <v>42785</v>
      </c>
      <c r="BG64" s="153">
        <v>42786</v>
      </c>
      <c r="BH64" s="153">
        <v>42787</v>
      </c>
      <c r="BI64" s="153">
        <v>42788</v>
      </c>
      <c r="BJ64" s="153">
        <v>42789</v>
      </c>
      <c r="BK64" s="153">
        <v>42790</v>
      </c>
      <c r="BL64" s="153">
        <v>42791</v>
      </c>
      <c r="BM64" s="153">
        <v>42792</v>
      </c>
      <c r="BN64" s="153">
        <v>42793</v>
      </c>
      <c r="BO64" s="153">
        <v>42794</v>
      </c>
      <c r="BP64" s="153">
        <v>42795</v>
      </c>
      <c r="BQ64" s="153">
        <v>42796</v>
      </c>
      <c r="BR64" s="153">
        <v>42797</v>
      </c>
      <c r="BS64" s="153">
        <v>42798</v>
      </c>
      <c r="BT64" s="153">
        <v>42799</v>
      </c>
      <c r="BU64" s="153">
        <v>42800</v>
      </c>
      <c r="BV64" s="153">
        <v>42801</v>
      </c>
      <c r="BW64" s="153">
        <v>42802</v>
      </c>
      <c r="BX64" s="153">
        <v>42803</v>
      </c>
      <c r="BY64" s="153">
        <v>42804</v>
      </c>
      <c r="BZ64" s="153">
        <v>42805</v>
      </c>
      <c r="CA64" s="153">
        <v>42806</v>
      </c>
      <c r="CB64" s="153">
        <v>42807</v>
      </c>
      <c r="CC64" s="153">
        <v>42808</v>
      </c>
      <c r="CD64" s="153">
        <v>42809</v>
      </c>
      <c r="CE64" s="153">
        <v>42810</v>
      </c>
      <c r="CF64" s="153">
        <v>42811</v>
      </c>
      <c r="CG64" s="153">
        <v>42812</v>
      </c>
      <c r="CH64" s="153">
        <v>42813</v>
      </c>
      <c r="CI64" s="153">
        <v>42814</v>
      </c>
      <c r="CJ64" s="153">
        <v>42815</v>
      </c>
      <c r="CK64" s="153">
        <v>42816</v>
      </c>
      <c r="CL64" s="153">
        <v>42817</v>
      </c>
      <c r="CM64" s="153">
        <v>42818</v>
      </c>
      <c r="CN64" s="153">
        <v>42819</v>
      </c>
      <c r="CO64" s="153">
        <v>42820</v>
      </c>
      <c r="CP64" s="153">
        <v>42821</v>
      </c>
      <c r="CQ64" s="153">
        <v>42822</v>
      </c>
      <c r="CR64" s="153">
        <v>42823</v>
      </c>
      <c r="CS64" s="153">
        <v>42824</v>
      </c>
      <c r="CT64" s="153">
        <v>42825</v>
      </c>
      <c r="CU64" s="153">
        <v>42826</v>
      </c>
      <c r="CV64" s="153">
        <v>42827</v>
      </c>
      <c r="CW64" s="153">
        <v>42828</v>
      </c>
      <c r="CX64" s="153">
        <v>42829</v>
      </c>
      <c r="CY64" s="153">
        <v>42830</v>
      </c>
      <c r="CZ64" s="153">
        <v>42831</v>
      </c>
      <c r="DA64" s="153">
        <v>42832</v>
      </c>
      <c r="DB64" s="153">
        <v>42833</v>
      </c>
      <c r="DC64" s="153">
        <v>42834</v>
      </c>
      <c r="DD64" s="153">
        <v>42835</v>
      </c>
      <c r="DE64" s="153">
        <v>42836</v>
      </c>
      <c r="DF64" s="153">
        <v>42837</v>
      </c>
      <c r="DG64" s="153">
        <v>42838</v>
      </c>
      <c r="DH64" s="153">
        <v>42839</v>
      </c>
      <c r="DI64" s="153">
        <v>42840</v>
      </c>
      <c r="DJ64" s="153">
        <v>42841</v>
      </c>
      <c r="DK64" s="153">
        <v>42842</v>
      </c>
      <c r="DL64" s="153">
        <v>42843</v>
      </c>
      <c r="DM64" s="153">
        <v>42844</v>
      </c>
      <c r="DN64" s="153">
        <v>42845</v>
      </c>
      <c r="DO64" s="153">
        <v>42846</v>
      </c>
      <c r="DP64" s="153">
        <v>42847</v>
      </c>
      <c r="DQ64" s="153">
        <v>42848</v>
      </c>
      <c r="DR64" s="153">
        <v>42849</v>
      </c>
      <c r="DS64" s="153">
        <v>42850</v>
      </c>
      <c r="DT64" s="153">
        <v>42851</v>
      </c>
      <c r="DU64" s="153">
        <v>42852</v>
      </c>
      <c r="DV64" s="153">
        <v>42853</v>
      </c>
      <c r="DW64" s="153">
        <v>42854</v>
      </c>
      <c r="DX64" s="153">
        <v>42855</v>
      </c>
      <c r="DY64" s="153">
        <v>42856</v>
      </c>
      <c r="DZ64" s="153">
        <v>42857</v>
      </c>
      <c r="EA64" s="153">
        <v>42858</v>
      </c>
      <c r="EB64" s="153">
        <v>42859</v>
      </c>
      <c r="EC64" s="153">
        <v>42860</v>
      </c>
      <c r="ED64" s="153">
        <v>42861</v>
      </c>
      <c r="EE64" s="153">
        <v>42862</v>
      </c>
      <c r="EF64" s="153">
        <v>42863</v>
      </c>
      <c r="EG64" s="153">
        <v>42864</v>
      </c>
      <c r="EH64" s="153">
        <v>42865</v>
      </c>
      <c r="EI64" s="153">
        <v>42866</v>
      </c>
      <c r="EJ64" s="153">
        <v>42867</v>
      </c>
      <c r="EK64" s="153">
        <v>42868</v>
      </c>
      <c r="EL64" s="153">
        <v>42869</v>
      </c>
      <c r="EM64" s="153">
        <v>42870</v>
      </c>
      <c r="EN64" s="153">
        <v>42871</v>
      </c>
      <c r="EO64" s="153">
        <v>42872</v>
      </c>
      <c r="EP64" s="153">
        <v>42873</v>
      </c>
      <c r="EQ64" s="153">
        <v>42874</v>
      </c>
      <c r="ER64" s="153">
        <v>42875</v>
      </c>
      <c r="ES64" s="153">
        <v>42876</v>
      </c>
      <c r="ET64" s="153">
        <v>42877</v>
      </c>
      <c r="EU64" s="153">
        <v>42878</v>
      </c>
      <c r="EV64" s="153">
        <v>42879</v>
      </c>
      <c r="EW64" s="153">
        <v>42880</v>
      </c>
      <c r="EX64" s="153">
        <v>42881</v>
      </c>
      <c r="EY64" s="153">
        <v>42882</v>
      </c>
      <c r="EZ64" s="153">
        <v>42883</v>
      </c>
      <c r="FA64" s="153">
        <v>42884</v>
      </c>
      <c r="FB64" s="153">
        <v>42885</v>
      </c>
      <c r="FC64" s="153">
        <v>42886</v>
      </c>
      <c r="FD64" s="153">
        <v>42887</v>
      </c>
      <c r="FE64" s="153">
        <v>42888</v>
      </c>
      <c r="FF64" s="153">
        <v>42889</v>
      </c>
      <c r="FG64" s="153">
        <v>42890</v>
      </c>
      <c r="FH64" s="153">
        <v>42891</v>
      </c>
      <c r="FI64" s="153">
        <v>42892</v>
      </c>
      <c r="FJ64" s="153">
        <v>42893</v>
      </c>
      <c r="FK64" s="153">
        <v>42894</v>
      </c>
      <c r="FL64" s="153">
        <v>42895</v>
      </c>
      <c r="FM64" s="153">
        <v>42896</v>
      </c>
      <c r="FN64" s="153">
        <v>42897</v>
      </c>
      <c r="FO64" s="153">
        <v>42898</v>
      </c>
      <c r="FP64" s="153">
        <v>42899</v>
      </c>
      <c r="FQ64" s="153">
        <v>42900</v>
      </c>
      <c r="FR64" s="153">
        <v>42901</v>
      </c>
      <c r="FS64" s="153">
        <v>42902</v>
      </c>
      <c r="FT64" s="153">
        <v>42903</v>
      </c>
      <c r="FU64" s="153">
        <v>42904</v>
      </c>
      <c r="FV64" s="153">
        <v>42905</v>
      </c>
      <c r="FW64" s="153">
        <v>42906</v>
      </c>
      <c r="FX64" s="153">
        <v>42907</v>
      </c>
      <c r="FY64" s="153">
        <v>42908</v>
      </c>
      <c r="FZ64" s="153">
        <v>42909</v>
      </c>
      <c r="GA64" s="153">
        <v>42910</v>
      </c>
      <c r="GB64" s="153">
        <v>42911</v>
      </c>
      <c r="GC64" s="153">
        <v>42912</v>
      </c>
      <c r="GD64" s="153">
        <v>42913</v>
      </c>
      <c r="GE64" s="153">
        <v>42914</v>
      </c>
      <c r="GF64" s="153">
        <v>42915</v>
      </c>
      <c r="GG64" s="153">
        <v>42916</v>
      </c>
      <c r="GH64" s="153">
        <v>42917</v>
      </c>
      <c r="GI64" s="153">
        <v>42918</v>
      </c>
      <c r="GJ64" s="153">
        <v>42919</v>
      </c>
      <c r="GK64" s="153">
        <v>42920</v>
      </c>
      <c r="GL64" s="153">
        <v>42921</v>
      </c>
      <c r="GM64" s="153">
        <v>42922</v>
      </c>
      <c r="GN64" s="153">
        <v>42923</v>
      </c>
      <c r="GO64" s="153">
        <v>42924</v>
      </c>
      <c r="GP64" s="153">
        <v>42925</v>
      </c>
      <c r="GQ64" s="153">
        <v>42926</v>
      </c>
      <c r="GR64" s="153">
        <v>42927</v>
      </c>
      <c r="GS64" s="153">
        <v>42928</v>
      </c>
      <c r="GT64" s="153">
        <v>42929</v>
      </c>
      <c r="GU64" s="153">
        <v>42930</v>
      </c>
      <c r="GV64" s="153">
        <v>42931</v>
      </c>
      <c r="GW64" s="153">
        <v>42932</v>
      </c>
      <c r="GX64" s="153">
        <v>42933</v>
      </c>
      <c r="GY64" s="153">
        <v>42934</v>
      </c>
      <c r="GZ64" s="153">
        <v>42935</v>
      </c>
      <c r="HA64" s="153">
        <v>42936</v>
      </c>
      <c r="HB64" s="153">
        <v>42937</v>
      </c>
      <c r="HC64" s="153">
        <v>42938</v>
      </c>
      <c r="HD64" s="153">
        <v>42939</v>
      </c>
      <c r="HE64" s="153">
        <v>42940</v>
      </c>
      <c r="HF64" s="153">
        <v>42941</v>
      </c>
      <c r="HG64" s="153">
        <v>42942</v>
      </c>
      <c r="HH64" s="153">
        <v>42943</v>
      </c>
      <c r="HI64" s="153">
        <v>42944</v>
      </c>
      <c r="HJ64" s="153">
        <v>42945</v>
      </c>
      <c r="HK64" s="153">
        <v>42946</v>
      </c>
      <c r="HL64" s="153">
        <v>42947</v>
      </c>
      <c r="HM64" s="153">
        <v>42948</v>
      </c>
      <c r="HN64" s="153">
        <v>42949</v>
      </c>
      <c r="HO64" s="153">
        <v>42950</v>
      </c>
      <c r="HP64" s="153">
        <v>42951</v>
      </c>
      <c r="HQ64" s="153">
        <v>42952</v>
      </c>
      <c r="HR64" s="153">
        <v>42953</v>
      </c>
      <c r="HS64" s="153">
        <v>42954</v>
      </c>
      <c r="HT64" s="153">
        <v>42955</v>
      </c>
      <c r="HU64" s="153">
        <v>42956</v>
      </c>
      <c r="HV64" s="153">
        <v>42957</v>
      </c>
      <c r="HW64" s="153">
        <v>42958</v>
      </c>
      <c r="HX64" s="153">
        <v>42959</v>
      </c>
      <c r="HY64" s="153">
        <v>42960</v>
      </c>
      <c r="HZ64" s="153">
        <v>42961</v>
      </c>
      <c r="IA64" s="153">
        <v>42962</v>
      </c>
      <c r="IB64" s="153">
        <v>42963</v>
      </c>
      <c r="IC64" s="153">
        <v>42964</v>
      </c>
      <c r="ID64" s="153">
        <v>42965</v>
      </c>
      <c r="IE64" s="153">
        <v>42966</v>
      </c>
      <c r="IF64" s="153">
        <v>42967</v>
      </c>
      <c r="IG64" s="153">
        <v>42968</v>
      </c>
      <c r="IH64" s="153">
        <v>42969</v>
      </c>
      <c r="II64" s="153">
        <v>42970</v>
      </c>
      <c r="IJ64" s="153">
        <v>42971</v>
      </c>
      <c r="IK64" s="153">
        <v>42972</v>
      </c>
      <c r="IL64" s="153">
        <v>42973</v>
      </c>
      <c r="IM64" s="153">
        <v>42974</v>
      </c>
      <c r="IN64" s="153">
        <v>42975</v>
      </c>
      <c r="IO64" s="153">
        <v>42976</v>
      </c>
      <c r="IP64" s="153">
        <v>42977</v>
      </c>
      <c r="IQ64" s="153">
        <v>42978</v>
      </c>
      <c r="IR64" s="153">
        <v>42979</v>
      </c>
      <c r="IS64" s="153">
        <v>42980</v>
      </c>
      <c r="IT64" s="153">
        <v>42981</v>
      </c>
      <c r="IU64" s="153">
        <v>42982</v>
      </c>
      <c r="IV64" s="153">
        <v>42983</v>
      </c>
      <c r="IW64" s="153">
        <v>42984</v>
      </c>
      <c r="IX64" s="153">
        <v>42985</v>
      </c>
      <c r="IY64" s="153">
        <v>42986</v>
      </c>
      <c r="IZ64" s="153">
        <v>42987</v>
      </c>
      <c r="JA64" s="153">
        <v>42988</v>
      </c>
      <c r="JB64" s="153">
        <v>42989</v>
      </c>
      <c r="JC64" s="153">
        <v>42990</v>
      </c>
      <c r="JD64" s="153">
        <v>42991</v>
      </c>
      <c r="JE64" s="153">
        <v>42992</v>
      </c>
      <c r="JF64" s="153">
        <v>42993</v>
      </c>
      <c r="JG64" s="153">
        <v>42994</v>
      </c>
      <c r="JH64" s="153">
        <v>42995</v>
      </c>
      <c r="JI64" s="153">
        <v>42996</v>
      </c>
      <c r="JJ64" s="153">
        <v>42997</v>
      </c>
      <c r="JK64" s="153">
        <v>42998</v>
      </c>
      <c r="JL64" s="153">
        <v>42999</v>
      </c>
      <c r="JM64" s="153">
        <v>43000</v>
      </c>
      <c r="JN64" s="153">
        <v>43001</v>
      </c>
      <c r="JO64" s="153">
        <v>43002</v>
      </c>
      <c r="JP64" s="153">
        <v>43003</v>
      </c>
      <c r="JQ64" s="153">
        <v>43004</v>
      </c>
      <c r="JR64" s="153">
        <v>43005</v>
      </c>
      <c r="JS64" s="153">
        <v>43006</v>
      </c>
      <c r="JT64" s="153">
        <v>43007</v>
      </c>
      <c r="JU64" s="153">
        <v>43008</v>
      </c>
      <c r="JV64" s="153">
        <v>43009</v>
      </c>
      <c r="JW64" s="153">
        <v>43010</v>
      </c>
      <c r="JX64" s="153">
        <v>43011</v>
      </c>
      <c r="JY64" s="153">
        <v>43012</v>
      </c>
      <c r="JZ64" s="153">
        <v>43013</v>
      </c>
      <c r="KA64" s="153">
        <v>43014</v>
      </c>
      <c r="KB64" s="153">
        <v>43015</v>
      </c>
      <c r="KC64" s="153">
        <v>43016</v>
      </c>
      <c r="KD64" s="153">
        <v>43017</v>
      </c>
      <c r="KE64" s="153">
        <v>43018</v>
      </c>
      <c r="KF64" s="153">
        <v>43019</v>
      </c>
      <c r="KG64" s="153">
        <v>43020</v>
      </c>
      <c r="KH64" s="153">
        <v>43021</v>
      </c>
      <c r="KI64" s="153">
        <v>43022</v>
      </c>
      <c r="KJ64" s="153">
        <v>43023</v>
      </c>
      <c r="KK64" s="153">
        <v>43024</v>
      </c>
      <c r="KL64" s="153">
        <v>43025</v>
      </c>
      <c r="KM64" s="153">
        <v>43026</v>
      </c>
      <c r="KN64" s="153">
        <v>43027</v>
      </c>
      <c r="KO64" s="153">
        <v>43028</v>
      </c>
      <c r="KP64" s="153">
        <v>43029</v>
      </c>
      <c r="KQ64" s="153">
        <v>43030</v>
      </c>
      <c r="KR64" s="153">
        <v>43031</v>
      </c>
      <c r="KS64" s="153">
        <v>43032</v>
      </c>
      <c r="KT64" s="153">
        <v>43033</v>
      </c>
      <c r="KU64" s="153">
        <v>43034</v>
      </c>
      <c r="KV64" s="153">
        <v>43035</v>
      </c>
      <c r="KW64" s="153">
        <v>43036</v>
      </c>
      <c r="KX64" s="153">
        <v>43037</v>
      </c>
      <c r="KY64" s="153">
        <v>43038</v>
      </c>
      <c r="KZ64" s="153">
        <v>43039</v>
      </c>
      <c r="LA64" s="153">
        <v>43040</v>
      </c>
      <c r="LB64" s="153">
        <v>43041</v>
      </c>
      <c r="LC64" s="153">
        <v>43042</v>
      </c>
      <c r="LD64" s="153">
        <v>43043</v>
      </c>
      <c r="LE64" s="153">
        <v>43044</v>
      </c>
      <c r="LF64" s="153">
        <v>43045</v>
      </c>
      <c r="LG64" s="153">
        <v>43046</v>
      </c>
      <c r="LH64" s="153">
        <v>43047</v>
      </c>
      <c r="LI64" s="153">
        <v>43048</v>
      </c>
      <c r="LJ64" s="153">
        <v>43049</v>
      </c>
      <c r="LK64" s="153">
        <v>43050</v>
      </c>
      <c r="LL64" s="153">
        <v>43051</v>
      </c>
      <c r="LM64" s="153">
        <v>43052</v>
      </c>
      <c r="LN64" s="153">
        <v>43053</v>
      </c>
      <c r="LO64" s="153">
        <v>43054</v>
      </c>
      <c r="LP64" s="153">
        <v>43055</v>
      </c>
      <c r="LQ64" s="153">
        <v>43056</v>
      </c>
      <c r="LR64" s="153">
        <v>43057</v>
      </c>
      <c r="LS64" s="153">
        <v>43058</v>
      </c>
      <c r="LT64" s="153">
        <v>43059</v>
      </c>
      <c r="LU64" s="153">
        <v>43060</v>
      </c>
      <c r="LV64" s="153">
        <v>43061</v>
      </c>
      <c r="LW64" s="153">
        <v>43062</v>
      </c>
      <c r="LX64" s="153">
        <v>43063</v>
      </c>
      <c r="LY64" s="153">
        <v>43064</v>
      </c>
      <c r="LZ64" s="153">
        <v>43065</v>
      </c>
      <c r="MA64" s="153">
        <v>43066</v>
      </c>
      <c r="MB64" s="153">
        <v>43067</v>
      </c>
      <c r="MC64" s="153">
        <v>43068</v>
      </c>
      <c r="MD64" s="153">
        <v>43069</v>
      </c>
      <c r="ME64" s="153">
        <v>43070</v>
      </c>
      <c r="MF64" s="153">
        <v>43071</v>
      </c>
      <c r="MG64" s="153">
        <v>43072</v>
      </c>
      <c r="MH64" s="153">
        <v>43073</v>
      </c>
      <c r="MI64" s="153">
        <v>43074</v>
      </c>
      <c r="MJ64" s="153">
        <v>43075</v>
      </c>
      <c r="MK64" s="153">
        <v>43076</v>
      </c>
      <c r="ML64" s="153">
        <v>43077</v>
      </c>
      <c r="MM64" s="153">
        <v>43078</v>
      </c>
      <c r="MN64" s="153">
        <v>43079</v>
      </c>
      <c r="MO64" s="153">
        <v>43080</v>
      </c>
      <c r="MP64" s="153">
        <v>43081</v>
      </c>
      <c r="MQ64" s="153">
        <v>43082</v>
      </c>
      <c r="MR64" s="153">
        <v>43083</v>
      </c>
      <c r="MS64" s="153">
        <v>43084</v>
      </c>
      <c r="MT64" s="153">
        <v>43085</v>
      </c>
      <c r="MU64" s="153">
        <v>43086</v>
      </c>
      <c r="MV64" s="153">
        <v>43087</v>
      </c>
      <c r="MW64" s="153">
        <v>43088</v>
      </c>
      <c r="MX64" s="153">
        <v>43089</v>
      </c>
      <c r="MY64" s="153">
        <v>43090</v>
      </c>
      <c r="MZ64" s="153">
        <v>43091</v>
      </c>
      <c r="NA64" s="153">
        <v>43092</v>
      </c>
      <c r="NB64" s="153">
        <v>43093</v>
      </c>
      <c r="NC64" s="153">
        <v>43094</v>
      </c>
      <c r="ND64" s="153">
        <v>43095</v>
      </c>
      <c r="NE64" s="153">
        <v>43096</v>
      </c>
      <c r="NF64" s="153">
        <v>43097</v>
      </c>
      <c r="NG64" s="153">
        <v>43098</v>
      </c>
      <c r="NH64" s="153">
        <v>43099</v>
      </c>
      <c r="NI64" s="153">
        <v>43100</v>
      </c>
      <c r="NJ64" s="154"/>
    </row>
    <row r="65" spans="1:374" s="155" customFormat="1" x14ac:dyDescent="0.35">
      <c r="A65" s="151"/>
      <c r="B65" s="1155"/>
      <c r="C65" s="1155"/>
      <c r="D65" s="1155"/>
      <c r="E65" s="1155"/>
      <c r="F65" s="1155"/>
      <c r="G65" s="1155"/>
      <c r="H65" s="1155"/>
      <c r="I65" s="156">
        <v>42736</v>
      </c>
      <c r="J65" s="157">
        <v>42737</v>
      </c>
      <c r="K65" s="157">
        <v>42738</v>
      </c>
      <c r="L65" s="157">
        <v>42739</v>
      </c>
      <c r="M65" s="157">
        <v>42740</v>
      </c>
      <c r="N65" s="157">
        <v>42741</v>
      </c>
      <c r="O65" s="157">
        <v>42742</v>
      </c>
      <c r="P65" s="157">
        <v>42743</v>
      </c>
      <c r="Q65" s="157">
        <v>42744</v>
      </c>
      <c r="R65" s="157">
        <v>42745</v>
      </c>
      <c r="S65" s="157">
        <v>42746</v>
      </c>
      <c r="T65" s="157">
        <v>42747</v>
      </c>
      <c r="U65" s="157">
        <v>42748</v>
      </c>
      <c r="V65" s="157">
        <v>42749</v>
      </c>
      <c r="W65" s="157">
        <v>42750</v>
      </c>
      <c r="X65" s="157">
        <v>42751</v>
      </c>
      <c r="Y65" s="157">
        <v>42752</v>
      </c>
      <c r="Z65" s="157">
        <v>42753</v>
      </c>
      <c r="AA65" s="157">
        <v>42754</v>
      </c>
      <c r="AB65" s="157">
        <v>42755</v>
      </c>
      <c r="AC65" s="157">
        <v>42756</v>
      </c>
      <c r="AD65" s="157">
        <v>42757</v>
      </c>
      <c r="AE65" s="157">
        <v>42758</v>
      </c>
      <c r="AF65" s="157">
        <v>42759</v>
      </c>
      <c r="AG65" s="157">
        <v>42760</v>
      </c>
      <c r="AH65" s="157">
        <v>42761</v>
      </c>
      <c r="AI65" s="157">
        <v>42762</v>
      </c>
      <c r="AJ65" s="157">
        <v>42763</v>
      </c>
      <c r="AK65" s="157">
        <v>42764</v>
      </c>
      <c r="AL65" s="157">
        <v>42765</v>
      </c>
      <c r="AM65" s="157">
        <v>42766</v>
      </c>
      <c r="AN65" s="157">
        <v>42767</v>
      </c>
      <c r="AO65" s="157">
        <v>42768</v>
      </c>
      <c r="AP65" s="157">
        <v>42769</v>
      </c>
      <c r="AQ65" s="157">
        <v>42770</v>
      </c>
      <c r="AR65" s="157">
        <v>42771</v>
      </c>
      <c r="AS65" s="157">
        <v>42772</v>
      </c>
      <c r="AT65" s="157">
        <v>42773</v>
      </c>
      <c r="AU65" s="157">
        <v>42774</v>
      </c>
      <c r="AV65" s="157">
        <v>42775</v>
      </c>
      <c r="AW65" s="157">
        <v>42776</v>
      </c>
      <c r="AX65" s="157">
        <v>42777</v>
      </c>
      <c r="AY65" s="157">
        <v>42778</v>
      </c>
      <c r="AZ65" s="157">
        <v>42779</v>
      </c>
      <c r="BA65" s="157">
        <v>42780</v>
      </c>
      <c r="BB65" s="157">
        <v>42781</v>
      </c>
      <c r="BC65" s="157">
        <v>42782</v>
      </c>
      <c r="BD65" s="157">
        <v>42783</v>
      </c>
      <c r="BE65" s="157">
        <v>42784</v>
      </c>
      <c r="BF65" s="157">
        <v>42785</v>
      </c>
      <c r="BG65" s="157">
        <v>42786</v>
      </c>
      <c r="BH65" s="157">
        <v>42787</v>
      </c>
      <c r="BI65" s="157">
        <v>42788</v>
      </c>
      <c r="BJ65" s="157">
        <v>42789</v>
      </c>
      <c r="BK65" s="157">
        <v>42790</v>
      </c>
      <c r="BL65" s="157">
        <v>42791</v>
      </c>
      <c r="BM65" s="157">
        <v>42792</v>
      </c>
      <c r="BN65" s="157">
        <v>42793</v>
      </c>
      <c r="BO65" s="157">
        <v>42794</v>
      </c>
      <c r="BP65" s="157">
        <v>42795</v>
      </c>
      <c r="BQ65" s="157">
        <v>42796</v>
      </c>
      <c r="BR65" s="157">
        <v>42797</v>
      </c>
      <c r="BS65" s="157">
        <v>42798</v>
      </c>
      <c r="BT65" s="157">
        <v>42799</v>
      </c>
      <c r="BU65" s="157">
        <v>42800</v>
      </c>
      <c r="BV65" s="157">
        <v>42801</v>
      </c>
      <c r="BW65" s="157">
        <v>42802</v>
      </c>
      <c r="BX65" s="157">
        <v>42803</v>
      </c>
      <c r="BY65" s="157">
        <v>42804</v>
      </c>
      <c r="BZ65" s="157">
        <v>42805</v>
      </c>
      <c r="CA65" s="157">
        <v>42806</v>
      </c>
      <c r="CB65" s="157">
        <v>42807</v>
      </c>
      <c r="CC65" s="157">
        <v>42808</v>
      </c>
      <c r="CD65" s="157">
        <v>42809</v>
      </c>
      <c r="CE65" s="157">
        <v>42810</v>
      </c>
      <c r="CF65" s="157">
        <v>42811</v>
      </c>
      <c r="CG65" s="157">
        <v>42812</v>
      </c>
      <c r="CH65" s="157">
        <v>42813</v>
      </c>
      <c r="CI65" s="157">
        <v>42814</v>
      </c>
      <c r="CJ65" s="157">
        <v>42815</v>
      </c>
      <c r="CK65" s="157">
        <v>42816</v>
      </c>
      <c r="CL65" s="157">
        <v>42817</v>
      </c>
      <c r="CM65" s="157">
        <v>42818</v>
      </c>
      <c r="CN65" s="157">
        <v>42819</v>
      </c>
      <c r="CO65" s="157">
        <v>42820</v>
      </c>
      <c r="CP65" s="157">
        <v>42821</v>
      </c>
      <c r="CQ65" s="157">
        <v>42822</v>
      </c>
      <c r="CR65" s="157">
        <v>42823</v>
      </c>
      <c r="CS65" s="157">
        <v>42824</v>
      </c>
      <c r="CT65" s="157">
        <v>42825</v>
      </c>
      <c r="CU65" s="157">
        <v>42826</v>
      </c>
      <c r="CV65" s="157">
        <v>42827</v>
      </c>
      <c r="CW65" s="157">
        <v>42828</v>
      </c>
      <c r="CX65" s="157">
        <v>42829</v>
      </c>
      <c r="CY65" s="157">
        <v>42830</v>
      </c>
      <c r="CZ65" s="157">
        <v>42831</v>
      </c>
      <c r="DA65" s="157">
        <v>42832</v>
      </c>
      <c r="DB65" s="157">
        <v>42833</v>
      </c>
      <c r="DC65" s="157">
        <v>42834</v>
      </c>
      <c r="DD65" s="157">
        <v>42835</v>
      </c>
      <c r="DE65" s="157">
        <v>42836</v>
      </c>
      <c r="DF65" s="157">
        <v>42837</v>
      </c>
      <c r="DG65" s="157">
        <v>42838</v>
      </c>
      <c r="DH65" s="157">
        <v>42839</v>
      </c>
      <c r="DI65" s="157">
        <v>42840</v>
      </c>
      <c r="DJ65" s="157">
        <v>42841</v>
      </c>
      <c r="DK65" s="157">
        <v>42842</v>
      </c>
      <c r="DL65" s="157">
        <v>42843</v>
      </c>
      <c r="DM65" s="157">
        <v>42844</v>
      </c>
      <c r="DN65" s="157">
        <v>42845</v>
      </c>
      <c r="DO65" s="157">
        <v>42846</v>
      </c>
      <c r="DP65" s="157">
        <v>42847</v>
      </c>
      <c r="DQ65" s="157">
        <v>42848</v>
      </c>
      <c r="DR65" s="157">
        <v>42849</v>
      </c>
      <c r="DS65" s="157">
        <v>42850</v>
      </c>
      <c r="DT65" s="157">
        <v>42851</v>
      </c>
      <c r="DU65" s="157">
        <v>42852</v>
      </c>
      <c r="DV65" s="157">
        <v>42853</v>
      </c>
      <c r="DW65" s="157">
        <v>42854</v>
      </c>
      <c r="DX65" s="157">
        <v>42855</v>
      </c>
      <c r="DY65" s="157">
        <v>42856</v>
      </c>
      <c r="DZ65" s="157">
        <v>42857</v>
      </c>
      <c r="EA65" s="157">
        <v>42858</v>
      </c>
      <c r="EB65" s="157">
        <v>42859</v>
      </c>
      <c r="EC65" s="157">
        <v>42860</v>
      </c>
      <c r="ED65" s="157">
        <v>42861</v>
      </c>
      <c r="EE65" s="157">
        <v>42862</v>
      </c>
      <c r="EF65" s="157">
        <v>42863</v>
      </c>
      <c r="EG65" s="157">
        <v>42864</v>
      </c>
      <c r="EH65" s="157">
        <v>42865</v>
      </c>
      <c r="EI65" s="157">
        <v>42866</v>
      </c>
      <c r="EJ65" s="157">
        <v>42867</v>
      </c>
      <c r="EK65" s="157">
        <v>42868</v>
      </c>
      <c r="EL65" s="157">
        <v>42869</v>
      </c>
      <c r="EM65" s="157">
        <v>42870</v>
      </c>
      <c r="EN65" s="157">
        <v>42871</v>
      </c>
      <c r="EO65" s="157">
        <v>42872</v>
      </c>
      <c r="EP65" s="157">
        <v>42873</v>
      </c>
      <c r="EQ65" s="157">
        <v>42874</v>
      </c>
      <c r="ER65" s="157">
        <v>42875</v>
      </c>
      <c r="ES65" s="157">
        <v>42876</v>
      </c>
      <c r="ET65" s="157">
        <v>42877</v>
      </c>
      <c r="EU65" s="157">
        <v>42878</v>
      </c>
      <c r="EV65" s="157">
        <v>42879</v>
      </c>
      <c r="EW65" s="157">
        <v>42880</v>
      </c>
      <c r="EX65" s="157">
        <v>42881</v>
      </c>
      <c r="EY65" s="157">
        <v>42882</v>
      </c>
      <c r="EZ65" s="157">
        <v>42883</v>
      </c>
      <c r="FA65" s="157">
        <v>42884</v>
      </c>
      <c r="FB65" s="157">
        <v>42885</v>
      </c>
      <c r="FC65" s="157">
        <v>42886</v>
      </c>
      <c r="FD65" s="157">
        <v>42887</v>
      </c>
      <c r="FE65" s="157">
        <v>42888</v>
      </c>
      <c r="FF65" s="157">
        <v>42889</v>
      </c>
      <c r="FG65" s="157">
        <v>42890</v>
      </c>
      <c r="FH65" s="157">
        <v>42891</v>
      </c>
      <c r="FI65" s="157">
        <v>42892</v>
      </c>
      <c r="FJ65" s="157">
        <v>42893</v>
      </c>
      <c r="FK65" s="157">
        <v>42894</v>
      </c>
      <c r="FL65" s="157">
        <v>42895</v>
      </c>
      <c r="FM65" s="157">
        <v>42896</v>
      </c>
      <c r="FN65" s="157">
        <v>42897</v>
      </c>
      <c r="FO65" s="157">
        <v>42898</v>
      </c>
      <c r="FP65" s="157">
        <v>42899</v>
      </c>
      <c r="FQ65" s="157">
        <v>42900</v>
      </c>
      <c r="FR65" s="157">
        <v>42901</v>
      </c>
      <c r="FS65" s="157">
        <v>42902</v>
      </c>
      <c r="FT65" s="157">
        <v>42903</v>
      </c>
      <c r="FU65" s="157">
        <v>42904</v>
      </c>
      <c r="FV65" s="157">
        <v>42905</v>
      </c>
      <c r="FW65" s="157">
        <v>42906</v>
      </c>
      <c r="FX65" s="157">
        <v>42907</v>
      </c>
      <c r="FY65" s="157">
        <v>42908</v>
      </c>
      <c r="FZ65" s="157">
        <v>42909</v>
      </c>
      <c r="GA65" s="157">
        <v>42910</v>
      </c>
      <c r="GB65" s="157">
        <v>42911</v>
      </c>
      <c r="GC65" s="157">
        <v>42912</v>
      </c>
      <c r="GD65" s="157">
        <v>42913</v>
      </c>
      <c r="GE65" s="157">
        <v>42914</v>
      </c>
      <c r="GF65" s="157">
        <v>42915</v>
      </c>
      <c r="GG65" s="157">
        <v>42916</v>
      </c>
      <c r="GH65" s="157">
        <v>42917</v>
      </c>
      <c r="GI65" s="157">
        <v>42918</v>
      </c>
      <c r="GJ65" s="157">
        <v>42919</v>
      </c>
      <c r="GK65" s="157">
        <v>42920</v>
      </c>
      <c r="GL65" s="157">
        <v>42921</v>
      </c>
      <c r="GM65" s="157">
        <v>42922</v>
      </c>
      <c r="GN65" s="157">
        <v>42923</v>
      </c>
      <c r="GO65" s="157">
        <v>42924</v>
      </c>
      <c r="GP65" s="157">
        <v>42925</v>
      </c>
      <c r="GQ65" s="157">
        <v>42926</v>
      </c>
      <c r="GR65" s="157">
        <v>42927</v>
      </c>
      <c r="GS65" s="157">
        <v>42928</v>
      </c>
      <c r="GT65" s="157">
        <v>42929</v>
      </c>
      <c r="GU65" s="157">
        <v>42930</v>
      </c>
      <c r="GV65" s="157">
        <v>42931</v>
      </c>
      <c r="GW65" s="157">
        <v>42932</v>
      </c>
      <c r="GX65" s="157">
        <v>42933</v>
      </c>
      <c r="GY65" s="157">
        <v>42934</v>
      </c>
      <c r="GZ65" s="157">
        <v>42935</v>
      </c>
      <c r="HA65" s="157">
        <v>42936</v>
      </c>
      <c r="HB65" s="157">
        <v>42937</v>
      </c>
      <c r="HC65" s="157">
        <v>42938</v>
      </c>
      <c r="HD65" s="157">
        <v>42939</v>
      </c>
      <c r="HE65" s="157">
        <v>42940</v>
      </c>
      <c r="HF65" s="157">
        <v>42941</v>
      </c>
      <c r="HG65" s="157">
        <v>42942</v>
      </c>
      <c r="HH65" s="157">
        <v>42943</v>
      </c>
      <c r="HI65" s="157">
        <v>42944</v>
      </c>
      <c r="HJ65" s="157">
        <v>42945</v>
      </c>
      <c r="HK65" s="157">
        <v>42946</v>
      </c>
      <c r="HL65" s="157">
        <v>42947</v>
      </c>
      <c r="HM65" s="157">
        <v>42948</v>
      </c>
      <c r="HN65" s="157">
        <v>42949</v>
      </c>
      <c r="HO65" s="157">
        <v>42950</v>
      </c>
      <c r="HP65" s="157">
        <v>42951</v>
      </c>
      <c r="HQ65" s="157">
        <v>42952</v>
      </c>
      <c r="HR65" s="157">
        <v>42953</v>
      </c>
      <c r="HS65" s="157">
        <v>42954</v>
      </c>
      <c r="HT65" s="157">
        <v>42955</v>
      </c>
      <c r="HU65" s="157">
        <v>42956</v>
      </c>
      <c r="HV65" s="157">
        <v>42957</v>
      </c>
      <c r="HW65" s="157">
        <v>42958</v>
      </c>
      <c r="HX65" s="157">
        <v>42959</v>
      </c>
      <c r="HY65" s="157">
        <v>42960</v>
      </c>
      <c r="HZ65" s="157">
        <v>42961</v>
      </c>
      <c r="IA65" s="157">
        <v>42962</v>
      </c>
      <c r="IB65" s="157">
        <v>42963</v>
      </c>
      <c r="IC65" s="157">
        <v>42964</v>
      </c>
      <c r="ID65" s="157">
        <v>42965</v>
      </c>
      <c r="IE65" s="157">
        <v>42966</v>
      </c>
      <c r="IF65" s="157">
        <v>42967</v>
      </c>
      <c r="IG65" s="157">
        <v>42968</v>
      </c>
      <c r="IH65" s="157">
        <v>42969</v>
      </c>
      <c r="II65" s="157">
        <v>42970</v>
      </c>
      <c r="IJ65" s="157">
        <v>42971</v>
      </c>
      <c r="IK65" s="157">
        <v>42972</v>
      </c>
      <c r="IL65" s="157">
        <v>42973</v>
      </c>
      <c r="IM65" s="157">
        <v>42974</v>
      </c>
      <c r="IN65" s="157">
        <v>42975</v>
      </c>
      <c r="IO65" s="157">
        <v>42976</v>
      </c>
      <c r="IP65" s="157">
        <v>42977</v>
      </c>
      <c r="IQ65" s="157">
        <v>42978</v>
      </c>
      <c r="IR65" s="157">
        <v>42979</v>
      </c>
      <c r="IS65" s="157">
        <v>42980</v>
      </c>
      <c r="IT65" s="157">
        <v>42981</v>
      </c>
      <c r="IU65" s="157">
        <v>42982</v>
      </c>
      <c r="IV65" s="157">
        <v>42983</v>
      </c>
      <c r="IW65" s="157">
        <v>42984</v>
      </c>
      <c r="IX65" s="157">
        <v>42985</v>
      </c>
      <c r="IY65" s="157">
        <v>42986</v>
      </c>
      <c r="IZ65" s="157">
        <v>42987</v>
      </c>
      <c r="JA65" s="157">
        <v>42988</v>
      </c>
      <c r="JB65" s="157">
        <v>42989</v>
      </c>
      <c r="JC65" s="157">
        <v>42990</v>
      </c>
      <c r="JD65" s="157">
        <v>42991</v>
      </c>
      <c r="JE65" s="157">
        <v>42992</v>
      </c>
      <c r="JF65" s="157">
        <v>42993</v>
      </c>
      <c r="JG65" s="157">
        <v>42994</v>
      </c>
      <c r="JH65" s="157">
        <v>42995</v>
      </c>
      <c r="JI65" s="157">
        <v>42996</v>
      </c>
      <c r="JJ65" s="157">
        <v>42997</v>
      </c>
      <c r="JK65" s="157">
        <v>42998</v>
      </c>
      <c r="JL65" s="157">
        <v>42999</v>
      </c>
      <c r="JM65" s="157">
        <v>43000</v>
      </c>
      <c r="JN65" s="157">
        <v>43001</v>
      </c>
      <c r="JO65" s="157">
        <v>43002</v>
      </c>
      <c r="JP65" s="157">
        <v>43003</v>
      </c>
      <c r="JQ65" s="157">
        <v>43004</v>
      </c>
      <c r="JR65" s="157">
        <v>43005</v>
      </c>
      <c r="JS65" s="157">
        <v>43006</v>
      </c>
      <c r="JT65" s="157">
        <v>43007</v>
      </c>
      <c r="JU65" s="157">
        <v>43008</v>
      </c>
      <c r="JV65" s="157">
        <v>43009</v>
      </c>
      <c r="JW65" s="157">
        <v>43010</v>
      </c>
      <c r="JX65" s="157">
        <v>43011</v>
      </c>
      <c r="JY65" s="157">
        <v>43012</v>
      </c>
      <c r="JZ65" s="157">
        <v>43013</v>
      </c>
      <c r="KA65" s="157">
        <v>43014</v>
      </c>
      <c r="KB65" s="157">
        <v>43015</v>
      </c>
      <c r="KC65" s="157">
        <v>43016</v>
      </c>
      <c r="KD65" s="157">
        <v>43017</v>
      </c>
      <c r="KE65" s="157">
        <v>43018</v>
      </c>
      <c r="KF65" s="157">
        <v>43019</v>
      </c>
      <c r="KG65" s="157">
        <v>43020</v>
      </c>
      <c r="KH65" s="157">
        <v>43021</v>
      </c>
      <c r="KI65" s="157">
        <v>43022</v>
      </c>
      <c r="KJ65" s="157">
        <v>43023</v>
      </c>
      <c r="KK65" s="157">
        <v>43024</v>
      </c>
      <c r="KL65" s="157">
        <v>43025</v>
      </c>
      <c r="KM65" s="157">
        <v>43026</v>
      </c>
      <c r="KN65" s="157">
        <v>43027</v>
      </c>
      <c r="KO65" s="157">
        <v>43028</v>
      </c>
      <c r="KP65" s="157">
        <v>43029</v>
      </c>
      <c r="KQ65" s="157">
        <v>43030</v>
      </c>
      <c r="KR65" s="157">
        <v>43031</v>
      </c>
      <c r="KS65" s="157">
        <v>43032</v>
      </c>
      <c r="KT65" s="157">
        <v>43033</v>
      </c>
      <c r="KU65" s="157">
        <v>43034</v>
      </c>
      <c r="KV65" s="157">
        <v>43035</v>
      </c>
      <c r="KW65" s="157">
        <v>43036</v>
      </c>
      <c r="KX65" s="157">
        <v>43037</v>
      </c>
      <c r="KY65" s="157">
        <v>43038</v>
      </c>
      <c r="KZ65" s="157">
        <v>43039</v>
      </c>
      <c r="LA65" s="157">
        <v>43040</v>
      </c>
      <c r="LB65" s="157">
        <v>43041</v>
      </c>
      <c r="LC65" s="157">
        <v>43042</v>
      </c>
      <c r="LD65" s="157">
        <v>43043</v>
      </c>
      <c r="LE65" s="157">
        <v>43044</v>
      </c>
      <c r="LF65" s="157">
        <v>43045</v>
      </c>
      <c r="LG65" s="157">
        <v>43046</v>
      </c>
      <c r="LH65" s="157">
        <v>43047</v>
      </c>
      <c r="LI65" s="157">
        <v>43048</v>
      </c>
      <c r="LJ65" s="157">
        <v>43049</v>
      </c>
      <c r="LK65" s="157">
        <v>43050</v>
      </c>
      <c r="LL65" s="157">
        <v>43051</v>
      </c>
      <c r="LM65" s="157">
        <v>43052</v>
      </c>
      <c r="LN65" s="157">
        <v>43053</v>
      </c>
      <c r="LO65" s="157">
        <v>43054</v>
      </c>
      <c r="LP65" s="157">
        <v>43055</v>
      </c>
      <c r="LQ65" s="157">
        <v>43056</v>
      </c>
      <c r="LR65" s="157">
        <v>43057</v>
      </c>
      <c r="LS65" s="157">
        <v>43058</v>
      </c>
      <c r="LT65" s="157">
        <v>43059</v>
      </c>
      <c r="LU65" s="157">
        <v>43060</v>
      </c>
      <c r="LV65" s="157">
        <v>43061</v>
      </c>
      <c r="LW65" s="157">
        <v>43062</v>
      </c>
      <c r="LX65" s="157">
        <v>43063</v>
      </c>
      <c r="LY65" s="157">
        <v>43064</v>
      </c>
      <c r="LZ65" s="157">
        <v>43065</v>
      </c>
      <c r="MA65" s="157">
        <v>43066</v>
      </c>
      <c r="MB65" s="157">
        <v>43067</v>
      </c>
      <c r="MC65" s="157">
        <v>43068</v>
      </c>
      <c r="MD65" s="157">
        <v>43069</v>
      </c>
      <c r="ME65" s="157">
        <v>43070</v>
      </c>
      <c r="MF65" s="157">
        <v>43071</v>
      </c>
      <c r="MG65" s="157">
        <v>43072</v>
      </c>
      <c r="MH65" s="157">
        <v>43073</v>
      </c>
      <c r="MI65" s="157">
        <v>43074</v>
      </c>
      <c r="MJ65" s="157">
        <v>43075</v>
      </c>
      <c r="MK65" s="157">
        <v>43076</v>
      </c>
      <c r="ML65" s="157">
        <v>43077</v>
      </c>
      <c r="MM65" s="157">
        <v>43078</v>
      </c>
      <c r="MN65" s="157">
        <v>43079</v>
      </c>
      <c r="MO65" s="157">
        <v>43080</v>
      </c>
      <c r="MP65" s="157">
        <v>43081</v>
      </c>
      <c r="MQ65" s="157">
        <v>43082</v>
      </c>
      <c r="MR65" s="157">
        <v>43083</v>
      </c>
      <c r="MS65" s="157">
        <v>43084</v>
      </c>
      <c r="MT65" s="157">
        <v>43085</v>
      </c>
      <c r="MU65" s="157">
        <v>43086</v>
      </c>
      <c r="MV65" s="157">
        <v>43087</v>
      </c>
      <c r="MW65" s="157">
        <v>43088</v>
      </c>
      <c r="MX65" s="157">
        <v>43089</v>
      </c>
      <c r="MY65" s="157">
        <v>43090</v>
      </c>
      <c r="MZ65" s="157">
        <v>43091</v>
      </c>
      <c r="NA65" s="157">
        <v>43092</v>
      </c>
      <c r="NB65" s="157">
        <v>43093</v>
      </c>
      <c r="NC65" s="157">
        <v>43094</v>
      </c>
      <c r="ND65" s="157">
        <v>43095</v>
      </c>
      <c r="NE65" s="157">
        <v>43096</v>
      </c>
      <c r="NF65" s="157">
        <v>43097</v>
      </c>
      <c r="NG65" s="157">
        <v>43098</v>
      </c>
      <c r="NH65" s="157">
        <v>43099</v>
      </c>
      <c r="NI65" s="157">
        <v>43100</v>
      </c>
      <c r="NJ65" s="154"/>
    </row>
    <row r="66" spans="1:374" s="155" customFormat="1" x14ac:dyDescent="0.35">
      <c r="A66" s="151"/>
      <c r="B66" s="1154"/>
      <c r="C66" s="1154"/>
      <c r="D66" s="1154"/>
      <c r="E66" s="1154"/>
      <c r="F66" s="1154"/>
      <c r="G66" s="1154"/>
      <c r="H66" s="1154" t="str">
        <f t="shared" ref="H66" si="21">IF(F66="","",F66-G66)</f>
        <v/>
      </c>
      <c r="I66" s="152">
        <v>42736</v>
      </c>
      <c r="J66" s="153">
        <v>42737</v>
      </c>
      <c r="K66" s="153">
        <v>42738</v>
      </c>
      <c r="L66" s="153">
        <v>42739</v>
      </c>
      <c r="M66" s="153">
        <v>42740</v>
      </c>
      <c r="N66" s="153">
        <v>42741</v>
      </c>
      <c r="O66" s="153">
        <v>42742</v>
      </c>
      <c r="P66" s="153">
        <v>42743</v>
      </c>
      <c r="Q66" s="153">
        <v>42744</v>
      </c>
      <c r="R66" s="153">
        <v>42745</v>
      </c>
      <c r="S66" s="153">
        <v>42746</v>
      </c>
      <c r="T66" s="153">
        <v>42747</v>
      </c>
      <c r="U66" s="153">
        <v>42748</v>
      </c>
      <c r="V66" s="153">
        <v>42749</v>
      </c>
      <c r="W66" s="153">
        <v>42750</v>
      </c>
      <c r="X66" s="153">
        <v>42751</v>
      </c>
      <c r="Y66" s="153">
        <v>42752</v>
      </c>
      <c r="Z66" s="153">
        <v>42753</v>
      </c>
      <c r="AA66" s="153">
        <v>42754</v>
      </c>
      <c r="AB66" s="153">
        <v>42755</v>
      </c>
      <c r="AC66" s="153">
        <v>42756</v>
      </c>
      <c r="AD66" s="153">
        <v>42757</v>
      </c>
      <c r="AE66" s="153">
        <v>42758</v>
      </c>
      <c r="AF66" s="153">
        <v>42759</v>
      </c>
      <c r="AG66" s="153">
        <v>42760</v>
      </c>
      <c r="AH66" s="153">
        <v>42761</v>
      </c>
      <c r="AI66" s="153">
        <v>42762</v>
      </c>
      <c r="AJ66" s="153">
        <v>42763</v>
      </c>
      <c r="AK66" s="153">
        <v>42764</v>
      </c>
      <c r="AL66" s="153">
        <v>42765</v>
      </c>
      <c r="AM66" s="153">
        <v>42766</v>
      </c>
      <c r="AN66" s="153">
        <v>42767</v>
      </c>
      <c r="AO66" s="153">
        <v>42768</v>
      </c>
      <c r="AP66" s="153">
        <v>42769</v>
      </c>
      <c r="AQ66" s="153">
        <v>42770</v>
      </c>
      <c r="AR66" s="153">
        <v>42771</v>
      </c>
      <c r="AS66" s="153">
        <v>42772</v>
      </c>
      <c r="AT66" s="153">
        <v>42773</v>
      </c>
      <c r="AU66" s="153">
        <v>42774</v>
      </c>
      <c r="AV66" s="153">
        <v>42775</v>
      </c>
      <c r="AW66" s="153">
        <v>42776</v>
      </c>
      <c r="AX66" s="153">
        <v>42777</v>
      </c>
      <c r="AY66" s="153">
        <v>42778</v>
      </c>
      <c r="AZ66" s="153">
        <v>42779</v>
      </c>
      <c r="BA66" s="153">
        <v>42780</v>
      </c>
      <c r="BB66" s="153">
        <v>42781</v>
      </c>
      <c r="BC66" s="153">
        <v>42782</v>
      </c>
      <c r="BD66" s="153">
        <v>42783</v>
      </c>
      <c r="BE66" s="153">
        <v>42784</v>
      </c>
      <c r="BF66" s="153">
        <v>42785</v>
      </c>
      <c r="BG66" s="153">
        <v>42786</v>
      </c>
      <c r="BH66" s="153">
        <v>42787</v>
      </c>
      <c r="BI66" s="153">
        <v>42788</v>
      </c>
      <c r="BJ66" s="153">
        <v>42789</v>
      </c>
      <c r="BK66" s="153">
        <v>42790</v>
      </c>
      <c r="BL66" s="153">
        <v>42791</v>
      </c>
      <c r="BM66" s="153">
        <v>42792</v>
      </c>
      <c r="BN66" s="153">
        <v>42793</v>
      </c>
      <c r="BO66" s="153">
        <v>42794</v>
      </c>
      <c r="BP66" s="153">
        <v>42795</v>
      </c>
      <c r="BQ66" s="153">
        <v>42796</v>
      </c>
      <c r="BR66" s="153">
        <v>42797</v>
      </c>
      <c r="BS66" s="153">
        <v>42798</v>
      </c>
      <c r="BT66" s="153">
        <v>42799</v>
      </c>
      <c r="BU66" s="153">
        <v>42800</v>
      </c>
      <c r="BV66" s="153">
        <v>42801</v>
      </c>
      <c r="BW66" s="153">
        <v>42802</v>
      </c>
      <c r="BX66" s="153">
        <v>42803</v>
      </c>
      <c r="BY66" s="153">
        <v>42804</v>
      </c>
      <c r="BZ66" s="153">
        <v>42805</v>
      </c>
      <c r="CA66" s="153">
        <v>42806</v>
      </c>
      <c r="CB66" s="153">
        <v>42807</v>
      </c>
      <c r="CC66" s="153">
        <v>42808</v>
      </c>
      <c r="CD66" s="153">
        <v>42809</v>
      </c>
      <c r="CE66" s="153">
        <v>42810</v>
      </c>
      <c r="CF66" s="153">
        <v>42811</v>
      </c>
      <c r="CG66" s="153">
        <v>42812</v>
      </c>
      <c r="CH66" s="153">
        <v>42813</v>
      </c>
      <c r="CI66" s="153">
        <v>42814</v>
      </c>
      <c r="CJ66" s="153">
        <v>42815</v>
      </c>
      <c r="CK66" s="153">
        <v>42816</v>
      </c>
      <c r="CL66" s="153">
        <v>42817</v>
      </c>
      <c r="CM66" s="153">
        <v>42818</v>
      </c>
      <c r="CN66" s="153">
        <v>42819</v>
      </c>
      <c r="CO66" s="153">
        <v>42820</v>
      </c>
      <c r="CP66" s="153">
        <v>42821</v>
      </c>
      <c r="CQ66" s="153">
        <v>42822</v>
      </c>
      <c r="CR66" s="153">
        <v>42823</v>
      </c>
      <c r="CS66" s="153">
        <v>42824</v>
      </c>
      <c r="CT66" s="153">
        <v>42825</v>
      </c>
      <c r="CU66" s="153">
        <v>42826</v>
      </c>
      <c r="CV66" s="153">
        <v>42827</v>
      </c>
      <c r="CW66" s="153">
        <v>42828</v>
      </c>
      <c r="CX66" s="153">
        <v>42829</v>
      </c>
      <c r="CY66" s="153">
        <v>42830</v>
      </c>
      <c r="CZ66" s="153">
        <v>42831</v>
      </c>
      <c r="DA66" s="153">
        <v>42832</v>
      </c>
      <c r="DB66" s="153">
        <v>42833</v>
      </c>
      <c r="DC66" s="153">
        <v>42834</v>
      </c>
      <c r="DD66" s="153">
        <v>42835</v>
      </c>
      <c r="DE66" s="153">
        <v>42836</v>
      </c>
      <c r="DF66" s="153">
        <v>42837</v>
      </c>
      <c r="DG66" s="153">
        <v>42838</v>
      </c>
      <c r="DH66" s="153">
        <v>42839</v>
      </c>
      <c r="DI66" s="153">
        <v>42840</v>
      </c>
      <c r="DJ66" s="153">
        <v>42841</v>
      </c>
      <c r="DK66" s="153">
        <v>42842</v>
      </c>
      <c r="DL66" s="153">
        <v>42843</v>
      </c>
      <c r="DM66" s="153">
        <v>42844</v>
      </c>
      <c r="DN66" s="153">
        <v>42845</v>
      </c>
      <c r="DO66" s="153">
        <v>42846</v>
      </c>
      <c r="DP66" s="153">
        <v>42847</v>
      </c>
      <c r="DQ66" s="153">
        <v>42848</v>
      </c>
      <c r="DR66" s="153">
        <v>42849</v>
      </c>
      <c r="DS66" s="153">
        <v>42850</v>
      </c>
      <c r="DT66" s="153">
        <v>42851</v>
      </c>
      <c r="DU66" s="153">
        <v>42852</v>
      </c>
      <c r="DV66" s="153">
        <v>42853</v>
      </c>
      <c r="DW66" s="153">
        <v>42854</v>
      </c>
      <c r="DX66" s="153">
        <v>42855</v>
      </c>
      <c r="DY66" s="153">
        <v>42856</v>
      </c>
      <c r="DZ66" s="153">
        <v>42857</v>
      </c>
      <c r="EA66" s="153">
        <v>42858</v>
      </c>
      <c r="EB66" s="153">
        <v>42859</v>
      </c>
      <c r="EC66" s="153">
        <v>42860</v>
      </c>
      <c r="ED66" s="153">
        <v>42861</v>
      </c>
      <c r="EE66" s="153">
        <v>42862</v>
      </c>
      <c r="EF66" s="153">
        <v>42863</v>
      </c>
      <c r="EG66" s="153">
        <v>42864</v>
      </c>
      <c r="EH66" s="153">
        <v>42865</v>
      </c>
      <c r="EI66" s="153">
        <v>42866</v>
      </c>
      <c r="EJ66" s="153">
        <v>42867</v>
      </c>
      <c r="EK66" s="153">
        <v>42868</v>
      </c>
      <c r="EL66" s="153">
        <v>42869</v>
      </c>
      <c r="EM66" s="153">
        <v>42870</v>
      </c>
      <c r="EN66" s="153">
        <v>42871</v>
      </c>
      <c r="EO66" s="153">
        <v>42872</v>
      </c>
      <c r="EP66" s="153">
        <v>42873</v>
      </c>
      <c r="EQ66" s="153">
        <v>42874</v>
      </c>
      <c r="ER66" s="153">
        <v>42875</v>
      </c>
      <c r="ES66" s="153">
        <v>42876</v>
      </c>
      <c r="ET66" s="153">
        <v>42877</v>
      </c>
      <c r="EU66" s="153">
        <v>42878</v>
      </c>
      <c r="EV66" s="153">
        <v>42879</v>
      </c>
      <c r="EW66" s="153">
        <v>42880</v>
      </c>
      <c r="EX66" s="153">
        <v>42881</v>
      </c>
      <c r="EY66" s="153">
        <v>42882</v>
      </c>
      <c r="EZ66" s="153">
        <v>42883</v>
      </c>
      <c r="FA66" s="153">
        <v>42884</v>
      </c>
      <c r="FB66" s="153">
        <v>42885</v>
      </c>
      <c r="FC66" s="153">
        <v>42886</v>
      </c>
      <c r="FD66" s="153">
        <v>42887</v>
      </c>
      <c r="FE66" s="153">
        <v>42888</v>
      </c>
      <c r="FF66" s="153">
        <v>42889</v>
      </c>
      <c r="FG66" s="153">
        <v>42890</v>
      </c>
      <c r="FH66" s="153">
        <v>42891</v>
      </c>
      <c r="FI66" s="153">
        <v>42892</v>
      </c>
      <c r="FJ66" s="153">
        <v>42893</v>
      </c>
      <c r="FK66" s="153">
        <v>42894</v>
      </c>
      <c r="FL66" s="153">
        <v>42895</v>
      </c>
      <c r="FM66" s="153">
        <v>42896</v>
      </c>
      <c r="FN66" s="153">
        <v>42897</v>
      </c>
      <c r="FO66" s="153">
        <v>42898</v>
      </c>
      <c r="FP66" s="153">
        <v>42899</v>
      </c>
      <c r="FQ66" s="153">
        <v>42900</v>
      </c>
      <c r="FR66" s="153">
        <v>42901</v>
      </c>
      <c r="FS66" s="153">
        <v>42902</v>
      </c>
      <c r="FT66" s="153">
        <v>42903</v>
      </c>
      <c r="FU66" s="153">
        <v>42904</v>
      </c>
      <c r="FV66" s="153">
        <v>42905</v>
      </c>
      <c r="FW66" s="153">
        <v>42906</v>
      </c>
      <c r="FX66" s="153">
        <v>42907</v>
      </c>
      <c r="FY66" s="153">
        <v>42908</v>
      </c>
      <c r="FZ66" s="153">
        <v>42909</v>
      </c>
      <c r="GA66" s="153">
        <v>42910</v>
      </c>
      <c r="GB66" s="153">
        <v>42911</v>
      </c>
      <c r="GC66" s="153">
        <v>42912</v>
      </c>
      <c r="GD66" s="153">
        <v>42913</v>
      </c>
      <c r="GE66" s="153">
        <v>42914</v>
      </c>
      <c r="GF66" s="153">
        <v>42915</v>
      </c>
      <c r="GG66" s="153">
        <v>42916</v>
      </c>
      <c r="GH66" s="153">
        <v>42917</v>
      </c>
      <c r="GI66" s="153">
        <v>42918</v>
      </c>
      <c r="GJ66" s="153">
        <v>42919</v>
      </c>
      <c r="GK66" s="153">
        <v>42920</v>
      </c>
      <c r="GL66" s="153">
        <v>42921</v>
      </c>
      <c r="GM66" s="153">
        <v>42922</v>
      </c>
      <c r="GN66" s="153">
        <v>42923</v>
      </c>
      <c r="GO66" s="153">
        <v>42924</v>
      </c>
      <c r="GP66" s="153">
        <v>42925</v>
      </c>
      <c r="GQ66" s="153">
        <v>42926</v>
      </c>
      <c r="GR66" s="153">
        <v>42927</v>
      </c>
      <c r="GS66" s="153">
        <v>42928</v>
      </c>
      <c r="GT66" s="153">
        <v>42929</v>
      </c>
      <c r="GU66" s="153">
        <v>42930</v>
      </c>
      <c r="GV66" s="153">
        <v>42931</v>
      </c>
      <c r="GW66" s="153">
        <v>42932</v>
      </c>
      <c r="GX66" s="153">
        <v>42933</v>
      </c>
      <c r="GY66" s="153">
        <v>42934</v>
      </c>
      <c r="GZ66" s="153">
        <v>42935</v>
      </c>
      <c r="HA66" s="153">
        <v>42936</v>
      </c>
      <c r="HB66" s="153">
        <v>42937</v>
      </c>
      <c r="HC66" s="153">
        <v>42938</v>
      </c>
      <c r="HD66" s="153">
        <v>42939</v>
      </c>
      <c r="HE66" s="153">
        <v>42940</v>
      </c>
      <c r="HF66" s="153">
        <v>42941</v>
      </c>
      <c r="HG66" s="153">
        <v>42942</v>
      </c>
      <c r="HH66" s="153">
        <v>42943</v>
      </c>
      <c r="HI66" s="153">
        <v>42944</v>
      </c>
      <c r="HJ66" s="153">
        <v>42945</v>
      </c>
      <c r="HK66" s="153">
        <v>42946</v>
      </c>
      <c r="HL66" s="153">
        <v>42947</v>
      </c>
      <c r="HM66" s="153">
        <v>42948</v>
      </c>
      <c r="HN66" s="153">
        <v>42949</v>
      </c>
      <c r="HO66" s="153">
        <v>42950</v>
      </c>
      <c r="HP66" s="153">
        <v>42951</v>
      </c>
      <c r="HQ66" s="153">
        <v>42952</v>
      </c>
      <c r="HR66" s="153">
        <v>42953</v>
      </c>
      <c r="HS66" s="153">
        <v>42954</v>
      </c>
      <c r="HT66" s="153">
        <v>42955</v>
      </c>
      <c r="HU66" s="153">
        <v>42956</v>
      </c>
      <c r="HV66" s="153">
        <v>42957</v>
      </c>
      <c r="HW66" s="153">
        <v>42958</v>
      </c>
      <c r="HX66" s="153">
        <v>42959</v>
      </c>
      <c r="HY66" s="153">
        <v>42960</v>
      </c>
      <c r="HZ66" s="153">
        <v>42961</v>
      </c>
      <c r="IA66" s="153">
        <v>42962</v>
      </c>
      <c r="IB66" s="153">
        <v>42963</v>
      </c>
      <c r="IC66" s="153">
        <v>42964</v>
      </c>
      <c r="ID66" s="153">
        <v>42965</v>
      </c>
      <c r="IE66" s="153">
        <v>42966</v>
      </c>
      <c r="IF66" s="153">
        <v>42967</v>
      </c>
      <c r="IG66" s="153">
        <v>42968</v>
      </c>
      <c r="IH66" s="153">
        <v>42969</v>
      </c>
      <c r="II66" s="153">
        <v>42970</v>
      </c>
      <c r="IJ66" s="153">
        <v>42971</v>
      </c>
      <c r="IK66" s="153">
        <v>42972</v>
      </c>
      <c r="IL66" s="153">
        <v>42973</v>
      </c>
      <c r="IM66" s="153">
        <v>42974</v>
      </c>
      <c r="IN66" s="153">
        <v>42975</v>
      </c>
      <c r="IO66" s="153">
        <v>42976</v>
      </c>
      <c r="IP66" s="153">
        <v>42977</v>
      </c>
      <c r="IQ66" s="153">
        <v>42978</v>
      </c>
      <c r="IR66" s="153">
        <v>42979</v>
      </c>
      <c r="IS66" s="153">
        <v>42980</v>
      </c>
      <c r="IT66" s="153">
        <v>42981</v>
      </c>
      <c r="IU66" s="153">
        <v>42982</v>
      </c>
      <c r="IV66" s="153">
        <v>42983</v>
      </c>
      <c r="IW66" s="153">
        <v>42984</v>
      </c>
      <c r="IX66" s="153">
        <v>42985</v>
      </c>
      <c r="IY66" s="153">
        <v>42986</v>
      </c>
      <c r="IZ66" s="153">
        <v>42987</v>
      </c>
      <c r="JA66" s="153">
        <v>42988</v>
      </c>
      <c r="JB66" s="153">
        <v>42989</v>
      </c>
      <c r="JC66" s="153">
        <v>42990</v>
      </c>
      <c r="JD66" s="153">
        <v>42991</v>
      </c>
      <c r="JE66" s="153">
        <v>42992</v>
      </c>
      <c r="JF66" s="153">
        <v>42993</v>
      </c>
      <c r="JG66" s="153">
        <v>42994</v>
      </c>
      <c r="JH66" s="153">
        <v>42995</v>
      </c>
      <c r="JI66" s="153">
        <v>42996</v>
      </c>
      <c r="JJ66" s="153">
        <v>42997</v>
      </c>
      <c r="JK66" s="153">
        <v>42998</v>
      </c>
      <c r="JL66" s="153">
        <v>42999</v>
      </c>
      <c r="JM66" s="153">
        <v>43000</v>
      </c>
      <c r="JN66" s="153">
        <v>43001</v>
      </c>
      <c r="JO66" s="153">
        <v>43002</v>
      </c>
      <c r="JP66" s="153">
        <v>43003</v>
      </c>
      <c r="JQ66" s="153">
        <v>43004</v>
      </c>
      <c r="JR66" s="153">
        <v>43005</v>
      </c>
      <c r="JS66" s="153">
        <v>43006</v>
      </c>
      <c r="JT66" s="153">
        <v>43007</v>
      </c>
      <c r="JU66" s="153">
        <v>43008</v>
      </c>
      <c r="JV66" s="153">
        <v>43009</v>
      </c>
      <c r="JW66" s="153">
        <v>43010</v>
      </c>
      <c r="JX66" s="153">
        <v>43011</v>
      </c>
      <c r="JY66" s="153">
        <v>43012</v>
      </c>
      <c r="JZ66" s="153">
        <v>43013</v>
      </c>
      <c r="KA66" s="153">
        <v>43014</v>
      </c>
      <c r="KB66" s="153">
        <v>43015</v>
      </c>
      <c r="KC66" s="153">
        <v>43016</v>
      </c>
      <c r="KD66" s="153">
        <v>43017</v>
      </c>
      <c r="KE66" s="153">
        <v>43018</v>
      </c>
      <c r="KF66" s="153">
        <v>43019</v>
      </c>
      <c r="KG66" s="153">
        <v>43020</v>
      </c>
      <c r="KH66" s="153">
        <v>43021</v>
      </c>
      <c r="KI66" s="153">
        <v>43022</v>
      </c>
      <c r="KJ66" s="153">
        <v>43023</v>
      </c>
      <c r="KK66" s="153">
        <v>43024</v>
      </c>
      <c r="KL66" s="153">
        <v>43025</v>
      </c>
      <c r="KM66" s="153">
        <v>43026</v>
      </c>
      <c r="KN66" s="153">
        <v>43027</v>
      </c>
      <c r="KO66" s="153">
        <v>43028</v>
      </c>
      <c r="KP66" s="153">
        <v>43029</v>
      </c>
      <c r="KQ66" s="153">
        <v>43030</v>
      </c>
      <c r="KR66" s="153">
        <v>43031</v>
      </c>
      <c r="KS66" s="153">
        <v>43032</v>
      </c>
      <c r="KT66" s="153">
        <v>43033</v>
      </c>
      <c r="KU66" s="153">
        <v>43034</v>
      </c>
      <c r="KV66" s="153">
        <v>43035</v>
      </c>
      <c r="KW66" s="153">
        <v>43036</v>
      </c>
      <c r="KX66" s="153">
        <v>43037</v>
      </c>
      <c r="KY66" s="153">
        <v>43038</v>
      </c>
      <c r="KZ66" s="153">
        <v>43039</v>
      </c>
      <c r="LA66" s="153">
        <v>43040</v>
      </c>
      <c r="LB66" s="153">
        <v>43041</v>
      </c>
      <c r="LC66" s="153">
        <v>43042</v>
      </c>
      <c r="LD66" s="153">
        <v>43043</v>
      </c>
      <c r="LE66" s="153">
        <v>43044</v>
      </c>
      <c r="LF66" s="153">
        <v>43045</v>
      </c>
      <c r="LG66" s="153">
        <v>43046</v>
      </c>
      <c r="LH66" s="153">
        <v>43047</v>
      </c>
      <c r="LI66" s="153">
        <v>43048</v>
      </c>
      <c r="LJ66" s="153">
        <v>43049</v>
      </c>
      <c r="LK66" s="153">
        <v>43050</v>
      </c>
      <c r="LL66" s="153">
        <v>43051</v>
      </c>
      <c r="LM66" s="153">
        <v>43052</v>
      </c>
      <c r="LN66" s="153">
        <v>43053</v>
      </c>
      <c r="LO66" s="153">
        <v>43054</v>
      </c>
      <c r="LP66" s="153">
        <v>43055</v>
      </c>
      <c r="LQ66" s="153">
        <v>43056</v>
      </c>
      <c r="LR66" s="153">
        <v>43057</v>
      </c>
      <c r="LS66" s="153">
        <v>43058</v>
      </c>
      <c r="LT66" s="153">
        <v>43059</v>
      </c>
      <c r="LU66" s="153">
        <v>43060</v>
      </c>
      <c r="LV66" s="153">
        <v>43061</v>
      </c>
      <c r="LW66" s="153">
        <v>43062</v>
      </c>
      <c r="LX66" s="153">
        <v>43063</v>
      </c>
      <c r="LY66" s="153">
        <v>43064</v>
      </c>
      <c r="LZ66" s="153">
        <v>43065</v>
      </c>
      <c r="MA66" s="153">
        <v>43066</v>
      </c>
      <c r="MB66" s="153">
        <v>43067</v>
      </c>
      <c r="MC66" s="153">
        <v>43068</v>
      </c>
      <c r="MD66" s="153">
        <v>43069</v>
      </c>
      <c r="ME66" s="153">
        <v>43070</v>
      </c>
      <c r="MF66" s="153">
        <v>43071</v>
      </c>
      <c r="MG66" s="153">
        <v>43072</v>
      </c>
      <c r="MH66" s="153">
        <v>43073</v>
      </c>
      <c r="MI66" s="153">
        <v>43074</v>
      </c>
      <c r="MJ66" s="153">
        <v>43075</v>
      </c>
      <c r="MK66" s="153">
        <v>43076</v>
      </c>
      <c r="ML66" s="153">
        <v>43077</v>
      </c>
      <c r="MM66" s="153">
        <v>43078</v>
      </c>
      <c r="MN66" s="153">
        <v>43079</v>
      </c>
      <c r="MO66" s="153">
        <v>43080</v>
      </c>
      <c r="MP66" s="153">
        <v>43081</v>
      </c>
      <c r="MQ66" s="153">
        <v>43082</v>
      </c>
      <c r="MR66" s="153">
        <v>43083</v>
      </c>
      <c r="MS66" s="153">
        <v>43084</v>
      </c>
      <c r="MT66" s="153">
        <v>43085</v>
      </c>
      <c r="MU66" s="153">
        <v>43086</v>
      </c>
      <c r="MV66" s="153">
        <v>43087</v>
      </c>
      <c r="MW66" s="153">
        <v>43088</v>
      </c>
      <c r="MX66" s="153">
        <v>43089</v>
      </c>
      <c r="MY66" s="153">
        <v>43090</v>
      </c>
      <c r="MZ66" s="153">
        <v>43091</v>
      </c>
      <c r="NA66" s="153">
        <v>43092</v>
      </c>
      <c r="NB66" s="153">
        <v>43093</v>
      </c>
      <c r="NC66" s="153">
        <v>43094</v>
      </c>
      <c r="ND66" s="153">
        <v>43095</v>
      </c>
      <c r="NE66" s="153">
        <v>43096</v>
      </c>
      <c r="NF66" s="153">
        <v>43097</v>
      </c>
      <c r="NG66" s="153">
        <v>43098</v>
      </c>
      <c r="NH66" s="153">
        <v>43099</v>
      </c>
      <c r="NI66" s="153">
        <v>43100</v>
      </c>
      <c r="NJ66" s="154"/>
    </row>
    <row r="67" spans="1:374" s="155" customFormat="1" x14ac:dyDescent="0.35">
      <c r="A67" s="151"/>
      <c r="B67" s="1155"/>
      <c r="C67" s="1155"/>
      <c r="D67" s="1155"/>
      <c r="E67" s="1155"/>
      <c r="F67" s="1155"/>
      <c r="G67" s="1155"/>
      <c r="H67" s="1155"/>
      <c r="I67" s="156">
        <v>42736</v>
      </c>
      <c r="J67" s="157">
        <v>42737</v>
      </c>
      <c r="K67" s="157">
        <v>42738</v>
      </c>
      <c r="L67" s="157">
        <v>42739</v>
      </c>
      <c r="M67" s="157">
        <v>42740</v>
      </c>
      <c r="N67" s="157">
        <v>42741</v>
      </c>
      <c r="O67" s="157">
        <v>42742</v>
      </c>
      <c r="P67" s="157">
        <v>42743</v>
      </c>
      <c r="Q67" s="157">
        <v>42744</v>
      </c>
      <c r="R67" s="157">
        <v>42745</v>
      </c>
      <c r="S67" s="157">
        <v>42746</v>
      </c>
      <c r="T67" s="157">
        <v>42747</v>
      </c>
      <c r="U67" s="157">
        <v>42748</v>
      </c>
      <c r="V67" s="157">
        <v>42749</v>
      </c>
      <c r="W67" s="157">
        <v>42750</v>
      </c>
      <c r="X67" s="157">
        <v>42751</v>
      </c>
      <c r="Y67" s="157">
        <v>42752</v>
      </c>
      <c r="Z67" s="157">
        <v>42753</v>
      </c>
      <c r="AA67" s="157">
        <v>42754</v>
      </c>
      <c r="AB67" s="157">
        <v>42755</v>
      </c>
      <c r="AC67" s="157">
        <v>42756</v>
      </c>
      <c r="AD67" s="157">
        <v>42757</v>
      </c>
      <c r="AE67" s="157">
        <v>42758</v>
      </c>
      <c r="AF67" s="157">
        <v>42759</v>
      </c>
      <c r="AG67" s="157">
        <v>42760</v>
      </c>
      <c r="AH67" s="157">
        <v>42761</v>
      </c>
      <c r="AI67" s="157">
        <v>42762</v>
      </c>
      <c r="AJ67" s="157">
        <v>42763</v>
      </c>
      <c r="AK67" s="157">
        <v>42764</v>
      </c>
      <c r="AL67" s="157">
        <v>42765</v>
      </c>
      <c r="AM67" s="157">
        <v>42766</v>
      </c>
      <c r="AN67" s="157">
        <v>42767</v>
      </c>
      <c r="AO67" s="157">
        <v>42768</v>
      </c>
      <c r="AP67" s="157">
        <v>42769</v>
      </c>
      <c r="AQ67" s="157">
        <v>42770</v>
      </c>
      <c r="AR67" s="157">
        <v>42771</v>
      </c>
      <c r="AS67" s="157">
        <v>42772</v>
      </c>
      <c r="AT67" s="157">
        <v>42773</v>
      </c>
      <c r="AU67" s="157">
        <v>42774</v>
      </c>
      <c r="AV67" s="157">
        <v>42775</v>
      </c>
      <c r="AW67" s="157">
        <v>42776</v>
      </c>
      <c r="AX67" s="157">
        <v>42777</v>
      </c>
      <c r="AY67" s="157">
        <v>42778</v>
      </c>
      <c r="AZ67" s="157">
        <v>42779</v>
      </c>
      <c r="BA67" s="157">
        <v>42780</v>
      </c>
      <c r="BB67" s="157">
        <v>42781</v>
      </c>
      <c r="BC67" s="157">
        <v>42782</v>
      </c>
      <c r="BD67" s="157">
        <v>42783</v>
      </c>
      <c r="BE67" s="157">
        <v>42784</v>
      </c>
      <c r="BF67" s="157">
        <v>42785</v>
      </c>
      <c r="BG67" s="157">
        <v>42786</v>
      </c>
      <c r="BH67" s="157">
        <v>42787</v>
      </c>
      <c r="BI67" s="157">
        <v>42788</v>
      </c>
      <c r="BJ67" s="157">
        <v>42789</v>
      </c>
      <c r="BK67" s="157">
        <v>42790</v>
      </c>
      <c r="BL67" s="157">
        <v>42791</v>
      </c>
      <c r="BM67" s="157">
        <v>42792</v>
      </c>
      <c r="BN67" s="157">
        <v>42793</v>
      </c>
      <c r="BO67" s="157">
        <v>42794</v>
      </c>
      <c r="BP67" s="157">
        <v>42795</v>
      </c>
      <c r="BQ67" s="157">
        <v>42796</v>
      </c>
      <c r="BR67" s="157">
        <v>42797</v>
      </c>
      <c r="BS67" s="157">
        <v>42798</v>
      </c>
      <c r="BT67" s="157">
        <v>42799</v>
      </c>
      <c r="BU67" s="157">
        <v>42800</v>
      </c>
      <c r="BV67" s="157">
        <v>42801</v>
      </c>
      <c r="BW67" s="157">
        <v>42802</v>
      </c>
      <c r="BX67" s="157">
        <v>42803</v>
      </c>
      <c r="BY67" s="157">
        <v>42804</v>
      </c>
      <c r="BZ67" s="157">
        <v>42805</v>
      </c>
      <c r="CA67" s="157">
        <v>42806</v>
      </c>
      <c r="CB67" s="157">
        <v>42807</v>
      </c>
      <c r="CC67" s="157">
        <v>42808</v>
      </c>
      <c r="CD67" s="157">
        <v>42809</v>
      </c>
      <c r="CE67" s="157">
        <v>42810</v>
      </c>
      <c r="CF67" s="157">
        <v>42811</v>
      </c>
      <c r="CG67" s="157">
        <v>42812</v>
      </c>
      <c r="CH67" s="157">
        <v>42813</v>
      </c>
      <c r="CI67" s="157">
        <v>42814</v>
      </c>
      <c r="CJ67" s="157">
        <v>42815</v>
      </c>
      <c r="CK67" s="157">
        <v>42816</v>
      </c>
      <c r="CL67" s="157">
        <v>42817</v>
      </c>
      <c r="CM67" s="157">
        <v>42818</v>
      </c>
      <c r="CN67" s="157">
        <v>42819</v>
      </c>
      <c r="CO67" s="157">
        <v>42820</v>
      </c>
      <c r="CP67" s="157">
        <v>42821</v>
      </c>
      <c r="CQ67" s="157">
        <v>42822</v>
      </c>
      <c r="CR67" s="157">
        <v>42823</v>
      </c>
      <c r="CS67" s="157">
        <v>42824</v>
      </c>
      <c r="CT67" s="157">
        <v>42825</v>
      </c>
      <c r="CU67" s="157">
        <v>42826</v>
      </c>
      <c r="CV67" s="157">
        <v>42827</v>
      </c>
      <c r="CW67" s="157">
        <v>42828</v>
      </c>
      <c r="CX67" s="157">
        <v>42829</v>
      </c>
      <c r="CY67" s="157">
        <v>42830</v>
      </c>
      <c r="CZ67" s="157">
        <v>42831</v>
      </c>
      <c r="DA67" s="157">
        <v>42832</v>
      </c>
      <c r="DB67" s="157">
        <v>42833</v>
      </c>
      <c r="DC67" s="157">
        <v>42834</v>
      </c>
      <c r="DD67" s="157">
        <v>42835</v>
      </c>
      <c r="DE67" s="157">
        <v>42836</v>
      </c>
      <c r="DF67" s="157">
        <v>42837</v>
      </c>
      <c r="DG67" s="157">
        <v>42838</v>
      </c>
      <c r="DH67" s="157">
        <v>42839</v>
      </c>
      <c r="DI67" s="157">
        <v>42840</v>
      </c>
      <c r="DJ67" s="157">
        <v>42841</v>
      </c>
      <c r="DK67" s="157">
        <v>42842</v>
      </c>
      <c r="DL67" s="157">
        <v>42843</v>
      </c>
      <c r="DM67" s="157">
        <v>42844</v>
      </c>
      <c r="DN67" s="157">
        <v>42845</v>
      </c>
      <c r="DO67" s="157">
        <v>42846</v>
      </c>
      <c r="DP67" s="157">
        <v>42847</v>
      </c>
      <c r="DQ67" s="157">
        <v>42848</v>
      </c>
      <c r="DR67" s="157">
        <v>42849</v>
      </c>
      <c r="DS67" s="157">
        <v>42850</v>
      </c>
      <c r="DT67" s="157">
        <v>42851</v>
      </c>
      <c r="DU67" s="157">
        <v>42852</v>
      </c>
      <c r="DV67" s="157">
        <v>42853</v>
      </c>
      <c r="DW67" s="157">
        <v>42854</v>
      </c>
      <c r="DX67" s="157">
        <v>42855</v>
      </c>
      <c r="DY67" s="157">
        <v>42856</v>
      </c>
      <c r="DZ67" s="157">
        <v>42857</v>
      </c>
      <c r="EA67" s="157">
        <v>42858</v>
      </c>
      <c r="EB67" s="157">
        <v>42859</v>
      </c>
      <c r="EC67" s="157">
        <v>42860</v>
      </c>
      <c r="ED67" s="157">
        <v>42861</v>
      </c>
      <c r="EE67" s="157">
        <v>42862</v>
      </c>
      <c r="EF67" s="157">
        <v>42863</v>
      </c>
      <c r="EG67" s="157">
        <v>42864</v>
      </c>
      <c r="EH67" s="157">
        <v>42865</v>
      </c>
      <c r="EI67" s="157">
        <v>42866</v>
      </c>
      <c r="EJ67" s="157">
        <v>42867</v>
      </c>
      <c r="EK67" s="157">
        <v>42868</v>
      </c>
      <c r="EL67" s="157">
        <v>42869</v>
      </c>
      <c r="EM67" s="157">
        <v>42870</v>
      </c>
      <c r="EN67" s="157">
        <v>42871</v>
      </c>
      <c r="EO67" s="157">
        <v>42872</v>
      </c>
      <c r="EP67" s="157">
        <v>42873</v>
      </c>
      <c r="EQ67" s="157">
        <v>42874</v>
      </c>
      <c r="ER67" s="157">
        <v>42875</v>
      </c>
      <c r="ES67" s="157">
        <v>42876</v>
      </c>
      <c r="ET67" s="157">
        <v>42877</v>
      </c>
      <c r="EU67" s="157">
        <v>42878</v>
      </c>
      <c r="EV67" s="157">
        <v>42879</v>
      </c>
      <c r="EW67" s="157">
        <v>42880</v>
      </c>
      <c r="EX67" s="157">
        <v>42881</v>
      </c>
      <c r="EY67" s="157">
        <v>42882</v>
      </c>
      <c r="EZ67" s="157">
        <v>42883</v>
      </c>
      <c r="FA67" s="157">
        <v>42884</v>
      </c>
      <c r="FB67" s="157">
        <v>42885</v>
      </c>
      <c r="FC67" s="157">
        <v>42886</v>
      </c>
      <c r="FD67" s="157">
        <v>42887</v>
      </c>
      <c r="FE67" s="157">
        <v>42888</v>
      </c>
      <c r="FF67" s="157">
        <v>42889</v>
      </c>
      <c r="FG67" s="157">
        <v>42890</v>
      </c>
      <c r="FH67" s="157">
        <v>42891</v>
      </c>
      <c r="FI67" s="157">
        <v>42892</v>
      </c>
      <c r="FJ67" s="157">
        <v>42893</v>
      </c>
      <c r="FK67" s="157">
        <v>42894</v>
      </c>
      <c r="FL67" s="157">
        <v>42895</v>
      </c>
      <c r="FM67" s="157">
        <v>42896</v>
      </c>
      <c r="FN67" s="157">
        <v>42897</v>
      </c>
      <c r="FO67" s="157">
        <v>42898</v>
      </c>
      <c r="FP67" s="157">
        <v>42899</v>
      </c>
      <c r="FQ67" s="157">
        <v>42900</v>
      </c>
      <c r="FR67" s="157">
        <v>42901</v>
      </c>
      <c r="FS67" s="157">
        <v>42902</v>
      </c>
      <c r="FT67" s="157">
        <v>42903</v>
      </c>
      <c r="FU67" s="157">
        <v>42904</v>
      </c>
      <c r="FV67" s="157">
        <v>42905</v>
      </c>
      <c r="FW67" s="157">
        <v>42906</v>
      </c>
      <c r="FX67" s="157">
        <v>42907</v>
      </c>
      <c r="FY67" s="157">
        <v>42908</v>
      </c>
      <c r="FZ67" s="157">
        <v>42909</v>
      </c>
      <c r="GA67" s="157">
        <v>42910</v>
      </c>
      <c r="GB67" s="157">
        <v>42911</v>
      </c>
      <c r="GC67" s="157">
        <v>42912</v>
      </c>
      <c r="GD67" s="157">
        <v>42913</v>
      </c>
      <c r="GE67" s="157">
        <v>42914</v>
      </c>
      <c r="GF67" s="157">
        <v>42915</v>
      </c>
      <c r="GG67" s="157">
        <v>42916</v>
      </c>
      <c r="GH67" s="157">
        <v>42917</v>
      </c>
      <c r="GI67" s="157">
        <v>42918</v>
      </c>
      <c r="GJ67" s="157">
        <v>42919</v>
      </c>
      <c r="GK67" s="157">
        <v>42920</v>
      </c>
      <c r="GL67" s="157">
        <v>42921</v>
      </c>
      <c r="GM67" s="157">
        <v>42922</v>
      </c>
      <c r="GN67" s="157">
        <v>42923</v>
      </c>
      <c r="GO67" s="157">
        <v>42924</v>
      </c>
      <c r="GP67" s="157">
        <v>42925</v>
      </c>
      <c r="GQ67" s="157">
        <v>42926</v>
      </c>
      <c r="GR67" s="157">
        <v>42927</v>
      </c>
      <c r="GS67" s="157">
        <v>42928</v>
      </c>
      <c r="GT67" s="157">
        <v>42929</v>
      </c>
      <c r="GU67" s="157">
        <v>42930</v>
      </c>
      <c r="GV67" s="157">
        <v>42931</v>
      </c>
      <c r="GW67" s="157">
        <v>42932</v>
      </c>
      <c r="GX67" s="157">
        <v>42933</v>
      </c>
      <c r="GY67" s="157">
        <v>42934</v>
      </c>
      <c r="GZ67" s="157">
        <v>42935</v>
      </c>
      <c r="HA67" s="157">
        <v>42936</v>
      </c>
      <c r="HB67" s="157">
        <v>42937</v>
      </c>
      <c r="HC67" s="157">
        <v>42938</v>
      </c>
      <c r="HD67" s="157">
        <v>42939</v>
      </c>
      <c r="HE67" s="157">
        <v>42940</v>
      </c>
      <c r="HF67" s="157">
        <v>42941</v>
      </c>
      <c r="HG67" s="157">
        <v>42942</v>
      </c>
      <c r="HH67" s="157">
        <v>42943</v>
      </c>
      <c r="HI67" s="157">
        <v>42944</v>
      </c>
      <c r="HJ67" s="157">
        <v>42945</v>
      </c>
      <c r="HK67" s="157">
        <v>42946</v>
      </c>
      <c r="HL67" s="157">
        <v>42947</v>
      </c>
      <c r="HM67" s="157">
        <v>42948</v>
      </c>
      <c r="HN67" s="157">
        <v>42949</v>
      </c>
      <c r="HO67" s="157">
        <v>42950</v>
      </c>
      <c r="HP67" s="157">
        <v>42951</v>
      </c>
      <c r="HQ67" s="157">
        <v>42952</v>
      </c>
      <c r="HR67" s="157">
        <v>42953</v>
      </c>
      <c r="HS67" s="157">
        <v>42954</v>
      </c>
      <c r="HT67" s="157">
        <v>42955</v>
      </c>
      <c r="HU67" s="157">
        <v>42956</v>
      </c>
      <c r="HV67" s="157">
        <v>42957</v>
      </c>
      <c r="HW67" s="157">
        <v>42958</v>
      </c>
      <c r="HX67" s="157">
        <v>42959</v>
      </c>
      <c r="HY67" s="157">
        <v>42960</v>
      </c>
      <c r="HZ67" s="157">
        <v>42961</v>
      </c>
      <c r="IA67" s="157">
        <v>42962</v>
      </c>
      <c r="IB67" s="157">
        <v>42963</v>
      </c>
      <c r="IC67" s="157">
        <v>42964</v>
      </c>
      <c r="ID67" s="157">
        <v>42965</v>
      </c>
      <c r="IE67" s="157">
        <v>42966</v>
      </c>
      <c r="IF67" s="157">
        <v>42967</v>
      </c>
      <c r="IG67" s="157">
        <v>42968</v>
      </c>
      <c r="IH67" s="157">
        <v>42969</v>
      </c>
      <c r="II67" s="157">
        <v>42970</v>
      </c>
      <c r="IJ67" s="157">
        <v>42971</v>
      </c>
      <c r="IK67" s="157">
        <v>42972</v>
      </c>
      <c r="IL67" s="157">
        <v>42973</v>
      </c>
      <c r="IM67" s="157">
        <v>42974</v>
      </c>
      <c r="IN67" s="157">
        <v>42975</v>
      </c>
      <c r="IO67" s="157">
        <v>42976</v>
      </c>
      <c r="IP67" s="157">
        <v>42977</v>
      </c>
      <c r="IQ67" s="157">
        <v>42978</v>
      </c>
      <c r="IR67" s="157">
        <v>42979</v>
      </c>
      <c r="IS67" s="157">
        <v>42980</v>
      </c>
      <c r="IT67" s="157">
        <v>42981</v>
      </c>
      <c r="IU67" s="157">
        <v>42982</v>
      </c>
      <c r="IV67" s="157">
        <v>42983</v>
      </c>
      <c r="IW67" s="157">
        <v>42984</v>
      </c>
      <c r="IX67" s="157">
        <v>42985</v>
      </c>
      <c r="IY67" s="157">
        <v>42986</v>
      </c>
      <c r="IZ67" s="157">
        <v>42987</v>
      </c>
      <c r="JA67" s="157">
        <v>42988</v>
      </c>
      <c r="JB67" s="157">
        <v>42989</v>
      </c>
      <c r="JC67" s="157">
        <v>42990</v>
      </c>
      <c r="JD67" s="157">
        <v>42991</v>
      </c>
      <c r="JE67" s="157">
        <v>42992</v>
      </c>
      <c r="JF67" s="157">
        <v>42993</v>
      </c>
      <c r="JG67" s="157">
        <v>42994</v>
      </c>
      <c r="JH67" s="157">
        <v>42995</v>
      </c>
      <c r="JI67" s="157">
        <v>42996</v>
      </c>
      <c r="JJ67" s="157">
        <v>42997</v>
      </c>
      <c r="JK67" s="157">
        <v>42998</v>
      </c>
      <c r="JL67" s="157">
        <v>42999</v>
      </c>
      <c r="JM67" s="157">
        <v>43000</v>
      </c>
      <c r="JN67" s="157">
        <v>43001</v>
      </c>
      <c r="JO67" s="157">
        <v>43002</v>
      </c>
      <c r="JP67" s="157">
        <v>43003</v>
      </c>
      <c r="JQ67" s="157">
        <v>43004</v>
      </c>
      <c r="JR67" s="157">
        <v>43005</v>
      </c>
      <c r="JS67" s="157">
        <v>43006</v>
      </c>
      <c r="JT67" s="157">
        <v>43007</v>
      </c>
      <c r="JU67" s="157">
        <v>43008</v>
      </c>
      <c r="JV67" s="157">
        <v>43009</v>
      </c>
      <c r="JW67" s="157">
        <v>43010</v>
      </c>
      <c r="JX67" s="157">
        <v>43011</v>
      </c>
      <c r="JY67" s="157">
        <v>43012</v>
      </c>
      <c r="JZ67" s="157">
        <v>43013</v>
      </c>
      <c r="KA67" s="157">
        <v>43014</v>
      </c>
      <c r="KB67" s="157">
        <v>43015</v>
      </c>
      <c r="KC67" s="157">
        <v>43016</v>
      </c>
      <c r="KD67" s="157">
        <v>43017</v>
      </c>
      <c r="KE67" s="157">
        <v>43018</v>
      </c>
      <c r="KF67" s="157">
        <v>43019</v>
      </c>
      <c r="KG67" s="157">
        <v>43020</v>
      </c>
      <c r="KH67" s="157">
        <v>43021</v>
      </c>
      <c r="KI67" s="157">
        <v>43022</v>
      </c>
      <c r="KJ67" s="157">
        <v>43023</v>
      </c>
      <c r="KK67" s="157">
        <v>43024</v>
      </c>
      <c r="KL67" s="157">
        <v>43025</v>
      </c>
      <c r="KM67" s="157">
        <v>43026</v>
      </c>
      <c r="KN67" s="157">
        <v>43027</v>
      </c>
      <c r="KO67" s="157">
        <v>43028</v>
      </c>
      <c r="KP67" s="157">
        <v>43029</v>
      </c>
      <c r="KQ67" s="157">
        <v>43030</v>
      </c>
      <c r="KR67" s="157">
        <v>43031</v>
      </c>
      <c r="KS67" s="157">
        <v>43032</v>
      </c>
      <c r="KT67" s="157">
        <v>43033</v>
      </c>
      <c r="KU67" s="157">
        <v>43034</v>
      </c>
      <c r="KV67" s="157">
        <v>43035</v>
      </c>
      <c r="KW67" s="157">
        <v>43036</v>
      </c>
      <c r="KX67" s="157">
        <v>43037</v>
      </c>
      <c r="KY67" s="157">
        <v>43038</v>
      </c>
      <c r="KZ67" s="157">
        <v>43039</v>
      </c>
      <c r="LA67" s="157">
        <v>43040</v>
      </c>
      <c r="LB67" s="157">
        <v>43041</v>
      </c>
      <c r="LC67" s="157">
        <v>43042</v>
      </c>
      <c r="LD67" s="157">
        <v>43043</v>
      </c>
      <c r="LE67" s="157">
        <v>43044</v>
      </c>
      <c r="LF67" s="157">
        <v>43045</v>
      </c>
      <c r="LG67" s="157">
        <v>43046</v>
      </c>
      <c r="LH67" s="157">
        <v>43047</v>
      </c>
      <c r="LI67" s="157">
        <v>43048</v>
      </c>
      <c r="LJ67" s="157">
        <v>43049</v>
      </c>
      <c r="LK67" s="157">
        <v>43050</v>
      </c>
      <c r="LL67" s="157">
        <v>43051</v>
      </c>
      <c r="LM67" s="157">
        <v>43052</v>
      </c>
      <c r="LN67" s="157">
        <v>43053</v>
      </c>
      <c r="LO67" s="157">
        <v>43054</v>
      </c>
      <c r="LP67" s="157">
        <v>43055</v>
      </c>
      <c r="LQ67" s="157">
        <v>43056</v>
      </c>
      <c r="LR67" s="157">
        <v>43057</v>
      </c>
      <c r="LS67" s="157">
        <v>43058</v>
      </c>
      <c r="LT67" s="157">
        <v>43059</v>
      </c>
      <c r="LU67" s="157">
        <v>43060</v>
      </c>
      <c r="LV67" s="157">
        <v>43061</v>
      </c>
      <c r="LW67" s="157">
        <v>43062</v>
      </c>
      <c r="LX67" s="157">
        <v>43063</v>
      </c>
      <c r="LY67" s="157">
        <v>43064</v>
      </c>
      <c r="LZ67" s="157">
        <v>43065</v>
      </c>
      <c r="MA67" s="157">
        <v>43066</v>
      </c>
      <c r="MB67" s="157">
        <v>43067</v>
      </c>
      <c r="MC67" s="157">
        <v>43068</v>
      </c>
      <c r="MD67" s="157">
        <v>43069</v>
      </c>
      <c r="ME67" s="157">
        <v>43070</v>
      </c>
      <c r="MF67" s="157">
        <v>43071</v>
      </c>
      <c r="MG67" s="157">
        <v>43072</v>
      </c>
      <c r="MH67" s="157">
        <v>43073</v>
      </c>
      <c r="MI67" s="157">
        <v>43074</v>
      </c>
      <c r="MJ67" s="157">
        <v>43075</v>
      </c>
      <c r="MK67" s="157">
        <v>43076</v>
      </c>
      <c r="ML67" s="157">
        <v>43077</v>
      </c>
      <c r="MM67" s="157">
        <v>43078</v>
      </c>
      <c r="MN67" s="157">
        <v>43079</v>
      </c>
      <c r="MO67" s="157">
        <v>43080</v>
      </c>
      <c r="MP67" s="157">
        <v>43081</v>
      </c>
      <c r="MQ67" s="157">
        <v>43082</v>
      </c>
      <c r="MR67" s="157">
        <v>43083</v>
      </c>
      <c r="MS67" s="157">
        <v>43084</v>
      </c>
      <c r="MT67" s="157">
        <v>43085</v>
      </c>
      <c r="MU67" s="157">
        <v>43086</v>
      </c>
      <c r="MV67" s="157">
        <v>43087</v>
      </c>
      <c r="MW67" s="157">
        <v>43088</v>
      </c>
      <c r="MX67" s="157">
        <v>43089</v>
      </c>
      <c r="MY67" s="157">
        <v>43090</v>
      </c>
      <c r="MZ67" s="157">
        <v>43091</v>
      </c>
      <c r="NA67" s="157">
        <v>43092</v>
      </c>
      <c r="NB67" s="157">
        <v>43093</v>
      </c>
      <c r="NC67" s="157">
        <v>43094</v>
      </c>
      <c r="ND67" s="157">
        <v>43095</v>
      </c>
      <c r="NE67" s="157">
        <v>43096</v>
      </c>
      <c r="NF67" s="157">
        <v>43097</v>
      </c>
      <c r="NG67" s="157">
        <v>43098</v>
      </c>
      <c r="NH67" s="157">
        <v>43099</v>
      </c>
      <c r="NI67" s="157">
        <v>43100</v>
      </c>
      <c r="NJ67" s="154"/>
    </row>
    <row r="68" spans="1:374" s="155" customFormat="1" x14ac:dyDescent="0.35">
      <c r="A68" s="151"/>
      <c r="B68" s="1154"/>
      <c r="C68" s="1154"/>
      <c r="D68" s="1154"/>
      <c r="E68" s="1154"/>
      <c r="F68" s="1154"/>
      <c r="G68" s="1154"/>
      <c r="H68" s="1154" t="str">
        <f t="shared" ref="H68" si="22">IF(F68="","",F68-G68)</f>
        <v/>
      </c>
      <c r="I68" s="152">
        <v>42736</v>
      </c>
      <c r="J68" s="153">
        <v>42737</v>
      </c>
      <c r="K68" s="153">
        <v>42738</v>
      </c>
      <c r="L68" s="153">
        <v>42739</v>
      </c>
      <c r="M68" s="153">
        <v>42740</v>
      </c>
      <c r="N68" s="153">
        <v>42741</v>
      </c>
      <c r="O68" s="153">
        <v>42742</v>
      </c>
      <c r="P68" s="153">
        <v>42743</v>
      </c>
      <c r="Q68" s="153">
        <v>42744</v>
      </c>
      <c r="R68" s="153">
        <v>42745</v>
      </c>
      <c r="S68" s="153">
        <v>42746</v>
      </c>
      <c r="T68" s="153">
        <v>42747</v>
      </c>
      <c r="U68" s="153">
        <v>42748</v>
      </c>
      <c r="V68" s="153">
        <v>42749</v>
      </c>
      <c r="W68" s="153">
        <v>42750</v>
      </c>
      <c r="X68" s="153">
        <v>42751</v>
      </c>
      <c r="Y68" s="153">
        <v>42752</v>
      </c>
      <c r="Z68" s="153">
        <v>42753</v>
      </c>
      <c r="AA68" s="153">
        <v>42754</v>
      </c>
      <c r="AB68" s="153">
        <v>42755</v>
      </c>
      <c r="AC68" s="153">
        <v>42756</v>
      </c>
      <c r="AD68" s="153">
        <v>42757</v>
      </c>
      <c r="AE68" s="153">
        <v>42758</v>
      </c>
      <c r="AF68" s="153">
        <v>42759</v>
      </c>
      <c r="AG68" s="153">
        <v>42760</v>
      </c>
      <c r="AH68" s="153">
        <v>42761</v>
      </c>
      <c r="AI68" s="153">
        <v>42762</v>
      </c>
      <c r="AJ68" s="153">
        <v>42763</v>
      </c>
      <c r="AK68" s="153">
        <v>42764</v>
      </c>
      <c r="AL68" s="153">
        <v>42765</v>
      </c>
      <c r="AM68" s="153">
        <v>42766</v>
      </c>
      <c r="AN68" s="153">
        <v>42767</v>
      </c>
      <c r="AO68" s="153">
        <v>42768</v>
      </c>
      <c r="AP68" s="153">
        <v>42769</v>
      </c>
      <c r="AQ68" s="153">
        <v>42770</v>
      </c>
      <c r="AR68" s="153">
        <v>42771</v>
      </c>
      <c r="AS68" s="153">
        <v>42772</v>
      </c>
      <c r="AT68" s="153">
        <v>42773</v>
      </c>
      <c r="AU68" s="153">
        <v>42774</v>
      </c>
      <c r="AV68" s="153">
        <v>42775</v>
      </c>
      <c r="AW68" s="153">
        <v>42776</v>
      </c>
      <c r="AX68" s="153">
        <v>42777</v>
      </c>
      <c r="AY68" s="153">
        <v>42778</v>
      </c>
      <c r="AZ68" s="153">
        <v>42779</v>
      </c>
      <c r="BA68" s="153">
        <v>42780</v>
      </c>
      <c r="BB68" s="153">
        <v>42781</v>
      </c>
      <c r="BC68" s="153">
        <v>42782</v>
      </c>
      <c r="BD68" s="153">
        <v>42783</v>
      </c>
      <c r="BE68" s="153">
        <v>42784</v>
      </c>
      <c r="BF68" s="153">
        <v>42785</v>
      </c>
      <c r="BG68" s="153">
        <v>42786</v>
      </c>
      <c r="BH68" s="153">
        <v>42787</v>
      </c>
      <c r="BI68" s="153">
        <v>42788</v>
      </c>
      <c r="BJ68" s="153">
        <v>42789</v>
      </c>
      <c r="BK68" s="153">
        <v>42790</v>
      </c>
      <c r="BL68" s="153">
        <v>42791</v>
      </c>
      <c r="BM68" s="153">
        <v>42792</v>
      </c>
      <c r="BN68" s="153">
        <v>42793</v>
      </c>
      <c r="BO68" s="153">
        <v>42794</v>
      </c>
      <c r="BP68" s="153">
        <v>42795</v>
      </c>
      <c r="BQ68" s="153">
        <v>42796</v>
      </c>
      <c r="BR68" s="153">
        <v>42797</v>
      </c>
      <c r="BS68" s="153">
        <v>42798</v>
      </c>
      <c r="BT68" s="153">
        <v>42799</v>
      </c>
      <c r="BU68" s="153">
        <v>42800</v>
      </c>
      <c r="BV68" s="153">
        <v>42801</v>
      </c>
      <c r="BW68" s="153">
        <v>42802</v>
      </c>
      <c r="BX68" s="153">
        <v>42803</v>
      </c>
      <c r="BY68" s="153">
        <v>42804</v>
      </c>
      <c r="BZ68" s="153">
        <v>42805</v>
      </c>
      <c r="CA68" s="153">
        <v>42806</v>
      </c>
      <c r="CB68" s="153">
        <v>42807</v>
      </c>
      <c r="CC68" s="153">
        <v>42808</v>
      </c>
      <c r="CD68" s="153">
        <v>42809</v>
      </c>
      <c r="CE68" s="153">
        <v>42810</v>
      </c>
      <c r="CF68" s="153">
        <v>42811</v>
      </c>
      <c r="CG68" s="153">
        <v>42812</v>
      </c>
      <c r="CH68" s="153">
        <v>42813</v>
      </c>
      <c r="CI68" s="153">
        <v>42814</v>
      </c>
      <c r="CJ68" s="153">
        <v>42815</v>
      </c>
      <c r="CK68" s="153">
        <v>42816</v>
      </c>
      <c r="CL68" s="153">
        <v>42817</v>
      </c>
      <c r="CM68" s="153">
        <v>42818</v>
      </c>
      <c r="CN68" s="153">
        <v>42819</v>
      </c>
      <c r="CO68" s="153">
        <v>42820</v>
      </c>
      <c r="CP68" s="153">
        <v>42821</v>
      </c>
      <c r="CQ68" s="153">
        <v>42822</v>
      </c>
      <c r="CR68" s="153">
        <v>42823</v>
      </c>
      <c r="CS68" s="153">
        <v>42824</v>
      </c>
      <c r="CT68" s="153">
        <v>42825</v>
      </c>
      <c r="CU68" s="153">
        <v>42826</v>
      </c>
      <c r="CV68" s="153">
        <v>42827</v>
      </c>
      <c r="CW68" s="153">
        <v>42828</v>
      </c>
      <c r="CX68" s="153">
        <v>42829</v>
      </c>
      <c r="CY68" s="153">
        <v>42830</v>
      </c>
      <c r="CZ68" s="153">
        <v>42831</v>
      </c>
      <c r="DA68" s="153">
        <v>42832</v>
      </c>
      <c r="DB68" s="153">
        <v>42833</v>
      </c>
      <c r="DC68" s="153">
        <v>42834</v>
      </c>
      <c r="DD68" s="153">
        <v>42835</v>
      </c>
      <c r="DE68" s="153">
        <v>42836</v>
      </c>
      <c r="DF68" s="153">
        <v>42837</v>
      </c>
      <c r="DG68" s="153">
        <v>42838</v>
      </c>
      <c r="DH68" s="153">
        <v>42839</v>
      </c>
      <c r="DI68" s="153">
        <v>42840</v>
      </c>
      <c r="DJ68" s="153">
        <v>42841</v>
      </c>
      <c r="DK68" s="153">
        <v>42842</v>
      </c>
      <c r="DL68" s="153">
        <v>42843</v>
      </c>
      <c r="DM68" s="153">
        <v>42844</v>
      </c>
      <c r="DN68" s="153">
        <v>42845</v>
      </c>
      <c r="DO68" s="153">
        <v>42846</v>
      </c>
      <c r="DP68" s="153">
        <v>42847</v>
      </c>
      <c r="DQ68" s="153">
        <v>42848</v>
      </c>
      <c r="DR68" s="153">
        <v>42849</v>
      </c>
      <c r="DS68" s="153">
        <v>42850</v>
      </c>
      <c r="DT68" s="153">
        <v>42851</v>
      </c>
      <c r="DU68" s="153">
        <v>42852</v>
      </c>
      <c r="DV68" s="153">
        <v>42853</v>
      </c>
      <c r="DW68" s="153">
        <v>42854</v>
      </c>
      <c r="DX68" s="153">
        <v>42855</v>
      </c>
      <c r="DY68" s="153">
        <v>42856</v>
      </c>
      <c r="DZ68" s="153">
        <v>42857</v>
      </c>
      <c r="EA68" s="153">
        <v>42858</v>
      </c>
      <c r="EB68" s="153">
        <v>42859</v>
      </c>
      <c r="EC68" s="153">
        <v>42860</v>
      </c>
      <c r="ED68" s="153">
        <v>42861</v>
      </c>
      <c r="EE68" s="153">
        <v>42862</v>
      </c>
      <c r="EF68" s="153">
        <v>42863</v>
      </c>
      <c r="EG68" s="153">
        <v>42864</v>
      </c>
      <c r="EH68" s="153">
        <v>42865</v>
      </c>
      <c r="EI68" s="153">
        <v>42866</v>
      </c>
      <c r="EJ68" s="153">
        <v>42867</v>
      </c>
      <c r="EK68" s="153">
        <v>42868</v>
      </c>
      <c r="EL68" s="153">
        <v>42869</v>
      </c>
      <c r="EM68" s="153">
        <v>42870</v>
      </c>
      <c r="EN68" s="153">
        <v>42871</v>
      </c>
      <c r="EO68" s="153">
        <v>42872</v>
      </c>
      <c r="EP68" s="153">
        <v>42873</v>
      </c>
      <c r="EQ68" s="153">
        <v>42874</v>
      </c>
      <c r="ER68" s="153">
        <v>42875</v>
      </c>
      <c r="ES68" s="153">
        <v>42876</v>
      </c>
      <c r="ET68" s="153">
        <v>42877</v>
      </c>
      <c r="EU68" s="153">
        <v>42878</v>
      </c>
      <c r="EV68" s="153">
        <v>42879</v>
      </c>
      <c r="EW68" s="153">
        <v>42880</v>
      </c>
      <c r="EX68" s="153">
        <v>42881</v>
      </c>
      <c r="EY68" s="153">
        <v>42882</v>
      </c>
      <c r="EZ68" s="153">
        <v>42883</v>
      </c>
      <c r="FA68" s="153">
        <v>42884</v>
      </c>
      <c r="FB68" s="153">
        <v>42885</v>
      </c>
      <c r="FC68" s="153">
        <v>42886</v>
      </c>
      <c r="FD68" s="153">
        <v>42887</v>
      </c>
      <c r="FE68" s="153">
        <v>42888</v>
      </c>
      <c r="FF68" s="153">
        <v>42889</v>
      </c>
      <c r="FG68" s="153">
        <v>42890</v>
      </c>
      <c r="FH68" s="153">
        <v>42891</v>
      </c>
      <c r="FI68" s="153">
        <v>42892</v>
      </c>
      <c r="FJ68" s="153">
        <v>42893</v>
      </c>
      <c r="FK68" s="153">
        <v>42894</v>
      </c>
      <c r="FL68" s="153">
        <v>42895</v>
      </c>
      <c r="FM68" s="153">
        <v>42896</v>
      </c>
      <c r="FN68" s="153">
        <v>42897</v>
      </c>
      <c r="FO68" s="153">
        <v>42898</v>
      </c>
      <c r="FP68" s="153">
        <v>42899</v>
      </c>
      <c r="FQ68" s="153">
        <v>42900</v>
      </c>
      <c r="FR68" s="153">
        <v>42901</v>
      </c>
      <c r="FS68" s="153">
        <v>42902</v>
      </c>
      <c r="FT68" s="153">
        <v>42903</v>
      </c>
      <c r="FU68" s="153">
        <v>42904</v>
      </c>
      <c r="FV68" s="153">
        <v>42905</v>
      </c>
      <c r="FW68" s="153">
        <v>42906</v>
      </c>
      <c r="FX68" s="153">
        <v>42907</v>
      </c>
      <c r="FY68" s="153">
        <v>42908</v>
      </c>
      <c r="FZ68" s="153">
        <v>42909</v>
      </c>
      <c r="GA68" s="153">
        <v>42910</v>
      </c>
      <c r="GB68" s="153">
        <v>42911</v>
      </c>
      <c r="GC68" s="153">
        <v>42912</v>
      </c>
      <c r="GD68" s="153">
        <v>42913</v>
      </c>
      <c r="GE68" s="153">
        <v>42914</v>
      </c>
      <c r="GF68" s="153">
        <v>42915</v>
      </c>
      <c r="GG68" s="153">
        <v>42916</v>
      </c>
      <c r="GH68" s="153">
        <v>42917</v>
      </c>
      <c r="GI68" s="153">
        <v>42918</v>
      </c>
      <c r="GJ68" s="153">
        <v>42919</v>
      </c>
      <c r="GK68" s="153">
        <v>42920</v>
      </c>
      <c r="GL68" s="153">
        <v>42921</v>
      </c>
      <c r="GM68" s="153">
        <v>42922</v>
      </c>
      <c r="GN68" s="153">
        <v>42923</v>
      </c>
      <c r="GO68" s="153">
        <v>42924</v>
      </c>
      <c r="GP68" s="153">
        <v>42925</v>
      </c>
      <c r="GQ68" s="153">
        <v>42926</v>
      </c>
      <c r="GR68" s="153">
        <v>42927</v>
      </c>
      <c r="GS68" s="153">
        <v>42928</v>
      </c>
      <c r="GT68" s="153">
        <v>42929</v>
      </c>
      <c r="GU68" s="153">
        <v>42930</v>
      </c>
      <c r="GV68" s="153">
        <v>42931</v>
      </c>
      <c r="GW68" s="153">
        <v>42932</v>
      </c>
      <c r="GX68" s="153">
        <v>42933</v>
      </c>
      <c r="GY68" s="153">
        <v>42934</v>
      </c>
      <c r="GZ68" s="153">
        <v>42935</v>
      </c>
      <c r="HA68" s="153">
        <v>42936</v>
      </c>
      <c r="HB68" s="153">
        <v>42937</v>
      </c>
      <c r="HC68" s="153">
        <v>42938</v>
      </c>
      <c r="HD68" s="153">
        <v>42939</v>
      </c>
      <c r="HE68" s="153">
        <v>42940</v>
      </c>
      <c r="HF68" s="153">
        <v>42941</v>
      </c>
      <c r="HG68" s="153">
        <v>42942</v>
      </c>
      <c r="HH68" s="153">
        <v>42943</v>
      </c>
      <c r="HI68" s="153">
        <v>42944</v>
      </c>
      <c r="HJ68" s="153">
        <v>42945</v>
      </c>
      <c r="HK68" s="153">
        <v>42946</v>
      </c>
      <c r="HL68" s="153">
        <v>42947</v>
      </c>
      <c r="HM68" s="153">
        <v>42948</v>
      </c>
      <c r="HN68" s="153">
        <v>42949</v>
      </c>
      <c r="HO68" s="153">
        <v>42950</v>
      </c>
      <c r="HP68" s="153">
        <v>42951</v>
      </c>
      <c r="HQ68" s="153">
        <v>42952</v>
      </c>
      <c r="HR68" s="153">
        <v>42953</v>
      </c>
      <c r="HS68" s="153">
        <v>42954</v>
      </c>
      <c r="HT68" s="153">
        <v>42955</v>
      </c>
      <c r="HU68" s="153">
        <v>42956</v>
      </c>
      <c r="HV68" s="153">
        <v>42957</v>
      </c>
      <c r="HW68" s="153">
        <v>42958</v>
      </c>
      <c r="HX68" s="153">
        <v>42959</v>
      </c>
      <c r="HY68" s="153">
        <v>42960</v>
      </c>
      <c r="HZ68" s="153">
        <v>42961</v>
      </c>
      <c r="IA68" s="153">
        <v>42962</v>
      </c>
      <c r="IB68" s="153">
        <v>42963</v>
      </c>
      <c r="IC68" s="153">
        <v>42964</v>
      </c>
      <c r="ID68" s="153">
        <v>42965</v>
      </c>
      <c r="IE68" s="153">
        <v>42966</v>
      </c>
      <c r="IF68" s="153">
        <v>42967</v>
      </c>
      <c r="IG68" s="153">
        <v>42968</v>
      </c>
      <c r="IH68" s="153">
        <v>42969</v>
      </c>
      <c r="II68" s="153">
        <v>42970</v>
      </c>
      <c r="IJ68" s="153">
        <v>42971</v>
      </c>
      <c r="IK68" s="153">
        <v>42972</v>
      </c>
      <c r="IL68" s="153">
        <v>42973</v>
      </c>
      <c r="IM68" s="153">
        <v>42974</v>
      </c>
      <c r="IN68" s="153">
        <v>42975</v>
      </c>
      <c r="IO68" s="153">
        <v>42976</v>
      </c>
      <c r="IP68" s="153">
        <v>42977</v>
      </c>
      <c r="IQ68" s="153">
        <v>42978</v>
      </c>
      <c r="IR68" s="153">
        <v>42979</v>
      </c>
      <c r="IS68" s="153">
        <v>42980</v>
      </c>
      <c r="IT68" s="153">
        <v>42981</v>
      </c>
      <c r="IU68" s="153">
        <v>42982</v>
      </c>
      <c r="IV68" s="153">
        <v>42983</v>
      </c>
      <c r="IW68" s="153">
        <v>42984</v>
      </c>
      <c r="IX68" s="153">
        <v>42985</v>
      </c>
      <c r="IY68" s="153">
        <v>42986</v>
      </c>
      <c r="IZ68" s="153">
        <v>42987</v>
      </c>
      <c r="JA68" s="153">
        <v>42988</v>
      </c>
      <c r="JB68" s="153">
        <v>42989</v>
      </c>
      <c r="JC68" s="153">
        <v>42990</v>
      </c>
      <c r="JD68" s="153">
        <v>42991</v>
      </c>
      <c r="JE68" s="153">
        <v>42992</v>
      </c>
      <c r="JF68" s="153">
        <v>42993</v>
      </c>
      <c r="JG68" s="153">
        <v>42994</v>
      </c>
      <c r="JH68" s="153">
        <v>42995</v>
      </c>
      <c r="JI68" s="153">
        <v>42996</v>
      </c>
      <c r="JJ68" s="153">
        <v>42997</v>
      </c>
      <c r="JK68" s="153">
        <v>42998</v>
      </c>
      <c r="JL68" s="153">
        <v>42999</v>
      </c>
      <c r="JM68" s="153">
        <v>43000</v>
      </c>
      <c r="JN68" s="153">
        <v>43001</v>
      </c>
      <c r="JO68" s="153">
        <v>43002</v>
      </c>
      <c r="JP68" s="153">
        <v>43003</v>
      </c>
      <c r="JQ68" s="153">
        <v>43004</v>
      </c>
      <c r="JR68" s="153">
        <v>43005</v>
      </c>
      <c r="JS68" s="153">
        <v>43006</v>
      </c>
      <c r="JT68" s="153">
        <v>43007</v>
      </c>
      <c r="JU68" s="153">
        <v>43008</v>
      </c>
      <c r="JV68" s="153">
        <v>43009</v>
      </c>
      <c r="JW68" s="153">
        <v>43010</v>
      </c>
      <c r="JX68" s="153">
        <v>43011</v>
      </c>
      <c r="JY68" s="153">
        <v>43012</v>
      </c>
      <c r="JZ68" s="153">
        <v>43013</v>
      </c>
      <c r="KA68" s="153">
        <v>43014</v>
      </c>
      <c r="KB68" s="153">
        <v>43015</v>
      </c>
      <c r="KC68" s="153">
        <v>43016</v>
      </c>
      <c r="KD68" s="153">
        <v>43017</v>
      </c>
      <c r="KE68" s="153">
        <v>43018</v>
      </c>
      <c r="KF68" s="153">
        <v>43019</v>
      </c>
      <c r="KG68" s="153">
        <v>43020</v>
      </c>
      <c r="KH68" s="153">
        <v>43021</v>
      </c>
      <c r="KI68" s="153">
        <v>43022</v>
      </c>
      <c r="KJ68" s="153">
        <v>43023</v>
      </c>
      <c r="KK68" s="153">
        <v>43024</v>
      </c>
      <c r="KL68" s="153">
        <v>43025</v>
      </c>
      <c r="KM68" s="153">
        <v>43026</v>
      </c>
      <c r="KN68" s="153">
        <v>43027</v>
      </c>
      <c r="KO68" s="153">
        <v>43028</v>
      </c>
      <c r="KP68" s="153">
        <v>43029</v>
      </c>
      <c r="KQ68" s="153">
        <v>43030</v>
      </c>
      <c r="KR68" s="153">
        <v>43031</v>
      </c>
      <c r="KS68" s="153">
        <v>43032</v>
      </c>
      <c r="KT68" s="153">
        <v>43033</v>
      </c>
      <c r="KU68" s="153">
        <v>43034</v>
      </c>
      <c r="KV68" s="153">
        <v>43035</v>
      </c>
      <c r="KW68" s="153">
        <v>43036</v>
      </c>
      <c r="KX68" s="153">
        <v>43037</v>
      </c>
      <c r="KY68" s="153">
        <v>43038</v>
      </c>
      <c r="KZ68" s="153">
        <v>43039</v>
      </c>
      <c r="LA68" s="153">
        <v>43040</v>
      </c>
      <c r="LB68" s="153">
        <v>43041</v>
      </c>
      <c r="LC68" s="153">
        <v>43042</v>
      </c>
      <c r="LD68" s="153">
        <v>43043</v>
      </c>
      <c r="LE68" s="153">
        <v>43044</v>
      </c>
      <c r="LF68" s="153">
        <v>43045</v>
      </c>
      <c r="LG68" s="153">
        <v>43046</v>
      </c>
      <c r="LH68" s="153">
        <v>43047</v>
      </c>
      <c r="LI68" s="153">
        <v>43048</v>
      </c>
      <c r="LJ68" s="153">
        <v>43049</v>
      </c>
      <c r="LK68" s="153">
        <v>43050</v>
      </c>
      <c r="LL68" s="153">
        <v>43051</v>
      </c>
      <c r="LM68" s="153">
        <v>43052</v>
      </c>
      <c r="LN68" s="153">
        <v>43053</v>
      </c>
      <c r="LO68" s="153">
        <v>43054</v>
      </c>
      <c r="LP68" s="153">
        <v>43055</v>
      </c>
      <c r="LQ68" s="153">
        <v>43056</v>
      </c>
      <c r="LR68" s="153">
        <v>43057</v>
      </c>
      <c r="LS68" s="153">
        <v>43058</v>
      </c>
      <c r="LT68" s="153">
        <v>43059</v>
      </c>
      <c r="LU68" s="153">
        <v>43060</v>
      </c>
      <c r="LV68" s="153">
        <v>43061</v>
      </c>
      <c r="LW68" s="153">
        <v>43062</v>
      </c>
      <c r="LX68" s="153">
        <v>43063</v>
      </c>
      <c r="LY68" s="153">
        <v>43064</v>
      </c>
      <c r="LZ68" s="153">
        <v>43065</v>
      </c>
      <c r="MA68" s="153">
        <v>43066</v>
      </c>
      <c r="MB68" s="153">
        <v>43067</v>
      </c>
      <c r="MC68" s="153">
        <v>43068</v>
      </c>
      <c r="MD68" s="153">
        <v>43069</v>
      </c>
      <c r="ME68" s="153">
        <v>43070</v>
      </c>
      <c r="MF68" s="153">
        <v>43071</v>
      </c>
      <c r="MG68" s="153">
        <v>43072</v>
      </c>
      <c r="MH68" s="153">
        <v>43073</v>
      </c>
      <c r="MI68" s="153">
        <v>43074</v>
      </c>
      <c r="MJ68" s="153">
        <v>43075</v>
      </c>
      <c r="MK68" s="153">
        <v>43076</v>
      </c>
      <c r="ML68" s="153">
        <v>43077</v>
      </c>
      <c r="MM68" s="153">
        <v>43078</v>
      </c>
      <c r="MN68" s="153">
        <v>43079</v>
      </c>
      <c r="MO68" s="153">
        <v>43080</v>
      </c>
      <c r="MP68" s="153">
        <v>43081</v>
      </c>
      <c r="MQ68" s="153">
        <v>43082</v>
      </c>
      <c r="MR68" s="153">
        <v>43083</v>
      </c>
      <c r="MS68" s="153">
        <v>43084</v>
      </c>
      <c r="MT68" s="153">
        <v>43085</v>
      </c>
      <c r="MU68" s="153">
        <v>43086</v>
      </c>
      <c r="MV68" s="153">
        <v>43087</v>
      </c>
      <c r="MW68" s="153">
        <v>43088</v>
      </c>
      <c r="MX68" s="153">
        <v>43089</v>
      </c>
      <c r="MY68" s="153">
        <v>43090</v>
      </c>
      <c r="MZ68" s="153">
        <v>43091</v>
      </c>
      <c r="NA68" s="153">
        <v>43092</v>
      </c>
      <c r="NB68" s="153">
        <v>43093</v>
      </c>
      <c r="NC68" s="153">
        <v>43094</v>
      </c>
      <c r="ND68" s="153">
        <v>43095</v>
      </c>
      <c r="NE68" s="153">
        <v>43096</v>
      </c>
      <c r="NF68" s="153">
        <v>43097</v>
      </c>
      <c r="NG68" s="153">
        <v>43098</v>
      </c>
      <c r="NH68" s="153">
        <v>43099</v>
      </c>
      <c r="NI68" s="153">
        <v>43100</v>
      </c>
      <c r="NJ68" s="154"/>
    </row>
    <row r="69" spans="1:374" s="155" customFormat="1" x14ac:dyDescent="0.35">
      <c r="A69" s="151"/>
      <c r="B69" s="1155"/>
      <c r="C69" s="1155"/>
      <c r="D69" s="1155"/>
      <c r="E69" s="1155"/>
      <c r="F69" s="1155"/>
      <c r="G69" s="1155"/>
      <c r="H69" s="1155"/>
      <c r="I69" s="156">
        <v>42736</v>
      </c>
      <c r="J69" s="157">
        <v>42737</v>
      </c>
      <c r="K69" s="157">
        <v>42738</v>
      </c>
      <c r="L69" s="157">
        <v>42739</v>
      </c>
      <c r="M69" s="157">
        <v>42740</v>
      </c>
      <c r="N69" s="157">
        <v>42741</v>
      </c>
      <c r="O69" s="157">
        <v>42742</v>
      </c>
      <c r="P69" s="157">
        <v>42743</v>
      </c>
      <c r="Q69" s="157">
        <v>42744</v>
      </c>
      <c r="R69" s="157">
        <v>42745</v>
      </c>
      <c r="S69" s="157">
        <v>42746</v>
      </c>
      <c r="T69" s="157">
        <v>42747</v>
      </c>
      <c r="U69" s="157">
        <v>42748</v>
      </c>
      <c r="V69" s="157">
        <v>42749</v>
      </c>
      <c r="W69" s="157">
        <v>42750</v>
      </c>
      <c r="X69" s="157">
        <v>42751</v>
      </c>
      <c r="Y69" s="157">
        <v>42752</v>
      </c>
      <c r="Z69" s="157">
        <v>42753</v>
      </c>
      <c r="AA69" s="157">
        <v>42754</v>
      </c>
      <c r="AB69" s="157">
        <v>42755</v>
      </c>
      <c r="AC69" s="157">
        <v>42756</v>
      </c>
      <c r="AD69" s="157">
        <v>42757</v>
      </c>
      <c r="AE69" s="157">
        <v>42758</v>
      </c>
      <c r="AF69" s="157">
        <v>42759</v>
      </c>
      <c r="AG69" s="157">
        <v>42760</v>
      </c>
      <c r="AH69" s="157">
        <v>42761</v>
      </c>
      <c r="AI69" s="157">
        <v>42762</v>
      </c>
      <c r="AJ69" s="157">
        <v>42763</v>
      </c>
      <c r="AK69" s="157">
        <v>42764</v>
      </c>
      <c r="AL69" s="157">
        <v>42765</v>
      </c>
      <c r="AM69" s="157">
        <v>42766</v>
      </c>
      <c r="AN69" s="157">
        <v>42767</v>
      </c>
      <c r="AO69" s="157">
        <v>42768</v>
      </c>
      <c r="AP69" s="157">
        <v>42769</v>
      </c>
      <c r="AQ69" s="157">
        <v>42770</v>
      </c>
      <c r="AR69" s="157">
        <v>42771</v>
      </c>
      <c r="AS69" s="157">
        <v>42772</v>
      </c>
      <c r="AT69" s="157">
        <v>42773</v>
      </c>
      <c r="AU69" s="157">
        <v>42774</v>
      </c>
      <c r="AV69" s="157">
        <v>42775</v>
      </c>
      <c r="AW69" s="157">
        <v>42776</v>
      </c>
      <c r="AX69" s="157">
        <v>42777</v>
      </c>
      <c r="AY69" s="157">
        <v>42778</v>
      </c>
      <c r="AZ69" s="157">
        <v>42779</v>
      </c>
      <c r="BA69" s="157">
        <v>42780</v>
      </c>
      <c r="BB69" s="157">
        <v>42781</v>
      </c>
      <c r="BC69" s="157">
        <v>42782</v>
      </c>
      <c r="BD69" s="157">
        <v>42783</v>
      </c>
      <c r="BE69" s="157">
        <v>42784</v>
      </c>
      <c r="BF69" s="157">
        <v>42785</v>
      </c>
      <c r="BG69" s="157">
        <v>42786</v>
      </c>
      <c r="BH69" s="157">
        <v>42787</v>
      </c>
      <c r="BI69" s="157">
        <v>42788</v>
      </c>
      <c r="BJ69" s="157">
        <v>42789</v>
      </c>
      <c r="BK69" s="157">
        <v>42790</v>
      </c>
      <c r="BL69" s="157">
        <v>42791</v>
      </c>
      <c r="BM69" s="157">
        <v>42792</v>
      </c>
      <c r="BN69" s="157">
        <v>42793</v>
      </c>
      <c r="BO69" s="157">
        <v>42794</v>
      </c>
      <c r="BP69" s="157">
        <v>42795</v>
      </c>
      <c r="BQ69" s="157">
        <v>42796</v>
      </c>
      <c r="BR69" s="157">
        <v>42797</v>
      </c>
      <c r="BS69" s="157">
        <v>42798</v>
      </c>
      <c r="BT69" s="157">
        <v>42799</v>
      </c>
      <c r="BU69" s="157">
        <v>42800</v>
      </c>
      <c r="BV69" s="157">
        <v>42801</v>
      </c>
      <c r="BW69" s="157">
        <v>42802</v>
      </c>
      <c r="BX69" s="157">
        <v>42803</v>
      </c>
      <c r="BY69" s="157">
        <v>42804</v>
      </c>
      <c r="BZ69" s="157">
        <v>42805</v>
      </c>
      <c r="CA69" s="157">
        <v>42806</v>
      </c>
      <c r="CB69" s="157">
        <v>42807</v>
      </c>
      <c r="CC69" s="157">
        <v>42808</v>
      </c>
      <c r="CD69" s="157">
        <v>42809</v>
      </c>
      <c r="CE69" s="157">
        <v>42810</v>
      </c>
      <c r="CF69" s="157">
        <v>42811</v>
      </c>
      <c r="CG69" s="157">
        <v>42812</v>
      </c>
      <c r="CH69" s="157">
        <v>42813</v>
      </c>
      <c r="CI69" s="157">
        <v>42814</v>
      </c>
      <c r="CJ69" s="157">
        <v>42815</v>
      </c>
      <c r="CK69" s="157">
        <v>42816</v>
      </c>
      <c r="CL69" s="157">
        <v>42817</v>
      </c>
      <c r="CM69" s="157">
        <v>42818</v>
      </c>
      <c r="CN69" s="157">
        <v>42819</v>
      </c>
      <c r="CO69" s="157">
        <v>42820</v>
      </c>
      <c r="CP69" s="157">
        <v>42821</v>
      </c>
      <c r="CQ69" s="157">
        <v>42822</v>
      </c>
      <c r="CR69" s="157">
        <v>42823</v>
      </c>
      <c r="CS69" s="157">
        <v>42824</v>
      </c>
      <c r="CT69" s="157">
        <v>42825</v>
      </c>
      <c r="CU69" s="157">
        <v>42826</v>
      </c>
      <c r="CV69" s="157">
        <v>42827</v>
      </c>
      <c r="CW69" s="157">
        <v>42828</v>
      </c>
      <c r="CX69" s="157">
        <v>42829</v>
      </c>
      <c r="CY69" s="157">
        <v>42830</v>
      </c>
      <c r="CZ69" s="157">
        <v>42831</v>
      </c>
      <c r="DA69" s="157">
        <v>42832</v>
      </c>
      <c r="DB69" s="157">
        <v>42833</v>
      </c>
      <c r="DC69" s="157">
        <v>42834</v>
      </c>
      <c r="DD69" s="157">
        <v>42835</v>
      </c>
      <c r="DE69" s="157">
        <v>42836</v>
      </c>
      <c r="DF69" s="157">
        <v>42837</v>
      </c>
      <c r="DG69" s="157">
        <v>42838</v>
      </c>
      <c r="DH69" s="157">
        <v>42839</v>
      </c>
      <c r="DI69" s="157">
        <v>42840</v>
      </c>
      <c r="DJ69" s="157">
        <v>42841</v>
      </c>
      <c r="DK69" s="157">
        <v>42842</v>
      </c>
      <c r="DL69" s="157">
        <v>42843</v>
      </c>
      <c r="DM69" s="157">
        <v>42844</v>
      </c>
      <c r="DN69" s="157">
        <v>42845</v>
      </c>
      <c r="DO69" s="157">
        <v>42846</v>
      </c>
      <c r="DP69" s="157">
        <v>42847</v>
      </c>
      <c r="DQ69" s="157">
        <v>42848</v>
      </c>
      <c r="DR69" s="157">
        <v>42849</v>
      </c>
      <c r="DS69" s="157">
        <v>42850</v>
      </c>
      <c r="DT69" s="157">
        <v>42851</v>
      </c>
      <c r="DU69" s="157">
        <v>42852</v>
      </c>
      <c r="DV69" s="157">
        <v>42853</v>
      </c>
      <c r="DW69" s="157">
        <v>42854</v>
      </c>
      <c r="DX69" s="157">
        <v>42855</v>
      </c>
      <c r="DY69" s="157">
        <v>42856</v>
      </c>
      <c r="DZ69" s="157">
        <v>42857</v>
      </c>
      <c r="EA69" s="157">
        <v>42858</v>
      </c>
      <c r="EB69" s="157">
        <v>42859</v>
      </c>
      <c r="EC69" s="157">
        <v>42860</v>
      </c>
      <c r="ED69" s="157">
        <v>42861</v>
      </c>
      <c r="EE69" s="157">
        <v>42862</v>
      </c>
      <c r="EF69" s="157">
        <v>42863</v>
      </c>
      <c r="EG69" s="157">
        <v>42864</v>
      </c>
      <c r="EH69" s="157">
        <v>42865</v>
      </c>
      <c r="EI69" s="157">
        <v>42866</v>
      </c>
      <c r="EJ69" s="157">
        <v>42867</v>
      </c>
      <c r="EK69" s="157">
        <v>42868</v>
      </c>
      <c r="EL69" s="157">
        <v>42869</v>
      </c>
      <c r="EM69" s="157">
        <v>42870</v>
      </c>
      <c r="EN69" s="157">
        <v>42871</v>
      </c>
      <c r="EO69" s="157">
        <v>42872</v>
      </c>
      <c r="EP69" s="157">
        <v>42873</v>
      </c>
      <c r="EQ69" s="157">
        <v>42874</v>
      </c>
      <c r="ER69" s="157">
        <v>42875</v>
      </c>
      <c r="ES69" s="157">
        <v>42876</v>
      </c>
      <c r="ET69" s="157">
        <v>42877</v>
      </c>
      <c r="EU69" s="157">
        <v>42878</v>
      </c>
      <c r="EV69" s="157">
        <v>42879</v>
      </c>
      <c r="EW69" s="157">
        <v>42880</v>
      </c>
      <c r="EX69" s="157">
        <v>42881</v>
      </c>
      <c r="EY69" s="157">
        <v>42882</v>
      </c>
      <c r="EZ69" s="157">
        <v>42883</v>
      </c>
      <c r="FA69" s="157">
        <v>42884</v>
      </c>
      <c r="FB69" s="157">
        <v>42885</v>
      </c>
      <c r="FC69" s="157">
        <v>42886</v>
      </c>
      <c r="FD69" s="157">
        <v>42887</v>
      </c>
      <c r="FE69" s="157">
        <v>42888</v>
      </c>
      <c r="FF69" s="157">
        <v>42889</v>
      </c>
      <c r="FG69" s="157">
        <v>42890</v>
      </c>
      <c r="FH69" s="157">
        <v>42891</v>
      </c>
      <c r="FI69" s="157">
        <v>42892</v>
      </c>
      <c r="FJ69" s="157">
        <v>42893</v>
      </c>
      <c r="FK69" s="157">
        <v>42894</v>
      </c>
      <c r="FL69" s="157">
        <v>42895</v>
      </c>
      <c r="FM69" s="157">
        <v>42896</v>
      </c>
      <c r="FN69" s="157">
        <v>42897</v>
      </c>
      <c r="FO69" s="157">
        <v>42898</v>
      </c>
      <c r="FP69" s="157">
        <v>42899</v>
      </c>
      <c r="FQ69" s="157">
        <v>42900</v>
      </c>
      <c r="FR69" s="157">
        <v>42901</v>
      </c>
      <c r="FS69" s="157">
        <v>42902</v>
      </c>
      <c r="FT69" s="157">
        <v>42903</v>
      </c>
      <c r="FU69" s="157">
        <v>42904</v>
      </c>
      <c r="FV69" s="157">
        <v>42905</v>
      </c>
      <c r="FW69" s="157">
        <v>42906</v>
      </c>
      <c r="FX69" s="157">
        <v>42907</v>
      </c>
      <c r="FY69" s="157">
        <v>42908</v>
      </c>
      <c r="FZ69" s="157">
        <v>42909</v>
      </c>
      <c r="GA69" s="157">
        <v>42910</v>
      </c>
      <c r="GB69" s="157">
        <v>42911</v>
      </c>
      <c r="GC69" s="157">
        <v>42912</v>
      </c>
      <c r="GD69" s="157">
        <v>42913</v>
      </c>
      <c r="GE69" s="157">
        <v>42914</v>
      </c>
      <c r="GF69" s="157">
        <v>42915</v>
      </c>
      <c r="GG69" s="157">
        <v>42916</v>
      </c>
      <c r="GH69" s="157">
        <v>42917</v>
      </c>
      <c r="GI69" s="157">
        <v>42918</v>
      </c>
      <c r="GJ69" s="157">
        <v>42919</v>
      </c>
      <c r="GK69" s="157">
        <v>42920</v>
      </c>
      <c r="GL69" s="157">
        <v>42921</v>
      </c>
      <c r="GM69" s="157">
        <v>42922</v>
      </c>
      <c r="GN69" s="157">
        <v>42923</v>
      </c>
      <c r="GO69" s="157">
        <v>42924</v>
      </c>
      <c r="GP69" s="157">
        <v>42925</v>
      </c>
      <c r="GQ69" s="157">
        <v>42926</v>
      </c>
      <c r="GR69" s="157">
        <v>42927</v>
      </c>
      <c r="GS69" s="157">
        <v>42928</v>
      </c>
      <c r="GT69" s="157">
        <v>42929</v>
      </c>
      <c r="GU69" s="157">
        <v>42930</v>
      </c>
      <c r="GV69" s="157">
        <v>42931</v>
      </c>
      <c r="GW69" s="157">
        <v>42932</v>
      </c>
      <c r="GX69" s="157">
        <v>42933</v>
      </c>
      <c r="GY69" s="157">
        <v>42934</v>
      </c>
      <c r="GZ69" s="157">
        <v>42935</v>
      </c>
      <c r="HA69" s="157">
        <v>42936</v>
      </c>
      <c r="HB69" s="157">
        <v>42937</v>
      </c>
      <c r="HC69" s="157">
        <v>42938</v>
      </c>
      <c r="HD69" s="157">
        <v>42939</v>
      </c>
      <c r="HE69" s="157">
        <v>42940</v>
      </c>
      <c r="HF69" s="157">
        <v>42941</v>
      </c>
      <c r="HG69" s="157">
        <v>42942</v>
      </c>
      <c r="HH69" s="157">
        <v>42943</v>
      </c>
      <c r="HI69" s="157">
        <v>42944</v>
      </c>
      <c r="HJ69" s="157">
        <v>42945</v>
      </c>
      <c r="HK69" s="157">
        <v>42946</v>
      </c>
      <c r="HL69" s="157">
        <v>42947</v>
      </c>
      <c r="HM69" s="157">
        <v>42948</v>
      </c>
      <c r="HN69" s="157">
        <v>42949</v>
      </c>
      <c r="HO69" s="157">
        <v>42950</v>
      </c>
      <c r="HP69" s="157">
        <v>42951</v>
      </c>
      <c r="HQ69" s="157">
        <v>42952</v>
      </c>
      <c r="HR69" s="157">
        <v>42953</v>
      </c>
      <c r="HS69" s="157">
        <v>42954</v>
      </c>
      <c r="HT69" s="157">
        <v>42955</v>
      </c>
      <c r="HU69" s="157">
        <v>42956</v>
      </c>
      <c r="HV69" s="157">
        <v>42957</v>
      </c>
      <c r="HW69" s="157">
        <v>42958</v>
      </c>
      <c r="HX69" s="157">
        <v>42959</v>
      </c>
      <c r="HY69" s="157">
        <v>42960</v>
      </c>
      <c r="HZ69" s="157">
        <v>42961</v>
      </c>
      <c r="IA69" s="157">
        <v>42962</v>
      </c>
      <c r="IB69" s="157">
        <v>42963</v>
      </c>
      <c r="IC69" s="157">
        <v>42964</v>
      </c>
      <c r="ID69" s="157">
        <v>42965</v>
      </c>
      <c r="IE69" s="157">
        <v>42966</v>
      </c>
      <c r="IF69" s="157">
        <v>42967</v>
      </c>
      <c r="IG69" s="157">
        <v>42968</v>
      </c>
      <c r="IH69" s="157">
        <v>42969</v>
      </c>
      <c r="II69" s="157">
        <v>42970</v>
      </c>
      <c r="IJ69" s="157">
        <v>42971</v>
      </c>
      <c r="IK69" s="157">
        <v>42972</v>
      </c>
      <c r="IL69" s="157">
        <v>42973</v>
      </c>
      <c r="IM69" s="157">
        <v>42974</v>
      </c>
      <c r="IN69" s="157">
        <v>42975</v>
      </c>
      <c r="IO69" s="157">
        <v>42976</v>
      </c>
      <c r="IP69" s="157">
        <v>42977</v>
      </c>
      <c r="IQ69" s="157">
        <v>42978</v>
      </c>
      <c r="IR69" s="157">
        <v>42979</v>
      </c>
      <c r="IS69" s="157">
        <v>42980</v>
      </c>
      <c r="IT69" s="157">
        <v>42981</v>
      </c>
      <c r="IU69" s="157">
        <v>42982</v>
      </c>
      <c r="IV69" s="157">
        <v>42983</v>
      </c>
      <c r="IW69" s="157">
        <v>42984</v>
      </c>
      <c r="IX69" s="157">
        <v>42985</v>
      </c>
      <c r="IY69" s="157">
        <v>42986</v>
      </c>
      <c r="IZ69" s="157">
        <v>42987</v>
      </c>
      <c r="JA69" s="157">
        <v>42988</v>
      </c>
      <c r="JB69" s="157">
        <v>42989</v>
      </c>
      <c r="JC69" s="157">
        <v>42990</v>
      </c>
      <c r="JD69" s="157">
        <v>42991</v>
      </c>
      <c r="JE69" s="157">
        <v>42992</v>
      </c>
      <c r="JF69" s="157">
        <v>42993</v>
      </c>
      <c r="JG69" s="157">
        <v>42994</v>
      </c>
      <c r="JH69" s="157">
        <v>42995</v>
      </c>
      <c r="JI69" s="157">
        <v>42996</v>
      </c>
      <c r="JJ69" s="157">
        <v>42997</v>
      </c>
      <c r="JK69" s="157">
        <v>42998</v>
      </c>
      <c r="JL69" s="157">
        <v>42999</v>
      </c>
      <c r="JM69" s="157">
        <v>43000</v>
      </c>
      <c r="JN69" s="157">
        <v>43001</v>
      </c>
      <c r="JO69" s="157">
        <v>43002</v>
      </c>
      <c r="JP69" s="157">
        <v>43003</v>
      </c>
      <c r="JQ69" s="157">
        <v>43004</v>
      </c>
      <c r="JR69" s="157">
        <v>43005</v>
      </c>
      <c r="JS69" s="157">
        <v>43006</v>
      </c>
      <c r="JT69" s="157">
        <v>43007</v>
      </c>
      <c r="JU69" s="157">
        <v>43008</v>
      </c>
      <c r="JV69" s="157">
        <v>43009</v>
      </c>
      <c r="JW69" s="157">
        <v>43010</v>
      </c>
      <c r="JX69" s="157">
        <v>43011</v>
      </c>
      <c r="JY69" s="157">
        <v>43012</v>
      </c>
      <c r="JZ69" s="157">
        <v>43013</v>
      </c>
      <c r="KA69" s="157">
        <v>43014</v>
      </c>
      <c r="KB69" s="157">
        <v>43015</v>
      </c>
      <c r="KC69" s="157">
        <v>43016</v>
      </c>
      <c r="KD69" s="157">
        <v>43017</v>
      </c>
      <c r="KE69" s="157">
        <v>43018</v>
      </c>
      <c r="KF69" s="157">
        <v>43019</v>
      </c>
      <c r="KG69" s="157">
        <v>43020</v>
      </c>
      <c r="KH69" s="157">
        <v>43021</v>
      </c>
      <c r="KI69" s="157">
        <v>43022</v>
      </c>
      <c r="KJ69" s="157">
        <v>43023</v>
      </c>
      <c r="KK69" s="157">
        <v>43024</v>
      </c>
      <c r="KL69" s="157">
        <v>43025</v>
      </c>
      <c r="KM69" s="157">
        <v>43026</v>
      </c>
      <c r="KN69" s="157">
        <v>43027</v>
      </c>
      <c r="KO69" s="157">
        <v>43028</v>
      </c>
      <c r="KP69" s="157">
        <v>43029</v>
      </c>
      <c r="KQ69" s="157">
        <v>43030</v>
      </c>
      <c r="KR69" s="157">
        <v>43031</v>
      </c>
      <c r="KS69" s="157">
        <v>43032</v>
      </c>
      <c r="KT69" s="157">
        <v>43033</v>
      </c>
      <c r="KU69" s="157">
        <v>43034</v>
      </c>
      <c r="KV69" s="157">
        <v>43035</v>
      </c>
      <c r="KW69" s="157">
        <v>43036</v>
      </c>
      <c r="KX69" s="157">
        <v>43037</v>
      </c>
      <c r="KY69" s="157">
        <v>43038</v>
      </c>
      <c r="KZ69" s="157">
        <v>43039</v>
      </c>
      <c r="LA69" s="157">
        <v>43040</v>
      </c>
      <c r="LB69" s="157">
        <v>43041</v>
      </c>
      <c r="LC69" s="157">
        <v>43042</v>
      </c>
      <c r="LD69" s="157">
        <v>43043</v>
      </c>
      <c r="LE69" s="157">
        <v>43044</v>
      </c>
      <c r="LF69" s="157">
        <v>43045</v>
      </c>
      <c r="LG69" s="157">
        <v>43046</v>
      </c>
      <c r="LH69" s="157">
        <v>43047</v>
      </c>
      <c r="LI69" s="157">
        <v>43048</v>
      </c>
      <c r="LJ69" s="157">
        <v>43049</v>
      </c>
      <c r="LK69" s="157">
        <v>43050</v>
      </c>
      <c r="LL69" s="157">
        <v>43051</v>
      </c>
      <c r="LM69" s="157">
        <v>43052</v>
      </c>
      <c r="LN69" s="157">
        <v>43053</v>
      </c>
      <c r="LO69" s="157">
        <v>43054</v>
      </c>
      <c r="LP69" s="157">
        <v>43055</v>
      </c>
      <c r="LQ69" s="157">
        <v>43056</v>
      </c>
      <c r="LR69" s="157">
        <v>43057</v>
      </c>
      <c r="LS69" s="157">
        <v>43058</v>
      </c>
      <c r="LT69" s="157">
        <v>43059</v>
      </c>
      <c r="LU69" s="157">
        <v>43060</v>
      </c>
      <c r="LV69" s="157">
        <v>43061</v>
      </c>
      <c r="LW69" s="157">
        <v>43062</v>
      </c>
      <c r="LX69" s="157">
        <v>43063</v>
      </c>
      <c r="LY69" s="157">
        <v>43064</v>
      </c>
      <c r="LZ69" s="157">
        <v>43065</v>
      </c>
      <c r="MA69" s="157">
        <v>43066</v>
      </c>
      <c r="MB69" s="157">
        <v>43067</v>
      </c>
      <c r="MC69" s="157">
        <v>43068</v>
      </c>
      <c r="MD69" s="157">
        <v>43069</v>
      </c>
      <c r="ME69" s="157">
        <v>43070</v>
      </c>
      <c r="MF69" s="157">
        <v>43071</v>
      </c>
      <c r="MG69" s="157">
        <v>43072</v>
      </c>
      <c r="MH69" s="157">
        <v>43073</v>
      </c>
      <c r="MI69" s="157">
        <v>43074</v>
      </c>
      <c r="MJ69" s="157">
        <v>43075</v>
      </c>
      <c r="MK69" s="157">
        <v>43076</v>
      </c>
      <c r="ML69" s="157">
        <v>43077</v>
      </c>
      <c r="MM69" s="157">
        <v>43078</v>
      </c>
      <c r="MN69" s="157">
        <v>43079</v>
      </c>
      <c r="MO69" s="157">
        <v>43080</v>
      </c>
      <c r="MP69" s="157">
        <v>43081</v>
      </c>
      <c r="MQ69" s="157">
        <v>43082</v>
      </c>
      <c r="MR69" s="157">
        <v>43083</v>
      </c>
      <c r="MS69" s="157">
        <v>43084</v>
      </c>
      <c r="MT69" s="157">
        <v>43085</v>
      </c>
      <c r="MU69" s="157">
        <v>43086</v>
      </c>
      <c r="MV69" s="157">
        <v>43087</v>
      </c>
      <c r="MW69" s="157">
        <v>43088</v>
      </c>
      <c r="MX69" s="157">
        <v>43089</v>
      </c>
      <c r="MY69" s="157">
        <v>43090</v>
      </c>
      <c r="MZ69" s="157">
        <v>43091</v>
      </c>
      <c r="NA69" s="157">
        <v>43092</v>
      </c>
      <c r="NB69" s="157">
        <v>43093</v>
      </c>
      <c r="NC69" s="157">
        <v>43094</v>
      </c>
      <c r="ND69" s="157">
        <v>43095</v>
      </c>
      <c r="NE69" s="157">
        <v>43096</v>
      </c>
      <c r="NF69" s="157">
        <v>43097</v>
      </c>
      <c r="NG69" s="157">
        <v>43098</v>
      </c>
      <c r="NH69" s="157">
        <v>43099</v>
      </c>
      <c r="NI69" s="157">
        <v>43100</v>
      </c>
      <c r="NJ69" s="154"/>
    </row>
    <row r="70" spans="1:374" s="155" customFormat="1" x14ac:dyDescent="0.35">
      <c r="A70" s="151"/>
      <c r="B70" s="1154"/>
      <c r="C70" s="1154"/>
      <c r="D70" s="1154"/>
      <c r="E70" s="1154"/>
      <c r="F70" s="1154"/>
      <c r="G70" s="1154"/>
      <c r="H70" s="1154" t="str">
        <f t="shared" ref="H70" si="23">IF(F70="","",F70-G70)</f>
        <v/>
      </c>
      <c r="I70" s="152">
        <v>42736</v>
      </c>
      <c r="J70" s="153">
        <v>42737</v>
      </c>
      <c r="K70" s="153">
        <v>42738</v>
      </c>
      <c r="L70" s="153">
        <v>42739</v>
      </c>
      <c r="M70" s="153">
        <v>42740</v>
      </c>
      <c r="N70" s="153">
        <v>42741</v>
      </c>
      <c r="O70" s="153">
        <v>42742</v>
      </c>
      <c r="P70" s="153">
        <v>42743</v>
      </c>
      <c r="Q70" s="153">
        <v>42744</v>
      </c>
      <c r="R70" s="153">
        <v>42745</v>
      </c>
      <c r="S70" s="153">
        <v>42746</v>
      </c>
      <c r="T70" s="153">
        <v>42747</v>
      </c>
      <c r="U70" s="153">
        <v>42748</v>
      </c>
      <c r="V70" s="153">
        <v>42749</v>
      </c>
      <c r="W70" s="153">
        <v>42750</v>
      </c>
      <c r="X70" s="153">
        <v>42751</v>
      </c>
      <c r="Y70" s="153">
        <v>42752</v>
      </c>
      <c r="Z70" s="153">
        <v>42753</v>
      </c>
      <c r="AA70" s="153">
        <v>42754</v>
      </c>
      <c r="AB70" s="153">
        <v>42755</v>
      </c>
      <c r="AC70" s="153">
        <v>42756</v>
      </c>
      <c r="AD70" s="153">
        <v>42757</v>
      </c>
      <c r="AE70" s="153">
        <v>42758</v>
      </c>
      <c r="AF70" s="153">
        <v>42759</v>
      </c>
      <c r="AG70" s="153">
        <v>42760</v>
      </c>
      <c r="AH70" s="153">
        <v>42761</v>
      </c>
      <c r="AI70" s="153">
        <v>42762</v>
      </c>
      <c r="AJ70" s="153">
        <v>42763</v>
      </c>
      <c r="AK70" s="153">
        <v>42764</v>
      </c>
      <c r="AL70" s="153">
        <v>42765</v>
      </c>
      <c r="AM70" s="153">
        <v>42766</v>
      </c>
      <c r="AN70" s="153">
        <v>42767</v>
      </c>
      <c r="AO70" s="153">
        <v>42768</v>
      </c>
      <c r="AP70" s="153">
        <v>42769</v>
      </c>
      <c r="AQ70" s="153">
        <v>42770</v>
      </c>
      <c r="AR70" s="153">
        <v>42771</v>
      </c>
      <c r="AS70" s="153">
        <v>42772</v>
      </c>
      <c r="AT70" s="153">
        <v>42773</v>
      </c>
      <c r="AU70" s="153">
        <v>42774</v>
      </c>
      <c r="AV70" s="153">
        <v>42775</v>
      </c>
      <c r="AW70" s="153">
        <v>42776</v>
      </c>
      <c r="AX70" s="153">
        <v>42777</v>
      </c>
      <c r="AY70" s="153">
        <v>42778</v>
      </c>
      <c r="AZ70" s="153">
        <v>42779</v>
      </c>
      <c r="BA70" s="153">
        <v>42780</v>
      </c>
      <c r="BB70" s="153">
        <v>42781</v>
      </c>
      <c r="BC70" s="153">
        <v>42782</v>
      </c>
      <c r="BD70" s="153">
        <v>42783</v>
      </c>
      <c r="BE70" s="153">
        <v>42784</v>
      </c>
      <c r="BF70" s="153">
        <v>42785</v>
      </c>
      <c r="BG70" s="153">
        <v>42786</v>
      </c>
      <c r="BH70" s="153">
        <v>42787</v>
      </c>
      <c r="BI70" s="153">
        <v>42788</v>
      </c>
      <c r="BJ70" s="153">
        <v>42789</v>
      </c>
      <c r="BK70" s="153">
        <v>42790</v>
      </c>
      <c r="BL70" s="153">
        <v>42791</v>
      </c>
      <c r="BM70" s="153">
        <v>42792</v>
      </c>
      <c r="BN70" s="153">
        <v>42793</v>
      </c>
      <c r="BO70" s="153">
        <v>42794</v>
      </c>
      <c r="BP70" s="153">
        <v>42795</v>
      </c>
      <c r="BQ70" s="153">
        <v>42796</v>
      </c>
      <c r="BR70" s="153">
        <v>42797</v>
      </c>
      <c r="BS70" s="153">
        <v>42798</v>
      </c>
      <c r="BT70" s="153">
        <v>42799</v>
      </c>
      <c r="BU70" s="153">
        <v>42800</v>
      </c>
      <c r="BV70" s="153">
        <v>42801</v>
      </c>
      <c r="BW70" s="153">
        <v>42802</v>
      </c>
      <c r="BX70" s="153">
        <v>42803</v>
      </c>
      <c r="BY70" s="153">
        <v>42804</v>
      </c>
      <c r="BZ70" s="153">
        <v>42805</v>
      </c>
      <c r="CA70" s="153">
        <v>42806</v>
      </c>
      <c r="CB70" s="153">
        <v>42807</v>
      </c>
      <c r="CC70" s="153">
        <v>42808</v>
      </c>
      <c r="CD70" s="153">
        <v>42809</v>
      </c>
      <c r="CE70" s="153">
        <v>42810</v>
      </c>
      <c r="CF70" s="153">
        <v>42811</v>
      </c>
      <c r="CG70" s="153">
        <v>42812</v>
      </c>
      <c r="CH70" s="153">
        <v>42813</v>
      </c>
      <c r="CI70" s="153">
        <v>42814</v>
      </c>
      <c r="CJ70" s="153">
        <v>42815</v>
      </c>
      <c r="CK70" s="153">
        <v>42816</v>
      </c>
      <c r="CL70" s="153">
        <v>42817</v>
      </c>
      <c r="CM70" s="153">
        <v>42818</v>
      </c>
      <c r="CN70" s="153">
        <v>42819</v>
      </c>
      <c r="CO70" s="153">
        <v>42820</v>
      </c>
      <c r="CP70" s="153">
        <v>42821</v>
      </c>
      <c r="CQ70" s="153">
        <v>42822</v>
      </c>
      <c r="CR70" s="153">
        <v>42823</v>
      </c>
      <c r="CS70" s="153">
        <v>42824</v>
      </c>
      <c r="CT70" s="153">
        <v>42825</v>
      </c>
      <c r="CU70" s="153">
        <v>42826</v>
      </c>
      <c r="CV70" s="153">
        <v>42827</v>
      </c>
      <c r="CW70" s="153">
        <v>42828</v>
      </c>
      <c r="CX70" s="153">
        <v>42829</v>
      </c>
      <c r="CY70" s="153">
        <v>42830</v>
      </c>
      <c r="CZ70" s="153">
        <v>42831</v>
      </c>
      <c r="DA70" s="153">
        <v>42832</v>
      </c>
      <c r="DB70" s="153">
        <v>42833</v>
      </c>
      <c r="DC70" s="153">
        <v>42834</v>
      </c>
      <c r="DD70" s="153">
        <v>42835</v>
      </c>
      <c r="DE70" s="153">
        <v>42836</v>
      </c>
      <c r="DF70" s="153">
        <v>42837</v>
      </c>
      <c r="DG70" s="153">
        <v>42838</v>
      </c>
      <c r="DH70" s="153">
        <v>42839</v>
      </c>
      <c r="DI70" s="153">
        <v>42840</v>
      </c>
      <c r="DJ70" s="153">
        <v>42841</v>
      </c>
      <c r="DK70" s="153">
        <v>42842</v>
      </c>
      <c r="DL70" s="153">
        <v>42843</v>
      </c>
      <c r="DM70" s="153">
        <v>42844</v>
      </c>
      <c r="DN70" s="153">
        <v>42845</v>
      </c>
      <c r="DO70" s="153">
        <v>42846</v>
      </c>
      <c r="DP70" s="153">
        <v>42847</v>
      </c>
      <c r="DQ70" s="153">
        <v>42848</v>
      </c>
      <c r="DR70" s="153">
        <v>42849</v>
      </c>
      <c r="DS70" s="153">
        <v>42850</v>
      </c>
      <c r="DT70" s="153">
        <v>42851</v>
      </c>
      <c r="DU70" s="153">
        <v>42852</v>
      </c>
      <c r="DV70" s="153">
        <v>42853</v>
      </c>
      <c r="DW70" s="153">
        <v>42854</v>
      </c>
      <c r="DX70" s="153">
        <v>42855</v>
      </c>
      <c r="DY70" s="153">
        <v>42856</v>
      </c>
      <c r="DZ70" s="153">
        <v>42857</v>
      </c>
      <c r="EA70" s="153">
        <v>42858</v>
      </c>
      <c r="EB70" s="153">
        <v>42859</v>
      </c>
      <c r="EC70" s="153">
        <v>42860</v>
      </c>
      <c r="ED70" s="153">
        <v>42861</v>
      </c>
      <c r="EE70" s="153">
        <v>42862</v>
      </c>
      <c r="EF70" s="153">
        <v>42863</v>
      </c>
      <c r="EG70" s="153">
        <v>42864</v>
      </c>
      <c r="EH70" s="153">
        <v>42865</v>
      </c>
      <c r="EI70" s="153">
        <v>42866</v>
      </c>
      <c r="EJ70" s="153">
        <v>42867</v>
      </c>
      <c r="EK70" s="153">
        <v>42868</v>
      </c>
      <c r="EL70" s="153">
        <v>42869</v>
      </c>
      <c r="EM70" s="153">
        <v>42870</v>
      </c>
      <c r="EN70" s="153">
        <v>42871</v>
      </c>
      <c r="EO70" s="153">
        <v>42872</v>
      </c>
      <c r="EP70" s="153">
        <v>42873</v>
      </c>
      <c r="EQ70" s="153">
        <v>42874</v>
      </c>
      <c r="ER70" s="153">
        <v>42875</v>
      </c>
      <c r="ES70" s="153">
        <v>42876</v>
      </c>
      <c r="ET70" s="153">
        <v>42877</v>
      </c>
      <c r="EU70" s="153">
        <v>42878</v>
      </c>
      <c r="EV70" s="153">
        <v>42879</v>
      </c>
      <c r="EW70" s="153">
        <v>42880</v>
      </c>
      <c r="EX70" s="153">
        <v>42881</v>
      </c>
      <c r="EY70" s="153">
        <v>42882</v>
      </c>
      <c r="EZ70" s="153">
        <v>42883</v>
      </c>
      <c r="FA70" s="153">
        <v>42884</v>
      </c>
      <c r="FB70" s="153">
        <v>42885</v>
      </c>
      <c r="FC70" s="153">
        <v>42886</v>
      </c>
      <c r="FD70" s="153">
        <v>42887</v>
      </c>
      <c r="FE70" s="153">
        <v>42888</v>
      </c>
      <c r="FF70" s="153">
        <v>42889</v>
      </c>
      <c r="FG70" s="153">
        <v>42890</v>
      </c>
      <c r="FH70" s="153">
        <v>42891</v>
      </c>
      <c r="FI70" s="153">
        <v>42892</v>
      </c>
      <c r="FJ70" s="153">
        <v>42893</v>
      </c>
      <c r="FK70" s="153">
        <v>42894</v>
      </c>
      <c r="FL70" s="153">
        <v>42895</v>
      </c>
      <c r="FM70" s="153">
        <v>42896</v>
      </c>
      <c r="FN70" s="153">
        <v>42897</v>
      </c>
      <c r="FO70" s="153">
        <v>42898</v>
      </c>
      <c r="FP70" s="153">
        <v>42899</v>
      </c>
      <c r="FQ70" s="153">
        <v>42900</v>
      </c>
      <c r="FR70" s="153">
        <v>42901</v>
      </c>
      <c r="FS70" s="153">
        <v>42902</v>
      </c>
      <c r="FT70" s="153">
        <v>42903</v>
      </c>
      <c r="FU70" s="153">
        <v>42904</v>
      </c>
      <c r="FV70" s="153">
        <v>42905</v>
      </c>
      <c r="FW70" s="153">
        <v>42906</v>
      </c>
      <c r="FX70" s="153">
        <v>42907</v>
      </c>
      <c r="FY70" s="153">
        <v>42908</v>
      </c>
      <c r="FZ70" s="153">
        <v>42909</v>
      </c>
      <c r="GA70" s="153">
        <v>42910</v>
      </c>
      <c r="GB70" s="153">
        <v>42911</v>
      </c>
      <c r="GC70" s="153">
        <v>42912</v>
      </c>
      <c r="GD70" s="153">
        <v>42913</v>
      </c>
      <c r="GE70" s="153">
        <v>42914</v>
      </c>
      <c r="GF70" s="153">
        <v>42915</v>
      </c>
      <c r="GG70" s="153">
        <v>42916</v>
      </c>
      <c r="GH70" s="153">
        <v>42917</v>
      </c>
      <c r="GI70" s="153">
        <v>42918</v>
      </c>
      <c r="GJ70" s="153">
        <v>42919</v>
      </c>
      <c r="GK70" s="153">
        <v>42920</v>
      </c>
      <c r="GL70" s="153">
        <v>42921</v>
      </c>
      <c r="GM70" s="153">
        <v>42922</v>
      </c>
      <c r="GN70" s="153">
        <v>42923</v>
      </c>
      <c r="GO70" s="153">
        <v>42924</v>
      </c>
      <c r="GP70" s="153">
        <v>42925</v>
      </c>
      <c r="GQ70" s="153">
        <v>42926</v>
      </c>
      <c r="GR70" s="153">
        <v>42927</v>
      </c>
      <c r="GS70" s="153">
        <v>42928</v>
      </c>
      <c r="GT70" s="153">
        <v>42929</v>
      </c>
      <c r="GU70" s="153">
        <v>42930</v>
      </c>
      <c r="GV70" s="153">
        <v>42931</v>
      </c>
      <c r="GW70" s="153">
        <v>42932</v>
      </c>
      <c r="GX70" s="153">
        <v>42933</v>
      </c>
      <c r="GY70" s="153">
        <v>42934</v>
      </c>
      <c r="GZ70" s="153">
        <v>42935</v>
      </c>
      <c r="HA70" s="153">
        <v>42936</v>
      </c>
      <c r="HB70" s="153">
        <v>42937</v>
      </c>
      <c r="HC70" s="153">
        <v>42938</v>
      </c>
      <c r="HD70" s="153">
        <v>42939</v>
      </c>
      <c r="HE70" s="153">
        <v>42940</v>
      </c>
      <c r="HF70" s="153">
        <v>42941</v>
      </c>
      <c r="HG70" s="153">
        <v>42942</v>
      </c>
      <c r="HH70" s="153">
        <v>42943</v>
      </c>
      <c r="HI70" s="153">
        <v>42944</v>
      </c>
      <c r="HJ70" s="153">
        <v>42945</v>
      </c>
      <c r="HK70" s="153">
        <v>42946</v>
      </c>
      <c r="HL70" s="153">
        <v>42947</v>
      </c>
      <c r="HM70" s="153">
        <v>42948</v>
      </c>
      <c r="HN70" s="153">
        <v>42949</v>
      </c>
      <c r="HO70" s="153">
        <v>42950</v>
      </c>
      <c r="HP70" s="153">
        <v>42951</v>
      </c>
      <c r="HQ70" s="153">
        <v>42952</v>
      </c>
      <c r="HR70" s="153">
        <v>42953</v>
      </c>
      <c r="HS70" s="153">
        <v>42954</v>
      </c>
      <c r="HT70" s="153">
        <v>42955</v>
      </c>
      <c r="HU70" s="153">
        <v>42956</v>
      </c>
      <c r="HV70" s="153">
        <v>42957</v>
      </c>
      <c r="HW70" s="153">
        <v>42958</v>
      </c>
      <c r="HX70" s="153">
        <v>42959</v>
      </c>
      <c r="HY70" s="153">
        <v>42960</v>
      </c>
      <c r="HZ70" s="153">
        <v>42961</v>
      </c>
      <c r="IA70" s="153">
        <v>42962</v>
      </c>
      <c r="IB70" s="153">
        <v>42963</v>
      </c>
      <c r="IC70" s="153">
        <v>42964</v>
      </c>
      <c r="ID70" s="153">
        <v>42965</v>
      </c>
      <c r="IE70" s="153">
        <v>42966</v>
      </c>
      <c r="IF70" s="153">
        <v>42967</v>
      </c>
      <c r="IG70" s="153">
        <v>42968</v>
      </c>
      <c r="IH70" s="153">
        <v>42969</v>
      </c>
      <c r="II70" s="153">
        <v>42970</v>
      </c>
      <c r="IJ70" s="153">
        <v>42971</v>
      </c>
      <c r="IK70" s="153">
        <v>42972</v>
      </c>
      <c r="IL70" s="153">
        <v>42973</v>
      </c>
      <c r="IM70" s="153">
        <v>42974</v>
      </c>
      <c r="IN70" s="153">
        <v>42975</v>
      </c>
      <c r="IO70" s="153">
        <v>42976</v>
      </c>
      <c r="IP70" s="153">
        <v>42977</v>
      </c>
      <c r="IQ70" s="153">
        <v>42978</v>
      </c>
      <c r="IR70" s="153">
        <v>42979</v>
      </c>
      <c r="IS70" s="153">
        <v>42980</v>
      </c>
      <c r="IT70" s="153">
        <v>42981</v>
      </c>
      <c r="IU70" s="153">
        <v>42982</v>
      </c>
      <c r="IV70" s="153">
        <v>42983</v>
      </c>
      <c r="IW70" s="153">
        <v>42984</v>
      </c>
      <c r="IX70" s="153">
        <v>42985</v>
      </c>
      <c r="IY70" s="153">
        <v>42986</v>
      </c>
      <c r="IZ70" s="153">
        <v>42987</v>
      </c>
      <c r="JA70" s="153">
        <v>42988</v>
      </c>
      <c r="JB70" s="153">
        <v>42989</v>
      </c>
      <c r="JC70" s="153">
        <v>42990</v>
      </c>
      <c r="JD70" s="153">
        <v>42991</v>
      </c>
      <c r="JE70" s="153">
        <v>42992</v>
      </c>
      <c r="JF70" s="153">
        <v>42993</v>
      </c>
      <c r="JG70" s="153">
        <v>42994</v>
      </c>
      <c r="JH70" s="153">
        <v>42995</v>
      </c>
      <c r="JI70" s="153">
        <v>42996</v>
      </c>
      <c r="JJ70" s="153">
        <v>42997</v>
      </c>
      <c r="JK70" s="153">
        <v>42998</v>
      </c>
      <c r="JL70" s="153">
        <v>42999</v>
      </c>
      <c r="JM70" s="153">
        <v>43000</v>
      </c>
      <c r="JN70" s="153">
        <v>43001</v>
      </c>
      <c r="JO70" s="153">
        <v>43002</v>
      </c>
      <c r="JP70" s="153">
        <v>43003</v>
      </c>
      <c r="JQ70" s="153">
        <v>43004</v>
      </c>
      <c r="JR70" s="153">
        <v>43005</v>
      </c>
      <c r="JS70" s="153">
        <v>43006</v>
      </c>
      <c r="JT70" s="153">
        <v>43007</v>
      </c>
      <c r="JU70" s="153">
        <v>43008</v>
      </c>
      <c r="JV70" s="153">
        <v>43009</v>
      </c>
      <c r="JW70" s="153">
        <v>43010</v>
      </c>
      <c r="JX70" s="153">
        <v>43011</v>
      </c>
      <c r="JY70" s="153">
        <v>43012</v>
      </c>
      <c r="JZ70" s="153">
        <v>43013</v>
      </c>
      <c r="KA70" s="153">
        <v>43014</v>
      </c>
      <c r="KB70" s="153">
        <v>43015</v>
      </c>
      <c r="KC70" s="153">
        <v>43016</v>
      </c>
      <c r="KD70" s="153">
        <v>43017</v>
      </c>
      <c r="KE70" s="153">
        <v>43018</v>
      </c>
      <c r="KF70" s="153">
        <v>43019</v>
      </c>
      <c r="KG70" s="153">
        <v>43020</v>
      </c>
      <c r="KH70" s="153">
        <v>43021</v>
      </c>
      <c r="KI70" s="153">
        <v>43022</v>
      </c>
      <c r="KJ70" s="153">
        <v>43023</v>
      </c>
      <c r="KK70" s="153">
        <v>43024</v>
      </c>
      <c r="KL70" s="153">
        <v>43025</v>
      </c>
      <c r="KM70" s="153">
        <v>43026</v>
      </c>
      <c r="KN70" s="153">
        <v>43027</v>
      </c>
      <c r="KO70" s="153">
        <v>43028</v>
      </c>
      <c r="KP70" s="153">
        <v>43029</v>
      </c>
      <c r="KQ70" s="153">
        <v>43030</v>
      </c>
      <c r="KR70" s="153">
        <v>43031</v>
      </c>
      <c r="KS70" s="153">
        <v>43032</v>
      </c>
      <c r="KT70" s="153">
        <v>43033</v>
      </c>
      <c r="KU70" s="153">
        <v>43034</v>
      </c>
      <c r="KV70" s="153">
        <v>43035</v>
      </c>
      <c r="KW70" s="153">
        <v>43036</v>
      </c>
      <c r="KX70" s="153">
        <v>43037</v>
      </c>
      <c r="KY70" s="153">
        <v>43038</v>
      </c>
      <c r="KZ70" s="153">
        <v>43039</v>
      </c>
      <c r="LA70" s="153">
        <v>43040</v>
      </c>
      <c r="LB70" s="153">
        <v>43041</v>
      </c>
      <c r="LC70" s="153">
        <v>43042</v>
      </c>
      <c r="LD70" s="153">
        <v>43043</v>
      </c>
      <c r="LE70" s="153">
        <v>43044</v>
      </c>
      <c r="LF70" s="153">
        <v>43045</v>
      </c>
      <c r="LG70" s="153">
        <v>43046</v>
      </c>
      <c r="LH70" s="153">
        <v>43047</v>
      </c>
      <c r="LI70" s="153">
        <v>43048</v>
      </c>
      <c r="LJ70" s="153">
        <v>43049</v>
      </c>
      <c r="LK70" s="153">
        <v>43050</v>
      </c>
      <c r="LL70" s="153">
        <v>43051</v>
      </c>
      <c r="LM70" s="153">
        <v>43052</v>
      </c>
      <c r="LN70" s="153">
        <v>43053</v>
      </c>
      <c r="LO70" s="153">
        <v>43054</v>
      </c>
      <c r="LP70" s="153">
        <v>43055</v>
      </c>
      <c r="LQ70" s="153">
        <v>43056</v>
      </c>
      <c r="LR70" s="153">
        <v>43057</v>
      </c>
      <c r="LS70" s="153">
        <v>43058</v>
      </c>
      <c r="LT70" s="153">
        <v>43059</v>
      </c>
      <c r="LU70" s="153">
        <v>43060</v>
      </c>
      <c r="LV70" s="153">
        <v>43061</v>
      </c>
      <c r="LW70" s="153">
        <v>43062</v>
      </c>
      <c r="LX70" s="153">
        <v>43063</v>
      </c>
      <c r="LY70" s="153">
        <v>43064</v>
      </c>
      <c r="LZ70" s="153">
        <v>43065</v>
      </c>
      <c r="MA70" s="153">
        <v>43066</v>
      </c>
      <c r="MB70" s="153">
        <v>43067</v>
      </c>
      <c r="MC70" s="153">
        <v>43068</v>
      </c>
      <c r="MD70" s="153">
        <v>43069</v>
      </c>
      <c r="ME70" s="153">
        <v>43070</v>
      </c>
      <c r="MF70" s="153">
        <v>43071</v>
      </c>
      <c r="MG70" s="153">
        <v>43072</v>
      </c>
      <c r="MH70" s="153">
        <v>43073</v>
      </c>
      <c r="MI70" s="153">
        <v>43074</v>
      </c>
      <c r="MJ70" s="153">
        <v>43075</v>
      </c>
      <c r="MK70" s="153">
        <v>43076</v>
      </c>
      <c r="ML70" s="153">
        <v>43077</v>
      </c>
      <c r="MM70" s="153">
        <v>43078</v>
      </c>
      <c r="MN70" s="153">
        <v>43079</v>
      </c>
      <c r="MO70" s="153">
        <v>43080</v>
      </c>
      <c r="MP70" s="153">
        <v>43081</v>
      </c>
      <c r="MQ70" s="153">
        <v>43082</v>
      </c>
      <c r="MR70" s="153">
        <v>43083</v>
      </c>
      <c r="MS70" s="153">
        <v>43084</v>
      </c>
      <c r="MT70" s="153">
        <v>43085</v>
      </c>
      <c r="MU70" s="153">
        <v>43086</v>
      </c>
      <c r="MV70" s="153">
        <v>43087</v>
      </c>
      <c r="MW70" s="153">
        <v>43088</v>
      </c>
      <c r="MX70" s="153">
        <v>43089</v>
      </c>
      <c r="MY70" s="153">
        <v>43090</v>
      </c>
      <c r="MZ70" s="153">
        <v>43091</v>
      </c>
      <c r="NA70" s="153">
        <v>43092</v>
      </c>
      <c r="NB70" s="153">
        <v>43093</v>
      </c>
      <c r="NC70" s="153">
        <v>43094</v>
      </c>
      <c r="ND70" s="153">
        <v>43095</v>
      </c>
      <c r="NE70" s="153">
        <v>43096</v>
      </c>
      <c r="NF70" s="153">
        <v>43097</v>
      </c>
      <c r="NG70" s="153">
        <v>43098</v>
      </c>
      <c r="NH70" s="153">
        <v>43099</v>
      </c>
      <c r="NI70" s="153">
        <v>43100</v>
      </c>
      <c r="NJ70" s="154"/>
    </row>
    <row r="71" spans="1:374" s="155" customFormat="1" x14ac:dyDescent="0.35">
      <c r="A71" s="151"/>
      <c r="B71" s="1155"/>
      <c r="C71" s="1155"/>
      <c r="D71" s="1155"/>
      <c r="E71" s="1155"/>
      <c r="F71" s="1155"/>
      <c r="G71" s="1155"/>
      <c r="H71" s="1155"/>
      <c r="I71" s="156">
        <v>42736</v>
      </c>
      <c r="J71" s="157">
        <v>42737</v>
      </c>
      <c r="K71" s="157">
        <v>42738</v>
      </c>
      <c r="L71" s="157">
        <v>42739</v>
      </c>
      <c r="M71" s="157">
        <v>42740</v>
      </c>
      <c r="N71" s="157">
        <v>42741</v>
      </c>
      <c r="O71" s="157">
        <v>42742</v>
      </c>
      <c r="P71" s="157">
        <v>42743</v>
      </c>
      <c r="Q71" s="157">
        <v>42744</v>
      </c>
      <c r="R71" s="157">
        <v>42745</v>
      </c>
      <c r="S71" s="157">
        <v>42746</v>
      </c>
      <c r="T71" s="157">
        <v>42747</v>
      </c>
      <c r="U71" s="157">
        <v>42748</v>
      </c>
      <c r="V71" s="157">
        <v>42749</v>
      </c>
      <c r="W71" s="157">
        <v>42750</v>
      </c>
      <c r="X71" s="157">
        <v>42751</v>
      </c>
      <c r="Y71" s="157">
        <v>42752</v>
      </c>
      <c r="Z71" s="157">
        <v>42753</v>
      </c>
      <c r="AA71" s="157">
        <v>42754</v>
      </c>
      <c r="AB71" s="157">
        <v>42755</v>
      </c>
      <c r="AC71" s="157">
        <v>42756</v>
      </c>
      <c r="AD71" s="157">
        <v>42757</v>
      </c>
      <c r="AE71" s="157">
        <v>42758</v>
      </c>
      <c r="AF71" s="157">
        <v>42759</v>
      </c>
      <c r="AG71" s="157">
        <v>42760</v>
      </c>
      <c r="AH71" s="157">
        <v>42761</v>
      </c>
      <c r="AI71" s="157">
        <v>42762</v>
      </c>
      <c r="AJ71" s="157">
        <v>42763</v>
      </c>
      <c r="AK71" s="157">
        <v>42764</v>
      </c>
      <c r="AL71" s="157">
        <v>42765</v>
      </c>
      <c r="AM71" s="157">
        <v>42766</v>
      </c>
      <c r="AN71" s="157">
        <v>42767</v>
      </c>
      <c r="AO71" s="157">
        <v>42768</v>
      </c>
      <c r="AP71" s="157">
        <v>42769</v>
      </c>
      <c r="AQ71" s="157">
        <v>42770</v>
      </c>
      <c r="AR71" s="157">
        <v>42771</v>
      </c>
      <c r="AS71" s="157">
        <v>42772</v>
      </c>
      <c r="AT71" s="157">
        <v>42773</v>
      </c>
      <c r="AU71" s="157">
        <v>42774</v>
      </c>
      <c r="AV71" s="157">
        <v>42775</v>
      </c>
      <c r="AW71" s="157">
        <v>42776</v>
      </c>
      <c r="AX71" s="157">
        <v>42777</v>
      </c>
      <c r="AY71" s="157">
        <v>42778</v>
      </c>
      <c r="AZ71" s="157">
        <v>42779</v>
      </c>
      <c r="BA71" s="157">
        <v>42780</v>
      </c>
      <c r="BB71" s="157">
        <v>42781</v>
      </c>
      <c r="BC71" s="157">
        <v>42782</v>
      </c>
      <c r="BD71" s="157">
        <v>42783</v>
      </c>
      <c r="BE71" s="157">
        <v>42784</v>
      </c>
      <c r="BF71" s="157">
        <v>42785</v>
      </c>
      <c r="BG71" s="157">
        <v>42786</v>
      </c>
      <c r="BH71" s="157">
        <v>42787</v>
      </c>
      <c r="BI71" s="157">
        <v>42788</v>
      </c>
      <c r="BJ71" s="157">
        <v>42789</v>
      </c>
      <c r="BK71" s="157">
        <v>42790</v>
      </c>
      <c r="BL71" s="157">
        <v>42791</v>
      </c>
      <c r="BM71" s="157">
        <v>42792</v>
      </c>
      <c r="BN71" s="157">
        <v>42793</v>
      </c>
      <c r="BO71" s="157">
        <v>42794</v>
      </c>
      <c r="BP71" s="157">
        <v>42795</v>
      </c>
      <c r="BQ71" s="157">
        <v>42796</v>
      </c>
      <c r="BR71" s="157">
        <v>42797</v>
      </c>
      <c r="BS71" s="157">
        <v>42798</v>
      </c>
      <c r="BT71" s="157">
        <v>42799</v>
      </c>
      <c r="BU71" s="157">
        <v>42800</v>
      </c>
      <c r="BV71" s="157">
        <v>42801</v>
      </c>
      <c r="BW71" s="157">
        <v>42802</v>
      </c>
      <c r="BX71" s="157">
        <v>42803</v>
      </c>
      <c r="BY71" s="157">
        <v>42804</v>
      </c>
      <c r="BZ71" s="157">
        <v>42805</v>
      </c>
      <c r="CA71" s="157">
        <v>42806</v>
      </c>
      <c r="CB71" s="157">
        <v>42807</v>
      </c>
      <c r="CC71" s="157">
        <v>42808</v>
      </c>
      <c r="CD71" s="157">
        <v>42809</v>
      </c>
      <c r="CE71" s="157">
        <v>42810</v>
      </c>
      <c r="CF71" s="157">
        <v>42811</v>
      </c>
      <c r="CG71" s="157">
        <v>42812</v>
      </c>
      <c r="CH71" s="157">
        <v>42813</v>
      </c>
      <c r="CI71" s="157">
        <v>42814</v>
      </c>
      <c r="CJ71" s="157">
        <v>42815</v>
      </c>
      <c r="CK71" s="157">
        <v>42816</v>
      </c>
      <c r="CL71" s="157">
        <v>42817</v>
      </c>
      <c r="CM71" s="157">
        <v>42818</v>
      </c>
      <c r="CN71" s="157">
        <v>42819</v>
      </c>
      <c r="CO71" s="157">
        <v>42820</v>
      </c>
      <c r="CP71" s="157">
        <v>42821</v>
      </c>
      <c r="CQ71" s="157">
        <v>42822</v>
      </c>
      <c r="CR71" s="157">
        <v>42823</v>
      </c>
      <c r="CS71" s="157">
        <v>42824</v>
      </c>
      <c r="CT71" s="157">
        <v>42825</v>
      </c>
      <c r="CU71" s="157">
        <v>42826</v>
      </c>
      <c r="CV71" s="157">
        <v>42827</v>
      </c>
      <c r="CW71" s="157">
        <v>42828</v>
      </c>
      <c r="CX71" s="157">
        <v>42829</v>
      </c>
      <c r="CY71" s="157">
        <v>42830</v>
      </c>
      <c r="CZ71" s="157">
        <v>42831</v>
      </c>
      <c r="DA71" s="157">
        <v>42832</v>
      </c>
      <c r="DB71" s="157">
        <v>42833</v>
      </c>
      <c r="DC71" s="157">
        <v>42834</v>
      </c>
      <c r="DD71" s="157">
        <v>42835</v>
      </c>
      <c r="DE71" s="157">
        <v>42836</v>
      </c>
      <c r="DF71" s="157">
        <v>42837</v>
      </c>
      <c r="DG71" s="157">
        <v>42838</v>
      </c>
      <c r="DH71" s="157">
        <v>42839</v>
      </c>
      <c r="DI71" s="157">
        <v>42840</v>
      </c>
      <c r="DJ71" s="157">
        <v>42841</v>
      </c>
      <c r="DK71" s="157">
        <v>42842</v>
      </c>
      <c r="DL71" s="157">
        <v>42843</v>
      </c>
      <c r="DM71" s="157">
        <v>42844</v>
      </c>
      <c r="DN71" s="157">
        <v>42845</v>
      </c>
      <c r="DO71" s="157">
        <v>42846</v>
      </c>
      <c r="DP71" s="157">
        <v>42847</v>
      </c>
      <c r="DQ71" s="157">
        <v>42848</v>
      </c>
      <c r="DR71" s="157">
        <v>42849</v>
      </c>
      <c r="DS71" s="157">
        <v>42850</v>
      </c>
      <c r="DT71" s="157">
        <v>42851</v>
      </c>
      <c r="DU71" s="157">
        <v>42852</v>
      </c>
      <c r="DV71" s="157">
        <v>42853</v>
      </c>
      <c r="DW71" s="157">
        <v>42854</v>
      </c>
      <c r="DX71" s="157">
        <v>42855</v>
      </c>
      <c r="DY71" s="157">
        <v>42856</v>
      </c>
      <c r="DZ71" s="157">
        <v>42857</v>
      </c>
      <c r="EA71" s="157">
        <v>42858</v>
      </c>
      <c r="EB71" s="157">
        <v>42859</v>
      </c>
      <c r="EC71" s="157">
        <v>42860</v>
      </c>
      <c r="ED71" s="157">
        <v>42861</v>
      </c>
      <c r="EE71" s="157">
        <v>42862</v>
      </c>
      <c r="EF71" s="157">
        <v>42863</v>
      </c>
      <c r="EG71" s="157">
        <v>42864</v>
      </c>
      <c r="EH71" s="157">
        <v>42865</v>
      </c>
      <c r="EI71" s="157">
        <v>42866</v>
      </c>
      <c r="EJ71" s="157">
        <v>42867</v>
      </c>
      <c r="EK71" s="157">
        <v>42868</v>
      </c>
      <c r="EL71" s="157">
        <v>42869</v>
      </c>
      <c r="EM71" s="157">
        <v>42870</v>
      </c>
      <c r="EN71" s="157">
        <v>42871</v>
      </c>
      <c r="EO71" s="157">
        <v>42872</v>
      </c>
      <c r="EP71" s="157">
        <v>42873</v>
      </c>
      <c r="EQ71" s="157">
        <v>42874</v>
      </c>
      <c r="ER71" s="157">
        <v>42875</v>
      </c>
      <c r="ES71" s="157">
        <v>42876</v>
      </c>
      <c r="ET71" s="157">
        <v>42877</v>
      </c>
      <c r="EU71" s="157">
        <v>42878</v>
      </c>
      <c r="EV71" s="157">
        <v>42879</v>
      </c>
      <c r="EW71" s="157">
        <v>42880</v>
      </c>
      <c r="EX71" s="157">
        <v>42881</v>
      </c>
      <c r="EY71" s="157">
        <v>42882</v>
      </c>
      <c r="EZ71" s="157">
        <v>42883</v>
      </c>
      <c r="FA71" s="157">
        <v>42884</v>
      </c>
      <c r="FB71" s="157">
        <v>42885</v>
      </c>
      <c r="FC71" s="157">
        <v>42886</v>
      </c>
      <c r="FD71" s="157">
        <v>42887</v>
      </c>
      <c r="FE71" s="157">
        <v>42888</v>
      </c>
      <c r="FF71" s="157">
        <v>42889</v>
      </c>
      <c r="FG71" s="157">
        <v>42890</v>
      </c>
      <c r="FH71" s="157">
        <v>42891</v>
      </c>
      <c r="FI71" s="157">
        <v>42892</v>
      </c>
      <c r="FJ71" s="157">
        <v>42893</v>
      </c>
      <c r="FK71" s="157">
        <v>42894</v>
      </c>
      <c r="FL71" s="157">
        <v>42895</v>
      </c>
      <c r="FM71" s="157">
        <v>42896</v>
      </c>
      <c r="FN71" s="157">
        <v>42897</v>
      </c>
      <c r="FO71" s="157">
        <v>42898</v>
      </c>
      <c r="FP71" s="157">
        <v>42899</v>
      </c>
      <c r="FQ71" s="157">
        <v>42900</v>
      </c>
      <c r="FR71" s="157">
        <v>42901</v>
      </c>
      <c r="FS71" s="157">
        <v>42902</v>
      </c>
      <c r="FT71" s="157">
        <v>42903</v>
      </c>
      <c r="FU71" s="157">
        <v>42904</v>
      </c>
      <c r="FV71" s="157">
        <v>42905</v>
      </c>
      <c r="FW71" s="157">
        <v>42906</v>
      </c>
      <c r="FX71" s="157">
        <v>42907</v>
      </c>
      <c r="FY71" s="157">
        <v>42908</v>
      </c>
      <c r="FZ71" s="157">
        <v>42909</v>
      </c>
      <c r="GA71" s="157">
        <v>42910</v>
      </c>
      <c r="GB71" s="157">
        <v>42911</v>
      </c>
      <c r="GC71" s="157">
        <v>42912</v>
      </c>
      <c r="GD71" s="157">
        <v>42913</v>
      </c>
      <c r="GE71" s="157">
        <v>42914</v>
      </c>
      <c r="GF71" s="157">
        <v>42915</v>
      </c>
      <c r="GG71" s="157">
        <v>42916</v>
      </c>
      <c r="GH71" s="157">
        <v>42917</v>
      </c>
      <c r="GI71" s="157">
        <v>42918</v>
      </c>
      <c r="GJ71" s="157">
        <v>42919</v>
      </c>
      <c r="GK71" s="157">
        <v>42920</v>
      </c>
      <c r="GL71" s="157">
        <v>42921</v>
      </c>
      <c r="GM71" s="157">
        <v>42922</v>
      </c>
      <c r="GN71" s="157">
        <v>42923</v>
      </c>
      <c r="GO71" s="157">
        <v>42924</v>
      </c>
      <c r="GP71" s="157">
        <v>42925</v>
      </c>
      <c r="GQ71" s="157">
        <v>42926</v>
      </c>
      <c r="GR71" s="157">
        <v>42927</v>
      </c>
      <c r="GS71" s="157">
        <v>42928</v>
      </c>
      <c r="GT71" s="157">
        <v>42929</v>
      </c>
      <c r="GU71" s="157">
        <v>42930</v>
      </c>
      <c r="GV71" s="157">
        <v>42931</v>
      </c>
      <c r="GW71" s="157">
        <v>42932</v>
      </c>
      <c r="GX71" s="157">
        <v>42933</v>
      </c>
      <c r="GY71" s="157">
        <v>42934</v>
      </c>
      <c r="GZ71" s="157">
        <v>42935</v>
      </c>
      <c r="HA71" s="157">
        <v>42936</v>
      </c>
      <c r="HB71" s="157">
        <v>42937</v>
      </c>
      <c r="HC71" s="157">
        <v>42938</v>
      </c>
      <c r="HD71" s="157">
        <v>42939</v>
      </c>
      <c r="HE71" s="157">
        <v>42940</v>
      </c>
      <c r="HF71" s="157">
        <v>42941</v>
      </c>
      <c r="HG71" s="157">
        <v>42942</v>
      </c>
      <c r="HH71" s="157">
        <v>42943</v>
      </c>
      <c r="HI71" s="157">
        <v>42944</v>
      </c>
      <c r="HJ71" s="157">
        <v>42945</v>
      </c>
      <c r="HK71" s="157">
        <v>42946</v>
      </c>
      <c r="HL71" s="157">
        <v>42947</v>
      </c>
      <c r="HM71" s="157">
        <v>42948</v>
      </c>
      <c r="HN71" s="157">
        <v>42949</v>
      </c>
      <c r="HO71" s="157">
        <v>42950</v>
      </c>
      <c r="HP71" s="157">
        <v>42951</v>
      </c>
      <c r="HQ71" s="157">
        <v>42952</v>
      </c>
      <c r="HR71" s="157">
        <v>42953</v>
      </c>
      <c r="HS71" s="157">
        <v>42954</v>
      </c>
      <c r="HT71" s="157">
        <v>42955</v>
      </c>
      <c r="HU71" s="157">
        <v>42956</v>
      </c>
      <c r="HV71" s="157">
        <v>42957</v>
      </c>
      <c r="HW71" s="157">
        <v>42958</v>
      </c>
      <c r="HX71" s="157">
        <v>42959</v>
      </c>
      <c r="HY71" s="157">
        <v>42960</v>
      </c>
      <c r="HZ71" s="157">
        <v>42961</v>
      </c>
      <c r="IA71" s="157">
        <v>42962</v>
      </c>
      <c r="IB71" s="157">
        <v>42963</v>
      </c>
      <c r="IC71" s="157">
        <v>42964</v>
      </c>
      <c r="ID71" s="157">
        <v>42965</v>
      </c>
      <c r="IE71" s="157">
        <v>42966</v>
      </c>
      <c r="IF71" s="157">
        <v>42967</v>
      </c>
      <c r="IG71" s="157">
        <v>42968</v>
      </c>
      <c r="IH71" s="157">
        <v>42969</v>
      </c>
      <c r="II71" s="157">
        <v>42970</v>
      </c>
      <c r="IJ71" s="157">
        <v>42971</v>
      </c>
      <c r="IK71" s="157">
        <v>42972</v>
      </c>
      <c r="IL71" s="157">
        <v>42973</v>
      </c>
      <c r="IM71" s="157">
        <v>42974</v>
      </c>
      <c r="IN71" s="157">
        <v>42975</v>
      </c>
      <c r="IO71" s="157">
        <v>42976</v>
      </c>
      <c r="IP71" s="157">
        <v>42977</v>
      </c>
      <c r="IQ71" s="157">
        <v>42978</v>
      </c>
      <c r="IR71" s="157">
        <v>42979</v>
      </c>
      <c r="IS71" s="157">
        <v>42980</v>
      </c>
      <c r="IT71" s="157">
        <v>42981</v>
      </c>
      <c r="IU71" s="157">
        <v>42982</v>
      </c>
      <c r="IV71" s="157">
        <v>42983</v>
      </c>
      <c r="IW71" s="157">
        <v>42984</v>
      </c>
      <c r="IX71" s="157">
        <v>42985</v>
      </c>
      <c r="IY71" s="157">
        <v>42986</v>
      </c>
      <c r="IZ71" s="157">
        <v>42987</v>
      </c>
      <c r="JA71" s="157">
        <v>42988</v>
      </c>
      <c r="JB71" s="157">
        <v>42989</v>
      </c>
      <c r="JC71" s="157">
        <v>42990</v>
      </c>
      <c r="JD71" s="157">
        <v>42991</v>
      </c>
      <c r="JE71" s="157">
        <v>42992</v>
      </c>
      <c r="JF71" s="157">
        <v>42993</v>
      </c>
      <c r="JG71" s="157">
        <v>42994</v>
      </c>
      <c r="JH71" s="157">
        <v>42995</v>
      </c>
      <c r="JI71" s="157">
        <v>42996</v>
      </c>
      <c r="JJ71" s="157">
        <v>42997</v>
      </c>
      <c r="JK71" s="157">
        <v>42998</v>
      </c>
      <c r="JL71" s="157">
        <v>42999</v>
      </c>
      <c r="JM71" s="157">
        <v>43000</v>
      </c>
      <c r="JN71" s="157">
        <v>43001</v>
      </c>
      <c r="JO71" s="157">
        <v>43002</v>
      </c>
      <c r="JP71" s="157">
        <v>43003</v>
      </c>
      <c r="JQ71" s="157">
        <v>43004</v>
      </c>
      <c r="JR71" s="157">
        <v>43005</v>
      </c>
      <c r="JS71" s="157">
        <v>43006</v>
      </c>
      <c r="JT71" s="157">
        <v>43007</v>
      </c>
      <c r="JU71" s="157">
        <v>43008</v>
      </c>
      <c r="JV71" s="157">
        <v>43009</v>
      </c>
      <c r="JW71" s="157">
        <v>43010</v>
      </c>
      <c r="JX71" s="157">
        <v>43011</v>
      </c>
      <c r="JY71" s="157">
        <v>43012</v>
      </c>
      <c r="JZ71" s="157">
        <v>43013</v>
      </c>
      <c r="KA71" s="157">
        <v>43014</v>
      </c>
      <c r="KB71" s="157">
        <v>43015</v>
      </c>
      <c r="KC71" s="157">
        <v>43016</v>
      </c>
      <c r="KD71" s="157">
        <v>43017</v>
      </c>
      <c r="KE71" s="157">
        <v>43018</v>
      </c>
      <c r="KF71" s="157">
        <v>43019</v>
      </c>
      <c r="KG71" s="157">
        <v>43020</v>
      </c>
      <c r="KH71" s="157">
        <v>43021</v>
      </c>
      <c r="KI71" s="157">
        <v>43022</v>
      </c>
      <c r="KJ71" s="157">
        <v>43023</v>
      </c>
      <c r="KK71" s="157">
        <v>43024</v>
      </c>
      <c r="KL71" s="157">
        <v>43025</v>
      </c>
      <c r="KM71" s="157">
        <v>43026</v>
      </c>
      <c r="KN71" s="157">
        <v>43027</v>
      </c>
      <c r="KO71" s="157">
        <v>43028</v>
      </c>
      <c r="KP71" s="157">
        <v>43029</v>
      </c>
      <c r="KQ71" s="157">
        <v>43030</v>
      </c>
      <c r="KR71" s="157">
        <v>43031</v>
      </c>
      <c r="KS71" s="157">
        <v>43032</v>
      </c>
      <c r="KT71" s="157">
        <v>43033</v>
      </c>
      <c r="KU71" s="157">
        <v>43034</v>
      </c>
      <c r="KV71" s="157">
        <v>43035</v>
      </c>
      <c r="KW71" s="157">
        <v>43036</v>
      </c>
      <c r="KX71" s="157">
        <v>43037</v>
      </c>
      <c r="KY71" s="157">
        <v>43038</v>
      </c>
      <c r="KZ71" s="157">
        <v>43039</v>
      </c>
      <c r="LA71" s="157">
        <v>43040</v>
      </c>
      <c r="LB71" s="157">
        <v>43041</v>
      </c>
      <c r="LC71" s="157">
        <v>43042</v>
      </c>
      <c r="LD71" s="157">
        <v>43043</v>
      </c>
      <c r="LE71" s="157">
        <v>43044</v>
      </c>
      <c r="LF71" s="157">
        <v>43045</v>
      </c>
      <c r="LG71" s="157">
        <v>43046</v>
      </c>
      <c r="LH71" s="157">
        <v>43047</v>
      </c>
      <c r="LI71" s="157">
        <v>43048</v>
      </c>
      <c r="LJ71" s="157">
        <v>43049</v>
      </c>
      <c r="LK71" s="157">
        <v>43050</v>
      </c>
      <c r="LL71" s="157">
        <v>43051</v>
      </c>
      <c r="LM71" s="157">
        <v>43052</v>
      </c>
      <c r="LN71" s="157">
        <v>43053</v>
      </c>
      <c r="LO71" s="157">
        <v>43054</v>
      </c>
      <c r="LP71" s="157">
        <v>43055</v>
      </c>
      <c r="LQ71" s="157">
        <v>43056</v>
      </c>
      <c r="LR71" s="157">
        <v>43057</v>
      </c>
      <c r="LS71" s="157">
        <v>43058</v>
      </c>
      <c r="LT71" s="157">
        <v>43059</v>
      </c>
      <c r="LU71" s="157">
        <v>43060</v>
      </c>
      <c r="LV71" s="157">
        <v>43061</v>
      </c>
      <c r="LW71" s="157">
        <v>43062</v>
      </c>
      <c r="LX71" s="157">
        <v>43063</v>
      </c>
      <c r="LY71" s="157">
        <v>43064</v>
      </c>
      <c r="LZ71" s="157">
        <v>43065</v>
      </c>
      <c r="MA71" s="157">
        <v>43066</v>
      </c>
      <c r="MB71" s="157">
        <v>43067</v>
      </c>
      <c r="MC71" s="157">
        <v>43068</v>
      </c>
      <c r="MD71" s="157">
        <v>43069</v>
      </c>
      <c r="ME71" s="157">
        <v>43070</v>
      </c>
      <c r="MF71" s="157">
        <v>43071</v>
      </c>
      <c r="MG71" s="157">
        <v>43072</v>
      </c>
      <c r="MH71" s="157">
        <v>43073</v>
      </c>
      <c r="MI71" s="157">
        <v>43074</v>
      </c>
      <c r="MJ71" s="157">
        <v>43075</v>
      </c>
      <c r="MK71" s="157">
        <v>43076</v>
      </c>
      <c r="ML71" s="157">
        <v>43077</v>
      </c>
      <c r="MM71" s="157">
        <v>43078</v>
      </c>
      <c r="MN71" s="157">
        <v>43079</v>
      </c>
      <c r="MO71" s="157">
        <v>43080</v>
      </c>
      <c r="MP71" s="157">
        <v>43081</v>
      </c>
      <c r="MQ71" s="157">
        <v>43082</v>
      </c>
      <c r="MR71" s="157">
        <v>43083</v>
      </c>
      <c r="MS71" s="157">
        <v>43084</v>
      </c>
      <c r="MT71" s="157">
        <v>43085</v>
      </c>
      <c r="MU71" s="157">
        <v>43086</v>
      </c>
      <c r="MV71" s="157">
        <v>43087</v>
      </c>
      <c r="MW71" s="157">
        <v>43088</v>
      </c>
      <c r="MX71" s="157">
        <v>43089</v>
      </c>
      <c r="MY71" s="157">
        <v>43090</v>
      </c>
      <c r="MZ71" s="157">
        <v>43091</v>
      </c>
      <c r="NA71" s="157">
        <v>43092</v>
      </c>
      <c r="NB71" s="157">
        <v>43093</v>
      </c>
      <c r="NC71" s="157">
        <v>43094</v>
      </c>
      <c r="ND71" s="157">
        <v>43095</v>
      </c>
      <c r="NE71" s="157">
        <v>43096</v>
      </c>
      <c r="NF71" s="157">
        <v>43097</v>
      </c>
      <c r="NG71" s="157">
        <v>43098</v>
      </c>
      <c r="NH71" s="157">
        <v>43099</v>
      </c>
      <c r="NI71" s="157">
        <v>43100</v>
      </c>
      <c r="NJ71" s="154"/>
    </row>
    <row r="72" spans="1:374" s="155" customFormat="1" x14ac:dyDescent="0.35">
      <c r="A72" s="151"/>
      <c r="B72" s="1154"/>
      <c r="C72" s="1154"/>
      <c r="D72" s="1154"/>
      <c r="E72" s="1154"/>
      <c r="F72" s="1154"/>
      <c r="G72" s="1154"/>
      <c r="H72" s="1154" t="str">
        <f t="shared" ref="H72" si="24">IF(F72="","",F72-G72)</f>
        <v/>
      </c>
      <c r="I72" s="152">
        <v>42736</v>
      </c>
      <c r="J72" s="153">
        <v>42737</v>
      </c>
      <c r="K72" s="153">
        <v>42738</v>
      </c>
      <c r="L72" s="153">
        <v>42739</v>
      </c>
      <c r="M72" s="153">
        <v>42740</v>
      </c>
      <c r="N72" s="153">
        <v>42741</v>
      </c>
      <c r="O72" s="153">
        <v>42742</v>
      </c>
      <c r="P72" s="153">
        <v>42743</v>
      </c>
      <c r="Q72" s="153">
        <v>42744</v>
      </c>
      <c r="R72" s="153">
        <v>42745</v>
      </c>
      <c r="S72" s="153">
        <v>42746</v>
      </c>
      <c r="T72" s="153">
        <v>42747</v>
      </c>
      <c r="U72" s="153">
        <v>42748</v>
      </c>
      <c r="V72" s="153">
        <v>42749</v>
      </c>
      <c r="W72" s="153">
        <v>42750</v>
      </c>
      <c r="X72" s="153">
        <v>42751</v>
      </c>
      <c r="Y72" s="153">
        <v>42752</v>
      </c>
      <c r="Z72" s="153">
        <v>42753</v>
      </c>
      <c r="AA72" s="153">
        <v>42754</v>
      </c>
      <c r="AB72" s="153">
        <v>42755</v>
      </c>
      <c r="AC72" s="153">
        <v>42756</v>
      </c>
      <c r="AD72" s="153">
        <v>42757</v>
      </c>
      <c r="AE72" s="153">
        <v>42758</v>
      </c>
      <c r="AF72" s="153">
        <v>42759</v>
      </c>
      <c r="AG72" s="153">
        <v>42760</v>
      </c>
      <c r="AH72" s="153">
        <v>42761</v>
      </c>
      <c r="AI72" s="153">
        <v>42762</v>
      </c>
      <c r="AJ72" s="153">
        <v>42763</v>
      </c>
      <c r="AK72" s="153">
        <v>42764</v>
      </c>
      <c r="AL72" s="153">
        <v>42765</v>
      </c>
      <c r="AM72" s="153">
        <v>42766</v>
      </c>
      <c r="AN72" s="153">
        <v>42767</v>
      </c>
      <c r="AO72" s="153">
        <v>42768</v>
      </c>
      <c r="AP72" s="153">
        <v>42769</v>
      </c>
      <c r="AQ72" s="153">
        <v>42770</v>
      </c>
      <c r="AR72" s="153">
        <v>42771</v>
      </c>
      <c r="AS72" s="153">
        <v>42772</v>
      </c>
      <c r="AT72" s="153">
        <v>42773</v>
      </c>
      <c r="AU72" s="153">
        <v>42774</v>
      </c>
      <c r="AV72" s="153">
        <v>42775</v>
      </c>
      <c r="AW72" s="153">
        <v>42776</v>
      </c>
      <c r="AX72" s="153">
        <v>42777</v>
      </c>
      <c r="AY72" s="153">
        <v>42778</v>
      </c>
      <c r="AZ72" s="153">
        <v>42779</v>
      </c>
      <c r="BA72" s="153">
        <v>42780</v>
      </c>
      <c r="BB72" s="153">
        <v>42781</v>
      </c>
      <c r="BC72" s="153">
        <v>42782</v>
      </c>
      <c r="BD72" s="153">
        <v>42783</v>
      </c>
      <c r="BE72" s="153">
        <v>42784</v>
      </c>
      <c r="BF72" s="153">
        <v>42785</v>
      </c>
      <c r="BG72" s="153">
        <v>42786</v>
      </c>
      <c r="BH72" s="153">
        <v>42787</v>
      </c>
      <c r="BI72" s="153">
        <v>42788</v>
      </c>
      <c r="BJ72" s="153">
        <v>42789</v>
      </c>
      <c r="BK72" s="153">
        <v>42790</v>
      </c>
      <c r="BL72" s="153">
        <v>42791</v>
      </c>
      <c r="BM72" s="153">
        <v>42792</v>
      </c>
      <c r="BN72" s="153">
        <v>42793</v>
      </c>
      <c r="BO72" s="153">
        <v>42794</v>
      </c>
      <c r="BP72" s="153">
        <v>42795</v>
      </c>
      <c r="BQ72" s="153">
        <v>42796</v>
      </c>
      <c r="BR72" s="153">
        <v>42797</v>
      </c>
      <c r="BS72" s="153">
        <v>42798</v>
      </c>
      <c r="BT72" s="153">
        <v>42799</v>
      </c>
      <c r="BU72" s="153">
        <v>42800</v>
      </c>
      <c r="BV72" s="153">
        <v>42801</v>
      </c>
      <c r="BW72" s="153">
        <v>42802</v>
      </c>
      <c r="BX72" s="153">
        <v>42803</v>
      </c>
      <c r="BY72" s="153">
        <v>42804</v>
      </c>
      <c r="BZ72" s="153">
        <v>42805</v>
      </c>
      <c r="CA72" s="153">
        <v>42806</v>
      </c>
      <c r="CB72" s="153">
        <v>42807</v>
      </c>
      <c r="CC72" s="153">
        <v>42808</v>
      </c>
      <c r="CD72" s="153">
        <v>42809</v>
      </c>
      <c r="CE72" s="153">
        <v>42810</v>
      </c>
      <c r="CF72" s="153">
        <v>42811</v>
      </c>
      <c r="CG72" s="153">
        <v>42812</v>
      </c>
      <c r="CH72" s="153">
        <v>42813</v>
      </c>
      <c r="CI72" s="153">
        <v>42814</v>
      </c>
      <c r="CJ72" s="153">
        <v>42815</v>
      </c>
      <c r="CK72" s="153">
        <v>42816</v>
      </c>
      <c r="CL72" s="153">
        <v>42817</v>
      </c>
      <c r="CM72" s="153">
        <v>42818</v>
      </c>
      <c r="CN72" s="153">
        <v>42819</v>
      </c>
      <c r="CO72" s="153">
        <v>42820</v>
      </c>
      <c r="CP72" s="153">
        <v>42821</v>
      </c>
      <c r="CQ72" s="153">
        <v>42822</v>
      </c>
      <c r="CR72" s="153">
        <v>42823</v>
      </c>
      <c r="CS72" s="153">
        <v>42824</v>
      </c>
      <c r="CT72" s="153">
        <v>42825</v>
      </c>
      <c r="CU72" s="153">
        <v>42826</v>
      </c>
      <c r="CV72" s="153">
        <v>42827</v>
      </c>
      <c r="CW72" s="153">
        <v>42828</v>
      </c>
      <c r="CX72" s="153">
        <v>42829</v>
      </c>
      <c r="CY72" s="153">
        <v>42830</v>
      </c>
      <c r="CZ72" s="153">
        <v>42831</v>
      </c>
      <c r="DA72" s="153">
        <v>42832</v>
      </c>
      <c r="DB72" s="153">
        <v>42833</v>
      </c>
      <c r="DC72" s="153">
        <v>42834</v>
      </c>
      <c r="DD72" s="153">
        <v>42835</v>
      </c>
      <c r="DE72" s="153">
        <v>42836</v>
      </c>
      <c r="DF72" s="153">
        <v>42837</v>
      </c>
      <c r="DG72" s="153">
        <v>42838</v>
      </c>
      <c r="DH72" s="153">
        <v>42839</v>
      </c>
      <c r="DI72" s="153">
        <v>42840</v>
      </c>
      <c r="DJ72" s="153">
        <v>42841</v>
      </c>
      <c r="DK72" s="153">
        <v>42842</v>
      </c>
      <c r="DL72" s="153">
        <v>42843</v>
      </c>
      <c r="DM72" s="153">
        <v>42844</v>
      </c>
      <c r="DN72" s="153">
        <v>42845</v>
      </c>
      <c r="DO72" s="153">
        <v>42846</v>
      </c>
      <c r="DP72" s="153">
        <v>42847</v>
      </c>
      <c r="DQ72" s="153">
        <v>42848</v>
      </c>
      <c r="DR72" s="153">
        <v>42849</v>
      </c>
      <c r="DS72" s="153">
        <v>42850</v>
      </c>
      <c r="DT72" s="153">
        <v>42851</v>
      </c>
      <c r="DU72" s="153">
        <v>42852</v>
      </c>
      <c r="DV72" s="153">
        <v>42853</v>
      </c>
      <c r="DW72" s="153">
        <v>42854</v>
      </c>
      <c r="DX72" s="153">
        <v>42855</v>
      </c>
      <c r="DY72" s="153">
        <v>42856</v>
      </c>
      <c r="DZ72" s="153">
        <v>42857</v>
      </c>
      <c r="EA72" s="153">
        <v>42858</v>
      </c>
      <c r="EB72" s="153">
        <v>42859</v>
      </c>
      <c r="EC72" s="153">
        <v>42860</v>
      </c>
      <c r="ED72" s="153">
        <v>42861</v>
      </c>
      <c r="EE72" s="153">
        <v>42862</v>
      </c>
      <c r="EF72" s="153">
        <v>42863</v>
      </c>
      <c r="EG72" s="153">
        <v>42864</v>
      </c>
      <c r="EH72" s="153">
        <v>42865</v>
      </c>
      <c r="EI72" s="153">
        <v>42866</v>
      </c>
      <c r="EJ72" s="153">
        <v>42867</v>
      </c>
      <c r="EK72" s="153">
        <v>42868</v>
      </c>
      <c r="EL72" s="153">
        <v>42869</v>
      </c>
      <c r="EM72" s="153">
        <v>42870</v>
      </c>
      <c r="EN72" s="153">
        <v>42871</v>
      </c>
      <c r="EO72" s="153">
        <v>42872</v>
      </c>
      <c r="EP72" s="153">
        <v>42873</v>
      </c>
      <c r="EQ72" s="153">
        <v>42874</v>
      </c>
      <c r="ER72" s="153">
        <v>42875</v>
      </c>
      <c r="ES72" s="153">
        <v>42876</v>
      </c>
      <c r="ET72" s="153">
        <v>42877</v>
      </c>
      <c r="EU72" s="153">
        <v>42878</v>
      </c>
      <c r="EV72" s="153">
        <v>42879</v>
      </c>
      <c r="EW72" s="153">
        <v>42880</v>
      </c>
      <c r="EX72" s="153">
        <v>42881</v>
      </c>
      <c r="EY72" s="153">
        <v>42882</v>
      </c>
      <c r="EZ72" s="153">
        <v>42883</v>
      </c>
      <c r="FA72" s="153">
        <v>42884</v>
      </c>
      <c r="FB72" s="153">
        <v>42885</v>
      </c>
      <c r="FC72" s="153">
        <v>42886</v>
      </c>
      <c r="FD72" s="153">
        <v>42887</v>
      </c>
      <c r="FE72" s="153">
        <v>42888</v>
      </c>
      <c r="FF72" s="153">
        <v>42889</v>
      </c>
      <c r="FG72" s="153">
        <v>42890</v>
      </c>
      <c r="FH72" s="153">
        <v>42891</v>
      </c>
      <c r="FI72" s="153">
        <v>42892</v>
      </c>
      <c r="FJ72" s="153">
        <v>42893</v>
      </c>
      <c r="FK72" s="153">
        <v>42894</v>
      </c>
      <c r="FL72" s="153">
        <v>42895</v>
      </c>
      <c r="FM72" s="153">
        <v>42896</v>
      </c>
      <c r="FN72" s="153">
        <v>42897</v>
      </c>
      <c r="FO72" s="153">
        <v>42898</v>
      </c>
      <c r="FP72" s="153">
        <v>42899</v>
      </c>
      <c r="FQ72" s="153">
        <v>42900</v>
      </c>
      <c r="FR72" s="153">
        <v>42901</v>
      </c>
      <c r="FS72" s="153">
        <v>42902</v>
      </c>
      <c r="FT72" s="153">
        <v>42903</v>
      </c>
      <c r="FU72" s="153">
        <v>42904</v>
      </c>
      <c r="FV72" s="153">
        <v>42905</v>
      </c>
      <c r="FW72" s="153">
        <v>42906</v>
      </c>
      <c r="FX72" s="153">
        <v>42907</v>
      </c>
      <c r="FY72" s="153">
        <v>42908</v>
      </c>
      <c r="FZ72" s="153">
        <v>42909</v>
      </c>
      <c r="GA72" s="153">
        <v>42910</v>
      </c>
      <c r="GB72" s="153">
        <v>42911</v>
      </c>
      <c r="GC72" s="153">
        <v>42912</v>
      </c>
      <c r="GD72" s="153">
        <v>42913</v>
      </c>
      <c r="GE72" s="153">
        <v>42914</v>
      </c>
      <c r="GF72" s="153">
        <v>42915</v>
      </c>
      <c r="GG72" s="153">
        <v>42916</v>
      </c>
      <c r="GH72" s="153">
        <v>42917</v>
      </c>
      <c r="GI72" s="153">
        <v>42918</v>
      </c>
      <c r="GJ72" s="153">
        <v>42919</v>
      </c>
      <c r="GK72" s="153">
        <v>42920</v>
      </c>
      <c r="GL72" s="153">
        <v>42921</v>
      </c>
      <c r="GM72" s="153">
        <v>42922</v>
      </c>
      <c r="GN72" s="153">
        <v>42923</v>
      </c>
      <c r="GO72" s="153">
        <v>42924</v>
      </c>
      <c r="GP72" s="153">
        <v>42925</v>
      </c>
      <c r="GQ72" s="153">
        <v>42926</v>
      </c>
      <c r="GR72" s="153">
        <v>42927</v>
      </c>
      <c r="GS72" s="153">
        <v>42928</v>
      </c>
      <c r="GT72" s="153">
        <v>42929</v>
      </c>
      <c r="GU72" s="153">
        <v>42930</v>
      </c>
      <c r="GV72" s="153">
        <v>42931</v>
      </c>
      <c r="GW72" s="153">
        <v>42932</v>
      </c>
      <c r="GX72" s="153">
        <v>42933</v>
      </c>
      <c r="GY72" s="153">
        <v>42934</v>
      </c>
      <c r="GZ72" s="153">
        <v>42935</v>
      </c>
      <c r="HA72" s="153">
        <v>42936</v>
      </c>
      <c r="HB72" s="153">
        <v>42937</v>
      </c>
      <c r="HC72" s="153">
        <v>42938</v>
      </c>
      <c r="HD72" s="153">
        <v>42939</v>
      </c>
      <c r="HE72" s="153">
        <v>42940</v>
      </c>
      <c r="HF72" s="153">
        <v>42941</v>
      </c>
      <c r="HG72" s="153">
        <v>42942</v>
      </c>
      <c r="HH72" s="153">
        <v>42943</v>
      </c>
      <c r="HI72" s="153">
        <v>42944</v>
      </c>
      <c r="HJ72" s="153">
        <v>42945</v>
      </c>
      <c r="HK72" s="153">
        <v>42946</v>
      </c>
      <c r="HL72" s="153">
        <v>42947</v>
      </c>
      <c r="HM72" s="153">
        <v>42948</v>
      </c>
      <c r="HN72" s="153">
        <v>42949</v>
      </c>
      <c r="HO72" s="153">
        <v>42950</v>
      </c>
      <c r="HP72" s="153">
        <v>42951</v>
      </c>
      <c r="HQ72" s="153">
        <v>42952</v>
      </c>
      <c r="HR72" s="153">
        <v>42953</v>
      </c>
      <c r="HS72" s="153">
        <v>42954</v>
      </c>
      <c r="HT72" s="153">
        <v>42955</v>
      </c>
      <c r="HU72" s="153">
        <v>42956</v>
      </c>
      <c r="HV72" s="153">
        <v>42957</v>
      </c>
      <c r="HW72" s="153">
        <v>42958</v>
      </c>
      <c r="HX72" s="153">
        <v>42959</v>
      </c>
      <c r="HY72" s="153">
        <v>42960</v>
      </c>
      <c r="HZ72" s="153">
        <v>42961</v>
      </c>
      <c r="IA72" s="153">
        <v>42962</v>
      </c>
      <c r="IB72" s="153">
        <v>42963</v>
      </c>
      <c r="IC72" s="153">
        <v>42964</v>
      </c>
      <c r="ID72" s="153">
        <v>42965</v>
      </c>
      <c r="IE72" s="153">
        <v>42966</v>
      </c>
      <c r="IF72" s="153">
        <v>42967</v>
      </c>
      <c r="IG72" s="153">
        <v>42968</v>
      </c>
      <c r="IH72" s="153">
        <v>42969</v>
      </c>
      <c r="II72" s="153">
        <v>42970</v>
      </c>
      <c r="IJ72" s="153">
        <v>42971</v>
      </c>
      <c r="IK72" s="153">
        <v>42972</v>
      </c>
      <c r="IL72" s="153">
        <v>42973</v>
      </c>
      <c r="IM72" s="153">
        <v>42974</v>
      </c>
      <c r="IN72" s="153">
        <v>42975</v>
      </c>
      <c r="IO72" s="153">
        <v>42976</v>
      </c>
      <c r="IP72" s="153">
        <v>42977</v>
      </c>
      <c r="IQ72" s="153">
        <v>42978</v>
      </c>
      <c r="IR72" s="153">
        <v>42979</v>
      </c>
      <c r="IS72" s="153">
        <v>42980</v>
      </c>
      <c r="IT72" s="153">
        <v>42981</v>
      </c>
      <c r="IU72" s="153">
        <v>42982</v>
      </c>
      <c r="IV72" s="153">
        <v>42983</v>
      </c>
      <c r="IW72" s="153">
        <v>42984</v>
      </c>
      <c r="IX72" s="153">
        <v>42985</v>
      </c>
      <c r="IY72" s="153">
        <v>42986</v>
      </c>
      <c r="IZ72" s="153">
        <v>42987</v>
      </c>
      <c r="JA72" s="153">
        <v>42988</v>
      </c>
      <c r="JB72" s="153">
        <v>42989</v>
      </c>
      <c r="JC72" s="153">
        <v>42990</v>
      </c>
      <c r="JD72" s="153">
        <v>42991</v>
      </c>
      <c r="JE72" s="153">
        <v>42992</v>
      </c>
      <c r="JF72" s="153">
        <v>42993</v>
      </c>
      <c r="JG72" s="153">
        <v>42994</v>
      </c>
      <c r="JH72" s="153">
        <v>42995</v>
      </c>
      <c r="JI72" s="153">
        <v>42996</v>
      </c>
      <c r="JJ72" s="153">
        <v>42997</v>
      </c>
      <c r="JK72" s="153">
        <v>42998</v>
      </c>
      <c r="JL72" s="153">
        <v>42999</v>
      </c>
      <c r="JM72" s="153">
        <v>43000</v>
      </c>
      <c r="JN72" s="153">
        <v>43001</v>
      </c>
      <c r="JO72" s="153">
        <v>43002</v>
      </c>
      <c r="JP72" s="153">
        <v>43003</v>
      </c>
      <c r="JQ72" s="153">
        <v>43004</v>
      </c>
      <c r="JR72" s="153">
        <v>43005</v>
      </c>
      <c r="JS72" s="153">
        <v>43006</v>
      </c>
      <c r="JT72" s="153">
        <v>43007</v>
      </c>
      <c r="JU72" s="153">
        <v>43008</v>
      </c>
      <c r="JV72" s="153">
        <v>43009</v>
      </c>
      <c r="JW72" s="153">
        <v>43010</v>
      </c>
      <c r="JX72" s="153">
        <v>43011</v>
      </c>
      <c r="JY72" s="153">
        <v>43012</v>
      </c>
      <c r="JZ72" s="153">
        <v>43013</v>
      </c>
      <c r="KA72" s="153">
        <v>43014</v>
      </c>
      <c r="KB72" s="153">
        <v>43015</v>
      </c>
      <c r="KC72" s="153">
        <v>43016</v>
      </c>
      <c r="KD72" s="153">
        <v>43017</v>
      </c>
      <c r="KE72" s="153">
        <v>43018</v>
      </c>
      <c r="KF72" s="153">
        <v>43019</v>
      </c>
      <c r="KG72" s="153">
        <v>43020</v>
      </c>
      <c r="KH72" s="153">
        <v>43021</v>
      </c>
      <c r="KI72" s="153">
        <v>43022</v>
      </c>
      <c r="KJ72" s="153">
        <v>43023</v>
      </c>
      <c r="KK72" s="153">
        <v>43024</v>
      </c>
      <c r="KL72" s="153">
        <v>43025</v>
      </c>
      <c r="KM72" s="153">
        <v>43026</v>
      </c>
      <c r="KN72" s="153">
        <v>43027</v>
      </c>
      <c r="KO72" s="153">
        <v>43028</v>
      </c>
      <c r="KP72" s="153">
        <v>43029</v>
      </c>
      <c r="KQ72" s="153">
        <v>43030</v>
      </c>
      <c r="KR72" s="153">
        <v>43031</v>
      </c>
      <c r="KS72" s="153">
        <v>43032</v>
      </c>
      <c r="KT72" s="153">
        <v>43033</v>
      </c>
      <c r="KU72" s="153">
        <v>43034</v>
      </c>
      <c r="KV72" s="153">
        <v>43035</v>
      </c>
      <c r="KW72" s="153">
        <v>43036</v>
      </c>
      <c r="KX72" s="153">
        <v>43037</v>
      </c>
      <c r="KY72" s="153">
        <v>43038</v>
      </c>
      <c r="KZ72" s="153">
        <v>43039</v>
      </c>
      <c r="LA72" s="153">
        <v>43040</v>
      </c>
      <c r="LB72" s="153">
        <v>43041</v>
      </c>
      <c r="LC72" s="153">
        <v>43042</v>
      </c>
      <c r="LD72" s="153">
        <v>43043</v>
      </c>
      <c r="LE72" s="153">
        <v>43044</v>
      </c>
      <c r="LF72" s="153">
        <v>43045</v>
      </c>
      <c r="LG72" s="153">
        <v>43046</v>
      </c>
      <c r="LH72" s="153">
        <v>43047</v>
      </c>
      <c r="LI72" s="153">
        <v>43048</v>
      </c>
      <c r="LJ72" s="153">
        <v>43049</v>
      </c>
      <c r="LK72" s="153">
        <v>43050</v>
      </c>
      <c r="LL72" s="153">
        <v>43051</v>
      </c>
      <c r="LM72" s="153">
        <v>43052</v>
      </c>
      <c r="LN72" s="153">
        <v>43053</v>
      </c>
      <c r="LO72" s="153">
        <v>43054</v>
      </c>
      <c r="LP72" s="153">
        <v>43055</v>
      </c>
      <c r="LQ72" s="153">
        <v>43056</v>
      </c>
      <c r="LR72" s="153">
        <v>43057</v>
      </c>
      <c r="LS72" s="153">
        <v>43058</v>
      </c>
      <c r="LT72" s="153">
        <v>43059</v>
      </c>
      <c r="LU72" s="153">
        <v>43060</v>
      </c>
      <c r="LV72" s="153">
        <v>43061</v>
      </c>
      <c r="LW72" s="153">
        <v>43062</v>
      </c>
      <c r="LX72" s="153">
        <v>43063</v>
      </c>
      <c r="LY72" s="153">
        <v>43064</v>
      </c>
      <c r="LZ72" s="153">
        <v>43065</v>
      </c>
      <c r="MA72" s="153">
        <v>43066</v>
      </c>
      <c r="MB72" s="153">
        <v>43067</v>
      </c>
      <c r="MC72" s="153">
        <v>43068</v>
      </c>
      <c r="MD72" s="153">
        <v>43069</v>
      </c>
      <c r="ME72" s="153">
        <v>43070</v>
      </c>
      <c r="MF72" s="153">
        <v>43071</v>
      </c>
      <c r="MG72" s="153">
        <v>43072</v>
      </c>
      <c r="MH72" s="153">
        <v>43073</v>
      </c>
      <c r="MI72" s="153">
        <v>43074</v>
      </c>
      <c r="MJ72" s="153">
        <v>43075</v>
      </c>
      <c r="MK72" s="153">
        <v>43076</v>
      </c>
      <c r="ML72" s="153">
        <v>43077</v>
      </c>
      <c r="MM72" s="153">
        <v>43078</v>
      </c>
      <c r="MN72" s="153">
        <v>43079</v>
      </c>
      <c r="MO72" s="153">
        <v>43080</v>
      </c>
      <c r="MP72" s="153">
        <v>43081</v>
      </c>
      <c r="MQ72" s="153">
        <v>43082</v>
      </c>
      <c r="MR72" s="153">
        <v>43083</v>
      </c>
      <c r="MS72" s="153">
        <v>43084</v>
      </c>
      <c r="MT72" s="153">
        <v>43085</v>
      </c>
      <c r="MU72" s="153">
        <v>43086</v>
      </c>
      <c r="MV72" s="153">
        <v>43087</v>
      </c>
      <c r="MW72" s="153">
        <v>43088</v>
      </c>
      <c r="MX72" s="153">
        <v>43089</v>
      </c>
      <c r="MY72" s="153">
        <v>43090</v>
      </c>
      <c r="MZ72" s="153">
        <v>43091</v>
      </c>
      <c r="NA72" s="153">
        <v>43092</v>
      </c>
      <c r="NB72" s="153">
        <v>43093</v>
      </c>
      <c r="NC72" s="153">
        <v>43094</v>
      </c>
      <c r="ND72" s="153">
        <v>43095</v>
      </c>
      <c r="NE72" s="153">
        <v>43096</v>
      </c>
      <c r="NF72" s="153">
        <v>43097</v>
      </c>
      <c r="NG72" s="153">
        <v>43098</v>
      </c>
      <c r="NH72" s="153">
        <v>43099</v>
      </c>
      <c r="NI72" s="153">
        <v>43100</v>
      </c>
      <c r="NJ72" s="154"/>
    </row>
    <row r="73" spans="1:374" s="155" customFormat="1" x14ac:dyDescent="0.35">
      <c r="A73" s="151"/>
      <c r="B73" s="1155"/>
      <c r="C73" s="1155"/>
      <c r="D73" s="1155"/>
      <c r="E73" s="1155"/>
      <c r="F73" s="1155"/>
      <c r="G73" s="1155"/>
      <c r="H73" s="1155"/>
      <c r="I73" s="156">
        <v>42736</v>
      </c>
      <c r="J73" s="157">
        <v>42737</v>
      </c>
      <c r="K73" s="157">
        <v>42738</v>
      </c>
      <c r="L73" s="157">
        <v>42739</v>
      </c>
      <c r="M73" s="157">
        <v>42740</v>
      </c>
      <c r="N73" s="157">
        <v>42741</v>
      </c>
      <c r="O73" s="157">
        <v>42742</v>
      </c>
      <c r="P73" s="157">
        <v>42743</v>
      </c>
      <c r="Q73" s="157">
        <v>42744</v>
      </c>
      <c r="R73" s="157">
        <v>42745</v>
      </c>
      <c r="S73" s="157">
        <v>42746</v>
      </c>
      <c r="T73" s="157">
        <v>42747</v>
      </c>
      <c r="U73" s="157">
        <v>42748</v>
      </c>
      <c r="V73" s="157">
        <v>42749</v>
      </c>
      <c r="W73" s="157">
        <v>42750</v>
      </c>
      <c r="X73" s="157">
        <v>42751</v>
      </c>
      <c r="Y73" s="157">
        <v>42752</v>
      </c>
      <c r="Z73" s="157">
        <v>42753</v>
      </c>
      <c r="AA73" s="157">
        <v>42754</v>
      </c>
      <c r="AB73" s="157">
        <v>42755</v>
      </c>
      <c r="AC73" s="157">
        <v>42756</v>
      </c>
      <c r="AD73" s="157">
        <v>42757</v>
      </c>
      <c r="AE73" s="157">
        <v>42758</v>
      </c>
      <c r="AF73" s="157">
        <v>42759</v>
      </c>
      <c r="AG73" s="157">
        <v>42760</v>
      </c>
      <c r="AH73" s="157">
        <v>42761</v>
      </c>
      <c r="AI73" s="157">
        <v>42762</v>
      </c>
      <c r="AJ73" s="157">
        <v>42763</v>
      </c>
      <c r="AK73" s="157">
        <v>42764</v>
      </c>
      <c r="AL73" s="157">
        <v>42765</v>
      </c>
      <c r="AM73" s="157">
        <v>42766</v>
      </c>
      <c r="AN73" s="157">
        <v>42767</v>
      </c>
      <c r="AO73" s="157">
        <v>42768</v>
      </c>
      <c r="AP73" s="157">
        <v>42769</v>
      </c>
      <c r="AQ73" s="157">
        <v>42770</v>
      </c>
      <c r="AR73" s="157">
        <v>42771</v>
      </c>
      <c r="AS73" s="157">
        <v>42772</v>
      </c>
      <c r="AT73" s="157">
        <v>42773</v>
      </c>
      <c r="AU73" s="157">
        <v>42774</v>
      </c>
      <c r="AV73" s="157">
        <v>42775</v>
      </c>
      <c r="AW73" s="157">
        <v>42776</v>
      </c>
      <c r="AX73" s="157">
        <v>42777</v>
      </c>
      <c r="AY73" s="157">
        <v>42778</v>
      </c>
      <c r="AZ73" s="157">
        <v>42779</v>
      </c>
      <c r="BA73" s="157">
        <v>42780</v>
      </c>
      <c r="BB73" s="157">
        <v>42781</v>
      </c>
      <c r="BC73" s="157">
        <v>42782</v>
      </c>
      <c r="BD73" s="157">
        <v>42783</v>
      </c>
      <c r="BE73" s="157">
        <v>42784</v>
      </c>
      <c r="BF73" s="157">
        <v>42785</v>
      </c>
      <c r="BG73" s="157">
        <v>42786</v>
      </c>
      <c r="BH73" s="157">
        <v>42787</v>
      </c>
      <c r="BI73" s="157">
        <v>42788</v>
      </c>
      <c r="BJ73" s="157">
        <v>42789</v>
      </c>
      <c r="BK73" s="157">
        <v>42790</v>
      </c>
      <c r="BL73" s="157">
        <v>42791</v>
      </c>
      <c r="BM73" s="157">
        <v>42792</v>
      </c>
      <c r="BN73" s="157">
        <v>42793</v>
      </c>
      <c r="BO73" s="157">
        <v>42794</v>
      </c>
      <c r="BP73" s="157">
        <v>42795</v>
      </c>
      <c r="BQ73" s="157">
        <v>42796</v>
      </c>
      <c r="BR73" s="157">
        <v>42797</v>
      </c>
      <c r="BS73" s="157">
        <v>42798</v>
      </c>
      <c r="BT73" s="157">
        <v>42799</v>
      </c>
      <c r="BU73" s="157">
        <v>42800</v>
      </c>
      <c r="BV73" s="157">
        <v>42801</v>
      </c>
      <c r="BW73" s="157">
        <v>42802</v>
      </c>
      <c r="BX73" s="157">
        <v>42803</v>
      </c>
      <c r="BY73" s="157">
        <v>42804</v>
      </c>
      <c r="BZ73" s="157">
        <v>42805</v>
      </c>
      <c r="CA73" s="157">
        <v>42806</v>
      </c>
      <c r="CB73" s="157">
        <v>42807</v>
      </c>
      <c r="CC73" s="157">
        <v>42808</v>
      </c>
      <c r="CD73" s="157">
        <v>42809</v>
      </c>
      <c r="CE73" s="157">
        <v>42810</v>
      </c>
      <c r="CF73" s="157">
        <v>42811</v>
      </c>
      <c r="CG73" s="157">
        <v>42812</v>
      </c>
      <c r="CH73" s="157">
        <v>42813</v>
      </c>
      <c r="CI73" s="157">
        <v>42814</v>
      </c>
      <c r="CJ73" s="157">
        <v>42815</v>
      </c>
      <c r="CK73" s="157">
        <v>42816</v>
      </c>
      <c r="CL73" s="157">
        <v>42817</v>
      </c>
      <c r="CM73" s="157">
        <v>42818</v>
      </c>
      <c r="CN73" s="157">
        <v>42819</v>
      </c>
      <c r="CO73" s="157">
        <v>42820</v>
      </c>
      <c r="CP73" s="157">
        <v>42821</v>
      </c>
      <c r="CQ73" s="157">
        <v>42822</v>
      </c>
      <c r="CR73" s="157">
        <v>42823</v>
      </c>
      <c r="CS73" s="157">
        <v>42824</v>
      </c>
      <c r="CT73" s="157">
        <v>42825</v>
      </c>
      <c r="CU73" s="157">
        <v>42826</v>
      </c>
      <c r="CV73" s="157">
        <v>42827</v>
      </c>
      <c r="CW73" s="157">
        <v>42828</v>
      </c>
      <c r="CX73" s="157">
        <v>42829</v>
      </c>
      <c r="CY73" s="157">
        <v>42830</v>
      </c>
      <c r="CZ73" s="157">
        <v>42831</v>
      </c>
      <c r="DA73" s="157">
        <v>42832</v>
      </c>
      <c r="DB73" s="157">
        <v>42833</v>
      </c>
      <c r="DC73" s="157">
        <v>42834</v>
      </c>
      <c r="DD73" s="157">
        <v>42835</v>
      </c>
      <c r="DE73" s="157">
        <v>42836</v>
      </c>
      <c r="DF73" s="157">
        <v>42837</v>
      </c>
      <c r="DG73" s="157">
        <v>42838</v>
      </c>
      <c r="DH73" s="157">
        <v>42839</v>
      </c>
      <c r="DI73" s="157">
        <v>42840</v>
      </c>
      <c r="DJ73" s="157">
        <v>42841</v>
      </c>
      <c r="DK73" s="157">
        <v>42842</v>
      </c>
      <c r="DL73" s="157">
        <v>42843</v>
      </c>
      <c r="DM73" s="157">
        <v>42844</v>
      </c>
      <c r="DN73" s="157">
        <v>42845</v>
      </c>
      <c r="DO73" s="157">
        <v>42846</v>
      </c>
      <c r="DP73" s="157">
        <v>42847</v>
      </c>
      <c r="DQ73" s="157">
        <v>42848</v>
      </c>
      <c r="DR73" s="157">
        <v>42849</v>
      </c>
      <c r="DS73" s="157">
        <v>42850</v>
      </c>
      <c r="DT73" s="157">
        <v>42851</v>
      </c>
      <c r="DU73" s="157">
        <v>42852</v>
      </c>
      <c r="DV73" s="157">
        <v>42853</v>
      </c>
      <c r="DW73" s="157">
        <v>42854</v>
      </c>
      <c r="DX73" s="157">
        <v>42855</v>
      </c>
      <c r="DY73" s="157">
        <v>42856</v>
      </c>
      <c r="DZ73" s="157">
        <v>42857</v>
      </c>
      <c r="EA73" s="157">
        <v>42858</v>
      </c>
      <c r="EB73" s="157">
        <v>42859</v>
      </c>
      <c r="EC73" s="157">
        <v>42860</v>
      </c>
      <c r="ED73" s="157">
        <v>42861</v>
      </c>
      <c r="EE73" s="157">
        <v>42862</v>
      </c>
      <c r="EF73" s="157">
        <v>42863</v>
      </c>
      <c r="EG73" s="157">
        <v>42864</v>
      </c>
      <c r="EH73" s="157">
        <v>42865</v>
      </c>
      <c r="EI73" s="157">
        <v>42866</v>
      </c>
      <c r="EJ73" s="157">
        <v>42867</v>
      </c>
      <c r="EK73" s="157">
        <v>42868</v>
      </c>
      <c r="EL73" s="157">
        <v>42869</v>
      </c>
      <c r="EM73" s="157">
        <v>42870</v>
      </c>
      <c r="EN73" s="157">
        <v>42871</v>
      </c>
      <c r="EO73" s="157">
        <v>42872</v>
      </c>
      <c r="EP73" s="157">
        <v>42873</v>
      </c>
      <c r="EQ73" s="157">
        <v>42874</v>
      </c>
      <c r="ER73" s="157">
        <v>42875</v>
      </c>
      <c r="ES73" s="157">
        <v>42876</v>
      </c>
      <c r="ET73" s="157">
        <v>42877</v>
      </c>
      <c r="EU73" s="157">
        <v>42878</v>
      </c>
      <c r="EV73" s="157">
        <v>42879</v>
      </c>
      <c r="EW73" s="157">
        <v>42880</v>
      </c>
      <c r="EX73" s="157">
        <v>42881</v>
      </c>
      <c r="EY73" s="157">
        <v>42882</v>
      </c>
      <c r="EZ73" s="157">
        <v>42883</v>
      </c>
      <c r="FA73" s="157">
        <v>42884</v>
      </c>
      <c r="FB73" s="157">
        <v>42885</v>
      </c>
      <c r="FC73" s="157">
        <v>42886</v>
      </c>
      <c r="FD73" s="157">
        <v>42887</v>
      </c>
      <c r="FE73" s="157">
        <v>42888</v>
      </c>
      <c r="FF73" s="157">
        <v>42889</v>
      </c>
      <c r="FG73" s="157">
        <v>42890</v>
      </c>
      <c r="FH73" s="157">
        <v>42891</v>
      </c>
      <c r="FI73" s="157">
        <v>42892</v>
      </c>
      <c r="FJ73" s="157">
        <v>42893</v>
      </c>
      <c r="FK73" s="157">
        <v>42894</v>
      </c>
      <c r="FL73" s="157">
        <v>42895</v>
      </c>
      <c r="FM73" s="157">
        <v>42896</v>
      </c>
      <c r="FN73" s="157">
        <v>42897</v>
      </c>
      <c r="FO73" s="157">
        <v>42898</v>
      </c>
      <c r="FP73" s="157">
        <v>42899</v>
      </c>
      <c r="FQ73" s="157">
        <v>42900</v>
      </c>
      <c r="FR73" s="157">
        <v>42901</v>
      </c>
      <c r="FS73" s="157">
        <v>42902</v>
      </c>
      <c r="FT73" s="157">
        <v>42903</v>
      </c>
      <c r="FU73" s="157">
        <v>42904</v>
      </c>
      <c r="FV73" s="157">
        <v>42905</v>
      </c>
      <c r="FW73" s="157">
        <v>42906</v>
      </c>
      <c r="FX73" s="157">
        <v>42907</v>
      </c>
      <c r="FY73" s="157">
        <v>42908</v>
      </c>
      <c r="FZ73" s="157">
        <v>42909</v>
      </c>
      <c r="GA73" s="157">
        <v>42910</v>
      </c>
      <c r="GB73" s="157">
        <v>42911</v>
      </c>
      <c r="GC73" s="157">
        <v>42912</v>
      </c>
      <c r="GD73" s="157">
        <v>42913</v>
      </c>
      <c r="GE73" s="157">
        <v>42914</v>
      </c>
      <c r="GF73" s="157">
        <v>42915</v>
      </c>
      <c r="GG73" s="157">
        <v>42916</v>
      </c>
      <c r="GH73" s="157">
        <v>42917</v>
      </c>
      <c r="GI73" s="157">
        <v>42918</v>
      </c>
      <c r="GJ73" s="157">
        <v>42919</v>
      </c>
      <c r="GK73" s="157">
        <v>42920</v>
      </c>
      <c r="GL73" s="157">
        <v>42921</v>
      </c>
      <c r="GM73" s="157">
        <v>42922</v>
      </c>
      <c r="GN73" s="157">
        <v>42923</v>
      </c>
      <c r="GO73" s="157">
        <v>42924</v>
      </c>
      <c r="GP73" s="157">
        <v>42925</v>
      </c>
      <c r="GQ73" s="157">
        <v>42926</v>
      </c>
      <c r="GR73" s="157">
        <v>42927</v>
      </c>
      <c r="GS73" s="157">
        <v>42928</v>
      </c>
      <c r="GT73" s="157">
        <v>42929</v>
      </c>
      <c r="GU73" s="157">
        <v>42930</v>
      </c>
      <c r="GV73" s="157">
        <v>42931</v>
      </c>
      <c r="GW73" s="157">
        <v>42932</v>
      </c>
      <c r="GX73" s="157">
        <v>42933</v>
      </c>
      <c r="GY73" s="157">
        <v>42934</v>
      </c>
      <c r="GZ73" s="157">
        <v>42935</v>
      </c>
      <c r="HA73" s="157">
        <v>42936</v>
      </c>
      <c r="HB73" s="157">
        <v>42937</v>
      </c>
      <c r="HC73" s="157">
        <v>42938</v>
      </c>
      <c r="HD73" s="157">
        <v>42939</v>
      </c>
      <c r="HE73" s="157">
        <v>42940</v>
      </c>
      <c r="HF73" s="157">
        <v>42941</v>
      </c>
      <c r="HG73" s="157">
        <v>42942</v>
      </c>
      <c r="HH73" s="157">
        <v>42943</v>
      </c>
      <c r="HI73" s="157">
        <v>42944</v>
      </c>
      <c r="HJ73" s="157">
        <v>42945</v>
      </c>
      <c r="HK73" s="157">
        <v>42946</v>
      </c>
      <c r="HL73" s="157">
        <v>42947</v>
      </c>
      <c r="HM73" s="157">
        <v>42948</v>
      </c>
      <c r="HN73" s="157">
        <v>42949</v>
      </c>
      <c r="HO73" s="157">
        <v>42950</v>
      </c>
      <c r="HP73" s="157">
        <v>42951</v>
      </c>
      <c r="HQ73" s="157">
        <v>42952</v>
      </c>
      <c r="HR73" s="157">
        <v>42953</v>
      </c>
      <c r="HS73" s="157">
        <v>42954</v>
      </c>
      <c r="HT73" s="157">
        <v>42955</v>
      </c>
      <c r="HU73" s="157">
        <v>42956</v>
      </c>
      <c r="HV73" s="157">
        <v>42957</v>
      </c>
      <c r="HW73" s="157">
        <v>42958</v>
      </c>
      <c r="HX73" s="157">
        <v>42959</v>
      </c>
      <c r="HY73" s="157">
        <v>42960</v>
      </c>
      <c r="HZ73" s="157">
        <v>42961</v>
      </c>
      <c r="IA73" s="157">
        <v>42962</v>
      </c>
      <c r="IB73" s="157">
        <v>42963</v>
      </c>
      <c r="IC73" s="157">
        <v>42964</v>
      </c>
      <c r="ID73" s="157">
        <v>42965</v>
      </c>
      <c r="IE73" s="157">
        <v>42966</v>
      </c>
      <c r="IF73" s="157">
        <v>42967</v>
      </c>
      <c r="IG73" s="157">
        <v>42968</v>
      </c>
      <c r="IH73" s="157">
        <v>42969</v>
      </c>
      <c r="II73" s="157">
        <v>42970</v>
      </c>
      <c r="IJ73" s="157">
        <v>42971</v>
      </c>
      <c r="IK73" s="157">
        <v>42972</v>
      </c>
      <c r="IL73" s="157">
        <v>42973</v>
      </c>
      <c r="IM73" s="157">
        <v>42974</v>
      </c>
      <c r="IN73" s="157">
        <v>42975</v>
      </c>
      <c r="IO73" s="157">
        <v>42976</v>
      </c>
      <c r="IP73" s="157">
        <v>42977</v>
      </c>
      <c r="IQ73" s="157">
        <v>42978</v>
      </c>
      <c r="IR73" s="157">
        <v>42979</v>
      </c>
      <c r="IS73" s="157">
        <v>42980</v>
      </c>
      <c r="IT73" s="157">
        <v>42981</v>
      </c>
      <c r="IU73" s="157">
        <v>42982</v>
      </c>
      <c r="IV73" s="157">
        <v>42983</v>
      </c>
      <c r="IW73" s="157">
        <v>42984</v>
      </c>
      <c r="IX73" s="157">
        <v>42985</v>
      </c>
      <c r="IY73" s="157">
        <v>42986</v>
      </c>
      <c r="IZ73" s="157">
        <v>42987</v>
      </c>
      <c r="JA73" s="157">
        <v>42988</v>
      </c>
      <c r="JB73" s="157">
        <v>42989</v>
      </c>
      <c r="JC73" s="157">
        <v>42990</v>
      </c>
      <c r="JD73" s="157">
        <v>42991</v>
      </c>
      <c r="JE73" s="157">
        <v>42992</v>
      </c>
      <c r="JF73" s="157">
        <v>42993</v>
      </c>
      <c r="JG73" s="157">
        <v>42994</v>
      </c>
      <c r="JH73" s="157">
        <v>42995</v>
      </c>
      <c r="JI73" s="157">
        <v>42996</v>
      </c>
      <c r="JJ73" s="157">
        <v>42997</v>
      </c>
      <c r="JK73" s="157">
        <v>42998</v>
      </c>
      <c r="JL73" s="157">
        <v>42999</v>
      </c>
      <c r="JM73" s="157">
        <v>43000</v>
      </c>
      <c r="JN73" s="157">
        <v>43001</v>
      </c>
      <c r="JO73" s="157">
        <v>43002</v>
      </c>
      <c r="JP73" s="157">
        <v>43003</v>
      </c>
      <c r="JQ73" s="157">
        <v>43004</v>
      </c>
      <c r="JR73" s="157">
        <v>43005</v>
      </c>
      <c r="JS73" s="157">
        <v>43006</v>
      </c>
      <c r="JT73" s="157">
        <v>43007</v>
      </c>
      <c r="JU73" s="157">
        <v>43008</v>
      </c>
      <c r="JV73" s="157">
        <v>43009</v>
      </c>
      <c r="JW73" s="157">
        <v>43010</v>
      </c>
      <c r="JX73" s="157">
        <v>43011</v>
      </c>
      <c r="JY73" s="157">
        <v>43012</v>
      </c>
      <c r="JZ73" s="157">
        <v>43013</v>
      </c>
      <c r="KA73" s="157">
        <v>43014</v>
      </c>
      <c r="KB73" s="157">
        <v>43015</v>
      </c>
      <c r="KC73" s="157">
        <v>43016</v>
      </c>
      <c r="KD73" s="157">
        <v>43017</v>
      </c>
      <c r="KE73" s="157">
        <v>43018</v>
      </c>
      <c r="KF73" s="157">
        <v>43019</v>
      </c>
      <c r="KG73" s="157">
        <v>43020</v>
      </c>
      <c r="KH73" s="157">
        <v>43021</v>
      </c>
      <c r="KI73" s="157">
        <v>43022</v>
      </c>
      <c r="KJ73" s="157">
        <v>43023</v>
      </c>
      <c r="KK73" s="157">
        <v>43024</v>
      </c>
      <c r="KL73" s="157">
        <v>43025</v>
      </c>
      <c r="KM73" s="157">
        <v>43026</v>
      </c>
      <c r="KN73" s="157">
        <v>43027</v>
      </c>
      <c r="KO73" s="157">
        <v>43028</v>
      </c>
      <c r="KP73" s="157">
        <v>43029</v>
      </c>
      <c r="KQ73" s="157">
        <v>43030</v>
      </c>
      <c r="KR73" s="157">
        <v>43031</v>
      </c>
      <c r="KS73" s="157">
        <v>43032</v>
      </c>
      <c r="KT73" s="157">
        <v>43033</v>
      </c>
      <c r="KU73" s="157">
        <v>43034</v>
      </c>
      <c r="KV73" s="157">
        <v>43035</v>
      </c>
      <c r="KW73" s="157">
        <v>43036</v>
      </c>
      <c r="KX73" s="157">
        <v>43037</v>
      </c>
      <c r="KY73" s="157">
        <v>43038</v>
      </c>
      <c r="KZ73" s="157">
        <v>43039</v>
      </c>
      <c r="LA73" s="157">
        <v>43040</v>
      </c>
      <c r="LB73" s="157">
        <v>43041</v>
      </c>
      <c r="LC73" s="157">
        <v>43042</v>
      </c>
      <c r="LD73" s="157">
        <v>43043</v>
      </c>
      <c r="LE73" s="157">
        <v>43044</v>
      </c>
      <c r="LF73" s="157">
        <v>43045</v>
      </c>
      <c r="LG73" s="157">
        <v>43046</v>
      </c>
      <c r="LH73" s="157">
        <v>43047</v>
      </c>
      <c r="LI73" s="157">
        <v>43048</v>
      </c>
      <c r="LJ73" s="157">
        <v>43049</v>
      </c>
      <c r="LK73" s="157">
        <v>43050</v>
      </c>
      <c r="LL73" s="157">
        <v>43051</v>
      </c>
      <c r="LM73" s="157">
        <v>43052</v>
      </c>
      <c r="LN73" s="157">
        <v>43053</v>
      </c>
      <c r="LO73" s="157">
        <v>43054</v>
      </c>
      <c r="LP73" s="157">
        <v>43055</v>
      </c>
      <c r="LQ73" s="157">
        <v>43056</v>
      </c>
      <c r="LR73" s="157">
        <v>43057</v>
      </c>
      <c r="LS73" s="157">
        <v>43058</v>
      </c>
      <c r="LT73" s="157">
        <v>43059</v>
      </c>
      <c r="LU73" s="157">
        <v>43060</v>
      </c>
      <c r="LV73" s="157">
        <v>43061</v>
      </c>
      <c r="LW73" s="157">
        <v>43062</v>
      </c>
      <c r="LX73" s="157">
        <v>43063</v>
      </c>
      <c r="LY73" s="157">
        <v>43064</v>
      </c>
      <c r="LZ73" s="157">
        <v>43065</v>
      </c>
      <c r="MA73" s="157">
        <v>43066</v>
      </c>
      <c r="MB73" s="157">
        <v>43067</v>
      </c>
      <c r="MC73" s="157">
        <v>43068</v>
      </c>
      <c r="MD73" s="157">
        <v>43069</v>
      </c>
      <c r="ME73" s="157">
        <v>43070</v>
      </c>
      <c r="MF73" s="157">
        <v>43071</v>
      </c>
      <c r="MG73" s="157">
        <v>43072</v>
      </c>
      <c r="MH73" s="157">
        <v>43073</v>
      </c>
      <c r="MI73" s="157">
        <v>43074</v>
      </c>
      <c r="MJ73" s="157">
        <v>43075</v>
      </c>
      <c r="MK73" s="157">
        <v>43076</v>
      </c>
      <c r="ML73" s="157">
        <v>43077</v>
      </c>
      <c r="MM73" s="157">
        <v>43078</v>
      </c>
      <c r="MN73" s="157">
        <v>43079</v>
      </c>
      <c r="MO73" s="157">
        <v>43080</v>
      </c>
      <c r="MP73" s="157">
        <v>43081</v>
      </c>
      <c r="MQ73" s="157">
        <v>43082</v>
      </c>
      <c r="MR73" s="157">
        <v>43083</v>
      </c>
      <c r="MS73" s="157">
        <v>43084</v>
      </c>
      <c r="MT73" s="157">
        <v>43085</v>
      </c>
      <c r="MU73" s="157">
        <v>43086</v>
      </c>
      <c r="MV73" s="157">
        <v>43087</v>
      </c>
      <c r="MW73" s="157">
        <v>43088</v>
      </c>
      <c r="MX73" s="157">
        <v>43089</v>
      </c>
      <c r="MY73" s="157">
        <v>43090</v>
      </c>
      <c r="MZ73" s="157">
        <v>43091</v>
      </c>
      <c r="NA73" s="157">
        <v>43092</v>
      </c>
      <c r="NB73" s="157">
        <v>43093</v>
      </c>
      <c r="NC73" s="157">
        <v>43094</v>
      </c>
      <c r="ND73" s="157">
        <v>43095</v>
      </c>
      <c r="NE73" s="157">
        <v>43096</v>
      </c>
      <c r="NF73" s="157">
        <v>43097</v>
      </c>
      <c r="NG73" s="157">
        <v>43098</v>
      </c>
      <c r="NH73" s="157">
        <v>43099</v>
      </c>
      <c r="NI73" s="157">
        <v>43100</v>
      </c>
      <c r="NJ73" s="154"/>
    </row>
    <row r="74" spans="1:374" s="155" customFormat="1" x14ac:dyDescent="0.35">
      <c r="A74" s="151"/>
      <c r="B74" s="1154"/>
      <c r="C74" s="1154"/>
      <c r="D74" s="1154"/>
      <c r="E74" s="1154"/>
      <c r="F74" s="1154"/>
      <c r="G74" s="1154"/>
      <c r="H74" s="1154" t="str">
        <f t="shared" ref="H74" si="25">IF(F74="","",F74-G74)</f>
        <v/>
      </c>
      <c r="I74" s="152">
        <v>42736</v>
      </c>
      <c r="J74" s="153">
        <v>42737</v>
      </c>
      <c r="K74" s="153">
        <v>42738</v>
      </c>
      <c r="L74" s="153">
        <v>42739</v>
      </c>
      <c r="M74" s="153">
        <v>42740</v>
      </c>
      <c r="N74" s="153">
        <v>42741</v>
      </c>
      <c r="O74" s="153">
        <v>42742</v>
      </c>
      <c r="P74" s="153">
        <v>42743</v>
      </c>
      <c r="Q74" s="153">
        <v>42744</v>
      </c>
      <c r="R74" s="153">
        <v>42745</v>
      </c>
      <c r="S74" s="153">
        <v>42746</v>
      </c>
      <c r="T74" s="153">
        <v>42747</v>
      </c>
      <c r="U74" s="153">
        <v>42748</v>
      </c>
      <c r="V74" s="153">
        <v>42749</v>
      </c>
      <c r="W74" s="153">
        <v>42750</v>
      </c>
      <c r="X74" s="153">
        <v>42751</v>
      </c>
      <c r="Y74" s="153">
        <v>42752</v>
      </c>
      <c r="Z74" s="153">
        <v>42753</v>
      </c>
      <c r="AA74" s="153">
        <v>42754</v>
      </c>
      <c r="AB74" s="153">
        <v>42755</v>
      </c>
      <c r="AC74" s="153">
        <v>42756</v>
      </c>
      <c r="AD74" s="153">
        <v>42757</v>
      </c>
      <c r="AE74" s="153">
        <v>42758</v>
      </c>
      <c r="AF74" s="153">
        <v>42759</v>
      </c>
      <c r="AG74" s="153">
        <v>42760</v>
      </c>
      <c r="AH74" s="153">
        <v>42761</v>
      </c>
      <c r="AI74" s="153">
        <v>42762</v>
      </c>
      <c r="AJ74" s="153">
        <v>42763</v>
      </c>
      <c r="AK74" s="153">
        <v>42764</v>
      </c>
      <c r="AL74" s="153">
        <v>42765</v>
      </c>
      <c r="AM74" s="153">
        <v>42766</v>
      </c>
      <c r="AN74" s="153">
        <v>42767</v>
      </c>
      <c r="AO74" s="153">
        <v>42768</v>
      </c>
      <c r="AP74" s="153">
        <v>42769</v>
      </c>
      <c r="AQ74" s="153">
        <v>42770</v>
      </c>
      <c r="AR74" s="153">
        <v>42771</v>
      </c>
      <c r="AS74" s="153">
        <v>42772</v>
      </c>
      <c r="AT74" s="153">
        <v>42773</v>
      </c>
      <c r="AU74" s="153">
        <v>42774</v>
      </c>
      <c r="AV74" s="153">
        <v>42775</v>
      </c>
      <c r="AW74" s="153">
        <v>42776</v>
      </c>
      <c r="AX74" s="153">
        <v>42777</v>
      </c>
      <c r="AY74" s="153">
        <v>42778</v>
      </c>
      <c r="AZ74" s="153">
        <v>42779</v>
      </c>
      <c r="BA74" s="153">
        <v>42780</v>
      </c>
      <c r="BB74" s="153">
        <v>42781</v>
      </c>
      <c r="BC74" s="153">
        <v>42782</v>
      </c>
      <c r="BD74" s="153">
        <v>42783</v>
      </c>
      <c r="BE74" s="153">
        <v>42784</v>
      </c>
      <c r="BF74" s="153">
        <v>42785</v>
      </c>
      <c r="BG74" s="153">
        <v>42786</v>
      </c>
      <c r="BH74" s="153">
        <v>42787</v>
      </c>
      <c r="BI74" s="153">
        <v>42788</v>
      </c>
      <c r="BJ74" s="153">
        <v>42789</v>
      </c>
      <c r="BK74" s="153">
        <v>42790</v>
      </c>
      <c r="BL74" s="153">
        <v>42791</v>
      </c>
      <c r="BM74" s="153">
        <v>42792</v>
      </c>
      <c r="BN74" s="153">
        <v>42793</v>
      </c>
      <c r="BO74" s="153">
        <v>42794</v>
      </c>
      <c r="BP74" s="153">
        <v>42795</v>
      </c>
      <c r="BQ74" s="153">
        <v>42796</v>
      </c>
      <c r="BR74" s="153">
        <v>42797</v>
      </c>
      <c r="BS74" s="153">
        <v>42798</v>
      </c>
      <c r="BT74" s="153">
        <v>42799</v>
      </c>
      <c r="BU74" s="153">
        <v>42800</v>
      </c>
      <c r="BV74" s="153">
        <v>42801</v>
      </c>
      <c r="BW74" s="153">
        <v>42802</v>
      </c>
      <c r="BX74" s="153">
        <v>42803</v>
      </c>
      <c r="BY74" s="153">
        <v>42804</v>
      </c>
      <c r="BZ74" s="153">
        <v>42805</v>
      </c>
      <c r="CA74" s="153">
        <v>42806</v>
      </c>
      <c r="CB74" s="153">
        <v>42807</v>
      </c>
      <c r="CC74" s="153">
        <v>42808</v>
      </c>
      <c r="CD74" s="153">
        <v>42809</v>
      </c>
      <c r="CE74" s="153">
        <v>42810</v>
      </c>
      <c r="CF74" s="153">
        <v>42811</v>
      </c>
      <c r="CG74" s="153">
        <v>42812</v>
      </c>
      <c r="CH74" s="153">
        <v>42813</v>
      </c>
      <c r="CI74" s="153">
        <v>42814</v>
      </c>
      <c r="CJ74" s="153">
        <v>42815</v>
      </c>
      <c r="CK74" s="153">
        <v>42816</v>
      </c>
      <c r="CL74" s="153">
        <v>42817</v>
      </c>
      <c r="CM74" s="153">
        <v>42818</v>
      </c>
      <c r="CN74" s="153">
        <v>42819</v>
      </c>
      <c r="CO74" s="153">
        <v>42820</v>
      </c>
      <c r="CP74" s="153">
        <v>42821</v>
      </c>
      <c r="CQ74" s="153">
        <v>42822</v>
      </c>
      <c r="CR74" s="153">
        <v>42823</v>
      </c>
      <c r="CS74" s="153">
        <v>42824</v>
      </c>
      <c r="CT74" s="153">
        <v>42825</v>
      </c>
      <c r="CU74" s="153">
        <v>42826</v>
      </c>
      <c r="CV74" s="153">
        <v>42827</v>
      </c>
      <c r="CW74" s="153">
        <v>42828</v>
      </c>
      <c r="CX74" s="153">
        <v>42829</v>
      </c>
      <c r="CY74" s="153">
        <v>42830</v>
      </c>
      <c r="CZ74" s="153">
        <v>42831</v>
      </c>
      <c r="DA74" s="153">
        <v>42832</v>
      </c>
      <c r="DB74" s="153">
        <v>42833</v>
      </c>
      <c r="DC74" s="153">
        <v>42834</v>
      </c>
      <c r="DD74" s="153">
        <v>42835</v>
      </c>
      <c r="DE74" s="153">
        <v>42836</v>
      </c>
      <c r="DF74" s="153">
        <v>42837</v>
      </c>
      <c r="DG74" s="153">
        <v>42838</v>
      </c>
      <c r="DH74" s="153">
        <v>42839</v>
      </c>
      <c r="DI74" s="153">
        <v>42840</v>
      </c>
      <c r="DJ74" s="153">
        <v>42841</v>
      </c>
      <c r="DK74" s="153">
        <v>42842</v>
      </c>
      <c r="DL74" s="153">
        <v>42843</v>
      </c>
      <c r="DM74" s="153">
        <v>42844</v>
      </c>
      <c r="DN74" s="153">
        <v>42845</v>
      </c>
      <c r="DO74" s="153">
        <v>42846</v>
      </c>
      <c r="DP74" s="153">
        <v>42847</v>
      </c>
      <c r="DQ74" s="153">
        <v>42848</v>
      </c>
      <c r="DR74" s="153">
        <v>42849</v>
      </c>
      <c r="DS74" s="153">
        <v>42850</v>
      </c>
      <c r="DT74" s="153">
        <v>42851</v>
      </c>
      <c r="DU74" s="153">
        <v>42852</v>
      </c>
      <c r="DV74" s="153">
        <v>42853</v>
      </c>
      <c r="DW74" s="153">
        <v>42854</v>
      </c>
      <c r="DX74" s="153">
        <v>42855</v>
      </c>
      <c r="DY74" s="153">
        <v>42856</v>
      </c>
      <c r="DZ74" s="153">
        <v>42857</v>
      </c>
      <c r="EA74" s="153">
        <v>42858</v>
      </c>
      <c r="EB74" s="153">
        <v>42859</v>
      </c>
      <c r="EC74" s="153">
        <v>42860</v>
      </c>
      <c r="ED74" s="153">
        <v>42861</v>
      </c>
      <c r="EE74" s="153">
        <v>42862</v>
      </c>
      <c r="EF74" s="153">
        <v>42863</v>
      </c>
      <c r="EG74" s="153">
        <v>42864</v>
      </c>
      <c r="EH74" s="153">
        <v>42865</v>
      </c>
      <c r="EI74" s="153">
        <v>42866</v>
      </c>
      <c r="EJ74" s="153">
        <v>42867</v>
      </c>
      <c r="EK74" s="153">
        <v>42868</v>
      </c>
      <c r="EL74" s="153">
        <v>42869</v>
      </c>
      <c r="EM74" s="153">
        <v>42870</v>
      </c>
      <c r="EN74" s="153">
        <v>42871</v>
      </c>
      <c r="EO74" s="153">
        <v>42872</v>
      </c>
      <c r="EP74" s="153">
        <v>42873</v>
      </c>
      <c r="EQ74" s="153">
        <v>42874</v>
      </c>
      <c r="ER74" s="153">
        <v>42875</v>
      </c>
      <c r="ES74" s="153">
        <v>42876</v>
      </c>
      <c r="ET74" s="153">
        <v>42877</v>
      </c>
      <c r="EU74" s="153">
        <v>42878</v>
      </c>
      <c r="EV74" s="153">
        <v>42879</v>
      </c>
      <c r="EW74" s="153">
        <v>42880</v>
      </c>
      <c r="EX74" s="153">
        <v>42881</v>
      </c>
      <c r="EY74" s="153">
        <v>42882</v>
      </c>
      <c r="EZ74" s="153">
        <v>42883</v>
      </c>
      <c r="FA74" s="153">
        <v>42884</v>
      </c>
      <c r="FB74" s="153">
        <v>42885</v>
      </c>
      <c r="FC74" s="153">
        <v>42886</v>
      </c>
      <c r="FD74" s="153">
        <v>42887</v>
      </c>
      <c r="FE74" s="153">
        <v>42888</v>
      </c>
      <c r="FF74" s="153">
        <v>42889</v>
      </c>
      <c r="FG74" s="153">
        <v>42890</v>
      </c>
      <c r="FH74" s="153">
        <v>42891</v>
      </c>
      <c r="FI74" s="153">
        <v>42892</v>
      </c>
      <c r="FJ74" s="153">
        <v>42893</v>
      </c>
      <c r="FK74" s="153">
        <v>42894</v>
      </c>
      <c r="FL74" s="153">
        <v>42895</v>
      </c>
      <c r="FM74" s="153">
        <v>42896</v>
      </c>
      <c r="FN74" s="153">
        <v>42897</v>
      </c>
      <c r="FO74" s="153">
        <v>42898</v>
      </c>
      <c r="FP74" s="153">
        <v>42899</v>
      </c>
      <c r="FQ74" s="153">
        <v>42900</v>
      </c>
      <c r="FR74" s="153">
        <v>42901</v>
      </c>
      <c r="FS74" s="153">
        <v>42902</v>
      </c>
      <c r="FT74" s="153">
        <v>42903</v>
      </c>
      <c r="FU74" s="153">
        <v>42904</v>
      </c>
      <c r="FV74" s="153">
        <v>42905</v>
      </c>
      <c r="FW74" s="153">
        <v>42906</v>
      </c>
      <c r="FX74" s="153">
        <v>42907</v>
      </c>
      <c r="FY74" s="153">
        <v>42908</v>
      </c>
      <c r="FZ74" s="153">
        <v>42909</v>
      </c>
      <c r="GA74" s="153">
        <v>42910</v>
      </c>
      <c r="GB74" s="153">
        <v>42911</v>
      </c>
      <c r="GC74" s="153">
        <v>42912</v>
      </c>
      <c r="GD74" s="153">
        <v>42913</v>
      </c>
      <c r="GE74" s="153">
        <v>42914</v>
      </c>
      <c r="GF74" s="153">
        <v>42915</v>
      </c>
      <c r="GG74" s="153">
        <v>42916</v>
      </c>
      <c r="GH74" s="153">
        <v>42917</v>
      </c>
      <c r="GI74" s="153">
        <v>42918</v>
      </c>
      <c r="GJ74" s="153">
        <v>42919</v>
      </c>
      <c r="GK74" s="153">
        <v>42920</v>
      </c>
      <c r="GL74" s="153">
        <v>42921</v>
      </c>
      <c r="GM74" s="153">
        <v>42922</v>
      </c>
      <c r="GN74" s="153">
        <v>42923</v>
      </c>
      <c r="GO74" s="153">
        <v>42924</v>
      </c>
      <c r="GP74" s="153">
        <v>42925</v>
      </c>
      <c r="GQ74" s="153">
        <v>42926</v>
      </c>
      <c r="GR74" s="153">
        <v>42927</v>
      </c>
      <c r="GS74" s="153">
        <v>42928</v>
      </c>
      <c r="GT74" s="153">
        <v>42929</v>
      </c>
      <c r="GU74" s="153">
        <v>42930</v>
      </c>
      <c r="GV74" s="153">
        <v>42931</v>
      </c>
      <c r="GW74" s="153">
        <v>42932</v>
      </c>
      <c r="GX74" s="153">
        <v>42933</v>
      </c>
      <c r="GY74" s="153">
        <v>42934</v>
      </c>
      <c r="GZ74" s="153">
        <v>42935</v>
      </c>
      <c r="HA74" s="153">
        <v>42936</v>
      </c>
      <c r="HB74" s="153">
        <v>42937</v>
      </c>
      <c r="HC74" s="153">
        <v>42938</v>
      </c>
      <c r="HD74" s="153">
        <v>42939</v>
      </c>
      <c r="HE74" s="153">
        <v>42940</v>
      </c>
      <c r="HF74" s="153">
        <v>42941</v>
      </c>
      <c r="HG74" s="153">
        <v>42942</v>
      </c>
      <c r="HH74" s="153">
        <v>42943</v>
      </c>
      <c r="HI74" s="153">
        <v>42944</v>
      </c>
      <c r="HJ74" s="153">
        <v>42945</v>
      </c>
      <c r="HK74" s="153">
        <v>42946</v>
      </c>
      <c r="HL74" s="153">
        <v>42947</v>
      </c>
      <c r="HM74" s="153">
        <v>42948</v>
      </c>
      <c r="HN74" s="153">
        <v>42949</v>
      </c>
      <c r="HO74" s="153">
        <v>42950</v>
      </c>
      <c r="HP74" s="153">
        <v>42951</v>
      </c>
      <c r="HQ74" s="153">
        <v>42952</v>
      </c>
      <c r="HR74" s="153">
        <v>42953</v>
      </c>
      <c r="HS74" s="153">
        <v>42954</v>
      </c>
      <c r="HT74" s="153">
        <v>42955</v>
      </c>
      <c r="HU74" s="153">
        <v>42956</v>
      </c>
      <c r="HV74" s="153">
        <v>42957</v>
      </c>
      <c r="HW74" s="153">
        <v>42958</v>
      </c>
      <c r="HX74" s="153">
        <v>42959</v>
      </c>
      <c r="HY74" s="153">
        <v>42960</v>
      </c>
      <c r="HZ74" s="153">
        <v>42961</v>
      </c>
      <c r="IA74" s="153">
        <v>42962</v>
      </c>
      <c r="IB74" s="153">
        <v>42963</v>
      </c>
      <c r="IC74" s="153">
        <v>42964</v>
      </c>
      <c r="ID74" s="153">
        <v>42965</v>
      </c>
      <c r="IE74" s="153">
        <v>42966</v>
      </c>
      <c r="IF74" s="153">
        <v>42967</v>
      </c>
      <c r="IG74" s="153">
        <v>42968</v>
      </c>
      <c r="IH74" s="153">
        <v>42969</v>
      </c>
      <c r="II74" s="153">
        <v>42970</v>
      </c>
      <c r="IJ74" s="153">
        <v>42971</v>
      </c>
      <c r="IK74" s="153">
        <v>42972</v>
      </c>
      <c r="IL74" s="153">
        <v>42973</v>
      </c>
      <c r="IM74" s="153">
        <v>42974</v>
      </c>
      <c r="IN74" s="153">
        <v>42975</v>
      </c>
      <c r="IO74" s="153">
        <v>42976</v>
      </c>
      <c r="IP74" s="153">
        <v>42977</v>
      </c>
      <c r="IQ74" s="153">
        <v>42978</v>
      </c>
      <c r="IR74" s="153">
        <v>42979</v>
      </c>
      <c r="IS74" s="153">
        <v>42980</v>
      </c>
      <c r="IT74" s="153">
        <v>42981</v>
      </c>
      <c r="IU74" s="153">
        <v>42982</v>
      </c>
      <c r="IV74" s="153">
        <v>42983</v>
      </c>
      <c r="IW74" s="153">
        <v>42984</v>
      </c>
      <c r="IX74" s="153">
        <v>42985</v>
      </c>
      <c r="IY74" s="153">
        <v>42986</v>
      </c>
      <c r="IZ74" s="153">
        <v>42987</v>
      </c>
      <c r="JA74" s="153">
        <v>42988</v>
      </c>
      <c r="JB74" s="153">
        <v>42989</v>
      </c>
      <c r="JC74" s="153">
        <v>42990</v>
      </c>
      <c r="JD74" s="153">
        <v>42991</v>
      </c>
      <c r="JE74" s="153">
        <v>42992</v>
      </c>
      <c r="JF74" s="153">
        <v>42993</v>
      </c>
      <c r="JG74" s="153">
        <v>42994</v>
      </c>
      <c r="JH74" s="153">
        <v>42995</v>
      </c>
      <c r="JI74" s="153">
        <v>42996</v>
      </c>
      <c r="JJ74" s="153">
        <v>42997</v>
      </c>
      <c r="JK74" s="153">
        <v>42998</v>
      </c>
      <c r="JL74" s="153">
        <v>42999</v>
      </c>
      <c r="JM74" s="153">
        <v>43000</v>
      </c>
      <c r="JN74" s="153">
        <v>43001</v>
      </c>
      <c r="JO74" s="153">
        <v>43002</v>
      </c>
      <c r="JP74" s="153">
        <v>43003</v>
      </c>
      <c r="JQ74" s="153">
        <v>43004</v>
      </c>
      <c r="JR74" s="153">
        <v>43005</v>
      </c>
      <c r="JS74" s="153">
        <v>43006</v>
      </c>
      <c r="JT74" s="153">
        <v>43007</v>
      </c>
      <c r="JU74" s="153">
        <v>43008</v>
      </c>
      <c r="JV74" s="153">
        <v>43009</v>
      </c>
      <c r="JW74" s="153">
        <v>43010</v>
      </c>
      <c r="JX74" s="153">
        <v>43011</v>
      </c>
      <c r="JY74" s="153">
        <v>43012</v>
      </c>
      <c r="JZ74" s="153">
        <v>43013</v>
      </c>
      <c r="KA74" s="153">
        <v>43014</v>
      </c>
      <c r="KB74" s="153">
        <v>43015</v>
      </c>
      <c r="KC74" s="153">
        <v>43016</v>
      </c>
      <c r="KD74" s="153">
        <v>43017</v>
      </c>
      <c r="KE74" s="153">
        <v>43018</v>
      </c>
      <c r="KF74" s="153">
        <v>43019</v>
      </c>
      <c r="KG74" s="153">
        <v>43020</v>
      </c>
      <c r="KH74" s="153">
        <v>43021</v>
      </c>
      <c r="KI74" s="153">
        <v>43022</v>
      </c>
      <c r="KJ74" s="153">
        <v>43023</v>
      </c>
      <c r="KK74" s="153">
        <v>43024</v>
      </c>
      <c r="KL74" s="153">
        <v>43025</v>
      </c>
      <c r="KM74" s="153">
        <v>43026</v>
      </c>
      <c r="KN74" s="153">
        <v>43027</v>
      </c>
      <c r="KO74" s="153">
        <v>43028</v>
      </c>
      <c r="KP74" s="153">
        <v>43029</v>
      </c>
      <c r="KQ74" s="153">
        <v>43030</v>
      </c>
      <c r="KR74" s="153">
        <v>43031</v>
      </c>
      <c r="KS74" s="153">
        <v>43032</v>
      </c>
      <c r="KT74" s="153">
        <v>43033</v>
      </c>
      <c r="KU74" s="153">
        <v>43034</v>
      </c>
      <c r="KV74" s="153">
        <v>43035</v>
      </c>
      <c r="KW74" s="153">
        <v>43036</v>
      </c>
      <c r="KX74" s="153">
        <v>43037</v>
      </c>
      <c r="KY74" s="153">
        <v>43038</v>
      </c>
      <c r="KZ74" s="153">
        <v>43039</v>
      </c>
      <c r="LA74" s="153">
        <v>43040</v>
      </c>
      <c r="LB74" s="153">
        <v>43041</v>
      </c>
      <c r="LC74" s="153">
        <v>43042</v>
      </c>
      <c r="LD74" s="153">
        <v>43043</v>
      </c>
      <c r="LE74" s="153">
        <v>43044</v>
      </c>
      <c r="LF74" s="153">
        <v>43045</v>
      </c>
      <c r="LG74" s="153">
        <v>43046</v>
      </c>
      <c r="LH74" s="153">
        <v>43047</v>
      </c>
      <c r="LI74" s="153">
        <v>43048</v>
      </c>
      <c r="LJ74" s="153">
        <v>43049</v>
      </c>
      <c r="LK74" s="153">
        <v>43050</v>
      </c>
      <c r="LL74" s="153">
        <v>43051</v>
      </c>
      <c r="LM74" s="153">
        <v>43052</v>
      </c>
      <c r="LN74" s="153">
        <v>43053</v>
      </c>
      <c r="LO74" s="153">
        <v>43054</v>
      </c>
      <c r="LP74" s="153">
        <v>43055</v>
      </c>
      <c r="LQ74" s="153">
        <v>43056</v>
      </c>
      <c r="LR74" s="153">
        <v>43057</v>
      </c>
      <c r="LS74" s="153">
        <v>43058</v>
      </c>
      <c r="LT74" s="153">
        <v>43059</v>
      </c>
      <c r="LU74" s="153">
        <v>43060</v>
      </c>
      <c r="LV74" s="153">
        <v>43061</v>
      </c>
      <c r="LW74" s="153">
        <v>43062</v>
      </c>
      <c r="LX74" s="153">
        <v>43063</v>
      </c>
      <c r="LY74" s="153">
        <v>43064</v>
      </c>
      <c r="LZ74" s="153">
        <v>43065</v>
      </c>
      <c r="MA74" s="153">
        <v>43066</v>
      </c>
      <c r="MB74" s="153">
        <v>43067</v>
      </c>
      <c r="MC74" s="153">
        <v>43068</v>
      </c>
      <c r="MD74" s="153">
        <v>43069</v>
      </c>
      <c r="ME74" s="153">
        <v>43070</v>
      </c>
      <c r="MF74" s="153">
        <v>43071</v>
      </c>
      <c r="MG74" s="153">
        <v>43072</v>
      </c>
      <c r="MH74" s="153">
        <v>43073</v>
      </c>
      <c r="MI74" s="153">
        <v>43074</v>
      </c>
      <c r="MJ74" s="153">
        <v>43075</v>
      </c>
      <c r="MK74" s="153">
        <v>43076</v>
      </c>
      <c r="ML74" s="153">
        <v>43077</v>
      </c>
      <c r="MM74" s="153">
        <v>43078</v>
      </c>
      <c r="MN74" s="153">
        <v>43079</v>
      </c>
      <c r="MO74" s="153">
        <v>43080</v>
      </c>
      <c r="MP74" s="153">
        <v>43081</v>
      </c>
      <c r="MQ74" s="153">
        <v>43082</v>
      </c>
      <c r="MR74" s="153">
        <v>43083</v>
      </c>
      <c r="MS74" s="153">
        <v>43084</v>
      </c>
      <c r="MT74" s="153">
        <v>43085</v>
      </c>
      <c r="MU74" s="153">
        <v>43086</v>
      </c>
      <c r="MV74" s="153">
        <v>43087</v>
      </c>
      <c r="MW74" s="153">
        <v>43088</v>
      </c>
      <c r="MX74" s="153">
        <v>43089</v>
      </c>
      <c r="MY74" s="153">
        <v>43090</v>
      </c>
      <c r="MZ74" s="153">
        <v>43091</v>
      </c>
      <c r="NA74" s="153">
        <v>43092</v>
      </c>
      <c r="NB74" s="153">
        <v>43093</v>
      </c>
      <c r="NC74" s="153">
        <v>43094</v>
      </c>
      <c r="ND74" s="153">
        <v>43095</v>
      </c>
      <c r="NE74" s="153">
        <v>43096</v>
      </c>
      <c r="NF74" s="153">
        <v>43097</v>
      </c>
      <c r="NG74" s="153">
        <v>43098</v>
      </c>
      <c r="NH74" s="153">
        <v>43099</v>
      </c>
      <c r="NI74" s="153">
        <v>43100</v>
      </c>
      <c r="NJ74" s="154"/>
    </row>
    <row r="75" spans="1:374" s="155" customFormat="1" x14ac:dyDescent="0.35">
      <c r="A75" s="151"/>
      <c r="B75" s="1155"/>
      <c r="C75" s="1155"/>
      <c r="D75" s="1155"/>
      <c r="E75" s="1155"/>
      <c r="F75" s="1155"/>
      <c r="G75" s="1155"/>
      <c r="H75" s="1155"/>
      <c r="I75" s="156">
        <v>42736</v>
      </c>
      <c r="J75" s="157">
        <v>42737</v>
      </c>
      <c r="K75" s="157">
        <v>42738</v>
      </c>
      <c r="L75" s="157">
        <v>42739</v>
      </c>
      <c r="M75" s="157">
        <v>42740</v>
      </c>
      <c r="N75" s="157">
        <v>42741</v>
      </c>
      <c r="O75" s="157">
        <v>42742</v>
      </c>
      <c r="P75" s="157">
        <v>42743</v>
      </c>
      <c r="Q75" s="157">
        <v>42744</v>
      </c>
      <c r="R75" s="157">
        <v>42745</v>
      </c>
      <c r="S75" s="157">
        <v>42746</v>
      </c>
      <c r="T75" s="157">
        <v>42747</v>
      </c>
      <c r="U75" s="157">
        <v>42748</v>
      </c>
      <c r="V75" s="157">
        <v>42749</v>
      </c>
      <c r="W75" s="157">
        <v>42750</v>
      </c>
      <c r="X75" s="157">
        <v>42751</v>
      </c>
      <c r="Y75" s="157">
        <v>42752</v>
      </c>
      <c r="Z75" s="157">
        <v>42753</v>
      </c>
      <c r="AA75" s="157">
        <v>42754</v>
      </c>
      <c r="AB75" s="157">
        <v>42755</v>
      </c>
      <c r="AC75" s="157">
        <v>42756</v>
      </c>
      <c r="AD75" s="157">
        <v>42757</v>
      </c>
      <c r="AE75" s="157">
        <v>42758</v>
      </c>
      <c r="AF75" s="157">
        <v>42759</v>
      </c>
      <c r="AG75" s="157">
        <v>42760</v>
      </c>
      <c r="AH75" s="157">
        <v>42761</v>
      </c>
      <c r="AI75" s="157">
        <v>42762</v>
      </c>
      <c r="AJ75" s="157">
        <v>42763</v>
      </c>
      <c r="AK75" s="157">
        <v>42764</v>
      </c>
      <c r="AL75" s="157">
        <v>42765</v>
      </c>
      <c r="AM75" s="157">
        <v>42766</v>
      </c>
      <c r="AN75" s="157">
        <v>42767</v>
      </c>
      <c r="AO75" s="157">
        <v>42768</v>
      </c>
      <c r="AP75" s="157">
        <v>42769</v>
      </c>
      <c r="AQ75" s="157">
        <v>42770</v>
      </c>
      <c r="AR75" s="157">
        <v>42771</v>
      </c>
      <c r="AS75" s="157">
        <v>42772</v>
      </c>
      <c r="AT75" s="157">
        <v>42773</v>
      </c>
      <c r="AU75" s="157">
        <v>42774</v>
      </c>
      <c r="AV75" s="157">
        <v>42775</v>
      </c>
      <c r="AW75" s="157">
        <v>42776</v>
      </c>
      <c r="AX75" s="157">
        <v>42777</v>
      </c>
      <c r="AY75" s="157">
        <v>42778</v>
      </c>
      <c r="AZ75" s="157">
        <v>42779</v>
      </c>
      <c r="BA75" s="157">
        <v>42780</v>
      </c>
      <c r="BB75" s="157">
        <v>42781</v>
      </c>
      <c r="BC75" s="157">
        <v>42782</v>
      </c>
      <c r="BD75" s="157">
        <v>42783</v>
      </c>
      <c r="BE75" s="157">
        <v>42784</v>
      </c>
      <c r="BF75" s="157">
        <v>42785</v>
      </c>
      <c r="BG75" s="157">
        <v>42786</v>
      </c>
      <c r="BH75" s="157">
        <v>42787</v>
      </c>
      <c r="BI75" s="157">
        <v>42788</v>
      </c>
      <c r="BJ75" s="157">
        <v>42789</v>
      </c>
      <c r="BK75" s="157">
        <v>42790</v>
      </c>
      <c r="BL75" s="157">
        <v>42791</v>
      </c>
      <c r="BM75" s="157">
        <v>42792</v>
      </c>
      <c r="BN75" s="157">
        <v>42793</v>
      </c>
      <c r="BO75" s="157">
        <v>42794</v>
      </c>
      <c r="BP75" s="157">
        <v>42795</v>
      </c>
      <c r="BQ75" s="157">
        <v>42796</v>
      </c>
      <c r="BR75" s="157">
        <v>42797</v>
      </c>
      <c r="BS75" s="157">
        <v>42798</v>
      </c>
      <c r="BT75" s="157">
        <v>42799</v>
      </c>
      <c r="BU75" s="157">
        <v>42800</v>
      </c>
      <c r="BV75" s="157">
        <v>42801</v>
      </c>
      <c r="BW75" s="157">
        <v>42802</v>
      </c>
      <c r="BX75" s="157">
        <v>42803</v>
      </c>
      <c r="BY75" s="157">
        <v>42804</v>
      </c>
      <c r="BZ75" s="157">
        <v>42805</v>
      </c>
      <c r="CA75" s="157">
        <v>42806</v>
      </c>
      <c r="CB75" s="157">
        <v>42807</v>
      </c>
      <c r="CC75" s="157">
        <v>42808</v>
      </c>
      <c r="CD75" s="157">
        <v>42809</v>
      </c>
      <c r="CE75" s="157">
        <v>42810</v>
      </c>
      <c r="CF75" s="157">
        <v>42811</v>
      </c>
      <c r="CG75" s="157">
        <v>42812</v>
      </c>
      <c r="CH75" s="157">
        <v>42813</v>
      </c>
      <c r="CI75" s="157">
        <v>42814</v>
      </c>
      <c r="CJ75" s="157">
        <v>42815</v>
      </c>
      <c r="CK75" s="157">
        <v>42816</v>
      </c>
      <c r="CL75" s="157">
        <v>42817</v>
      </c>
      <c r="CM75" s="157">
        <v>42818</v>
      </c>
      <c r="CN75" s="157">
        <v>42819</v>
      </c>
      <c r="CO75" s="157">
        <v>42820</v>
      </c>
      <c r="CP75" s="157">
        <v>42821</v>
      </c>
      <c r="CQ75" s="157">
        <v>42822</v>
      </c>
      <c r="CR75" s="157">
        <v>42823</v>
      </c>
      <c r="CS75" s="157">
        <v>42824</v>
      </c>
      <c r="CT75" s="157">
        <v>42825</v>
      </c>
      <c r="CU75" s="157">
        <v>42826</v>
      </c>
      <c r="CV75" s="157">
        <v>42827</v>
      </c>
      <c r="CW75" s="157">
        <v>42828</v>
      </c>
      <c r="CX75" s="157">
        <v>42829</v>
      </c>
      <c r="CY75" s="157">
        <v>42830</v>
      </c>
      <c r="CZ75" s="157">
        <v>42831</v>
      </c>
      <c r="DA75" s="157">
        <v>42832</v>
      </c>
      <c r="DB75" s="157">
        <v>42833</v>
      </c>
      <c r="DC75" s="157">
        <v>42834</v>
      </c>
      <c r="DD75" s="157">
        <v>42835</v>
      </c>
      <c r="DE75" s="157">
        <v>42836</v>
      </c>
      <c r="DF75" s="157">
        <v>42837</v>
      </c>
      <c r="DG75" s="157">
        <v>42838</v>
      </c>
      <c r="DH75" s="157">
        <v>42839</v>
      </c>
      <c r="DI75" s="157">
        <v>42840</v>
      </c>
      <c r="DJ75" s="157">
        <v>42841</v>
      </c>
      <c r="DK75" s="157">
        <v>42842</v>
      </c>
      <c r="DL75" s="157">
        <v>42843</v>
      </c>
      <c r="DM75" s="157">
        <v>42844</v>
      </c>
      <c r="DN75" s="157">
        <v>42845</v>
      </c>
      <c r="DO75" s="157">
        <v>42846</v>
      </c>
      <c r="DP75" s="157">
        <v>42847</v>
      </c>
      <c r="DQ75" s="157">
        <v>42848</v>
      </c>
      <c r="DR75" s="157">
        <v>42849</v>
      </c>
      <c r="DS75" s="157">
        <v>42850</v>
      </c>
      <c r="DT75" s="157">
        <v>42851</v>
      </c>
      <c r="DU75" s="157">
        <v>42852</v>
      </c>
      <c r="DV75" s="157">
        <v>42853</v>
      </c>
      <c r="DW75" s="157">
        <v>42854</v>
      </c>
      <c r="DX75" s="157">
        <v>42855</v>
      </c>
      <c r="DY75" s="157">
        <v>42856</v>
      </c>
      <c r="DZ75" s="157">
        <v>42857</v>
      </c>
      <c r="EA75" s="157">
        <v>42858</v>
      </c>
      <c r="EB75" s="157">
        <v>42859</v>
      </c>
      <c r="EC75" s="157">
        <v>42860</v>
      </c>
      <c r="ED75" s="157">
        <v>42861</v>
      </c>
      <c r="EE75" s="157">
        <v>42862</v>
      </c>
      <c r="EF75" s="157">
        <v>42863</v>
      </c>
      <c r="EG75" s="157">
        <v>42864</v>
      </c>
      <c r="EH75" s="157">
        <v>42865</v>
      </c>
      <c r="EI75" s="157">
        <v>42866</v>
      </c>
      <c r="EJ75" s="157">
        <v>42867</v>
      </c>
      <c r="EK75" s="157">
        <v>42868</v>
      </c>
      <c r="EL75" s="157">
        <v>42869</v>
      </c>
      <c r="EM75" s="157">
        <v>42870</v>
      </c>
      <c r="EN75" s="157">
        <v>42871</v>
      </c>
      <c r="EO75" s="157">
        <v>42872</v>
      </c>
      <c r="EP75" s="157">
        <v>42873</v>
      </c>
      <c r="EQ75" s="157">
        <v>42874</v>
      </c>
      <c r="ER75" s="157">
        <v>42875</v>
      </c>
      <c r="ES75" s="157">
        <v>42876</v>
      </c>
      <c r="ET75" s="157">
        <v>42877</v>
      </c>
      <c r="EU75" s="157">
        <v>42878</v>
      </c>
      <c r="EV75" s="157">
        <v>42879</v>
      </c>
      <c r="EW75" s="157">
        <v>42880</v>
      </c>
      <c r="EX75" s="157">
        <v>42881</v>
      </c>
      <c r="EY75" s="157">
        <v>42882</v>
      </c>
      <c r="EZ75" s="157">
        <v>42883</v>
      </c>
      <c r="FA75" s="157">
        <v>42884</v>
      </c>
      <c r="FB75" s="157">
        <v>42885</v>
      </c>
      <c r="FC75" s="157">
        <v>42886</v>
      </c>
      <c r="FD75" s="157">
        <v>42887</v>
      </c>
      <c r="FE75" s="157">
        <v>42888</v>
      </c>
      <c r="FF75" s="157">
        <v>42889</v>
      </c>
      <c r="FG75" s="157">
        <v>42890</v>
      </c>
      <c r="FH75" s="157">
        <v>42891</v>
      </c>
      <c r="FI75" s="157">
        <v>42892</v>
      </c>
      <c r="FJ75" s="157">
        <v>42893</v>
      </c>
      <c r="FK75" s="157">
        <v>42894</v>
      </c>
      <c r="FL75" s="157">
        <v>42895</v>
      </c>
      <c r="FM75" s="157">
        <v>42896</v>
      </c>
      <c r="FN75" s="157">
        <v>42897</v>
      </c>
      <c r="FO75" s="157">
        <v>42898</v>
      </c>
      <c r="FP75" s="157">
        <v>42899</v>
      </c>
      <c r="FQ75" s="157">
        <v>42900</v>
      </c>
      <c r="FR75" s="157">
        <v>42901</v>
      </c>
      <c r="FS75" s="157">
        <v>42902</v>
      </c>
      <c r="FT75" s="157">
        <v>42903</v>
      </c>
      <c r="FU75" s="157">
        <v>42904</v>
      </c>
      <c r="FV75" s="157">
        <v>42905</v>
      </c>
      <c r="FW75" s="157">
        <v>42906</v>
      </c>
      <c r="FX75" s="157">
        <v>42907</v>
      </c>
      <c r="FY75" s="157">
        <v>42908</v>
      </c>
      <c r="FZ75" s="157">
        <v>42909</v>
      </c>
      <c r="GA75" s="157">
        <v>42910</v>
      </c>
      <c r="GB75" s="157">
        <v>42911</v>
      </c>
      <c r="GC75" s="157">
        <v>42912</v>
      </c>
      <c r="GD75" s="157">
        <v>42913</v>
      </c>
      <c r="GE75" s="157">
        <v>42914</v>
      </c>
      <c r="GF75" s="157">
        <v>42915</v>
      </c>
      <c r="GG75" s="157">
        <v>42916</v>
      </c>
      <c r="GH75" s="157">
        <v>42917</v>
      </c>
      <c r="GI75" s="157">
        <v>42918</v>
      </c>
      <c r="GJ75" s="157">
        <v>42919</v>
      </c>
      <c r="GK75" s="157">
        <v>42920</v>
      </c>
      <c r="GL75" s="157">
        <v>42921</v>
      </c>
      <c r="GM75" s="157">
        <v>42922</v>
      </c>
      <c r="GN75" s="157">
        <v>42923</v>
      </c>
      <c r="GO75" s="157">
        <v>42924</v>
      </c>
      <c r="GP75" s="157">
        <v>42925</v>
      </c>
      <c r="GQ75" s="157">
        <v>42926</v>
      </c>
      <c r="GR75" s="157">
        <v>42927</v>
      </c>
      <c r="GS75" s="157">
        <v>42928</v>
      </c>
      <c r="GT75" s="157">
        <v>42929</v>
      </c>
      <c r="GU75" s="157">
        <v>42930</v>
      </c>
      <c r="GV75" s="157">
        <v>42931</v>
      </c>
      <c r="GW75" s="157">
        <v>42932</v>
      </c>
      <c r="GX75" s="157">
        <v>42933</v>
      </c>
      <c r="GY75" s="157">
        <v>42934</v>
      </c>
      <c r="GZ75" s="157">
        <v>42935</v>
      </c>
      <c r="HA75" s="157">
        <v>42936</v>
      </c>
      <c r="HB75" s="157">
        <v>42937</v>
      </c>
      <c r="HC75" s="157">
        <v>42938</v>
      </c>
      <c r="HD75" s="157">
        <v>42939</v>
      </c>
      <c r="HE75" s="157">
        <v>42940</v>
      </c>
      <c r="HF75" s="157">
        <v>42941</v>
      </c>
      <c r="HG75" s="157">
        <v>42942</v>
      </c>
      <c r="HH75" s="157">
        <v>42943</v>
      </c>
      <c r="HI75" s="157">
        <v>42944</v>
      </c>
      <c r="HJ75" s="157">
        <v>42945</v>
      </c>
      <c r="HK75" s="157">
        <v>42946</v>
      </c>
      <c r="HL75" s="157">
        <v>42947</v>
      </c>
      <c r="HM75" s="157">
        <v>42948</v>
      </c>
      <c r="HN75" s="157">
        <v>42949</v>
      </c>
      <c r="HO75" s="157">
        <v>42950</v>
      </c>
      <c r="HP75" s="157">
        <v>42951</v>
      </c>
      <c r="HQ75" s="157">
        <v>42952</v>
      </c>
      <c r="HR75" s="157">
        <v>42953</v>
      </c>
      <c r="HS75" s="157">
        <v>42954</v>
      </c>
      <c r="HT75" s="157">
        <v>42955</v>
      </c>
      <c r="HU75" s="157">
        <v>42956</v>
      </c>
      <c r="HV75" s="157">
        <v>42957</v>
      </c>
      <c r="HW75" s="157">
        <v>42958</v>
      </c>
      <c r="HX75" s="157">
        <v>42959</v>
      </c>
      <c r="HY75" s="157">
        <v>42960</v>
      </c>
      <c r="HZ75" s="157">
        <v>42961</v>
      </c>
      <c r="IA75" s="157">
        <v>42962</v>
      </c>
      <c r="IB75" s="157">
        <v>42963</v>
      </c>
      <c r="IC75" s="157">
        <v>42964</v>
      </c>
      <c r="ID75" s="157">
        <v>42965</v>
      </c>
      <c r="IE75" s="157">
        <v>42966</v>
      </c>
      <c r="IF75" s="157">
        <v>42967</v>
      </c>
      <c r="IG75" s="157">
        <v>42968</v>
      </c>
      <c r="IH75" s="157">
        <v>42969</v>
      </c>
      <c r="II75" s="157">
        <v>42970</v>
      </c>
      <c r="IJ75" s="157">
        <v>42971</v>
      </c>
      <c r="IK75" s="157">
        <v>42972</v>
      </c>
      <c r="IL75" s="157">
        <v>42973</v>
      </c>
      <c r="IM75" s="157">
        <v>42974</v>
      </c>
      <c r="IN75" s="157">
        <v>42975</v>
      </c>
      <c r="IO75" s="157">
        <v>42976</v>
      </c>
      <c r="IP75" s="157">
        <v>42977</v>
      </c>
      <c r="IQ75" s="157">
        <v>42978</v>
      </c>
      <c r="IR75" s="157">
        <v>42979</v>
      </c>
      <c r="IS75" s="157">
        <v>42980</v>
      </c>
      <c r="IT75" s="157">
        <v>42981</v>
      </c>
      <c r="IU75" s="157">
        <v>42982</v>
      </c>
      <c r="IV75" s="157">
        <v>42983</v>
      </c>
      <c r="IW75" s="157">
        <v>42984</v>
      </c>
      <c r="IX75" s="157">
        <v>42985</v>
      </c>
      <c r="IY75" s="157">
        <v>42986</v>
      </c>
      <c r="IZ75" s="157">
        <v>42987</v>
      </c>
      <c r="JA75" s="157">
        <v>42988</v>
      </c>
      <c r="JB75" s="157">
        <v>42989</v>
      </c>
      <c r="JC75" s="157">
        <v>42990</v>
      </c>
      <c r="JD75" s="157">
        <v>42991</v>
      </c>
      <c r="JE75" s="157">
        <v>42992</v>
      </c>
      <c r="JF75" s="157">
        <v>42993</v>
      </c>
      <c r="JG75" s="157">
        <v>42994</v>
      </c>
      <c r="JH75" s="157">
        <v>42995</v>
      </c>
      <c r="JI75" s="157">
        <v>42996</v>
      </c>
      <c r="JJ75" s="157">
        <v>42997</v>
      </c>
      <c r="JK75" s="157">
        <v>42998</v>
      </c>
      <c r="JL75" s="157">
        <v>42999</v>
      </c>
      <c r="JM75" s="157">
        <v>43000</v>
      </c>
      <c r="JN75" s="157">
        <v>43001</v>
      </c>
      <c r="JO75" s="157">
        <v>43002</v>
      </c>
      <c r="JP75" s="157">
        <v>43003</v>
      </c>
      <c r="JQ75" s="157">
        <v>43004</v>
      </c>
      <c r="JR75" s="157">
        <v>43005</v>
      </c>
      <c r="JS75" s="157">
        <v>43006</v>
      </c>
      <c r="JT75" s="157">
        <v>43007</v>
      </c>
      <c r="JU75" s="157">
        <v>43008</v>
      </c>
      <c r="JV75" s="157">
        <v>43009</v>
      </c>
      <c r="JW75" s="157">
        <v>43010</v>
      </c>
      <c r="JX75" s="157">
        <v>43011</v>
      </c>
      <c r="JY75" s="157">
        <v>43012</v>
      </c>
      <c r="JZ75" s="157">
        <v>43013</v>
      </c>
      <c r="KA75" s="157">
        <v>43014</v>
      </c>
      <c r="KB75" s="157">
        <v>43015</v>
      </c>
      <c r="KC75" s="157">
        <v>43016</v>
      </c>
      <c r="KD75" s="157">
        <v>43017</v>
      </c>
      <c r="KE75" s="157">
        <v>43018</v>
      </c>
      <c r="KF75" s="157">
        <v>43019</v>
      </c>
      <c r="KG75" s="157">
        <v>43020</v>
      </c>
      <c r="KH75" s="157">
        <v>43021</v>
      </c>
      <c r="KI75" s="157">
        <v>43022</v>
      </c>
      <c r="KJ75" s="157">
        <v>43023</v>
      </c>
      <c r="KK75" s="157">
        <v>43024</v>
      </c>
      <c r="KL75" s="157">
        <v>43025</v>
      </c>
      <c r="KM75" s="157">
        <v>43026</v>
      </c>
      <c r="KN75" s="157">
        <v>43027</v>
      </c>
      <c r="KO75" s="157">
        <v>43028</v>
      </c>
      <c r="KP75" s="157">
        <v>43029</v>
      </c>
      <c r="KQ75" s="157">
        <v>43030</v>
      </c>
      <c r="KR75" s="157">
        <v>43031</v>
      </c>
      <c r="KS75" s="157">
        <v>43032</v>
      </c>
      <c r="KT75" s="157">
        <v>43033</v>
      </c>
      <c r="KU75" s="157">
        <v>43034</v>
      </c>
      <c r="KV75" s="157">
        <v>43035</v>
      </c>
      <c r="KW75" s="157">
        <v>43036</v>
      </c>
      <c r="KX75" s="157">
        <v>43037</v>
      </c>
      <c r="KY75" s="157">
        <v>43038</v>
      </c>
      <c r="KZ75" s="157">
        <v>43039</v>
      </c>
      <c r="LA75" s="157">
        <v>43040</v>
      </c>
      <c r="LB75" s="157">
        <v>43041</v>
      </c>
      <c r="LC75" s="157">
        <v>43042</v>
      </c>
      <c r="LD75" s="157">
        <v>43043</v>
      </c>
      <c r="LE75" s="157">
        <v>43044</v>
      </c>
      <c r="LF75" s="157">
        <v>43045</v>
      </c>
      <c r="LG75" s="157">
        <v>43046</v>
      </c>
      <c r="LH75" s="157">
        <v>43047</v>
      </c>
      <c r="LI75" s="157">
        <v>43048</v>
      </c>
      <c r="LJ75" s="157">
        <v>43049</v>
      </c>
      <c r="LK75" s="157">
        <v>43050</v>
      </c>
      <c r="LL75" s="157">
        <v>43051</v>
      </c>
      <c r="LM75" s="157">
        <v>43052</v>
      </c>
      <c r="LN75" s="157">
        <v>43053</v>
      </c>
      <c r="LO75" s="157">
        <v>43054</v>
      </c>
      <c r="LP75" s="157">
        <v>43055</v>
      </c>
      <c r="LQ75" s="157">
        <v>43056</v>
      </c>
      <c r="LR75" s="157">
        <v>43057</v>
      </c>
      <c r="LS75" s="157">
        <v>43058</v>
      </c>
      <c r="LT75" s="157">
        <v>43059</v>
      </c>
      <c r="LU75" s="157">
        <v>43060</v>
      </c>
      <c r="LV75" s="157">
        <v>43061</v>
      </c>
      <c r="LW75" s="157">
        <v>43062</v>
      </c>
      <c r="LX75" s="157">
        <v>43063</v>
      </c>
      <c r="LY75" s="157">
        <v>43064</v>
      </c>
      <c r="LZ75" s="157">
        <v>43065</v>
      </c>
      <c r="MA75" s="157">
        <v>43066</v>
      </c>
      <c r="MB75" s="157">
        <v>43067</v>
      </c>
      <c r="MC75" s="157">
        <v>43068</v>
      </c>
      <c r="MD75" s="157">
        <v>43069</v>
      </c>
      <c r="ME75" s="157">
        <v>43070</v>
      </c>
      <c r="MF75" s="157">
        <v>43071</v>
      </c>
      <c r="MG75" s="157">
        <v>43072</v>
      </c>
      <c r="MH75" s="157">
        <v>43073</v>
      </c>
      <c r="MI75" s="157">
        <v>43074</v>
      </c>
      <c r="MJ75" s="157">
        <v>43075</v>
      </c>
      <c r="MK75" s="157">
        <v>43076</v>
      </c>
      <c r="ML75" s="157">
        <v>43077</v>
      </c>
      <c r="MM75" s="157">
        <v>43078</v>
      </c>
      <c r="MN75" s="157">
        <v>43079</v>
      </c>
      <c r="MO75" s="157">
        <v>43080</v>
      </c>
      <c r="MP75" s="157">
        <v>43081</v>
      </c>
      <c r="MQ75" s="157">
        <v>43082</v>
      </c>
      <c r="MR75" s="157">
        <v>43083</v>
      </c>
      <c r="MS75" s="157">
        <v>43084</v>
      </c>
      <c r="MT75" s="157">
        <v>43085</v>
      </c>
      <c r="MU75" s="157">
        <v>43086</v>
      </c>
      <c r="MV75" s="157">
        <v>43087</v>
      </c>
      <c r="MW75" s="157">
        <v>43088</v>
      </c>
      <c r="MX75" s="157">
        <v>43089</v>
      </c>
      <c r="MY75" s="157">
        <v>43090</v>
      </c>
      <c r="MZ75" s="157">
        <v>43091</v>
      </c>
      <c r="NA75" s="157">
        <v>43092</v>
      </c>
      <c r="NB75" s="157">
        <v>43093</v>
      </c>
      <c r="NC75" s="157">
        <v>43094</v>
      </c>
      <c r="ND75" s="157">
        <v>43095</v>
      </c>
      <c r="NE75" s="157">
        <v>43096</v>
      </c>
      <c r="NF75" s="157">
        <v>43097</v>
      </c>
      <c r="NG75" s="157">
        <v>43098</v>
      </c>
      <c r="NH75" s="157">
        <v>43099</v>
      </c>
      <c r="NI75" s="157">
        <v>43100</v>
      </c>
      <c r="NJ75" s="154"/>
    </row>
    <row r="76" spans="1:374" s="155" customFormat="1" x14ac:dyDescent="0.35">
      <c r="A76" s="151"/>
      <c r="B76" s="1154"/>
      <c r="C76" s="1154"/>
      <c r="D76" s="1154"/>
      <c r="E76" s="1154"/>
      <c r="F76" s="1154"/>
      <c r="G76" s="1154"/>
      <c r="H76" s="1154" t="str">
        <f t="shared" ref="H76" si="26">IF(F76="","",F76-G76)</f>
        <v/>
      </c>
      <c r="I76" s="152">
        <v>42736</v>
      </c>
      <c r="J76" s="153">
        <v>42737</v>
      </c>
      <c r="K76" s="153">
        <v>42738</v>
      </c>
      <c r="L76" s="153">
        <v>42739</v>
      </c>
      <c r="M76" s="153">
        <v>42740</v>
      </c>
      <c r="N76" s="153">
        <v>42741</v>
      </c>
      <c r="O76" s="153">
        <v>42742</v>
      </c>
      <c r="P76" s="153">
        <v>42743</v>
      </c>
      <c r="Q76" s="153">
        <v>42744</v>
      </c>
      <c r="R76" s="153">
        <v>42745</v>
      </c>
      <c r="S76" s="153">
        <v>42746</v>
      </c>
      <c r="T76" s="153">
        <v>42747</v>
      </c>
      <c r="U76" s="153">
        <v>42748</v>
      </c>
      <c r="V76" s="153">
        <v>42749</v>
      </c>
      <c r="W76" s="153">
        <v>42750</v>
      </c>
      <c r="X76" s="153">
        <v>42751</v>
      </c>
      <c r="Y76" s="153">
        <v>42752</v>
      </c>
      <c r="Z76" s="153">
        <v>42753</v>
      </c>
      <c r="AA76" s="153">
        <v>42754</v>
      </c>
      <c r="AB76" s="153">
        <v>42755</v>
      </c>
      <c r="AC76" s="153">
        <v>42756</v>
      </c>
      <c r="AD76" s="153">
        <v>42757</v>
      </c>
      <c r="AE76" s="153">
        <v>42758</v>
      </c>
      <c r="AF76" s="153">
        <v>42759</v>
      </c>
      <c r="AG76" s="153">
        <v>42760</v>
      </c>
      <c r="AH76" s="153">
        <v>42761</v>
      </c>
      <c r="AI76" s="153">
        <v>42762</v>
      </c>
      <c r="AJ76" s="153">
        <v>42763</v>
      </c>
      <c r="AK76" s="153">
        <v>42764</v>
      </c>
      <c r="AL76" s="153">
        <v>42765</v>
      </c>
      <c r="AM76" s="153">
        <v>42766</v>
      </c>
      <c r="AN76" s="153">
        <v>42767</v>
      </c>
      <c r="AO76" s="153">
        <v>42768</v>
      </c>
      <c r="AP76" s="153">
        <v>42769</v>
      </c>
      <c r="AQ76" s="153">
        <v>42770</v>
      </c>
      <c r="AR76" s="153">
        <v>42771</v>
      </c>
      <c r="AS76" s="153">
        <v>42772</v>
      </c>
      <c r="AT76" s="153">
        <v>42773</v>
      </c>
      <c r="AU76" s="153">
        <v>42774</v>
      </c>
      <c r="AV76" s="153">
        <v>42775</v>
      </c>
      <c r="AW76" s="153">
        <v>42776</v>
      </c>
      <c r="AX76" s="153">
        <v>42777</v>
      </c>
      <c r="AY76" s="153">
        <v>42778</v>
      </c>
      <c r="AZ76" s="153">
        <v>42779</v>
      </c>
      <c r="BA76" s="153">
        <v>42780</v>
      </c>
      <c r="BB76" s="153">
        <v>42781</v>
      </c>
      <c r="BC76" s="153">
        <v>42782</v>
      </c>
      <c r="BD76" s="153">
        <v>42783</v>
      </c>
      <c r="BE76" s="153">
        <v>42784</v>
      </c>
      <c r="BF76" s="153">
        <v>42785</v>
      </c>
      <c r="BG76" s="153">
        <v>42786</v>
      </c>
      <c r="BH76" s="153">
        <v>42787</v>
      </c>
      <c r="BI76" s="153">
        <v>42788</v>
      </c>
      <c r="BJ76" s="153">
        <v>42789</v>
      </c>
      <c r="BK76" s="153">
        <v>42790</v>
      </c>
      <c r="BL76" s="153">
        <v>42791</v>
      </c>
      <c r="BM76" s="153">
        <v>42792</v>
      </c>
      <c r="BN76" s="153">
        <v>42793</v>
      </c>
      <c r="BO76" s="153">
        <v>42794</v>
      </c>
      <c r="BP76" s="153">
        <v>42795</v>
      </c>
      <c r="BQ76" s="153">
        <v>42796</v>
      </c>
      <c r="BR76" s="153">
        <v>42797</v>
      </c>
      <c r="BS76" s="153">
        <v>42798</v>
      </c>
      <c r="BT76" s="153">
        <v>42799</v>
      </c>
      <c r="BU76" s="153">
        <v>42800</v>
      </c>
      <c r="BV76" s="153">
        <v>42801</v>
      </c>
      <c r="BW76" s="153">
        <v>42802</v>
      </c>
      <c r="BX76" s="153">
        <v>42803</v>
      </c>
      <c r="BY76" s="153">
        <v>42804</v>
      </c>
      <c r="BZ76" s="153">
        <v>42805</v>
      </c>
      <c r="CA76" s="153">
        <v>42806</v>
      </c>
      <c r="CB76" s="153">
        <v>42807</v>
      </c>
      <c r="CC76" s="153">
        <v>42808</v>
      </c>
      <c r="CD76" s="153">
        <v>42809</v>
      </c>
      <c r="CE76" s="153">
        <v>42810</v>
      </c>
      <c r="CF76" s="153">
        <v>42811</v>
      </c>
      <c r="CG76" s="153">
        <v>42812</v>
      </c>
      <c r="CH76" s="153">
        <v>42813</v>
      </c>
      <c r="CI76" s="153">
        <v>42814</v>
      </c>
      <c r="CJ76" s="153">
        <v>42815</v>
      </c>
      <c r="CK76" s="153">
        <v>42816</v>
      </c>
      <c r="CL76" s="153">
        <v>42817</v>
      </c>
      <c r="CM76" s="153">
        <v>42818</v>
      </c>
      <c r="CN76" s="153">
        <v>42819</v>
      </c>
      <c r="CO76" s="153">
        <v>42820</v>
      </c>
      <c r="CP76" s="153">
        <v>42821</v>
      </c>
      <c r="CQ76" s="153">
        <v>42822</v>
      </c>
      <c r="CR76" s="153">
        <v>42823</v>
      </c>
      <c r="CS76" s="153">
        <v>42824</v>
      </c>
      <c r="CT76" s="153">
        <v>42825</v>
      </c>
      <c r="CU76" s="153">
        <v>42826</v>
      </c>
      <c r="CV76" s="153">
        <v>42827</v>
      </c>
      <c r="CW76" s="153">
        <v>42828</v>
      </c>
      <c r="CX76" s="153">
        <v>42829</v>
      </c>
      <c r="CY76" s="153">
        <v>42830</v>
      </c>
      <c r="CZ76" s="153">
        <v>42831</v>
      </c>
      <c r="DA76" s="153">
        <v>42832</v>
      </c>
      <c r="DB76" s="153">
        <v>42833</v>
      </c>
      <c r="DC76" s="153">
        <v>42834</v>
      </c>
      <c r="DD76" s="153">
        <v>42835</v>
      </c>
      <c r="DE76" s="153">
        <v>42836</v>
      </c>
      <c r="DF76" s="153">
        <v>42837</v>
      </c>
      <c r="DG76" s="153">
        <v>42838</v>
      </c>
      <c r="DH76" s="153">
        <v>42839</v>
      </c>
      <c r="DI76" s="153">
        <v>42840</v>
      </c>
      <c r="DJ76" s="153">
        <v>42841</v>
      </c>
      <c r="DK76" s="153">
        <v>42842</v>
      </c>
      <c r="DL76" s="153">
        <v>42843</v>
      </c>
      <c r="DM76" s="153">
        <v>42844</v>
      </c>
      <c r="DN76" s="153">
        <v>42845</v>
      </c>
      <c r="DO76" s="153">
        <v>42846</v>
      </c>
      <c r="DP76" s="153">
        <v>42847</v>
      </c>
      <c r="DQ76" s="153">
        <v>42848</v>
      </c>
      <c r="DR76" s="153">
        <v>42849</v>
      </c>
      <c r="DS76" s="153">
        <v>42850</v>
      </c>
      <c r="DT76" s="153">
        <v>42851</v>
      </c>
      <c r="DU76" s="153">
        <v>42852</v>
      </c>
      <c r="DV76" s="153">
        <v>42853</v>
      </c>
      <c r="DW76" s="153">
        <v>42854</v>
      </c>
      <c r="DX76" s="153">
        <v>42855</v>
      </c>
      <c r="DY76" s="153">
        <v>42856</v>
      </c>
      <c r="DZ76" s="153">
        <v>42857</v>
      </c>
      <c r="EA76" s="153">
        <v>42858</v>
      </c>
      <c r="EB76" s="153">
        <v>42859</v>
      </c>
      <c r="EC76" s="153">
        <v>42860</v>
      </c>
      <c r="ED76" s="153">
        <v>42861</v>
      </c>
      <c r="EE76" s="153">
        <v>42862</v>
      </c>
      <c r="EF76" s="153">
        <v>42863</v>
      </c>
      <c r="EG76" s="153">
        <v>42864</v>
      </c>
      <c r="EH76" s="153">
        <v>42865</v>
      </c>
      <c r="EI76" s="153">
        <v>42866</v>
      </c>
      <c r="EJ76" s="153">
        <v>42867</v>
      </c>
      <c r="EK76" s="153">
        <v>42868</v>
      </c>
      <c r="EL76" s="153">
        <v>42869</v>
      </c>
      <c r="EM76" s="153">
        <v>42870</v>
      </c>
      <c r="EN76" s="153">
        <v>42871</v>
      </c>
      <c r="EO76" s="153">
        <v>42872</v>
      </c>
      <c r="EP76" s="153">
        <v>42873</v>
      </c>
      <c r="EQ76" s="153">
        <v>42874</v>
      </c>
      <c r="ER76" s="153">
        <v>42875</v>
      </c>
      <c r="ES76" s="153">
        <v>42876</v>
      </c>
      <c r="ET76" s="153">
        <v>42877</v>
      </c>
      <c r="EU76" s="153">
        <v>42878</v>
      </c>
      <c r="EV76" s="153">
        <v>42879</v>
      </c>
      <c r="EW76" s="153">
        <v>42880</v>
      </c>
      <c r="EX76" s="153">
        <v>42881</v>
      </c>
      <c r="EY76" s="153">
        <v>42882</v>
      </c>
      <c r="EZ76" s="153">
        <v>42883</v>
      </c>
      <c r="FA76" s="153">
        <v>42884</v>
      </c>
      <c r="FB76" s="153">
        <v>42885</v>
      </c>
      <c r="FC76" s="153">
        <v>42886</v>
      </c>
      <c r="FD76" s="153">
        <v>42887</v>
      </c>
      <c r="FE76" s="153">
        <v>42888</v>
      </c>
      <c r="FF76" s="153">
        <v>42889</v>
      </c>
      <c r="FG76" s="153">
        <v>42890</v>
      </c>
      <c r="FH76" s="153">
        <v>42891</v>
      </c>
      <c r="FI76" s="153">
        <v>42892</v>
      </c>
      <c r="FJ76" s="153">
        <v>42893</v>
      </c>
      <c r="FK76" s="153">
        <v>42894</v>
      </c>
      <c r="FL76" s="153">
        <v>42895</v>
      </c>
      <c r="FM76" s="153">
        <v>42896</v>
      </c>
      <c r="FN76" s="153">
        <v>42897</v>
      </c>
      <c r="FO76" s="153">
        <v>42898</v>
      </c>
      <c r="FP76" s="153">
        <v>42899</v>
      </c>
      <c r="FQ76" s="153">
        <v>42900</v>
      </c>
      <c r="FR76" s="153">
        <v>42901</v>
      </c>
      <c r="FS76" s="153">
        <v>42902</v>
      </c>
      <c r="FT76" s="153">
        <v>42903</v>
      </c>
      <c r="FU76" s="153">
        <v>42904</v>
      </c>
      <c r="FV76" s="153">
        <v>42905</v>
      </c>
      <c r="FW76" s="153">
        <v>42906</v>
      </c>
      <c r="FX76" s="153">
        <v>42907</v>
      </c>
      <c r="FY76" s="153">
        <v>42908</v>
      </c>
      <c r="FZ76" s="153">
        <v>42909</v>
      </c>
      <c r="GA76" s="153">
        <v>42910</v>
      </c>
      <c r="GB76" s="153">
        <v>42911</v>
      </c>
      <c r="GC76" s="153">
        <v>42912</v>
      </c>
      <c r="GD76" s="153">
        <v>42913</v>
      </c>
      <c r="GE76" s="153">
        <v>42914</v>
      </c>
      <c r="GF76" s="153">
        <v>42915</v>
      </c>
      <c r="GG76" s="153">
        <v>42916</v>
      </c>
      <c r="GH76" s="153">
        <v>42917</v>
      </c>
      <c r="GI76" s="153">
        <v>42918</v>
      </c>
      <c r="GJ76" s="153">
        <v>42919</v>
      </c>
      <c r="GK76" s="153">
        <v>42920</v>
      </c>
      <c r="GL76" s="153">
        <v>42921</v>
      </c>
      <c r="GM76" s="153">
        <v>42922</v>
      </c>
      <c r="GN76" s="153">
        <v>42923</v>
      </c>
      <c r="GO76" s="153">
        <v>42924</v>
      </c>
      <c r="GP76" s="153">
        <v>42925</v>
      </c>
      <c r="GQ76" s="153">
        <v>42926</v>
      </c>
      <c r="GR76" s="153">
        <v>42927</v>
      </c>
      <c r="GS76" s="153">
        <v>42928</v>
      </c>
      <c r="GT76" s="153">
        <v>42929</v>
      </c>
      <c r="GU76" s="153">
        <v>42930</v>
      </c>
      <c r="GV76" s="153">
        <v>42931</v>
      </c>
      <c r="GW76" s="153">
        <v>42932</v>
      </c>
      <c r="GX76" s="153">
        <v>42933</v>
      </c>
      <c r="GY76" s="153">
        <v>42934</v>
      </c>
      <c r="GZ76" s="153">
        <v>42935</v>
      </c>
      <c r="HA76" s="153">
        <v>42936</v>
      </c>
      <c r="HB76" s="153">
        <v>42937</v>
      </c>
      <c r="HC76" s="153">
        <v>42938</v>
      </c>
      <c r="HD76" s="153">
        <v>42939</v>
      </c>
      <c r="HE76" s="153">
        <v>42940</v>
      </c>
      <c r="HF76" s="153">
        <v>42941</v>
      </c>
      <c r="HG76" s="153">
        <v>42942</v>
      </c>
      <c r="HH76" s="153">
        <v>42943</v>
      </c>
      <c r="HI76" s="153">
        <v>42944</v>
      </c>
      <c r="HJ76" s="153">
        <v>42945</v>
      </c>
      <c r="HK76" s="153">
        <v>42946</v>
      </c>
      <c r="HL76" s="153">
        <v>42947</v>
      </c>
      <c r="HM76" s="153">
        <v>42948</v>
      </c>
      <c r="HN76" s="153">
        <v>42949</v>
      </c>
      <c r="HO76" s="153">
        <v>42950</v>
      </c>
      <c r="HP76" s="153">
        <v>42951</v>
      </c>
      <c r="HQ76" s="153">
        <v>42952</v>
      </c>
      <c r="HR76" s="153">
        <v>42953</v>
      </c>
      <c r="HS76" s="153">
        <v>42954</v>
      </c>
      <c r="HT76" s="153">
        <v>42955</v>
      </c>
      <c r="HU76" s="153">
        <v>42956</v>
      </c>
      <c r="HV76" s="153">
        <v>42957</v>
      </c>
      <c r="HW76" s="153">
        <v>42958</v>
      </c>
      <c r="HX76" s="153">
        <v>42959</v>
      </c>
      <c r="HY76" s="153">
        <v>42960</v>
      </c>
      <c r="HZ76" s="153">
        <v>42961</v>
      </c>
      <c r="IA76" s="153">
        <v>42962</v>
      </c>
      <c r="IB76" s="153">
        <v>42963</v>
      </c>
      <c r="IC76" s="153">
        <v>42964</v>
      </c>
      <c r="ID76" s="153">
        <v>42965</v>
      </c>
      <c r="IE76" s="153">
        <v>42966</v>
      </c>
      <c r="IF76" s="153">
        <v>42967</v>
      </c>
      <c r="IG76" s="153">
        <v>42968</v>
      </c>
      <c r="IH76" s="153">
        <v>42969</v>
      </c>
      <c r="II76" s="153">
        <v>42970</v>
      </c>
      <c r="IJ76" s="153">
        <v>42971</v>
      </c>
      <c r="IK76" s="153">
        <v>42972</v>
      </c>
      <c r="IL76" s="153">
        <v>42973</v>
      </c>
      <c r="IM76" s="153">
        <v>42974</v>
      </c>
      <c r="IN76" s="153">
        <v>42975</v>
      </c>
      <c r="IO76" s="153">
        <v>42976</v>
      </c>
      <c r="IP76" s="153">
        <v>42977</v>
      </c>
      <c r="IQ76" s="153">
        <v>42978</v>
      </c>
      <c r="IR76" s="153">
        <v>42979</v>
      </c>
      <c r="IS76" s="153">
        <v>42980</v>
      </c>
      <c r="IT76" s="153">
        <v>42981</v>
      </c>
      <c r="IU76" s="153">
        <v>42982</v>
      </c>
      <c r="IV76" s="153">
        <v>42983</v>
      </c>
      <c r="IW76" s="153">
        <v>42984</v>
      </c>
      <c r="IX76" s="153">
        <v>42985</v>
      </c>
      <c r="IY76" s="153">
        <v>42986</v>
      </c>
      <c r="IZ76" s="153">
        <v>42987</v>
      </c>
      <c r="JA76" s="153">
        <v>42988</v>
      </c>
      <c r="JB76" s="153">
        <v>42989</v>
      </c>
      <c r="JC76" s="153">
        <v>42990</v>
      </c>
      <c r="JD76" s="153">
        <v>42991</v>
      </c>
      <c r="JE76" s="153">
        <v>42992</v>
      </c>
      <c r="JF76" s="153">
        <v>42993</v>
      </c>
      <c r="JG76" s="153">
        <v>42994</v>
      </c>
      <c r="JH76" s="153">
        <v>42995</v>
      </c>
      <c r="JI76" s="153">
        <v>42996</v>
      </c>
      <c r="JJ76" s="153">
        <v>42997</v>
      </c>
      <c r="JK76" s="153">
        <v>42998</v>
      </c>
      <c r="JL76" s="153">
        <v>42999</v>
      </c>
      <c r="JM76" s="153">
        <v>43000</v>
      </c>
      <c r="JN76" s="153">
        <v>43001</v>
      </c>
      <c r="JO76" s="153">
        <v>43002</v>
      </c>
      <c r="JP76" s="153">
        <v>43003</v>
      </c>
      <c r="JQ76" s="153">
        <v>43004</v>
      </c>
      <c r="JR76" s="153">
        <v>43005</v>
      </c>
      <c r="JS76" s="153">
        <v>43006</v>
      </c>
      <c r="JT76" s="153">
        <v>43007</v>
      </c>
      <c r="JU76" s="153">
        <v>43008</v>
      </c>
      <c r="JV76" s="153">
        <v>43009</v>
      </c>
      <c r="JW76" s="153">
        <v>43010</v>
      </c>
      <c r="JX76" s="153">
        <v>43011</v>
      </c>
      <c r="JY76" s="153">
        <v>43012</v>
      </c>
      <c r="JZ76" s="153">
        <v>43013</v>
      </c>
      <c r="KA76" s="153">
        <v>43014</v>
      </c>
      <c r="KB76" s="153">
        <v>43015</v>
      </c>
      <c r="KC76" s="153">
        <v>43016</v>
      </c>
      <c r="KD76" s="153">
        <v>43017</v>
      </c>
      <c r="KE76" s="153">
        <v>43018</v>
      </c>
      <c r="KF76" s="153">
        <v>43019</v>
      </c>
      <c r="KG76" s="153">
        <v>43020</v>
      </c>
      <c r="KH76" s="153">
        <v>43021</v>
      </c>
      <c r="KI76" s="153">
        <v>43022</v>
      </c>
      <c r="KJ76" s="153">
        <v>43023</v>
      </c>
      <c r="KK76" s="153">
        <v>43024</v>
      </c>
      <c r="KL76" s="153">
        <v>43025</v>
      </c>
      <c r="KM76" s="153">
        <v>43026</v>
      </c>
      <c r="KN76" s="153">
        <v>43027</v>
      </c>
      <c r="KO76" s="153">
        <v>43028</v>
      </c>
      <c r="KP76" s="153">
        <v>43029</v>
      </c>
      <c r="KQ76" s="153">
        <v>43030</v>
      </c>
      <c r="KR76" s="153">
        <v>43031</v>
      </c>
      <c r="KS76" s="153">
        <v>43032</v>
      </c>
      <c r="KT76" s="153">
        <v>43033</v>
      </c>
      <c r="KU76" s="153">
        <v>43034</v>
      </c>
      <c r="KV76" s="153">
        <v>43035</v>
      </c>
      <c r="KW76" s="153">
        <v>43036</v>
      </c>
      <c r="KX76" s="153">
        <v>43037</v>
      </c>
      <c r="KY76" s="153">
        <v>43038</v>
      </c>
      <c r="KZ76" s="153">
        <v>43039</v>
      </c>
      <c r="LA76" s="153">
        <v>43040</v>
      </c>
      <c r="LB76" s="153">
        <v>43041</v>
      </c>
      <c r="LC76" s="153">
        <v>43042</v>
      </c>
      <c r="LD76" s="153">
        <v>43043</v>
      </c>
      <c r="LE76" s="153">
        <v>43044</v>
      </c>
      <c r="LF76" s="153">
        <v>43045</v>
      </c>
      <c r="LG76" s="153">
        <v>43046</v>
      </c>
      <c r="LH76" s="153">
        <v>43047</v>
      </c>
      <c r="LI76" s="153">
        <v>43048</v>
      </c>
      <c r="LJ76" s="153">
        <v>43049</v>
      </c>
      <c r="LK76" s="153">
        <v>43050</v>
      </c>
      <c r="LL76" s="153">
        <v>43051</v>
      </c>
      <c r="LM76" s="153">
        <v>43052</v>
      </c>
      <c r="LN76" s="153">
        <v>43053</v>
      </c>
      <c r="LO76" s="153">
        <v>43054</v>
      </c>
      <c r="LP76" s="153">
        <v>43055</v>
      </c>
      <c r="LQ76" s="153">
        <v>43056</v>
      </c>
      <c r="LR76" s="153">
        <v>43057</v>
      </c>
      <c r="LS76" s="153">
        <v>43058</v>
      </c>
      <c r="LT76" s="153">
        <v>43059</v>
      </c>
      <c r="LU76" s="153">
        <v>43060</v>
      </c>
      <c r="LV76" s="153">
        <v>43061</v>
      </c>
      <c r="LW76" s="153">
        <v>43062</v>
      </c>
      <c r="LX76" s="153">
        <v>43063</v>
      </c>
      <c r="LY76" s="153">
        <v>43064</v>
      </c>
      <c r="LZ76" s="153">
        <v>43065</v>
      </c>
      <c r="MA76" s="153">
        <v>43066</v>
      </c>
      <c r="MB76" s="153">
        <v>43067</v>
      </c>
      <c r="MC76" s="153">
        <v>43068</v>
      </c>
      <c r="MD76" s="153">
        <v>43069</v>
      </c>
      <c r="ME76" s="153">
        <v>43070</v>
      </c>
      <c r="MF76" s="153">
        <v>43071</v>
      </c>
      <c r="MG76" s="153">
        <v>43072</v>
      </c>
      <c r="MH76" s="153">
        <v>43073</v>
      </c>
      <c r="MI76" s="153">
        <v>43074</v>
      </c>
      <c r="MJ76" s="153">
        <v>43075</v>
      </c>
      <c r="MK76" s="153">
        <v>43076</v>
      </c>
      <c r="ML76" s="153">
        <v>43077</v>
      </c>
      <c r="MM76" s="153">
        <v>43078</v>
      </c>
      <c r="MN76" s="153">
        <v>43079</v>
      </c>
      <c r="MO76" s="153">
        <v>43080</v>
      </c>
      <c r="MP76" s="153">
        <v>43081</v>
      </c>
      <c r="MQ76" s="153">
        <v>43082</v>
      </c>
      <c r="MR76" s="153">
        <v>43083</v>
      </c>
      <c r="MS76" s="153">
        <v>43084</v>
      </c>
      <c r="MT76" s="153">
        <v>43085</v>
      </c>
      <c r="MU76" s="153">
        <v>43086</v>
      </c>
      <c r="MV76" s="153">
        <v>43087</v>
      </c>
      <c r="MW76" s="153">
        <v>43088</v>
      </c>
      <c r="MX76" s="153">
        <v>43089</v>
      </c>
      <c r="MY76" s="153">
        <v>43090</v>
      </c>
      <c r="MZ76" s="153">
        <v>43091</v>
      </c>
      <c r="NA76" s="153">
        <v>43092</v>
      </c>
      <c r="NB76" s="153">
        <v>43093</v>
      </c>
      <c r="NC76" s="153">
        <v>43094</v>
      </c>
      <c r="ND76" s="153">
        <v>43095</v>
      </c>
      <c r="NE76" s="153">
        <v>43096</v>
      </c>
      <c r="NF76" s="153">
        <v>43097</v>
      </c>
      <c r="NG76" s="153">
        <v>43098</v>
      </c>
      <c r="NH76" s="153">
        <v>43099</v>
      </c>
      <c r="NI76" s="153">
        <v>43100</v>
      </c>
      <c r="NJ76" s="154"/>
    </row>
    <row r="77" spans="1:374" s="155" customFormat="1" x14ac:dyDescent="0.35">
      <c r="A77" s="151"/>
      <c r="B77" s="1155"/>
      <c r="C77" s="1155"/>
      <c r="D77" s="1155"/>
      <c r="E77" s="1155"/>
      <c r="F77" s="1155"/>
      <c r="G77" s="1155"/>
      <c r="H77" s="1155"/>
      <c r="I77" s="156">
        <v>42736</v>
      </c>
      <c r="J77" s="157">
        <v>42737</v>
      </c>
      <c r="K77" s="157">
        <v>42738</v>
      </c>
      <c r="L77" s="157">
        <v>42739</v>
      </c>
      <c r="M77" s="157">
        <v>42740</v>
      </c>
      <c r="N77" s="157">
        <v>42741</v>
      </c>
      <c r="O77" s="157">
        <v>42742</v>
      </c>
      <c r="P77" s="157">
        <v>42743</v>
      </c>
      <c r="Q77" s="157">
        <v>42744</v>
      </c>
      <c r="R77" s="157">
        <v>42745</v>
      </c>
      <c r="S77" s="157">
        <v>42746</v>
      </c>
      <c r="T77" s="157">
        <v>42747</v>
      </c>
      <c r="U77" s="157">
        <v>42748</v>
      </c>
      <c r="V77" s="157">
        <v>42749</v>
      </c>
      <c r="W77" s="157">
        <v>42750</v>
      </c>
      <c r="X77" s="157">
        <v>42751</v>
      </c>
      <c r="Y77" s="157">
        <v>42752</v>
      </c>
      <c r="Z77" s="157">
        <v>42753</v>
      </c>
      <c r="AA77" s="157">
        <v>42754</v>
      </c>
      <c r="AB77" s="157">
        <v>42755</v>
      </c>
      <c r="AC77" s="157">
        <v>42756</v>
      </c>
      <c r="AD77" s="157">
        <v>42757</v>
      </c>
      <c r="AE77" s="157">
        <v>42758</v>
      </c>
      <c r="AF77" s="157">
        <v>42759</v>
      </c>
      <c r="AG77" s="157">
        <v>42760</v>
      </c>
      <c r="AH77" s="157">
        <v>42761</v>
      </c>
      <c r="AI77" s="157">
        <v>42762</v>
      </c>
      <c r="AJ77" s="157">
        <v>42763</v>
      </c>
      <c r="AK77" s="157">
        <v>42764</v>
      </c>
      <c r="AL77" s="157">
        <v>42765</v>
      </c>
      <c r="AM77" s="157">
        <v>42766</v>
      </c>
      <c r="AN77" s="157">
        <v>42767</v>
      </c>
      <c r="AO77" s="157">
        <v>42768</v>
      </c>
      <c r="AP77" s="157">
        <v>42769</v>
      </c>
      <c r="AQ77" s="157">
        <v>42770</v>
      </c>
      <c r="AR77" s="157">
        <v>42771</v>
      </c>
      <c r="AS77" s="157">
        <v>42772</v>
      </c>
      <c r="AT77" s="157">
        <v>42773</v>
      </c>
      <c r="AU77" s="157">
        <v>42774</v>
      </c>
      <c r="AV77" s="157">
        <v>42775</v>
      </c>
      <c r="AW77" s="157">
        <v>42776</v>
      </c>
      <c r="AX77" s="157">
        <v>42777</v>
      </c>
      <c r="AY77" s="157">
        <v>42778</v>
      </c>
      <c r="AZ77" s="157">
        <v>42779</v>
      </c>
      <c r="BA77" s="157">
        <v>42780</v>
      </c>
      <c r="BB77" s="157">
        <v>42781</v>
      </c>
      <c r="BC77" s="157">
        <v>42782</v>
      </c>
      <c r="BD77" s="157">
        <v>42783</v>
      </c>
      <c r="BE77" s="157">
        <v>42784</v>
      </c>
      <c r="BF77" s="157">
        <v>42785</v>
      </c>
      <c r="BG77" s="157">
        <v>42786</v>
      </c>
      <c r="BH77" s="157">
        <v>42787</v>
      </c>
      <c r="BI77" s="157">
        <v>42788</v>
      </c>
      <c r="BJ77" s="157">
        <v>42789</v>
      </c>
      <c r="BK77" s="157">
        <v>42790</v>
      </c>
      <c r="BL77" s="157">
        <v>42791</v>
      </c>
      <c r="BM77" s="157">
        <v>42792</v>
      </c>
      <c r="BN77" s="157">
        <v>42793</v>
      </c>
      <c r="BO77" s="157">
        <v>42794</v>
      </c>
      <c r="BP77" s="157">
        <v>42795</v>
      </c>
      <c r="BQ77" s="157">
        <v>42796</v>
      </c>
      <c r="BR77" s="157">
        <v>42797</v>
      </c>
      <c r="BS77" s="157">
        <v>42798</v>
      </c>
      <c r="BT77" s="157">
        <v>42799</v>
      </c>
      <c r="BU77" s="157">
        <v>42800</v>
      </c>
      <c r="BV77" s="157">
        <v>42801</v>
      </c>
      <c r="BW77" s="157">
        <v>42802</v>
      </c>
      <c r="BX77" s="157">
        <v>42803</v>
      </c>
      <c r="BY77" s="157">
        <v>42804</v>
      </c>
      <c r="BZ77" s="157">
        <v>42805</v>
      </c>
      <c r="CA77" s="157">
        <v>42806</v>
      </c>
      <c r="CB77" s="157">
        <v>42807</v>
      </c>
      <c r="CC77" s="157">
        <v>42808</v>
      </c>
      <c r="CD77" s="157">
        <v>42809</v>
      </c>
      <c r="CE77" s="157">
        <v>42810</v>
      </c>
      <c r="CF77" s="157">
        <v>42811</v>
      </c>
      <c r="CG77" s="157">
        <v>42812</v>
      </c>
      <c r="CH77" s="157">
        <v>42813</v>
      </c>
      <c r="CI77" s="157">
        <v>42814</v>
      </c>
      <c r="CJ77" s="157">
        <v>42815</v>
      </c>
      <c r="CK77" s="157">
        <v>42816</v>
      </c>
      <c r="CL77" s="157">
        <v>42817</v>
      </c>
      <c r="CM77" s="157">
        <v>42818</v>
      </c>
      <c r="CN77" s="157">
        <v>42819</v>
      </c>
      <c r="CO77" s="157">
        <v>42820</v>
      </c>
      <c r="CP77" s="157">
        <v>42821</v>
      </c>
      <c r="CQ77" s="157">
        <v>42822</v>
      </c>
      <c r="CR77" s="157">
        <v>42823</v>
      </c>
      <c r="CS77" s="157">
        <v>42824</v>
      </c>
      <c r="CT77" s="157">
        <v>42825</v>
      </c>
      <c r="CU77" s="157">
        <v>42826</v>
      </c>
      <c r="CV77" s="157">
        <v>42827</v>
      </c>
      <c r="CW77" s="157">
        <v>42828</v>
      </c>
      <c r="CX77" s="157">
        <v>42829</v>
      </c>
      <c r="CY77" s="157">
        <v>42830</v>
      </c>
      <c r="CZ77" s="157">
        <v>42831</v>
      </c>
      <c r="DA77" s="157">
        <v>42832</v>
      </c>
      <c r="DB77" s="157">
        <v>42833</v>
      </c>
      <c r="DC77" s="157">
        <v>42834</v>
      </c>
      <c r="DD77" s="157">
        <v>42835</v>
      </c>
      <c r="DE77" s="157">
        <v>42836</v>
      </c>
      <c r="DF77" s="157">
        <v>42837</v>
      </c>
      <c r="DG77" s="157">
        <v>42838</v>
      </c>
      <c r="DH77" s="157">
        <v>42839</v>
      </c>
      <c r="DI77" s="157">
        <v>42840</v>
      </c>
      <c r="DJ77" s="157">
        <v>42841</v>
      </c>
      <c r="DK77" s="157">
        <v>42842</v>
      </c>
      <c r="DL77" s="157">
        <v>42843</v>
      </c>
      <c r="DM77" s="157">
        <v>42844</v>
      </c>
      <c r="DN77" s="157">
        <v>42845</v>
      </c>
      <c r="DO77" s="157">
        <v>42846</v>
      </c>
      <c r="DP77" s="157">
        <v>42847</v>
      </c>
      <c r="DQ77" s="157">
        <v>42848</v>
      </c>
      <c r="DR77" s="157">
        <v>42849</v>
      </c>
      <c r="DS77" s="157">
        <v>42850</v>
      </c>
      <c r="DT77" s="157">
        <v>42851</v>
      </c>
      <c r="DU77" s="157">
        <v>42852</v>
      </c>
      <c r="DV77" s="157">
        <v>42853</v>
      </c>
      <c r="DW77" s="157">
        <v>42854</v>
      </c>
      <c r="DX77" s="157">
        <v>42855</v>
      </c>
      <c r="DY77" s="157">
        <v>42856</v>
      </c>
      <c r="DZ77" s="157">
        <v>42857</v>
      </c>
      <c r="EA77" s="157">
        <v>42858</v>
      </c>
      <c r="EB77" s="157">
        <v>42859</v>
      </c>
      <c r="EC77" s="157">
        <v>42860</v>
      </c>
      <c r="ED77" s="157">
        <v>42861</v>
      </c>
      <c r="EE77" s="157">
        <v>42862</v>
      </c>
      <c r="EF77" s="157">
        <v>42863</v>
      </c>
      <c r="EG77" s="157">
        <v>42864</v>
      </c>
      <c r="EH77" s="157">
        <v>42865</v>
      </c>
      <c r="EI77" s="157">
        <v>42866</v>
      </c>
      <c r="EJ77" s="157">
        <v>42867</v>
      </c>
      <c r="EK77" s="157">
        <v>42868</v>
      </c>
      <c r="EL77" s="157">
        <v>42869</v>
      </c>
      <c r="EM77" s="157">
        <v>42870</v>
      </c>
      <c r="EN77" s="157">
        <v>42871</v>
      </c>
      <c r="EO77" s="157">
        <v>42872</v>
      </c>
      <c r="EP77" s="157">
        <v>42873</v>
      </c>
      <c r="EQ77" s="157">
        <v>42874</v>
      </c>
      <c r="ER77" s="157">
        <v>42875</v>
      </c>
      <c r="ES77" s="157">
        <v>42876</v>
      </c>
      <c r="ET77" s="157">
        <v>42877</v>
      </c>
      <c r="EU77" s="157">
        <v>42878</v>
      </c>
      <c r="EV77" s="157">
        <v>42879</v>
      </c>
      <c r="EW77" s="157">
        <v>42880</v>
      </c>
      <c r="EX77" s="157">
        <v>42881</v>
      </c>
      <c r="EY77" s="157">
        <v>42882</v>
      </c>
      <c r="EZ77" s="157">
        <v>42883</v>
      </c>
      <c r="FA77" s="157">
        <v>42884</v>
      </c>
      <c r="FB77" s="157">
        <v>42885</v>
      </c>
      <c r="FC77" s="157">
        <v>42886</v>
      </c>
      <c r="FD77" s="157">
        <v>42887</v>
      </c>
      <c r="FE77" s="157">
        <v>42888</v>
      </c>
      <c r="FF77" s="157">
        <v>42889</v>
      </c>
      <c r="FG77" s="157">
        <v>42890</v>
      </c>
      <c r="FH77" s="157">
        <v>42891</v>
      </c>
      <c r="FI77" s="157">
        <v>42892</v>
      </c>
      <c r="FJ77" s="157">
        <v>42893</v>
      </c>
      <c r="FK77" s="157">
        <v>42894</v>
      </c>
      <c r="FL77" s="157">
        <v>42895</v>
      </c>
      <c r="FM77" s="157">
        <v>42896</v>
      </c>
      <c r="FN77" s="157">
        <v>42897</v>
      </c>
      <c r="FO77" s="157">
        <v>42898</v>
      </c>
      <c r="FP77" s="157">
        <v>42899</v>
      </c>
      <c r="FQ77" s="157">
        <v>42900</v>
      </c>
      <c r="FR77" s="157">
        <v>42901</v>
      </c>
      <c r="FS77" s="157">
        <v>42902</v>
      </c>
      <c r="FT77" s="157">
        <v>42903</v>
      </c>
      <c r="FU77" s="157">
        <v>42904</v>
      </c>
      <c r="FV77" s="157">
        <v>42905</v>
      </c>
      <c r="FW77" s="157">
        <v>42906</v>
      </c>
      <c r="FX77" s="157">
        <v>42907</v>
      </c>
      <c r="FY77" s="157">
        <v>42908</v>
      </c>
      <c r="FZ77" s="157">
        <v>42909</v>
      </c>
      <c r="GA77" s="157">
        <v>42910</v>
      </c>
      <c r="GB77" s="157">
        <v>42911</v>
      </c>
      <c r="GC77" s="157">
        <v>42912</v>
      </c>
      <c r="GD77" s="157">
        <v>42913</v>
      </c>
      <c r="GE77" s="157">
        <v>42914</v>
      </c>
      <c r="GF77" s="157">
        <v>42915</v>
      </c>
      <c r="GG77" s="157">
        <v>42916</v>
      </c>
      <c r="GH77" s="157">
        <v>42917</v>
      </c>
      <c r="GI77" s="157">
        <v>42918</v>
      </c>
      <c r="GJ77" s="157">
        <v>42919</v>
      </c>
      <c r="GK77" s="157">
        <v>42920</v>
      </c>
      <c r="GL77" s="157">
        <v>42921</v>
      </c>
      <c r="GM77" s="157">
        <v>42922</v>
      </c>
      <c r="GN77" s="157">
        <v>42923</v>
      </c>
      <c r="GO77" s="157">
        <v>42924</v>
      </c>
      <c r="GP77" s="157">
        <v>42925</v>
      </c>
      <c r="GQ77" s="157">
        <v>42926</v>
      </c>
      <c r="GR77" s="157">
        <v>42927</v>
      </c>
      <c r="GS77" s="157">
        <v>42928</v>
      </c>
      <c r="GT77" s="157">
        <v>42929</v>
      </c>
      <c r="GU77" s="157">
        <v>42930</v>
      </c>
      <c r="GV77" s="157">
        <v>42931</v>
      </c>
      <c r="GW77" s="157">
        <v>42932</v>
      </c>
      <c r="GX77" s="157">
        <v>42933</v>
      </c>
      <c r="GY77" s="157">
        <v>42934</v>
      </c>
      <c r="GZ77" s="157">
        <v>42935</v>
      </c>
      <c r="HA77" s="157">
        <v>42936</v>
      </c>
      <c r="HB77" s="157">
        <v>42937</v>
      </c>
      <c r="HC77" s="157">
        <v>42938</v>
      </c>
      <c r="HD77" s="157">
        <v>42939</v>
      </c>
      <c r="HE77" s="157">
        <v>42940</v>
      </c>
      <c r="HF77" s="157">
        <v>42941</v>
      </c>
      <c r="HG77" s="157">
        <v>42942</v>
      </c>
      <c r="HH77" s="157">
        <v>42943</v>
      </c>
      <c r="HI77" s="157">
        <v>42944</v>
      </c>
      <c r="HJ77" s="157">
        <v>42945</v>
      </c>
      <c r="HK77" s="157">
        <v>42946</v>
      </c>
      <c r="HL77" s="157">
        <v>42947</v>
      </c>
      <c r="HM77" s="157">
        <v>42948</v>
      </c>
      <c r="HN77" s="157">
        <v>42949</v>
      </c>
      <c r="HO77" s="157">
        <v>42950</v>
      </c>
      <c r="HP77" s="157">
        <v>42951</v>
      </c>
      <c r="HQ77" s="157">
        <v>42952</v>
      </c>
      <c r="HR77" s="157">
        <v>42953</v>
      </c>
      <c r="HS77" s="157">
        <v>42954</v>
      </c>
      <c r="HT77" s="157">
        <v>42955</v>
      </c>
      <c r="HU77" s="157">
        <v>42956</v>
      </c>
      <c r="HV77" s="157">
        <v>42957</v>
      </c>
      <c r="HW77" s="157">
        <v>42958</v>
      </c>
      <c r="HX77" s="157">
        <v>42959</v>
      </c>
      <c r="HY77" s="157">
        <v>42960</v>
      </c>
      <c r="HZ77" s="157">
        <v>42961</v>
      </c>
      <c r="IA77" s="157">
        <v>42962</v>
      </c>
      <c r="IB77" s="157">
        <v>42963</v>
      </c>
      <c r="IC77" s="157">
        <v>42964</v>
      </c>
      <c r="ID77" s="157">
        <v>42965</v>
      </c>
      <c r="IE77" s="157">
        <v>42966</v>
      </c>
      <c r="IF77" s="157">
        <v>42967</v>
      </c>
      <c r="IG77" s="157">
        <v>42968</v>
      </c>
      <c r="IH77" s="157">
        <v>42969</v>
      </c>
      <c r="II77" s="157">
        <v>42970</v>
      </c>
      <c r="IJ77" s="157">
        <v>42971</v>
      </c>
      <c r="IK77" s="157">
        <v>42972</v>
      </c>
      <c r="IL77" s="157">
        <v>42973</v>
      </c>
      <c r="IM77" s="157">
        <v>42974</v>
      </c>
      <c r="IN77" s="157">
        <v>42975</v>
      </c>
      <c r="IO77" s="157">
        <v>42976</v>
      </c>
      <c r="IP77" s="157">
        <v>42977</v>
      </c>
      <c r="IQ77" s="157">
        <v>42978</v>
      </c>
      <c r="IR77" s="157">
        <v>42979</v>
      </c>
      <c r="IS77" s="157">
        <v>42980</v>
      </c>
      <c r="IT77" s="157">
        <v>42981</v>
      </c>
      <c r="IU77" s="157">
        <v>42982</v>
      </c>
      <c r="IV77" s="157">
        <v>42983</v>
      </c>
      <c r="IW77" s="157">
        <v>42984</v>
      </c>
      <c r="IX77" s="157">
        <v>42985</v>
      </c>
      <c r="IY77" s="157">
        <v>42986</v>
      </c>
      <c r="IZ77" s="157">
        <v>42987</v>
      </c>
      <c r="JA77" s="157">
        <v>42988</v>
      </c>
      <c r="JB77" s="157">
        <v>42989</v>
      </c>
      <c r="JC77" s="157">
        <v>42990</v>
      </c>
      <c r="JD77" s="157">
        <v>42991</v>
      </c>
      <c r="JE77" s="157">
        <v>42992</v>
      </c>
      <c r="JF77" s="157">
        <v>42993</v>
      </c>
      <c r="JG77" s="157">
        <v>42994</v>
      </c>
      <c r="JH77" s="157">
        <v>42995</v>
      </c>
      <c r="JI77" s="157">
        <v>42996</v>
      </c>
      <c r="JJ77" s="157">
        <v>42997</v>
      </c>
      <c r="JK77" s="157">
        <v>42998</v>
      </c>
      <c r="JL77" s="157">
        <v>42999</v>
      </c>
      <c r="JM77" s="157">
        <v>43000</v>
      </c>
      <c r="JN77" s="157">
        <v>43001</v>
      </c>
      <c r="JO77" s="157">
        <v>43002</v>
      </c>
      <c r="JP77" s="157">
        <v>43003</v>
      </c>
      <c r="JQ77" s="157">
        <v>43004</v>
      </c>
      <c r="JR77" s="157">
        <v>43005</v>
      </c>
      <c r="JS77" s="157">
        <v>43006</v>
      </c>
      <c r="JT77" s="157">
        <v>43007</v>
      </c>
      <c r="JU77" s="157">
        <v>43008</v>
      </c>
      <c r="JV77" s="157">
        <v>43009</v>
      </c>
      <c r="JW77" s="157">
        <v>43010</v>
      </c>
      <c r="JX77" s="157">
        <v>43011</v>
      </c>
      <c r="JY77" s="157">
        <v>43012</v>
      </c>
      <c r="JZ77" s="157">
        <v>43013</v>
      </c>
      <c r="KA77" s="157">
        <v>43014</v>
      </c>
      <c r="KB77" s="157">
        <v>43015</v>
      </c>
      <c r="KC77" s="157">
        <v>43016</v>
      </c>
      <c r="KD77" s="157">
        <v>43017</v>
      </c>
      <c r="KE77" s="157">
        <v>43018</v>
      </c>
      <c r="KF77" s="157">
        <v>43019</v>
      </c>
      <c r="KG77" s="157">
        <v>43020</v>
      </c>
      <c r="KH77" s="157">
        <v>43021</v>
      </c>
      <c r="KI77" s="157">
        <v>43022</v>
      </c>
      <c r="KJ77" s="157">
        <v>43023</v>
      </c>
      <c r="KK77" s="157">
        <v>43024</v>
      </c>
      <c r="KL77" s="157">
        <v>43025</v>
      </c>
      <c r="KM77" s="157">
        <v>43026</v>
      </c>
      <c r="KN77" s="157">
        <v>43027</v>
      </c>
      <c r="KO77" s="157">
        <v>43028</v>
      </c>
      <c r="KP77" s="157">
        <v>43029</v>
      </c>
      <c r="KQ77" s="157">
        <v>43030</v>
      </c>
      <c r="KR77" s="157">
        <v>43031</v>
      </c>
      <c r="KS77" s="157">
        <v>43032</v>
      </c>
      <c r="KT77" s="157">
        <v>43033</v>
      </c>
      <c r="KU77" s="157">
        <v>43034</v>
      </c>
      <c r="KV77" s="157">
        <v>43035</v>
      </c>
      <c r="KW77" s="157">
        <v>43036</v>
      </c>
      <c r="KX77" s="157">
        <v>43037</v>
      </c>
      <c r="KY77" s="157">
        <v>43038</v>
      </c>
      <c r="KZ77" s="157">
        <v>43039</v>
      </c>
      <c r="LA77" s="157">
        <v>43040</v>
      </c>
      <c r="LB77" s="157">
        <v>43041</v>
      </c>
      <c r="LC77" s="157">
        <v>43042</v>
      </c>
      <c r="LD77" s="157">
        <v>43043</v>
      </c>
      <c r="LE77" s="157">
        <v>43044</v>
      </c>
      <c r="LF77" s="157">
        <v>43045</v>
      </c>
      <c r="LG77" s="157">
        <v>43046</v>
      </c>
      <c r="LH77" s="157">
        <v>43047</v>
      </c>
      <c r="LI77" s="157">
        <v>43048</v>
      </c>
      <c r="LJ77" s="157">
        <v>43049</v>
      </c>
      <c r="LK77" s="157">
        <v>43050</v>
      </c>
      <c r="LL77" s="157">
        <v>43051</v>
      </c>
      <c r="LM77" s="157">
        <v>43052</v>
      </c>
      <c r="LN77" s="157">
        <v>43053</v>
      </c>
      <c r="LO77" s="157">
        <v>43054</v>
      </c>
      <c r="LP77" s="157">
        <v>43055</v>
      </c>
      <c r="LQ77" s="157">
        <v>43056</v>
      </c>
      <c r="LR77" s="157">
        <v>43057</v>
      </c>
      <c r="LS77" s="157">
        <v>43058</v>
      </c>
      <c r="LT77" s="157">
        <v>43059</v>
      </c>
      <c r="LU77" s="157">
        <v>43060</v>
      </c>
      <c r="LV77" s="157">
        <v>43061</v>
      </c>
      <c r="LW77" s="157">
        <v>43062</v>
      </c>
      <c r="LX77" s="157">
        <v>43063</v>
      </c>
      <c r="LY77" s="157">
        <v>43064</v>
      </c>
      <c r="LZ77" s="157">
        <v>43065</v>
      </c>
      <c r="MA77" s="157">
        <v>43066</v>
      </c>
      <c r="MB77" s="157">
        <v>43067</v>
      </c>
      <c r="MC77" s="157">
        <v>43068</v>
      </c>
      <c r="MD77" s="157">
        <v>43069</v>
      </c>
      <c r="ME77" s="157">
        <v>43070</v>
      </c>
      <c r="MF77" s="157">
        <v>43071</v>
      </c>
      <c r="MG77" s="157">
        <v>43072</v>
      </c>
      <c r="MH77" s="157">
        <v>43073</v>
      </c>
      <c r="MI77" s="157">
        <v>43074</v>
      </c>
      <c r="MJ77" s="157">
        <v>43075</v>
      </c>
      <c r="MK77" s="157">
        <v>43076</v>
      </c>
      <c r="ML77" s="157">
        <v>43077</v>
      </c>
      <c r="MM77" s="157">
        <v>43078</v>
      </c>
      <c r="MN77" s="157">
        <v>43079</v>
      </c>
      <c r="MO77" s="157">
        <v>43080</v>
      </c>
      <c r="MP77" s="157">
        <v>43081</v>
      </c>
      <c r="MQ77" s="157">
        <v>43082</v>
      </c>
      <c r="MR77" s="157">
        <v>43083</v>
      </c>
      <c r="MS77" s="157">
        <v>43084</v>
      </c>
      <c r="MT77" s="157">
        <v>43085</v>
      </c>
      <c r="MU77" s="157">
        <v>43086</v>
      </c>
      <c r="MV77" s="157">
        <v>43087</v>
      </c>
      <c r="MW77" s="157">
        <v>43088</v>
      </c>
      <c r="MX77" s="157">
        <v>43089</v>
      </c>
      <c r="MY77" s="157">
        <v>43090</v>
      </c>
      <c r="MZ77" s="157">
        <v>43091</v>
      </c>
      <c r="NA77" s="157">
        <v>43092</v>
      </c>
      <c r="NB77" s="157">
        <v>43093</v>
      </c>
      <c r="NC77" s="157">
        <v>43094</v>
      </c>
      <c r="ND77" s="157">
        <v>43095</v>
      </c>
      <c r="NE77" s="157">
        <v>43096</v>
      </c>
      <c r="NF77" s="157">
        <v>43097</v>
      </c>
      <c r="NG77" s="157">
        <v>43098</v>
      </c>
      <c r="NH77" s="157">
        <v>43099</v>
      </c>
      <c r="NI77" s="157">
        <v>43100</v>
      </c>
      <c r="NJ77" s="154"/>
    </row>
    <row r="78" spans="1:374" s="155" customFormat="1" x14ac:dyDescent="0.35">
      <c r="A78" s="151"/>
      <c r="B78" s="1154"/>
      <c r="C78" s="1154"/>
      <c r="D78" s="1154"/>
      <c r="E78" s="1154"/>
      <c r="F78" s="1154"/>
      <c r="G78" s="1154"/>
      <c r="H78" s="1154" t="str">
        <f t="shared" ref="H78" si="27">IF(F78="","",F78-G78)</f>
        <v/>
      </c>
      <c r="I78" s="152">
        <v>42736</v>
      </c>
      <c r="J78" s="153">
        <v>42737</v>
      </c>
      <c r="K78" s="153">
        <v>42738</v>
      </c>
      <c r="L78" s="153">
        <v>42739</v>
      </c>
      <c r="M78" s="153">
        <v>42740</v>
      </c>
      <c r="N78" s="153">
        <v>42741</v>
      </c>
      <c r="O78" s="153">
        <v>42742</v>
      </c>
      <c r="P78" s="153">
        <v>42743</v>
      </c>
      <c r="Q78" s="153">
        <v>42744</v>
      </c>
      <c r="R78" s="153">
        <v>42745</v>
      </c>
      <c r="S78" s="153">
        <v>42746</v>
      </c>
      <c r="T78" s="153">
        <v>42747</v>
      </c>
      <c r="U78" s="153">
        <v>42748</v>
      </c>
      <c r="V78" s="153">
        <v>42749</v>
      </c>
      <c r="W78" s="153">
        <v>42750</v>
      </c>
      <c r="X78" s="153">
        <v>42751</v>
      </c>
      <c r="Y78" s="153">
        <v>42752</v>
      </c>
      <c r="Z78" s="153">
        <v>42753</v>
      </c>
      <c r="AA78" s="153">
        <v>42754</v>
      </c>
      <c r="AB78" s="153">
        <v>42755</v>
      </c>
      <c r="AC78" s="153">
        <v>42756</v>
      </c>
      <c r="AD78" s="153">
        <v>42757</v>
      </c>
      <c r="AE78" s="153">
        <v>42758</v>
      </c>
      <c r="AF78" s="153">
        <v>42759</v>
      </c>
      <c r="AG78" s="153">
        <v>42760</v>
      </c>
      <c r="AH78" s="153">
        <v>42761</v>
      </c>
      <c r="AI78" s="153">
        <v>42762</v>
      </c>
      <c r="AJ78" s="153">
        <v>42763</v>
      </c>
      <c r="AK78" s="153">
        <v>42764</v>
      </c>
      <c r="AL78" s="153">
        <v>42765</v>
      </c>
      <c r="AM78" s="153">
        <v>42766</v>
      </c>
      <c r="AN78" s="153">
        <v>42767</v>
      </c>
      <c r="AO78" s="153">
        <v>42768</v>
      </c>
      <c r="AP78" s="153">
        <v>42769</v>
      </c>
      <c r="AQ78" s="153">
        <v>42770</v>
      </c>
      <c r="AR78" s="153">
        <v>42771</v>
      </c>
      <c r="AS78" s="153">
        <v>42772</v>
      </c>
      <c r="AT78" s="153">
        <v>42773</v>
      </c>
      <c r="AU78" s="153">
        <v>42774</v>
      </c>
      <c r="AV78" s="153">
        <v>42775</v>
      </c>
      <c r="AW78" s="153">
        <v>42776</v>
      </c>
      <c r="AX78" s="153">
        <v>42777</v>
      </c>
      <c r="AY78" s="153">
        <v>42778</v>
      </c>
      <c r="AZ78" s="153">
        <v>42779</v>
      </c>
      <c r="BA78" s="153">
        <v>42780</v>
      </c>
      <c r="BB78" s="153">
        <v>42781</v>
      </c>
      <c r="BC78" s="153">
        <v>42782</v>
      </c>
      <c r="BD78" s="153">
        <v>42783</v>
      </c>
      <c r="BE78" s="153">
        <v>42784</v>
      </c>
      <c r="BF78" s="153">
        <v>42785</v>
      </c>
      <c r="BG78" s="153">
        <v>42786</v>
      </c>
      <c r="BH78" s="153">
        <v>42787</v>
      </c>
      <c r="BI78" s="153">
        <v>42788</v>
      </c>
      <c r="BJ78" s="153">
        <v>42789</v>
      </c>
      <c r="BK78" s="153">
        <v>42790</v>
      </c>
      <c r="BL78" s="153">
        <v>42791</v>
      </c>
      <c r="BM78" s="153">
        <v>42792</v>
      </c>
      <c r="BN78" s="153">
        <v>42793</v>
      </c>
      <c r="BO78" s="153">
        <v>42794</v>
      </c>
      <c r="BP78" s="153">
        <v>42795</v>
      </c>
      <c r="BQ78" s="153">
        <v>42796</v>
      </c>
      <c r="BR78" s="153">
        <v>42797</v>
      </c>
      <c r="BS78" s="153">
        <v>42798</v>
      </c>
      <c r="BT78" s="153">
        <v>42799</v>
      </c>
      <c r="BU78" s="153">
        <v>42800</v>
      </c>
      <c r="BV78" s="153">
        <v>42801</v>
      </c>
      <c r="BW78" s="153">
        <v>42802</v>
      </c>
      <c r="BX78" s="153">
        <v>42803</v>
      </c>
      <c r="BY78" s="153">
        <v>42804</v>
      </c>
      <c r="BZ78" s="153">
        <v>42805</v>
      </c>
      <c r="CA78" s="153">
        <v>42806</v>
      </c>
      <c r="CB78" s="153">
        <v>42807</v>
      </c>
      <c r="CC78" s="153">
        <v>42808</v>
      </c>
      <c r="CD78" s="153">
        <v>42809</v>
      </c>
      <c r="CE78" s="153">
        <v>42810</v>
      </c>
      <c r="CF78" s="153">
        <v>42811</v>
      </c>
      <c r="CG78" s="153">
        <v>42812</v>
      </c>
      <c r="CH78" s="153">
        <v>42813</v>
      </c>
      <c r="CI78" s="153">
        <v>42814</v>
      </c>
      <c r="CJ78" s="153">
        <v>42815</v>
      </c>
      <c r="CK78" s="153">
        <v>42816</v>
      </c>
      <c r="CL78" s="153">
        <v>42817</v>
      </c>
      <c r="CM78" s="153">
        <v>42818</v>
      </c>
      <c r="CN78" s="153">
        <v>42819</v>
      </c>
      <c r="CO78" s="153">
        <v>42820</v>
      </c>
      <c r="CP78" s="153">
        <v>42821</v>
      </c>
      <c r="CQ78" s="153">
        <v>42822</v>
      </c>
      <c r="CR78" s="153">
        <v>42823</v>
      </c>
      <c r="CS78" s="153">
        <v>42824</v>
      </c>
      <c r="CT78" s="153">
        <v>42825</v>
      </c>
      <c r="CU78" s="153">
        <v>42826</v>
      </c>
      <c r="CV78" s="153">
        <v>42827</v>
      </c>
      <c r="CW78" s="153">
        <v>42828</v>
      </c>
      <c r="CX78" s="153">
        <v>42829</v>
      </c>
      <c r="CY78" s="153">
        <v>42830</v>
      </c>
      <c r="CZ78" s="153">
        <v>42831</v>
      </c>
      <c r="DA78" s="153">
        <v>42832</v>
      </c>
      <c r="DB78" s="153">
        <v>42833</v>
      </c>
      <c r="DC78" s="153">
        <v>42834</v>
      </c>
      <c r="DD78" s="153">
        <v>42835</v>
      </c>
      <c r="DE78" s="153">
        <v>42836</v>
      </c>
      <c r="DF78" s="153">
        <v>42837</v>
      </c>
      <c r="DG78" s="153">
        <v>42838</v>
      </c>
      <c r="DH78" s="153">
        <v>42839</v>
      </c>
      <c r="DI78" s="153">
        <v>42840</v>
      </c>
      <c r="DJ78" s="153">
        <v>42841</v>
      </c>
      <c r="DK78" s="153">
        <v>42842</v>
      </c>
      <c r="DL78" s="153">
        <v>42843</v>
      </c>
      <c r="DM78" s="153">
        <v>42844</v>
      </c>
      <c r="DN78" s="153">
        <v>42845</v>
      </c>
      <c r="DO78" s="153">
        <v>42846</v>
      </c>
      <c r="DP78" s="153">
        <v>42847</v>
      </c>
      <c r="DQ78" s="153">
        <v>42848</v>
      </c>
      <c r="DR78" s="153">
        <v>42849</v>
      </c>
      <c r="DS78" s="153">
        <v>42850</v>
      </c>
      <c r="DT78" s="153">
        <v>42851</v>
      </c>
      <c r="DU78" s="153">
        <v>42852</v>
      </c>
      <c r="DV78" s="153">
        <v>42853</v>
      </c>
      <c r="DW78" s="153">
        <v>42854</v>
      </c>
      <c r="DX78" s="153">
        <v>42855</v>
      </c>
      <c r="DY78" s="153">
        <v>42856</v>
      </c>
      <c r="DZ78" s="153">
        <v>42857</v>
      </c>
      <c r="EA78" s="153">
        <v>42858</v>
      </c>
      <c r="EB78" s="153">
        <v>42859</v>
      </c>
      <c r="EC78" s="153">
        <v>42860</v>
      </c>
      <c r="ED78" s="153">
        <v>42861</v>
      </c>
      <c r="EE78" s="153">
        <v>42862</v>
      </c>
      <c r="EF78" s="153">
        <v>42863</v>
      </c>
      <c r="EG78" s="153">
        <v>42864</v>
      </c>
      <c r="EH78" s="153">
        <v>42865</v>
      </c>
      <c r="EI78" s="153">
        <v>42866</v>
      </c>
      <c r="EJ78" s="153">
        <v>42867</v>
      </c>
      <c r="EK78" s="153">
        <v>42868</v>
      </c>
      <c r="EL78" s="153">
        <v>42869</v>
      </c>
      <c r="EM78" s="153">
        <v>42870</v>
      </c>
      <c r="EN78" s="153">
        <v>42871</v>
      </c>
      <c r="EO78" s="153">
        <v>42872</v>
      </c>
      <c r="EP78" s="153">
        <v>42873</v>
      </c>
      <c r="EQ78" s="153">
        <v>42874</v>
      </c>
      <c r="ER78" s="153">
        <v>42875</v>
      </c>
      <c r="ES78" s="153">
        <v>42876</v>
      </c>
      <c r="ET78" s="153">
        <v>42877</v>
      </c>
      <c r="EU78" s="153">
        <v>42878</v>
      </c>
      <c r="EV78" s="153">
        <v>42879</v>
      </c>
      <c r="EW78" s="153">
        <v>42880</v>
      </c>
      <c r="EX78" s="153">
        <v>42881</v>
      </c>
      <c r="EY78" s="153">
        <v>42882</v>
      </c>
      <c r="EZ78" s="153">
        <v>42883</v>
      </c>
      <c r="FA78" s="153">
        <v>42884</v>
      </c>
      <c r="FB78" s="153">
        <v>42885</v>
      </c>
      <c r="FC78" s="153">
        <v>42886</v>
      </c>
      <c r="FD78" s="153">
        <v>42887</v>
      </c>
      <c r="FE78" s="153">
        <v>42888</v>
      </c>
      <c r="FF78" s="153">
        <v>42889</v>
      </c>
      <c r="FG78" s="153">
        <v>42890</v>
      </c>
      <c r="FH78" s="153">
        <v>42891</v>
      </c>
      <c r="FI78" s="153">
        <v>42892</v>
      </c>
      <c r="FJ78" s="153">
        <v>42893</v>
      </c>
      <c r="FK78" s="153">
        <v>42894</v>
      </c>
      <c r="FL78" s="153">
        <v>42895</v>
      </c>
      <c r="FM78" s="153">
        <v>42896</v>
      </c>
      <c r="FN78" s="153">
        <v>42897</v>
      </c>
      <c r="FO78" s="153">
        <v>42898</v>
      </c>
      <c r="FP78" s="153">
        <v>42899</v>
      </c>
      <c r="FQ78" s="153">
        <v>42900</v>
      </c>
      <c r="FR78" s="153">
        <v>42901</v>
      </c>
      <c r="FS78" s="153">
        <v>42902</v>
      </c>
      <c r="FT78" s="153">
        <v>42903</v>
      </c>
      <c r="FU78" s="153">
        <v>42904</v>
      </c>
      <c r="FV78" s="153">
        <v>42905</v>
      </c>
      <c r="FW78" s="153">
        <v>42906</v>
      </c>
      <c r="FX78" s="153">
        <v>42907</v>
      </c>
      <c r="FY78" s="153">
        <v>42908</v>
      </c>
      <c r="FZ78" s="153">
        <v>42909</v>
      </c>
      <c r="GA78" s="153">
        <v>42910</v>
      </c>
      <c r="GB78" s="153">
        <v>42911</v>
      </c>
      <c r="GC78" s="153">
        <v>42912</v>
      </c>
      <c r="GD78" s="153">
        <v>42913</v>
      </c>
      <c r="GE78" s="153">
        <v>42914</v>
      </c>
      <c r="GF78" s="153">
        <v>42915</v>
      </c>
      <c r="GG78" s="153">
        <v>42916</v>
      </c>
      <c r="GH78" s="153">
        <v>42917</v>
      </c>
      <c r="GI78" s="153">
        <v>42918</v>
      </c>
      <c r="GJ78" s="153">
        <v>42919</v>
      </c>
      <c r="GK78" s="153">
        <v>42920</v>
      </c>
      <c r="GL78" s="153">
        <v>42921</v>
      </c>
      <c r="GM78" s="153">
        <v>42922</v>
      </c>
      <c r="GN78" s="153">
        <v>42923</v>
      </c>
      <c r="GO78" s="153">
        <v>42924</v>
      </c>
      <c r="GP78" s="153">
        <v>42925</v>
      </c>
      <c r="GQ78" s="153">
        <v>42926</v>
      </c>
      <c r="GR78" s="153">
        <v>42927</v>
      </c>
      <c r="GS78" s="153">
        <v>42928</v>
      </c>
      <c r="GT78" s="153">
        <v>42929</v>
      </c>
      <c r="GU78" s="153">
        <v>42930</v>
      </c>
      <c r="GV78" s="153">
        <v>42931</v>
      </c>
      <c r="GW78" s="153">
        <v>42932</v>
      </c>
      <c r="GX78" s="153">
        <v>42933</v>
      </c>
      <c r="GY78" s="153">
        <v>42934</v>
      </c>
      <c r="GZ78" s="153">
        <v>42935</v>
      </c>
      <c r="HA78" s="153">
        <v>42936</v>
      </c>
      <c r="HB78" s="153">
        <v>42937</v>
      </c>
      <c r="HC78" s="153">
        <v>42938</v>
      </c>
      <c r="HD78" s="153">
        <v>42939</v>
      </c>
      <c r="HE78" s="153">
        <v>42940</v>
      </c>
      <c r="HF78" s="153">
        <v>42941</v>
      </c>
      <c r="HG78" s="153">
        <v>42942</v>
      </c>
      <c r="HH78" s="153">
        <v>42943</v>
      </c>
      <c r="HI78" s="153">
        <v>42944</v>
      </c>
      <c r="HJ78" s="153">
        <v>42945</v>
      </c>
      <c r="HK78" s="153">
        <v>42946</v>
      </c>
      <c r="HL78" s="153">
        <v>42947</v>
      </c>
      <c r="HM78" s="153">
        <v>42948</v>
      </c>
      <c r="HN78" s="153">
        <v>42949</v>
      </c>
      <c r="HO78" s="153">
        <v>42950</v>
      </c>
      <c r="HP78" s="153">
        <v>42951</v>
      </c>
      <c r="HQ78" s="153">
        <v>42952</v>
      </c>
      <c r="HR78" s="153">
        <v>42953</v>
      </c>
      <c r="HS78" s="153">
        <v>42954</v>
      </c>
      <c r="HT78" s="153">
        <v>42955</v>
      </c>
      <c r="HU78" s="153">
        <v>42956</v>
      </c>
      <c r="HV78" s="153">
        <v>42957</v>
      </c>
      <c r="HW78" s="153">
        <v>42958</v>
      </c>
      <c r="HX78" s="153">
        <v>42959</v>
      </c>
      <c r="HY78" s="153">
        <v>42960</v>
      </c>
      <c r="HZ78" s="153">
        <v>42961</v>
      </c>
      <c r="IA78" s="153">
        <v>42962</v>
      </c>
      <c r="IB78" s="153">
        <v>42963</v>
      </c>
      <c r="IC78" s="153">
        <v>42964</v>
      </c>
      <c r="ID78" s="153">
        <v>42965</v>
      </c>
      <c r="IE78" s="153">
        <v>42966</v>
      </c>
      <c r="IF78" s="153">
        <v>42967</v>
      </c>
      <c r="IG78" s="153">
        <v>42968</v>
      </c>
      <c r="IH78" s="153">
        <v>42969</v>
      </c>
      <c r="II78" s="153">
        <v>42970</v>
      </c>
      <c r="IJ78" s="153">
        <v>42971</v>
      </c>
      <c r="IK78" s="153">
        <v>42972</v>
      </c>
      <c r="IL78" s="153">
        <v>42973</v>
      </c>
      <c r="IM78" s="153">
        <v>42974</v>
      </c>
      <c r="IN78" s="153">
        <v>42975</v>
      </c>
      <c r="IO78" s="153">
        <v>42976</v>
      </c>
      <c r="IP78" s="153">
        <v>42977</v>
      </c>
      <c r="IQ78" s="153">
        <v>42978</v>
      </c>
      <c r="IR78" s="153">
        <v>42979</v>
      </c>
      <c r="IS78" s="153">
        <v>42980</v>
      </c>
      <c r="IT78" s="153">
        <v>42981</v>
      </c>
      <c r="IU78" s="153">
        <v>42982</v>
      </c>
      <c r="IV78" s="153">
        <v>42983</v>
      </c>
      <c r="IW78" s="153">
        <v>42984</v>
      </c>
      <c r="IX78" s="153">
        <v>42985</v>
      </c>
      <c r="IY78" s="153">
        <v>42986</v>
      </c>
      <c r="IZ78" s="153">
        <v>42987</v>
      </c>
      <c r="JA78" s="153">
        <v>42988</v>
      </c>
      <c r="JB78" s="153">
        <v>42989</v>
      </c>
      <c r="JC78" s="153">
        <v>42990</v>
      </c>
      <c r="JD78" s="153">
        <v>42991</v>
      </c>
      <c r="JE78" s="153">
        <v>42992</v>
      </c>
      <c r="JF78" s="153">
        <v>42993</v>
      </c>
      <c r="JG78" s="153">
        <v>42994</v>
      </c>
      <c r="JH78" s="153">
        <v>42995</v>
      </c>
      <c r="JI78" s="153">
        <v>42996</v>
      </c>
      <c r="JJ78" s="153">
        <v>42997</v>
      </c>
      <c r="JK78" s="153">
        <v>42998</v>
      </c>
      <c r="JL78" s="153">
        <v>42999</v>
      </c>
      <c r="JM78" s="153">
        <v>43000</v>
      </c>
      <c r="JN78" s="153">
        <v>43001</v>
      </c>
      <c r="JO78" s="153">
        <v>43002</v>
      </c>
      <c r="JP78" s="153">
        <v>43003</v>
      </c>
      <c r="JQ78" s="153">
        <v>43004</v>
      </c>
      <c r="JR78" s="153">
        <v>43005</v>
      </c>
      <c r="JS78" s="153">
        <v>43006</v>
      </c>
      <c r="JT78" s="153">
        <v>43007</v>
      </c>
      <c r="JU78" s="153">
        <v>43008</v>
      </c>
      <c r="JV78" s="153">
        <v>43009</v>
      </c>
      <c r="JW78" s="153">
        <v>43010</v>
      </c>
      <c r="JX78" s="153">
        <v>43011</v>
      </c>
      <c r="JY78" s="153">
        <v>43012</v>
      </c>
      <c r="JZ78" s="153">
        <v>43013</v>
      </c>
      <c r="KA78" s="153">
        <v>43014</v>
      </c>
      <c r="KB78" s="153">
        <v>43015</v>
      </c>
      <c r="KC78" s="153">
        <v>43016</v>
      </c>
      <c r="KD78" s="153">
        <v>43017</v>
      </c>
      <c r="KE78" s="153">
        <v>43018</v>
      </c>
      <c r="KF78" s="153">
        <v>43019</v>
      </c>
      <c r="KG78" s="153">
        <v>43020</v>
      </c>
      <c r="KH78" s="153">
        <v>43021</v>
      </c>
      <c r="KI78" s="153">
        <v>43022</v>
      </c>
      <c r="KJ78" s="153">
        <v>43023</v>
      </c>
      <c r="KK78" s="153">
        <v>43024</v>
      </c>
      <c r="KL78" s="153">
        <v>43025</v>
      </c>
      <c r="KM78" s="153">
        <v>43026</v>
      </c>
      <c r="KN78" s="153">
        <v>43027</v>
      </c>
      <c r="KO78" s="153">
        <v>43028</v>
      </c>
      <c r="KP78" s="153">
        <v>43029</v>
      </c>
      <c r="KQ78" s="153">
        <v>43030</v>
      </c>
      <c r="KR78" s="153">
        <v>43031</v>
      </c>
      <c r="KS78" s="153">
        <v>43032</v>
      </c>
      <c r="KT78" s="153">
        <v>43033</v>
      </c>
      <c r="KU78" s="153">
        <v>43034</v>
      </c>
      <c r="KV78" s="153">
        <v>43035</v>
      </c>
      <c r="KW78" s="153">
        <v>43036</v>
      </c>
      <c r="KX78" s="153">
        <v>43037</v>
      </c>
      <c r="KY78" s="153">
        <v>43038</v>
      </c>
      <c r="KZ78" s="153">
        <v>43039</v>
      </c>
      <c r="LA78" s="153">
        <v>43040</v>
      </c>
      <c r="LB78" s="153">
        <v>43041</v>
      </c>
      <c r="LC78" s="153">
        <v>43042</v>
      </c>
      <c r="LD78" s="153">
        <v>43043</v>
      </c>
      <c r="LE78" s="153">
        <v>43044</v>
      </c>
      <c r="LF78" s="153">
        <v>43045</v>
      </c>
      <c r="LG78" s="153">
        <v>43046</v>
      </c>
      <c r="LH78" s="153">
        <v>43047</v>
      </c>
      <c r="LI78" s="153">
        <v>43048</v>
      </c>
      <c r="LJ78" s="153">
        <v>43049</v>
      </c>
      <c r="LK78" s="153">
        <v>43050</v>
      </c>
      <c r="LL78" s="153">
        <v>43051</v>
      </c>
      <c r="LM78" s="153">
        <v>43052</v>
      </c>
      <c r="LN78" s="153">
        <v>43053</v>
      </c>
      <c r="LO78" s="153">
        <v>43054</v>
      </c>
      <c r="LP78" s="153">
        <v>43055</v>
      </c>
      <c r="LQ78" s="153">
        <v>43056</v>
      </c>
      <c r="LR78" s="153">
        <v>43057</v>
      </c>
      <c r="LS78" s="153">
        <v>43058</v>
      </c>
      <c r="LT78" s="153">
        <v>43059</v>
      </c>
      <c r="LU78" s="153">
        <v>43060</v>
      </c>
      <c r="LV78" s="153">
        <v>43061</v>
      </c>
      <c r="LW78" s="153">
        <v>43062</v>
      </c>
      <c r="LX78" s="153">
        <v>43063</v>
      </c>
      <c r="LY78" s="153">
        <v>43064</v>
      </c>
      <c r="LZ78" s="153">
        <v>43065</v>
      </c>
      <c r="MA78" s="153">
        <v>43066</v>
      </c>
      <c r="MB78" s="153">
        <v>43067</v>
      </c>
      <c r="MC78" s="153">
        <v>43068</v>
      </c>
      <c r="MD78" s="153">
        <v>43069</v>
      </c>
      <c r="ME78" s="153">
        <v>43070</v>
      </c>
      <c r="MF78" s="153">
        <v>43071</v>
      </c>
      <c r="MG78" s="153">
        <v>43072</v>
      </c>
      <c r="MH78" s="153">
        <v>43073</v>
      </c>
      <c r="MI78" s="153">
        <v>43074</v>
      </c>
      <c r="MJ78" s="153">
        <v>43075</v>
      </c>
      <c r="MK78" s="153">
        <v>43076</v>
      </c>
      <c r="ML78" s="153">
        <v>43077</v>
      </c>
      <c r="MM78" s="153">
        <v>43078</v>
      </c>
      <c r="MN78" s="153">
        <v>43079</v>
      </c>
      <c r="MO78" s="153">
        <v>43080</v>
      </c>
      <c r="MP78" s="153">
        <v>43081</v>
      </c>
      <c r="MQ78" s="153">
        <v>43082</v>
      </c>
      <c r="MR78" s="153">
        <v>43083</v>
      </c>
      <c r="MS78" s="153">
        <v>43084</v>
      </c>
      <c r="MT78" s="153">
        <v>43085</v>
      </c>
      <c r="MU78" s="153">
        <v>43086</v>
      </c>
      <c r="MV78" s="153">
        <v>43087</v>
      </c>
      <c r="MW78" s="153">
        <v>43088</v>
      </c>
      <c r="MX78" s="153">
        <v>43089</v>
      </c>
      <c r="MY78" s="153">
        <v>43090</v>
      </c>
      <c r="MZ78" s="153">
        <v>43091</v>
      </c>
      <c r="NA78" s="153">
        <v>43092</v>
      </c>
      <c r="NB78" s="153">
        <v>43093</v>
      </c>
      <c r="NC78" s="153">
        <v>43094</v>
      </c>
      <c r="ND78" s="153">
        <v>43095</v>
      </c>
      <c r="NE78" s="153">
        <v>43096</v>
      </c>
      <c r="NF78" s="153">
        <v>43097</v>
      </c>
      <c r="NG78" s="153">
        <v>43098</v>
      </c>
      <c r="NH78" s="153">
        <v>43099</v>
      </c>
      <c r="NI78" s="153">
        <v>43100</v>
      </c>
      <c r="NJ78" s="154"/>
    </row>
    <row r="79" spans="1:374" s="155" customFormat="1" x14ac:dyDescent="0.35">
      <c r="A79" s="151"/>
      <c r="B79" s="1155"/>
      <c r="C79" s="1155"/>
      <c r="D79" s="1155"/>
      <c r="E79" s="1155"/>
      <c r="F79" s="1155"/>
      <c r="G79" s="1155"/>
      <c r="H79" s="1155"/>
      <c r="I79" s="156">
        <v>42736</v>
      </c>
      <c r="J79" s="157">
        <v>42737</v>
      </c>
      <c r="K79" s="157">
        <v>42738</v>
      </c>
      <c r="L79" s="157">
        <v>42739</v>
      </c>
      <c r="M79" s="157">
        <v>42740</v>
      </c>
      <c r="N79" s="157">
        <v>42741</v>
      </c>
      <c r="O79" s="157">
        <v>42742</v>
      </c>
      <c r="P79" s="157">
        <v>42743</v>
      </c>
      <c r="Q79" s="157">
        <v>42744</v>
      </c>
      <c r="R79" s="157">
        <v>42745</v>
      </c>
      <c r="S79" s="157">
        <v>42746</v>
      </c>
      <c r="T79" s="157">
        <v>42747</v>
      </c>
      <c r="U79" s="157">
        <v>42748</v>
      </c>
      <c r="V79" s="157">
        <v>42749</v>
      </c>
      <c r="W79" s="157">
        <v>42750</v>
      </c>
      <c r="X79" s="157">
        <v>42751</v>
      </c>
      <c r="Y79" s="157">
        <v>42752</v>
      </c>
      <c r="Z79" s="157">
        <v>42753</v>
      </c>
      <c r="AA79" s="157">
        <v>42754</v>
      </c>
      <c r="AB79" s="157">
        <v>42755</v>
      </c>
      <c r="AC79" s="157">
        <v>42756</v>
      </c>
      <c r="AD79" s="157">
        <v>42757</v>
      </c>
      <c r="AE79" s="157">
        <v>42758</v>
      </c>
      <c r="AF79" s="157">
        <v>42759</v>
      </c>
      <c r="AG79" s="157">
        <v>42760</v>
      </c>
      <c r="AH79" s="157">
        <v>42761</v>
      </c>
      <c r="AI79" s="157">
        <v>42762</v>
      </c>
      <c r="AJ79" s="157">
        <v>42763</v>
      </c>
      <c r="AK79" s="157">
        <v>42764</v>
      </c>
      <c r="AL79" s="157">
        <v>42765</v>
      </c>
      <c r="AM79" s="157">
        <v>42766</v>
      </c>
      <c r="AN79" s="157">
        <v>42767</v>
      </c>
      <c r="AO79" s="157">
        <v>42768</v>
      </c>
      <c r="AP79" s="157">
        <v>42769</v>
      </c>
      <c r="AQ79" s="157">
        <v>42770</v>
      </c>
      <c r="AR79" s="157">
        <v>42771</v>
      </c>
      <c r="AS79" s="157">
        <v>42772</v>
      </c>
      <c r="AT79" s="157">
        <v>42773</v>
      </c>
      <c r="AU79" s="157">
        <v>42774</v>
      </c>
      <c r="AV79" s="157">
        <v>42775</v>
      </c>
      <c r="AW79" s="157">
        <v>42776</v>
      </c>
      <c r="AX79" s="157">
        <v>42777</v>
      </c>
      <c r="AY79" s="157">
        <v>42778</v>
      </c>
      <c r="AZ79" s="157">
        <v>42779</v>
      </c>
      <c r="BA79" s="157">
        <v>42780</v>
      </c>
      <c r="BB79" s="157">
        <v>42781</v>
      </c>
      <c r="BC79" s="157">
        <v>42782</v>
      </c>
      <c r="BD79" s="157">
        <v>42783</v>
      </c>
      <c r="BE79" s="157">
        <v>42784</v>
      </c>
      <c r="BF79" s="157">
        <v>42785</v>
      </c>
      <c r="BG79" s="157">
        <v>42786</v>
      </c>
      <c r="BH79" s="157">
        <v>42787</v>
      </c>
      <c r="BI79" s="157">
        <v>42788</v>
      </c>
      <c r="BJ79" s="157">
        <v>42789</v>
      </c>
      <c r="BK79" s="157">
        <v>42790</v>
      </c>
      <c r="BL79" s="157">
        <v>42791</v>
      </c>
      <c r="BM79" s="157">
        <v>42792</v>
      </c>
      <c r="BN79" s="157">
        <v>42793</v>
      </c>
      <c r="BO79" s="157">
        <v>42794</v>
      </c>
      <c r="BP79" s="157">
        <v>42795</v>
      </c>
      <c r="BQ79" s="157">
        <v>42796</v>
      </c>
      <c r="BR79" s="157">
        <v>42797</v>
      </c>
      <c r="BS79" s="157">
        <v>42798</v>
      </c>
      <c r="BT79" s="157">
        <v>42799</v>
      </c>
      <c r="BU79" s="157">
        <v>42800</v>
      </c>
      <c r="BV79" s="157">
        <v>42801</v>
      </c>
      <c r="BW79" s="157">
        <v>42802</v>
      </c>
      <c r="BX79" s="157">
        <v>42803</v>
      </c>
      <c r="BY79" s="157">
        <v>42804</v>
      </c>
      <c r="BZ79" s="157">
        <v>42805</v>
      </c>
      <c r="CA79" s="157">
        <v>42806</v>
      </c>
      <c r="CB79" s="157">
        <v>42807</v>
      </c>
      <c r="CC79" s="157">
        <v>42808</v>
      </c>
      <c r="CD79" s="157">
        <v>42809</v>
      </c>
      <c r="CE79" s="157">
        <v>42810</v>
      </c>
      <c r="CF79" s="157">
        <v>42811</v>
      </c>
      <c r="CG79" s="157">
        <v>42812</v>
      </c>
      <c r="CH79" s="157">
        <v>42813</v>
      </c>
      <c r="CI79" s="157">
        <v>42814</v>
      </c>
      <c r="CJ79" s="157">
        <v>42815</v>
      </c>
      <c r="CK79" s="157">
        <v>42816</v>
      </c>
      <c r="CL79" s="157">
        <v>42817</v>
      </c>
      <c r="CM79" s="157">
        <v>42818</v>
      </c>
      <c r="CN79" s="157">
        <v>42819</v>
      </c>
      <c r="CO79" s="157">
        <v>42820</v>
      </c>
      <c r="CP79" s="157">
        <v>42821</v>
      </c>
      <c r="CQ79" s="157">
        <v>42822</v>
      </c>
      <c r="CR79" s="157">
        <v>42823</v>
      </c>
      <c r="CS79" s="157">
        <v>42824</v>
      </c>
      <c r="CT79" s="157">
        <v>42825</v>
      </c>
      <c r="CU79" s="157">
        <v>42826</v>
      </c>
      <c r="CV79" s="157">
        <v>42827</v>
      </c>
      <c r="CW79" s="157">
        <v>42828</v>
      </c>
      <c r="CX79" s="157">
        <v>42829</v>
      </c>
      <c r="CY79" s="157">
        <v>42830</v>
      </c>
      <c r="CZ79" s="157">
        <v>42831</v>
      </c>
      <c r="DA79" s="157">
        <v>42832</v>
      </c>
      <c r="DB79" s="157">
        <v>42833</v>
      </c>
      <c r="DC79" s="157">
        <v>42834</v>
      </c>
      <c r="DD79" s="157">
        <v>42835</v>
      </c>
      <c r="DE79" s="157">
        <v>42836</v>
      </c>
      <c r="DF79" s="157">
        <v>42837</v>
      </c>
      <c r="DG79" s="157">
        <v>42838</v>
      </c>
      <c r="DH79" s="157">
        <v>42839</v>
      </c>
      <c r="DI79" s="157">
        <v>42840</v>
      </c>
      <c r="DJ79" s="157">
        <v>42841</v>
      </c>
      <c r="DK79" s="157">
        <v>42842</v>
      </c>
      <c r="DL79" s="157">
        <v>42843</v>
      </c>
      <c r="DM79" s="157">
        <v>42844</v>
      </c>
      <c r="DN79" s="157">
        <v>42845</v>
      </c>
      <c r="DO79" s="157">
        <v>42846</v>
      </c>
      <c r="DP79" s="157">
        <v>42847</v>
      </c>
      <c r="DQ79" s="157">
        <v>42848</v>
      </c>
      <c r="DR79" s="157">
        <v>42849</v>
      </c>
      <c r="DS79" s="157">
        <v>42850</v>
      </c>
      <c r="DT79" s="157">
        <v>42851</v>
      </c>
      <c r="DU79" s="157">
        <v>42852</v>
      </c>
      <c r="DV79" s="157">
        <v>42853</v>
      </c>
      <c r="DW79" s="157">
        <v>42854</v>
      </c>
      <c r="DX79" s="157">
        <v>42855</v>
      </c>
      <c r="DY79" s="157">
        <v>42856</v>
      </c>
      <c r="DZ79" s="157">
        <v>42857</v>
      </c>
      <c r="EA79" s="157">
        <v>42858</v>
      </c>
      <c r="EB79" s="157">
        <v>42859</v>
      </c>
      <c r="EC79" s="157">
        <v>42860</v>
      </c>
      <c r="ED79" s="157">
        <v>42861</v>
      </c>
      <c r="EE79" s="157">
        <v>42862</v>
      </c>
      <c r="EF79" s="157">
        <v>42863</v>
      </c>
      <c r="EG79" s="157">
        <v>42864</v>
      </c>
      <c r="EH79" s="157">
        <v>42865</v>
      </c>
      <c r="EI79" s="157">
        <v>42866</v>
      </c>
      <c r="EJ79" s="157">
        <v>42867</v>
      </c>
      <c r="EK79" s="157">
        <v>42868</v>
      </c>
      <c r="EL79" s="157">
        <v>42869</v>
      </c>
      <c r="EM79" s="157">
        <v>42870</v>
      </c>
      <c r="EN79" s="157">
        <v>42871</v>
      </c>
      <c r="EO79" s="157">
        <v>42872</v>
      </c>
      <c r="EP79" s="157">
        <v>42873</v>
      </c>
      <c r="EQ79" s="157">
        <v>42874</v>
      </c>
      <c r="ER79" s="157">
        <v>42875</v>
      </c>
      <c r="ES79" s="157">
        <v>42876</v>
      </c>
      <c r="ET79" s="157">
        <v>42877</v>
      </c>
      <c r="EU79" s="157">
        <v>42878</v>
      </c>
      <c r="EV79" s="157">
        <v>42879</v>
      </c>
      <c r="EW79" s="157">
        <v>42880</v>
      </c>
      <c r="EX79" s="157">
        <v>42881</v>
      </c>
      <c r="EY79" s="157">
        <v>42882</v>
      </c>
      <c r="EZ79" s="157">
        <v>42883</v>
      </c>
      <c r="FA79" s="157">
        <v>42884</v>
      </c>
      <c r="FB79" s="157">
        <v>42885</v>
      </c>
      <c r="FC79" s="157">
        <v>42886</v>
      </c>
      <c r="FD79" s="157">
        <v>42887</v>
      </c>
      <c r="FE79" s="157">
        <v>42888</v>
      </c>
      <c r="FF79" s="157">
        <v>42889</v>
      </c>
      <c r="FG79" s="157">
        <v>42890</v>
      </c>
      <c r="FH79" s="157">
        <v>42891</v>
      </c>
      <c r="FI79" s="157">
        <v>42892</v>
      </c>
      <c r="FJ79" s="157">
        <v>42893</v>
      </c>
      <c r="FK79" s="157">
        <v>42894</v>
      </c>
      <c r="FL79" s="157">
        <v>42895</v>
      </c>
      <c r="FM79" s="157">
        <v>42896</v>
      </c>
      <c r="FN79" s="157">
        <v>42897</v>
      </c>
      <c r="FO79" s="157">
        <v>42898</v>
      </c>
      <c r="FP79" s="157">
        <v>42899</v>
      </c>
      <c r="FQ79" s="157">
        <v>42900</v>
      </c>
      <c r="FR79" s="157">
        <v>42901</v>
      </c>
      <c r="FS79" s="157">
        <v>42902</v>
      </c>
      <c r="FT79" s="157">
        <v>42903</v>
      </c>
      <c r="FU79" s="157">
        <v>42904</v>
      </c>
      <c r="FV79" s="157">
        <v>42905</v>
      </c>
      <c r="FW79" s="157">
        <v>42906</v>
      </c>
      <c r="FX79" s="157">
        <v>42907</v>
      </c>
      <c r="FY79" s="157">
        <v>42908</v>
      </c>
      <c r="FZ79" s="157">
        <v>42909</v>
      </c>
      <c r="GA79" s="157">
        <v>42910</v>
      </c>
      <c r="GB79" s="157">
        <v>42911</v>
      </c>
      <c r="GC79" s="157">
        <v>42912</v>
      </c>
      <c r="GD79" s="157">
        <v>42913</v>
      </c>
      <c r="GE79" s="157">
        <v>42914</v>
      </c>
      <c r="GF79" s="157">
        <v>42915</v>
      </c>
      <c r="GG79" s="157">
        <v>42916</v>
      </c>
      <c r="GH79" s="157">
        <v>42917</v>
      </c>
      <c r="GI79" s="157">
        <v>42918</v>
      </c>
      <c r="GJ79" s="157">
        <v>42919</v>
      </c>
      <c r="GK79" s="157">
        <v>42920</v>
      </c>
      <c r="GL79" s="157">
        <v>42921</v>
      </c>
      <c r="GM79" s="157">
        <v>42922</v>
      </c>
      <c r="GN79" s="157">
        <v>42923</v>
      </c>
      <c r="GO79" s="157">
        <v>42924</v>
      </c>
      <c r="GP79" s="157">
        <v>42925</v>
      </c>
      <c r="GQ79" s="157">
        <v>42926</v>
      </c>
      <c r="GR79" s="157">
        <v>42927</v>
      </c>
      <c r="GS79" s="157">
        <v>42928</v>
      </c>
      <c r="GT79" s="157">
        <v>42929</v>
      </c>
      <c r="GU79" s="157">
        <v>42930</v>
      </c>
      <c r="GV79" s="157">
        <v>42931</v>
      </c>
      <c r="GW79" s="157">
        <v>42932</v>
      </c>
      <c r="GX79" s="157">
        <v>42933</v>
      </c>
      <c r="GY79" s="157">
        <v>42934</v>
      </c>
      <c r="GZ79" s="157">
        <v>42935</v>
      </c>
      <c r="HA79" s="157">
        <v>42936</v>
      </c>
      <c r="HB79" s="157">
        <v>42937</v>
      </c>
      <c r="HC79" s="157">
        <v>42938</v>
      </c>
      <c r="HD79" s="157">
        <v>42939</v>
      </c>
      <c r="HE79" s="157">
        <v>42940</v>
      </c>
      <c r="HF79" s="157">
        <v>42941</v>
      </c>
      <c r="HG79" s="157">
        <v>42942</v>
      </c>
      <c r="HH79" s="157">
        <v>42943</v>
      </c>
      <c r="HI79" s="157">
        <v>42944</v>
      </c>
      <c r="HJ79" s="157">
        <v>42945</v>
      </c>
      <c r="HK79" s="157">
        <v>42946</v>
      </c>
      <c r="HL79" s="157">
        <v>42947</v>
      </c>
      <c r="HM79" s="157">
        <v>42948</v>
      </c>
      <c r="HN79" s="157">
        <v>42949</v>
      </c>
      <c r="HO79" s="157">
        <v>42950</v>
      </c>
      <c r="HP79" s="157">
        <v>42951</v>
      </c>
      <c r="HQ79" s="157">
        <v>42952</v>
      </c>
      <c r="HR79" s="157">
        <v>42953</v>
      </c>
      <c r="HS79" s="157">
        <v>42954</v>
      </c>
      <c r="HT79" s="157">
        <v>42955</v>
      </c>
      <c r="HU79" s="157">
        <v>42956</v>
      </c>
      <c r="HV79" s="157">
        <v>42957</v>
      </c>
      <c r="HW79" s="157">
        <v>42958</v>
      </c>
      <c r="HX79" s="157">
        <v>42959</v>
      </c>
      <c r="HY79" s="157">
        <v>42960</v>
      </c>
      <c r="HZ79" s="157">
        <v>42961</v>
      </c>
      <c r="IA79" s="157">
        <v>42962</v>
      </c>
      <c r="IB79" s="157">
        <v>42963</v>
      </c>
      <c r="IC79" s="157">
        <v>42964</v>
      </c>
      <c r="ID79" s="157">
        <v>42965</v>
      </c>
      <c r="IE79" s="157">
        <v>42966</v>
      </c>
      <c r="IF79" s="157">
        <v>42967</v>
      </c>
      <c r="IG79" s="157">
        <v>42968</v>
      </c>
      <c r="IH79" s="157">
        <v>42969</v>
      </c>
      <c r="II79" s="157">
        <v>42970</v>
      </c>
      <c r="IJ79" s="157">
        <v>42971</v>
      </c>
      <c r="IK79" s="157">
        <v>42972</v>
      </c>
      <c r="IL79" s="157">
        <v>42973</v>
      </c>
      <c r="IM79" s="157">
        <v>42974</v>
      </c>
      <c r="IN79" s="157">
        <v>42975</v>
      </c>
      <c r="IO79" s="157">
        <v>42976</v>
      </c>
      <c r="IP79" s="157">
        <v>42977</v>
      </c>
      <c r="IQ79" s="157">
        <v>42978</v>
      </c>
      <c r="IR79" s="157">
        <v>42979</v>
      </c>
      <c r="IS79" s="157">
        <v>42980</v>
      </c>
      <c r="IT79" s="157">
        <v>42981</v>
      </c>
      <c r="IU79" s="157">
        <v>42982</v>
      </c>
      <c r="IV79" s="157">
        <v>42983</v>
      </c>
      <c r="IW79" s="157">
        <v>42984</v>
      </c>
      <c r="IX79" s="157">
        <v>42985</v>
      </c>
      <c r="IY79" s="157">
        <v>42986</v>
      </c>
      <c r="IZ79" s="157">
        <v>42987</v>
      </c>
      <c r="JA79" s="157">
        <v>42988</v>
      </c>
      <c r="JB79" s="157">
        <v>42989</v>
      </c>
      <c r="JC79" s="157">
        <v>42990</v>
      </c>
      <c r="JD79" s="157">
        <v>42991</v>
      </c>
      <c r="JE79" s="157">
        <v>42992</v>
      </c>
      <c r="JF79" s="157">
        <v>42993</v>
      </c>
      <c r="JG79" s="157">
        <v>42994</v>
      </c>
      <c r="JH79" s="157">
        <v>42995</v>
      </c>
      <c r="JI79" s="157">
        <v>42996</v>
      </c>
      <c r="JJ79" s="157">
        <v>42997</v>
      </c>
      <c r="JK79" s="157">
        <v>42998</v>
      </c>
      <c r="JL79" s="157">
        <v>42999</v>
      </c>
      <c r="JM79" s="157">
        <v>43000</v>
      </c>
      <c r="JN79" s="157">
        <v>43001</v>
      </c>
      <c r="JO79" s="157">
        <v>43002</v>
      </c>
      <c r="JP79" s="157">
        <v>43003</v>
      </c>
      <c r="JQ79" s="157">
        <v>43004</v>
      </c>
      <c r="JR79" s="157">
        <v>43005</v>
      </c>
      <c r="JS79" s="157">
        <v>43006</v>
      </c>
      <c r="JT79" s="157">
        <v>43007</v>
      </c>
      <c r="JU79" s="157">
        <v>43008</v>
      </c>
      <c r="JV79" s="157">
        <v>43009</v>
      </c>
      <c r="JW79" s="157">
        <v>43010</v>
      </c>
      <c r="JX79" s="157">
        <v>43011</v>
      </c>
      <c r="JY79" s="157">
        <v>43012</v>
      </c>
      <c r="JZ79" s="157">
        <v>43013</v>
      </c>
      <c r="KA79" s="157">
        <v>43014</v>
      </c>
      <c r="KB79" s="157">
        <v>43015</v>
      </c>
      <c r="KC79" s="157">
        <v>43016</v>
      </c>
      <c r="KD79" s="157">
        <v>43017</v>
      </c>
      <c r="KE79" s="157">
        <v>43018</v>
      </c>
      <c r="KF79" s="157">
        <v>43019</v>
      </c>
      <c r="KG79" s="157">
        <v>43020</v>
      </c>
      <c r="KH79" s="157">
        <v>43021</v>
      </c>
      <c r="KI79" s="157">
        <v>43022</v>
      </c>
      <c r="KJ79" s="157">
        <v>43023</v>
      </c>
      <c r="KK79" s="157">
        <v>43024</v>
      </c>
      <c r="KL79" s="157">
        <v>43025</v>
      </c>
      <c r="KM79" s="157">
        <v>43026</v>
      </c>
      <c r="KN79" s="157">
        <v>43027</v>
      </c>
      <c r="KO79" s="157">
        <v>43028</v>
      </c>
      <c r="KP79" s="157">
        <v>43029</v>
      </c>
      <c r="KQ79" s="157">
        <v>43030</v>
      </c>
      <c r="KR79" s="157">
        <v>43031</v>
      </c>
      <c r="KS79" s="157">
        <v>43032</v>
      </c>
      <c r="KT79" s="157">
        <v>43033</v>
      </c>
      <c r="KU79" s="157">
        <v>43034</v>
      </c>
      <c r="KV79" s="157">
        <v>43035</v>
      </c>
      <c r="KW79" s="157">
        <v>43036</v>
      </c>
      <c r="KX79" s="157">
        <v>43037</v>
      </c>
      <c r="KY79" s="157">
        <v>43038</v>
      </c>
      <c r="KZ79" s="157">
        <v>43039</v>
      </c>
      <c r="LA79" s="157">
        <v>43040</v>
      </c>
      <c r="LB79" s="157">
        <v>43041</v>
      </c>
      <c r="LC79" s="157">
        <v>43042</v>
      </c>
      <c r="LD79" s="157">
        <v>43043</v>
      </c>
      <c r="LE79" s="157">
        <v>43044</v>
      </c>
      <c r="LF79" s="157">
        <v>43045</v>
      </c>
      <c r="LG79" s="157">
        <v>43046</v>
      </c>
      <c r="LH79" s="157">
        <v>43047</v>
      </c>
      <c r="LI79" s="157">
        <v>43048</v>
      </c>
      <c r="LJ79" s="157">
        <v>43049</v>
      </c>
      <c r="LK79" s="157">
        <v>43050</v>
      </c>
      <c r="LL79" s="157">
        <v>43051</v>
      </c>
      <c r="LM79" s="157">
        <v>43052</v>
      </c>
      <c r="LN79" s="157">
        <v>43053</v>
      </c>
      <c r="LO79" s="157">
        <v>43054</v>
      </c>
      <c r="LP79" s="157">
        <v>43055</v>
      </c>
      <c r="LQ79" s="157">
        <v>43056</v>
      </c>
      <c r="LR79" s="157">
        <v>43057</v>
      </c>
      <c r="LS79" s="157">
        <v>43058</v>
      </c>
      <c r="LT79" s="157">
        <v>43059</v>
      </c>
      <c r="LU79" s="157">
        <v>43060</v>
      </c>
      <c r="LV79" s="157">
        <v>43061</v>
      </c>
      <c r="LW79" s="157">
        <v>43062</v>
      </c>
      <c r="LX79" s="157">
        <v>43063</v>
      </c>
      <c r="LY79" s="157">
        <v>43064</v>
      </c>
      <c r="LZ79" s="157">
        <v>43065</v>
      </c>
      <c r="MA79" s="157">
        <v>43066</v>
      </c>
      <c r="MB79" s="157">
        <v>43067</v>
      </c>
      <c r="MC79" s="157">
        <v>43068</v>
      </c>
      <c r="MD79" s="157">
        <v>43069</v>
      </c>
      <c r="ME79" s="157">
        <v>43070</v>
      </c>
      <c r="MF79" s="157">
        <v>43071</v>
      </c>
      <c r="MG79" s="157">
        <v>43072</v>
      </c>
      <c r="MH79" s="157">
        <v>43073</v>
      </c>
      <c r="MI79" s="157">
        <v>43074</v>
      </c>
      <c r="MJ79" s="157">
        <v>43075</v>
      </c>
      <c r="MK79" s="157">
        <v>43076</v>
      </c>
      <c r="ML79" s="157">
        <v>43077</v>
      </c>
      <c r="MM79" s="157">
        <v>43078</v>
      </c>
      <c r="MN79" s="157">
        <v>43079</v>
      </c>
      <c r="MO79" s="157">
        <v>43080</v>
      </c>
      <c r="MP79" s="157">
        <v>43081</v>
      </c>
      <c r="MQ79" s="157">
        <v>43082</v>
      </c>
      <c r="MR79" s="157">
        <v>43083</v>
      </c>
      <c r="MS79" s="157">
        <v>43084</v>
      </c>
      <c r="MT79" s="157">
        <v>43085</v>
      </c>
      <c r="MU79" s="157">
        <v>43086</v>
      </c>
      <c r="MV79" s="157">
        <v>43087</v>
      </c>
      <c r="MW79" s="157">
        <v>43088</v>
      </c>
      <c r="MX79" s="157">
        <v>43089</v>
      </c>
      <c r="MY79" s="157">
        <v>43090</v>
      </c>
      <c r="MZ79" s="157">
        <v>43091</v>
      </c>
      <c r="NA79" s="157">
        <v>43092</v>
      </c>
      <c r="NB79" s="157">
        <v>43093</v>
      </c>
      <c r="NC79" s="157">
        <v>43094</v>
      </c>
      <c r="ND79" s="157">
        <v>43095</v>
      </c>
      <c r="NE79" s="157">
        <v>43096</v>
      </c>
      <c r="NF79" s="157">
        <v>43097</v>
      </c>
      <c r="NG79" s="157">
        <v>43098</v>
      </c>
      <c r="NH79" s="157">
        <v>43099</v>
      </c>
      <c r="NI79" s="157">
        <v>43100</v>
      </c>
      <c r="NJ79" s="154"/>
    </row>
    <row r="80" spans="1:374" s="155" customFormat="1" x14ac:dyDescent="0.35">
      <c r="A80" s="151"/>
      <c r="B80" s="1154"/>
      <c r="C80" s="1154"/>
      <c r="D80" s="1154"/>
      <c r="E80" s="1154"/>
      <c r="F80" s="1154"/>
      <c r="G80" s="1154"/>
      <c r="H80" s="1154" t="str">
        <f t="shared" ref="H80" si="28">IF(F80="","",F80-G80)</f>
        <v/>
      </c>
      <c r="I80" s="152">
        <v>42736</v>
      </c>
      <c r="J80" s="153">
        <v>42737</v>
      </c>
      <c r="K80" s="153">
        <v>42738</v>
      </c>
      <c r="L80" s="153">
        <v>42739</v>
      </c>
      <c r="M80" s="153">
        <v>42740</v>
      </c>
      <c r="N80" s="153">
        <v>42741</v>
      </c>
      <c r="O80" s="153">
        <v>42742</v>
      </c>
      <c r="P80" s="153">
        <v>42743</v>
      </c>
      <c r="Q80" s="153">
        <v>42744</v>
      </c>
      <c r="R80" s="153">
        <v>42745</v>
      </c>
      <c r="S80" s="153">
        <v>42746</v>
      </c>
      <c r="T80" s="153">
        <v>42747</v>
      </c>
      <c r="U80" s="153">
        <v>42748</v>
      </c>
      <c r="V80" s="153">
        <v>42749</v>
      </c>
      <c r="W80" s="153">
        <v>42750</v>
      </c>
      <c r="X80" s="153">
        <v>42751</v>
      </c>
      <c r="Y80" s="153">
        <v>42752</v>
      </c>
      <c r="Z80" s="153">
        <v>42753</v>
      </c>
      <c r="AA80" s="153">
        <v>42754</v>
      </c>
      <c r="AB80" s="153">
        <v>42755</v>
      </c>
      <c r="AC80" s="153">
        <v>42756</v>
      </c>
      <c r="AD80" s="153">
        <v>42757</v>
      </c>
      <c r="AE80" s="153">
        <v>42758</v>
      </c>
      <c r="AF80" s="153">
        <v>42759</v>
      </c>
      <c r="AG80" s="153">
        <v>42760</v>
      </c>
      <c r="AH80" s="153">
        <v>42761</v>
      </c>
      <c r="AI80" s="153">
        <v>42762</v>
      </c>
      <c r="AJ80" s="153">
        <v>42763</v>
      </c>
      <c r="AK80" s="153">
        <v>42764</v>
      </c>
      <c r="AL80" s="153">
        <v>42765</v>
      </c>
      <c r="AM80" s="153">
        <v>42766</v>
      </c>
      <c r="AN80" s="153">
        <v>42767</v>
      </c>
      <c r="AO80" s="153">
        <v>42768</v>
      </c>
      <c r="AP80" s="153">
        <v>42769</v>
      </c>
      <c r="AQ80" s="153">
        <v>42770</v>
      </c>
      <c r="AR80" s="153">
        <v>42771</v>
      </c>
      <c r="AS80" s="153">
        <v>42772</v>
      </c>
      <c r="AT80" s="153">
        <v>42773</v>
      </c>
      <c r="AU80" s="153">
        <v>42774</v>
      </c>
      <c r="AV80" s="153">
        <v>42775</v>
      </c>
      <c r="AW80" s="153">
        <v>42776</v>
      </c>
      <c r="AX80" s="153">
        <v>42777</v>
      </c>
      <c r="AY80" s="153">
        <v>42778</v>
      </c>
      <c r="AZ80" s="153">
        <v>42779</v>
      </c>
      <c r="BA80" s="153">
        <v>42780</v>
      </c>
      <c r="BB80" s="153">
        <v>42781</v>
      </c>
      <c r="BC80" s="153">
        <v>42782</v>
      </c>
      <c r="BD80" s="153">
        <v>42783</v>
      </c>
      <c r="BE80" s="153">
        <v>42784</v>
      </c>
      <c r="BF80" s="153">
        <v>42785</v>
      </c>
      <c r="BG80" s="153">
        <v>42786</v>
      </c>
      <c r="BH80" s="153">
        <v>42787</v>
      </c>
      <c r="BI80" s="153">
        <v>42788</v>
      </c>
      <c r="BJ80" s="153">
        <v>42789</v>
      </c>
      <c r="BK80" s="153">
        <v>42790</v>
      </c>
      <c r="BL80" s="153">
        <v>42791</v>
      </c>
      <c r="BM80" s="153">
        <v>42792</v>
      </c>
      <c r="BN80" s="153">
        <v>42793</v>
      </c>
      <c r="BO80" s="153">
        <v>42794</v>
      </c>
      <c r="BP80" s="153">
        <v>42795</v>
      </c>
      <c r="BQ80" s="153">
        <v>42796</v>
      </c>
      <c r="BR80" s="153">
        <v>42797</v>
      </c>
      <c r="BS80" s="153">
        <v>42798</v>
      </c>
      <c r="BT80" s="153">
        <v>42799</v>
      </c>
      <c r="BU80" s="153">
        <v>42800</v>
      </c>
      <c r="BV80" s="153">
        <v>42801</v>
      </c>
      <c r="BW80" s="153">
        <v>42802</v>
      </c>
      <c r="BX80" s="153">
        <v>42803</v>
      </c>
      <c r="BY80" s="153">
        <v>42804</v>
      </c>
      <c r="BZ80" s="153">
        <v>42805</v>
      </c>
      <c r="CA80" s="153">
        <v>42806</v>
      </c>
      <c r="CB80" s="153">
        <v>42807</v>
      </c>
      <c r="CC80" s="153">
        <v>42808</v>
      </c>
      <c r="CD80" s="153">
        <v>42809</v>
      </c>
      <c r="CE80" s="153">
        <v>42810</v>
      </c>
      <c r="CF80" s="153">
        <v>42811</v>
      </c>
      <c r="CG80" s="153">
        <v>42812</v>
      </c>
      <c r="CH80" s="153">
        <v>42813</v>
      </c>
      <c r="CI80" s="153">
        <v>42814</v>
      </c>
      <c r="CJ80" s="153">
        <v>42815</v>
      </c>
      <c r="CK80" s="153">
        <v>42816</v>
      </c>
      <c r="CL80" s="153">
        <v>42817</v>
      </c>
      <c r="CM80" s="153">
        <v>42818</v>
      </c>
      <c r="CN80" s="153">
        <v>42819</v>
      </c>
      <c r="CO80" s="153">
        <v>42820</v>
      </c>
      <c r="CP80" s="153">
        <v>42821</v>
      </c>
      <c r="CQ80" s="153">
        <v>42822</v>
      </c>
      <c r="CR80" s="153">
        <v>42823</v>
      </c>
      <c r="CS80" s="153">
        <v>42824</v>
      </c>
      <c r="CT80" s="153">
        <v>42825</v>
      </c>
      <c r="CU80" s="153">
        <v>42826</v>
      </c>
      <c r="CV80" s="153">
        <v>42827</v>
      </c>
      <c r="CW80" s="153">
        <v>42828</v>
      </c>
      <c r="CX80" s="153">
        <v>42829</v>
      </c>
      <c r="CY80" s="153">
        <v>42830</v>
      </c>
      <c r="CZ80" s="153">
        <v>42831</v>
      </c>
      <c r="DA80" s="153">
        <v>42832</v>
      </c>
      <c r="DB80" s="153">
        <v>42833</v>
      </c>
      <c r="DC80" s="153">
        <v>42834</v>
      </c>
      <c r="DD80" s="153">
        <v>42835</v>
      </c>
      <c r="DE80" s="153">
        <v>42836</v>
      </c>
      <c r="DF80" s="153">
        <v>42837</v>
      </c>
      <c r="DG80" s="153">
        <v>42838</v>
      </c>
      <c r="DH80" s="153">
        <v>42839</v>
      </c>
      <c r="DI80" s="153">
        <v>42840</v>
      </c>
      <c r="DJ80" s="153">
        <v>42841</v>
      </c>
      <c r="DK80" s="153">
        <v>42842</v>
      </c>
      <c r="DL80" s="153">
        <v>42843</v>
      </c>
      <c r="DM80" s="153">
        <v>42844</v>
      </c>
      <c r="DN80" s="153">
        <v>42845</v>
      </c>
      <c r="DO80" s="153">
        <v>42846</v>
      </c>
      <c r="DP80" s="153">
        <v>42847</v>
      </c>
      <c r="DQ80" s="153">
        <v>42848</v>
      </c>
      <c r="DR80" s="153">
        <v>42849</v>
      </c>
      <c r="DS80" s="153">
        <v>42850</v>
      </c>
      <c r="DT80" s="153">
        <v>42851</v>
      </c>
      <c r="DU80" s="153">
        <v>42852</v>
      </c>
      <c r="DV80" s="153">
        <v>42853</v>
      </c>
      <c r="DW80" s="153">
        <v>42854</v>
      </c>
      <c r="DX80" s="153">
        <v>42855</v>
      </c>
      <c r="DY80" s="153">
        <v>42856</v>
      </c>
      <c r="DZ80" s="153">
        <v>42857</v>
      </c>
      <c r="EA80" s="153">
        <v>42858</v>
      </c>
      <c r="EB80" s="153">
        <v>42859</v>
      </c>
      <c r="EC80" s="153">
        <v>42860</v>
      </c>
      <c r="ED80" s="153">
        <v>42861</v>
      </c>
      <c r="EE80" s="153">
        <v>42862</v>
      </c>
      <c r="EF80" s="153">
        <v>42863</v>
      </c>
      <c r="EG80" s="153">
        <v>42864</v>
      </c>
      <c r="EH80" s="153">
        <v>42865</v>
      </c>
      <c r="EI80" s="153">
        <v>42866</v>
      </c>
      <c r="EJ80" s="153">
        <v>42867</v>
      </c>
      <c r="EK80" s="153">
        <v>42868</v>
      </c>
      <c r="EL80" s="153">
        <v>42869</v>
      </c>
      <c r="EM80" s="153">
        <v>42870</v>
      </c>
      <c r="EN80" s="153">
        <v>42871</v>
      </c>
      <c r="EO80" s="153">
        <v>42872</v>
      </c>
      <c r="EP80" s="153">
        <v>42873</v>
      </c>
      <c r="EQ80" s="153">
        <v>42874</v>
      </c>
      <c r="ER80" s="153">
        <v>42875</v>
      </c>
      <c r="ES80" s="153">
        <v>42876</v>
      </c>
      <c r="ET80" s="153">
        <v>42877</v>
      </c>
      <c r="EU80" s="153">
        <v>42878</v>
      </c>
      <c r="EV80" s="153">
        <v>42879</v>
      </c>
      <c r="EW80" s="153">
        <v>42880</v>
      </c>
      <c r="EX80" s="153">
        <v>42881</v>
      </c>
      <c r="EY80" s="153">
        <v>42882</v>
      </c>
      <c r="EZ80" s="153">
        <v>42883</v>
      </c>
      <c r="FA80" s="153">
        <v>42884</v>
      </c>
      <c r="FB80" s="153">
        <v>42885</v>
      </c>
      <c r="FC80" s="153">
        <v>42886</v>
      </c>
      <c r="FD80" s="153">
        <v>42887</v>
      </c>
      <c r="FE80" s="153">
        <v>42888</v>
      </c>
      <c r="FF80" s="153">
        <v>42889</v>
      </c>
      <c r="FG80" s="153">
        <v>42890</v>
      </c>
      <c r="FH80" s="153">
        <v>42891</v>
      </c>
      <c r="FI80" s="153">
        <v>42892</v>
      </c>
      <c r="FJ80" s="153">
        <v>42893</v>
      </c>
      <c r="FK80" s="153">
        <v>42894</v>
      </c>
      <c r="FL80" s="153">
        <v>42895</v>
      </c>
      <c r="FM80" s="153">
        <v>42896</v>
      </c>
      <c r="FN80" s="153">
        <v>42897</v>
      </c>
      <c r="FO80" s="153">
        <v>42898</v>
      </c>
      <c r="FP80" s="153">
        <v>42899</v>
      </c>
      <c r="FQ80" s="153">
        <v>42900</v>
      </c>
      <c r="FR80" s="153">
        <v>42901</v>
      </c>
      <c r="FS80" s="153">
        <v>42902</v>
      </c>
      <c r="FT80" s="153">
        <v>42903</v>
      </c>
      <c r="FU80" s="153">
        <v>42904</v>
      </c>
      <c r="FV80" s="153">
        <v>42905</v>
      </c>
      <c r="FW80" s="153">
        <v>42906</v>
      </c>
      <c r="FX80" s="153">
        <v>42907</v>
      </c>
      <c r="FY80" s="153">
        <v>42908</v>
      </c>
      <c r="FZ80" s="153">
        <v>42909</v>
      </c>
      <c r="GA80" s="153">
        <v>42910</v>
      </c>
      <c r="GB80" s="153">
        <v>42911</v>
      </c>
      <c r="GC80" s="153">
        <v>42912</v>
      </c>
      <c r="GD80" s="153">
        <v>42913</v>
      </c>
      <c r="GE80" s="153">
        <v>42914</v>
      </c>
      <c r="GF80" s="153">
        <v>42915</v>
      </c>
      <c r="GG80" s="153">
        <v>42916</v>
      </c>
      <c r="GH80" s="153">
        <v>42917</v>
      </c>
      <c r="GI80" s="153">
        <v>42918</v>
      </c>
      <c r="GJ80" s="153">
        <v>42919</v>
      </c>
      <c r="GK80" s="153">
        <v>42920</v>
      </c>
      <c r="GL80" s="153">
        <v>42921</v>
      </c>
      <c r="GM80" s="153">
        <v>42922</v>
      </c>
      <c r="GN80" s="153">
        <v>42923</v>
      </c>
      <c r="GO80" s="153">
        <v>42924</v>
      </c>
      <c r="GP80" s="153">
        <v>42925</v>
      </c>
      <c r="GQ80" s="153">
        <v>42926</v>
      </c>
      <c r="GR80" s="153">
        <v>42927</v>
      </c>
      <c r="GS80" s="153">
        <v>42928</v>
      </c>
      <c r="GT80" s="153">
        <v>42929</v>
      </c>
      <c r="GU80" s="153">
        <v>42930</v>
      </c>
      <c r="GV80" s="153">
        <v>42931</v>
      </c>
      <c r="GW80" s="153">
        <v>42932</v>
      </c>
      <c r="GX80" s="153">
        <v>42933</v>
      </c>
      <c r="GY80" s="153">
        <v>42934</v>
      </c>
      <c r="GZ80" s="153">
        <v>42935</v>
      </c>
      <c r="HA80" s="153">
        <v>42936</v>
      </c>
      <c r="HB80" s="153">
        <v>42937</v>
      </c>
      <c r="HC80" s="153">
        <v>42938</v>
      </c>
      <c r="HD80" s="153">
        <v>42939</v>
      </c>
      <c r="HE80" s="153">
        <v>42940</v>
      </c>
      <c r="HF80" s="153">
        <v>42941</v>
      </c>
      <c r="HG80" s="153">
        <v>42942</v>
      </c>
      <c r="HH80" s="153">
        <v>42943</v>
      </c>
      <c r="HI80" s="153">
        <v>42944</v>
      </c>
      <c r="HJ80" s="153">
        <v>42945</v>
      </c>
      <c r="HK80" s="153">
        <v>42946</v>
      </c>
      <c r="HL80" s="153">
        <v>42947</v>
      </c>
      <c r="HM80" s="153">
        <v>42948</v>
      </c>
      <c r="HN80" s="153">
        <v>42949</v>
      </c>
      <c r="HO80" s="153">
        <v>42950</v>
      </c>
      <c r="HP80" s="153">
        <v>42951</v>
      </c>
      <c r="HQ80" s="153">
        <v>42952</v>
      </c>
      <c r="HR80" s="153">
        <v>42953</v>
      </c>
      <c r="HS80" s="153">
        <v>42954</v>
      </c>
      <c r="HT80" s="153">
        <v>42955</v>
      </c>
      <c r="HU80" s="153">
        <v>42956</v>
      </c>
      <c r="HV80" s="153">
        <v>42957</v>
      </c>
      <c r="HW80" s="153">
        <v>42958</v>
      </c>
      <c r="HX80" s="153">
        <v>42959</v>
      </c>
      <c r="HY80" s="153">
        <v>42960</v>
      </c>
      <c r="HZ80" s="153">
        <v>42961</v>
      </c>
      <c r="IA80" s="153">
        <v>42962</v>
      </c>
      <c r="IB80" s="153">
        <v>42963</v>
      </c>
      <c r="IC80" s="153">
        <v>42964</v>
      </c>
      <c r="ID80" s="153">
        <v>42965</v>
      </c>
      <c r="IE80" s="153">
        <v>42966</v>
      </c>
      <c r="IF80" s="153">
        <v>42967</v>
      </c>
      <c r="IG80" s="153">
        <v>42968</v>
      </c>
      <c r="IH80" s="153">
        <v>42969</v>
      </c>
      <c r="II80" s="153">
        <v>42970</v>
      </c>
      <c r="IJ80" s="153">
        <v>42971</v>
      </c>
      <c r="IK80" s="153">
        <v>42972</v>
      </c>
      <c r="IL80" s="153">
        <v>42973</v>
      </c>
      <c r="IM80" s="153">
        <v>42974</v>
      </c>
      <c r="IN80" s="153">
        <v>42975</v>
      </c>
      <c r="IO80" s="153">
        <v>42976</v>
      </c>
      <c r="IP80" s="153">
        <v>42977</v>
      </c>
      <c r="IQ80" s="153">
        <v>42978</v>
      </c>
      <c r="IR80" s="153">
        <v>42979</v>
      </c>
      <c r="IS80" s="153">
        <v>42980</v>
      </c>
      <c r="IT80" s="153">
        <v>42981</v>
      </c>
      <c r="IU80" s="153">
        <v>42982</v>
      </c>
      <c r="IV80" s="153">
        <v>42983</v>
      </c>
      <c r="IW80" s="153">
        <v>42984</v>
      </c>
      <c r="IX80" s="153">
        <v>42985</v>
      </c>
      <c r="IY80" s="153">
        <v>42986</v>
      </c>
      <c r="IZ80" s="153">
        <v>42987</v>
      </c>
      <c r="JA80" s="153">
        <v>42988</v>
      </c>
      <c r="JB80" s="153">
        <v>42989</v>
      </c>
      <c r="JC80" s="153">
        <v>42990</v>
      </c>
      <c r="JD80" s="153">
        <v>42991</v>
      </c>
      <c r="JE80" s="153">
        <v>42992</v>
      </c>
      <c r="JF80" s="153">
        <v>42993</v>
      </c>
      <c r="JG80" s="153">
        <v>42994</v>
      </c>
      <c r="JH80" s="153">
        <v>42995</v>
      </c>
      <c r="JI80" s="153">
        <v>42996</v>
      </c>
      <c r="JJ80" s="153">
        <v>42997</v>
      </c>
      <c r="JK80" s="153">
        <v>42998</v>
      </c>
      <c r="JL80" s="153">
        <v>42999</v>
      </c>
      <c r="JM80" s="153">
        <v>43000</v>
      </c>
      <c r="JN80" s="153">
        <v>43001</v>
      </c>
      <c r="JO80" s="153">
        <v>43002</v>
      </c>
      <c r="JP80" s="153">
        <v>43003</v>
      </c>
      <c r="JQ80" s="153">
        <v>43004</v>
      </c>
      <c r="JR80" s="153">
        <v>43005</v>
      </c>
      <c r="JS80" s="153">
        <v>43006</v>
      </c>
      <c r="JT80" s="153">
        <v>43007</v>
      </c>
      <c r="JU80" s="153">
        <v>43008</v>
      </c>
      <c r="JV80" s="153">
        <v>43009</v>
      </c>
      <c r="JW80" s="153">
        <v>43010</v>
      </c>
      <c r="JX80" s="153">
        <v>43011</v>
      </c>
      <c r="JY80" s="153">
        <v>43012</v>
      </c>
      <c r="JZ80" s="153">
        <v>43013</v>
      </c>
      <c r="KA80" s="153">
        <v>43014</v>
      </c>
      <c r="KB80" s="153">
        <v>43015</v>
      </c>
      <c r="KC80" s="153">
        <v>43016</v>
      </c>
      <c r="KD80" s="153">
        <v>43017</v>
      </c>
      <c r="KE80" s="153">
        <v>43018</v>
      </c>
      <c r="KF80" s="153">
        <v>43019</v>
      </c>
      <c r="KG80" s="153">
        <v>43020</v>
      </c>
      <c r="KH80" s="153">
        <v>43021</v>
      </c>
      <c r="KI80" s="153">
        <v>43022</v>
      </c>
      <c r="KJ80" s="153">
        <v>43023</v>
      </c>
      <c r="KK80" s="153">
        <v>43024</v>
      </c>
      <c r="KL80" s="153">
        <v>43025</v>
      </c>
      <c r="KM80" s="153">
        <v>43026</v>
      </c>
      <c r="KN80" s="153">
        <v>43027</v>
      </c>
      <c r="KO80" s="153">
        <v>43028</v>
      </c>
      <c r="KP80" s="153">
        <v>43029</v>
      </c>
      <c r="KQ80" s="153">
        <v>43030</v>
      </c>
      <c r="KR80" s="153">
        <v>43031</v>
      </c>
      <c r="KS80" s="153">
        <v>43032</v>
      </c>
      <c r="KT80" s="153">
        <v>43033</v>
      </c>
      <c r="KU80" s="153">
        <v>43034</v>
      </c>
      <c r="KV80" s="153">
        <v>43035</v>
      </c>
      <c r="KW80" s="153">
        <v>43036</v>
      </c>
      <c r="KX80" s="153">
        <v>43037</v>
      </c>
      <c r="KY80" s="153">
        <v>43038</v>
      </c>
      <c r="KZ80" s="153">
        <v>43039</v>
      </c>
      <c r="LA80" s="153">
        <v>43040</v>
      </c>
      <c r="LB80" s="153">
        <v>43041</v>
      </c>
      <c r="LC80" s="153">
        <v>43042</v>
      </c>
      <c r="LD80" s="153">
        <v>43043</v>
      </c>
      <c r="LE80" s="153">
        <v>43044</v>
      </c>
      <c r="LF80" s="153">
        <v>43045</v>
      </c>
      <c r="LG80" s="153">
        <v>43046</v>
      </c>
      <c r="LH80" s="153">
        <v>43047</v>
      </c>
      <c r="LI80" s="153">
        <v>43048</v>
      </c>
      <c r="LJ80" s="153">
        <v>43049</v>
      </c>
      <c r="LK80" s="153">
        <v>43050</v>
      </c>
      <c r="LL80" s="153">
        <v>43051</v>
      </c>
      <c r="LM80" s="153">
        <v>43052</v>
      </c>
      <c r="LN80" s="153">
        <v>43053</v>
      </c>
      <c r="LO80" s="153">
        <v>43054</v>
      </c>
      <c r="LP80" s="153">
        <v>43055</v>
      </c>
      <c r="LQ80" s="153">
        <v>43056</v>
      </c>
      <c r="LR80" s="153">
        <v>43057</v>
      </c>
      <c r="LS80" s="153">
        <v>43058</v>
      </c>
      <c r="LT80" s="153">
        <v>43059</v>
      </c>
      <c r="LU80" s="153">
        <v>43060</v>
      </c>
      <c r="LV80" s="153">
        <v>43061</v>
      </c>
      <c r="LW80" s="153">
        <v>43062</v>
      </c>
      <c r="LX80" s="153">
        <v>43063</v>
      </c>
      <c r="LY80" s="153">
        <v>43064</v>
      </c>
      <c r="LZ80" s="153">
        <v>43065</v>
      </c>
      <c r="MA80" s="153">
        <v>43066</v>
      </c>
      <c r="MB80" s="153">
        <v>43067</v>
      </c>
      <c r="MC80" s="153">
        <v>43068</v>
      </c>
      <c r="MD80" s="153">
        <v>43069</v>
      </c>
      <c r="ME80" s="153">
        <v>43070</v>
      </c>
      <c r="MF80" s="153">
        <v>43071</v>
      </c>
      <c r="MG80" s="153">
        <v>43072</v>
      </c>
      <c r="MH80" s="153">
        <v>43073</v>
      </c>
      <c r="MI80" s="153">
        <v>43074</v>
      </c>
      <c r="MJ80" s="153">
        <v>43075</v>
      </c>
      <c r="MK80" s="153">
        <v>43076</v>
      </c>
      <c r="ML80" s="153">
        <v>43077</v>
      </c>
      <c r="MM80" s="153">
        <v>43078</v>
      </c>
      <c r="MN80" s="153">
        <v>43079</v>
      </c>
      <c r="MO80" s="153">
        <v>43080</v>
      </c>
      <c r="MP80" s="153">
        <v>43081</v>
      </c>
      <c r="MQ80" s="153">
        <v>43082</v>
      </c>
      <c r="MR80" s="153">
        <v>43083</v>
      </c>
      <c r="MS80" s="153">
        <v>43084</v>
      </c>
      <c r="MT80" s="153">
        <v>43085</v>
      </c>
      <c r="MU80" s="153">
        <v>43086</v>
      </c>
      <c r="MV80" s="153">
        <v>43087</v>
      </c>
      <c r="MW80" s="153">
        <v>43088</v>
      </c>
      <c r="MX80" s="153">
        <v>43089</v>
      </c>
      <c r="MY80" s="153">
        <v>43090</v>
      </c>
      <c r="MZ80" s="153">
        <v>43091</v>
      </c>
      <c r="NA80" s="153">
        <v>43092</v>
      </c>
      <c r="NB80" s="153">
        <v>43093</v>
      </c>
      <c r="NC80" s="153">
        <v>43094</v>
      </c>
      <c r="ND80" s="153">
        <v>43095</v>
      </c>
      <c r="NE80" s="153">
        <v>43096</v>
      </c>
      <c r="NF80" s="153">
        <v>43097</v>
      </c>
      <c r="NG80" s="153">
        <v>43098</v>
      </c>
      <c r="NH80" s="153">
        <v>43099</v>
      </c>
      <c r="NI80" s="153">
        <v>43100</v>
      </c>
      <c r="NJ80" s="154"/>
    </row>
    <row r="81" spans="1:374" s="155" customFormat="1" x14ac:dyDescent="0.35">
      <c r="A81" s="151"/>
      <c r="B81" s="1155"/>
      <c r="C81" s="1155"/>
      <c r="D81" s="1155"/>
      <c r="E81" s="1155"/>
      <c r="F81" s="1155"/>
      <c r="G81" s="1155"/>
      <c r="H81" s="1155"/>
      <c r="I81" s="156">
        <v>42736</v>
      </c>
      <c r="J81" s="157">
        <v>42737</v>
      </c>
      <c r="K81" s="157">
        <v>42738</v>
      </c>
      <c r="L81" s="157">
        <v>42739</v>
      </c>
      <c r="M81" s="157">
        <v>42740</v>
      </c>
      <c r="N81" s="157">
        <v>42741</v>
      </c>
      <c r="O81" s="157">
        <v>42742</v>
      </c>
      <c r="P81" s="157">
        <v>42743</v>
      </c>
      <c r="Q81" s="157">
        <v>42744</v>
      </c>
      <c r="R81" s="157">
        <v>42745</v>
      </c>
      <c r="S81" s="157">
        <v>42746</v>
      </c>
      <c r="T81" s="157">
        <v>42747</v>
      </c>
      <c r="U81" s="157">
        <v>42748</v>
      </c>
      <c r="V81" s="157">
        <v>42749</v>
      </c>
      <c r="W81" s="157">
        <v>42750</v>
      </c>
      <c r="X81" s="157">
        <v>42751</v>
      </c>
      <c r="Y81" s="157">
        <v>42752</v>
      </c>
      <c r="Z81" s="157">
        <v>42753</v>
      </c>
      <c r="AA81" s="157">
        <v>42754</v>
      </c>
      <c r="AB81" s="157">
        <v>42755</v>
      </c>
      <c r="AC81" s="157">
        <v>42756</v>
      </c>
      <c r="AD81" s="157">
        <v>42757</v>
      </c>
      <c r="AE81" s="157">
        <v>42758</v>
      </c>
      <c r="AF81" s="157">
        <v>42759</v>
      </c>
      <c r="AG81" s="157">
        <v>42760</v>
      </c>
      <c r="AH81" s="157">
        <v>42761</v>
      </c>
      <c r="AI81" s="157">
        <v>42762</v>
      </c>
      <c r="AJ81" s="157">
        <v>42763</v>
      </c>
      <c r="AK81" s="157">
        <v>42764</v>
      </c>
      <c r="AL81" s="157">
        <v>42765</v>
      </c>
      <c r="AM81" s="157">
        <v>42766</v>
      </c>
      <c r="AN81" s="157">
        <v>42767</v>
      </c>
      <c r="AO81" s="157">
        <v>42768</v>
      </c>
      <c r="AP81" s="157">
        <v>42769</v>
      </c>
      <c r="AQ81" s="157">
        <v>42770</v>
      </c>
      <c r="AR81" s="157">
        <v>42771</v>
      </c>
      <c r="AS81" s="157">
        <v>42772</v>
      </c>
      <c r="AT81" s="157">
        <v>42773</v>
      </c>
      <c r="AU81" s="157">
        <v>42774</v>
      </c>
      <c r="AV81" s="157">
        <v>42775</v>
      </c>
      <c r="AW81" s="157">
        <v>42776</v>
      </c>
      <c r="AX81" s="157">
        <v>42777</v>
      </c>
      <c r="AY81" s="157">
        <v>42778</v>
      </c>
      <c r="AZ81" s="157">
        <v>42779</v>
      </c>
      <c r="BA81" s="157">
        <v>42780</v>
      </c>
      <c r="BB81" s="157">
        <v>42781</v>
      </c>
      <c r="BC81" s="157">
        <v>42782</v>
      </c>
      <c r="BD81" s="157">
        <v>42783</v>
      </c>
      <c r="BE81" s="157">
        <v>42784</v>
      </c>
      <c r="BF81" s="157">
        <v>42785</v>
      </c>
      <c r="BG81" s="157">
        <v>42786</v>
      </c>
      <c r="BH81" s="157">
        <v>42787</v>
      </c>
      <c r="BI81" s="157">
        <v>42788</v>
      </c>
      <c r="BJ81" s="157">
        <v>42789</v>
      </c>
      <c r="BK81" s="157">
        <v>42790</v>
      </c>
      <c r="BL81" s="157">
        <v>42791</v>
      </c>
      <c r="BM81" s="157">
        <v>42792</v>
      </c>
      <c r="BN81" s="157">
        <v>42793</v>
      </c>
      <c r="BO81" s="157">
        <v>42794</v>
      </c>
      <c r="BP81" s="157">
        <v>42795</v>
      </c>
      <c r="BQ81" s="157">
        <v>42796</v>
      </c>
      <c r="BR81" s="157">
        <v>42797</v>
      </c>
      <c r="BS81" s="157">
        <v>42798</v>
      </c>
      <c r="BT81" s="157">
        <v>42799</v>
      </c>
      <c r="BU81" s="157">
        <v>42800</v>
      </c>
      <c r="BV81" s="157">
        <v>42801</v>
      </c>
      <c r="BW81" s="157">
        <v>42802</v>
      </c>
      <c r="BX81" s="157">
        <v>42803</v>
      </c>
      <c r="BY81" s="157">
        <v>42804</v>
      </c>
      <c r="BZ81" s="157">
        <v>42805</v>
      </c>
      <c r="CA81" s="157">
        <v>42806</v>
      </c>
      <c r="CB81" s="157">
        <v>42807</v>
      </c>
      <c r="CC81" s="157">
        <v>42808</v>
      </c>
      <c r="CD81" s="157">
        <v>42809</v>
      </c>
      <c r="CE81" s="157">
        <v>42810</v>
      </c>
      <c r="CF81" s="157">
        <v>42811</v>
      </c>
      <c r="CG81" s="157">
        <v>42812</v>
      </c>
      <c r="CH81" s="157">
        <v>42813</v>
      </c>
      <c r="CI81" s="157">
        <v>42814</v>
      </c>
      <c r="CJ81" s="157">
        <v>42815</v>
      </c>
      <c r="CK81" s="157">
        <v>42816</v>
      </c>
      <c r="CL81" s="157">
        <v>42817</v>
      </c>
      <c r="CM81" s="157">
        <v>42818</v>
      </c>
      <c r="CN81" s="157">
        <v>42819</v>
      </c>
      <c r="CO81" s="157">
        <v>42820</v>
      </c>
      <c r="CP81" s="157">
        <v>42821</v>
      </c>
      <c r="CQ81" s="157">
        <v>42822</v>
      </c>
      <c r="CR81" s="157">
        <v>42823</v>
      </c>
      <c r="CS81" s="157">
        <v>42824</v>
      </c>
      <c r="CT81" s="157">
        <v>42825</v>
      </c>
      <c r="CU81" s="157">
        <v>42826</v>
      </c>
      <c r="CV81" s="157">
        <v>42827</v>
      </c>
      <c r="CW81" s="157">
        <v>42828</v>
      </c>
      <c r="CX81" s="157">
        <v>42829</v>
      </c>
      <c r="CY81" s="157">
        <v>42830</v>
      </c>
      <c r="CZ81" s="157">
        <v>42831</v>
      </c>
      <c r="DA81" s="157">
        <v>42832</v>
      </c>
      <c r="DB81" s="157">
        <v>42833</v>
      </c>
      <c r="DC81" s="157">
        <v>42834</v>
      </c>
      <c r="DD81" s="157">
        <v>42835</v>
      </c>
      <c r="DE81" s="157">
        <v>42836</v>
      </c>
      <c r="DF81" s="157">
        <v>42837</v>
      </c>
      <c r="DG81" s="157">
        <v>42838</v>
      </c>
      <c r="DH81" s="157">
        <v>42839</v>
      </c>
      <c r="DI81" s="157">
        <v>42840</v>
      </c>
      <c r="DJ81" s="157">
        <v>42841</v>
      </c>
      <c r="DK81" s="157">
        <v>42842</v>
      </c>
      <c r="DL81" s="157">
        <v>42843</v>
      </c>
      <c r="DM81" s="157">
        <v>42844</v>
      </c>
      <c r="DN81" s="157">
        <v>42845</v>
      </c>
      <c r="DO81" s="157">
        <v>42846</v>
      </c>
      <c r="DP81" s="157">
        <v>42847</v>
      </c>
      <c r="DQ81" s="157">
        <v>42848</v>
      </c>
      <c r="DR81" s="157">
        <v>42849</v>
      </c>
      <c r="DS81" s="157">
        <v>42850</v>
      </c>
      <c r="DT81" s="157">
        <v>42851</v>
      </c>
      <c r="DU81" s="157">
        <v>42852</v>
      </c>
      <c r="DV81" s="157">
        <v>42853</v>
      </c>
      <c r="DW81" s="157">
        <v>42854</v>
      </c>
      <c r="DX81" s="157">
        <v>42855</v>
      </c>
      <c r="DY81" s="157">
        <v>42856</v>
      </c>
      <c r="DZ81" s="157">
        <v>42857</v>
      </c>
      <c r="EA81" s="157">
        <v>42858</v>
      </c>
      <c r="EB81" s="157">
        <v>42859</v>
      </c>
      <c r="EC81" s="157">
        <v>42860</v>
      </c>
      <c r="ED81" s="157">
        <v>42861</v>
      </c>
      <c r="EE81" s="157">
        <v>42862</v>
      </c>
      <c r="EF81" s="157">
        <v>42863</v>
      </c>
      <c r="EG81" s="157">
        <v>42864</v>
      </c>
      <c r="EH81" s="157">
        <v>42865</v>
      </c>
      <c r="EI81" s="157">
        <v>42866</v>
      </c>
      <c r="EJ81" s="157">
        <v>42867</v>
      </c>
      <c r="EK81" s="157">
        <v>42868</v>
      </c>
      <c r="EL81" s="157">
        <v>42869</v>
      </c>
      <c r="EM81" s="157">
        <v>42870</v>
      </c>
      <c r="EN81" s="157">
        <v>42871</v>
      </c>
      <c r="EO81" s="157">
        <v>42872</v>
      </c>
      <c r="EP81" s="157">
        <v>42873</v>
      </c>
      <c r="EQ81" s="157">
        <v>42874</v>
      </c>
      <c r="ER81" s="157">
        <v>42875</v>
      </c>
      <c r="ES81" s="157">
        <v>42876</v>
      </c>
      <c r="ET81" s="157">
        <v>42877</v>
      </c>
      <c r="EU81" s="157">
        <v>42878</v>
      </c>
      <c r="EV81" s="157">
        <v>42879</v>
      </c>
      <c r="EW81" s="157">
        <v>42880</v>
      </c>
      <c r="EX81" s="157">
        <v>42881</v>
      </c>
      <c r="EY81" s="157">
        <v>42882</v>
      </c>
      <c r="EZ81" s="157">
        <v>42883</v>
      </c>
      <c r="FA81" s="157">
        <v>42884</v>
      </c>
      <c r="FB81" s="157">
        <v>42885</v>
      </c>
      <c r="FC81" s="157">
        <v>42886</v>
      </c>
      <c r="FD81" s="157">
        <v>42887</v>
      </c>
      <c r="FE81" s="157">
        <v>42888</v>
      </c>
      <c r="FF81" s="157">
        <v>42889</v>
      </c>
      <c r="FG81" s="157">
        <v>42890</v>
      </c>
      <c r="FH81" s="157">
        <v>42891</v>
      </c>
      <c r="FI81" s="157">
        <v>42892</v>
      </c>
      <c r="FJ81" s="157">
        <v>42893</v>
      </c>
      <c r="FK81" s="157">
        <v>42894</v>
      </c>
      <c r="FL81" s="157">
        <v>42895</v>
      </c>
      <c r="FM81" s="157">
        <v>42896</v>
      </c>
      <c r="FN81" s="157">
        <v>42897</v>
      </c>
      <c r="FO81" s="157">
        <v>42898</v>
      </c>
      <c r="FP81" s="157">
        <v>42899</v>
      </c>
      <c r="FQ81" s="157">
        <v>42900</v>
      </c>
      <c r="FR81" s="157">
        <v>42901</v>
      </c>
      <c r="FS81" s="157">
        <v>42902</v>
      </c>
      <c r="FT81" s="157">
        <v>42903</v>
      </c>
      <c r="FU81" s="157">
        <v>42904</v>
      </c>
      <c r="FV81" s="157">
        <v>42905</v>
      </c>
      <c r="FW81" s="157">
        <v>42906</v>
      </c>
      <c r="FX81" s="157">
        <v>42907</v>
      </c>
      <c r="FY81" s="157">
        <v>42908</v>
      </c>
      <c r="FZ81" s="157">
        <v>42909</v>
      </c>
      <c r="GA81" s="157">
        <v>42910</v>
      </c>
      <c r="GB81" s="157">
        <v>42911</v>
      </c>
      <c r="GC81" s="157">
        <v>42912</v>
      </c>
      <c r="GD81" s="157">
        <v>42913</v>
      </c>
      <c r="GE81" s="157">
        <v>42914</v>
      </c>
      <c r="GF81" s="157">
        <v>42915</v>
      </c>
      <c r="GG81" s="157">
        <v>42916</v>
      </c>
      <c r="GH81" s="157">
        <v>42917</v>
      </c>
      <c r="GI81" s="157">
        <v>42918</v>
      </c>
      <c r="GJ81" s="157">
        <v>42919</v>
      </c>
      <c r="GK81" s="157">
        <v>42920</v>
      </c>
      <c r="GL81" s="157">
        <v>42921</v>
      </c>
      <c r="GM81" s="157">
        <v>42922</v>
      </c>
      <c r="GN81" s="157">
        <v>42923</v>
      </c>
      <c r="GO81" s="157">
        <v>42924</v>
      </c>
      <c r="GP81" s="157">
        <v>42925</v>
      </c>
      <c r="GQ81" s="157">
        <v>42926</v>
      </c>
      <c r="GR81" s="157">
        <v>42927</v>
      </c>
      <c r="GS81" s="157">
        <v>42928</v>
      </c>
      <c r="GT81" s="157">
        <v>42929</v>
      </c>
      <c r="GU81" s="157">
        <v>42930</v>
      </c>
      <c r="GV81" s="157">
        <v>42931</v>
      </c>
      <c r="GW81" s="157">
        <v>42932</v>
      </c>
      <c r="GX81" s="157">
        <v>42933</v>
      </c>
      <c r="GY81" s="157">
        <v>42934</v>
      </c>
      <c r="GZ81" s="157">
        <v>42935</v>
      </c>
      <c r="HA81" s="157">
        <v>42936</v>
      </c>
      <c r="HB81" s="157">
        <v>42937</v>
      </c>
      <c r="HC81" s="157">
        <v>42938</v>
      </c>
      <c r="HD81" s="157">
        <v>42939</v>
      </c>
      <c r="HE81" s="157">
        <v>42940</v>
      </c>
      <c r="HF81" s="157">
        <v>42941</v>
      </c>
      <c r="HG81" s="157">
        <v>42942</v>
      </c>
      <c r="HH81" s="157">
        <v>42943</v>
      </c>
      <c r="HI81" s="157">
        <v>42944</v>
      </c>
      <c r="HJ81" s="157">
        <v>42945</v>
      </c>
      <c r="HK81" s="157">
        <v>42946</v>
      </c>
      <c r="HL81" s="157">
        <v>42947</v>
      </c>
      <c r="HM81" s="157">
        <v>42948</v>
      </c>
      <c r="HN81" s="157">
        <v>42949</v>
      </c>
      <c r="HO81" s="157">
        <v>42950</v>
      </c>
      <c r="HP81" s="157">
        <v>42951</v>
      </c>
      <c r="HQ81" s="157">
        <v>42952</v>
      </c>
      <c r="HR81" s="157">
        <v>42953</v>
      </c>
      <c r="HS81" s="157">
        <v>42954</v>
      </c>
      <c r="HT81" s="157">
        <v>42955</v>
      </c>
      <c r="HU81" s="157">
        <v>42956</v>
      </c>
      <c r="HV81" s="157">
        <v>42957</v>
      </c>
      <c r="HW81" s="157">
        <v>42958</v>
      </c>
      <c r="HX81" s="157">
        <v>42959</v>
      </c>
      <c r="HY81" s="157">
        <v>42960</v>
      </c>
      <c r="HZ81" s="157">
        <v>42961</v>
      </c>
      <c r="IA81" s="157">
        <v>42962</v>
      </c>
      <c r="IB81" s="157">
        <v>42963</v>
      </c>
      <c r="IC81" s="157">
        <v>42964</v>
      </c>
      <c r="ID81" s="157">
        <v>42965</v>
      </c>
      <c r="IE81" s="157">
        <v>42966</v>
      </c>
      <c r="IF81" s="157">
        <v>42967</v>
      </c>
      <c r="IG81" s="157">
        <v>42968</v>
      </c>
      <c r="IH81" s="157">
        <v>42969</v>
      </c>
      <c r="II81" s="157">
        <v>42970</v>
      </c>
      <c r="IJ81" s="157">
        <v>42971</v>
      </c>
      <c r="IK81" s="157">
        <v>42972</v>
      </c>
      <c r="IL81" s="157">
        <v>42973</v>
      </c>
      <c r="IM81" s="157">
        <v>42974</v>
      </c>
      <c r="IN81" s="157">
        <v>42975</v>
      </c>
      <c r="IO81" s="157">
        <v>42976</v>
      </c>
      <c r="IP81" s="157">
        <v>42977</v>
      </c>
      <c r="IQ81" s="157">
        <v>42978</v>
      </c>
      <c r="IR81" s="157">
        <v>42979</v>
      </c>
      <c r="IS81" s="157">
        <v>42980</v>
      </c>
      <c r="IT81" s="157">
        <v>42981</v>
      </c>
      <c r="IU81" s="157">
        <v>42982</v>
      </c>
      <c r="IV81" s="157">
        <v>42983</v>
      </c>
      <c r="IW81" s="157">
        <v>42984</v>
      </c>
      <c r="IX81" s="157">
        <v>42985</v>
      </c>
      <c r="IY81" s="157">
        <v>42986</v>
      </c>
      <c r="IZ81" s="157">
        <v>42987</v>
      </c>
      <c r="JA81" s="157">
        <v>42988</v>
      </c>
      <c r="JB81" s="157">
        <v>42989</v>
      </c>
      <c r="JC81" s="157">
        <v>42990</v>
      </c>
      <c r="JD81" s="157">
        <v>42991</v>
      </c>
      <c r="JE81" s="157">
        <v>42992</v>
      </c>
      <c r="JF81" s="157">
        <v>42993</v>
      </c>
      <c r="JG81" s="157">
        <v>42994</v>
      </c>
      <c r="JH81" s="157">
        <v>42995</v>
      </c>
      <c r="JI81" s="157">
        <v>42996</v>
      </c>
      <c r="JJ81" s="157">
        <v>42997</v>
      </c>
      <c r="JK81" s="157">
        <v>42998</v>
      </c>
      <c r="JL81" s="157">
        <v>42999</v>
      </c>
      <c r="JM81" s="157">
        <v>43000</v>
      </c>
      <c r="JN81" s="157">
        <v>43001</v>
      </c>
      <c r="JO81" s="157">
        <v>43002</v>
      </c>
      <c r="JP81" s="157">
        <v>43003</v>
      </c>
      <c r="JQ81" s="157">
        <v>43004</v>
      </c>
      <c r="JR81" s="157">
        <v>43005</v>
      </c>
      <c r="JS81" s="157">
        <v>43006</v>
      </c>
      <c r="JT81" s="157">
        <v>43007</v>
      </c>
      <c r="JU81" s="157">
        <v>43008</v>
      </c>
      <c r="JV81" s="157">
        <v>43009</v>
      </c>
      <c r="JW81" s="157">
        <v>43010</v>
      </c>
      <c r="JX81" s="157">
        <v>43011</v>
      </c>
      <c r="JY81" s="157">
        <v>43012</v>
      </c>
      <c r="JZ81" s="157">
        <v>43013</v>
      </c>
      <c r="KA81" s="157">
        <v>43014</v>
      </c>
      <c r="KB81" s="157">
        <v>43015</v>
      </c>
      <c r="KC81" s="157">
        <v>43016</v>
      </c>
      <c r="KD81" s="157">
        <v>43017</v>
      </c>
      <c r="KE81" s="157">
        <v>43018</v>
      </c>
      <c r="KF81" s="157">
        <v>43019</v>
      </c>
      <c r="KG81" s="157">
        <v>43020</v>
      </c>
      <c r="KH81" s="157">
        <v>43021</v>
      </c>
      <c r="KI81" s="157">
        <v>43022</v>
      </c>
      <c r="KJ81" s="157">
        <v>43023</v>
      </c>
      <c r="KK81" s="157">
        <v>43024</v>
      </c>
      <c r="KL81" s="157">
        <v>43025</v>
      </c>
      <c r="KM81" s="157">
        <v>43026</v>
      </c>
      <c r="KN81" s="157">
        <v>43027</v>
      </c>
      <c r="KO81" s="157">
        <v>43028</v>
      </c>
      <c r="KP81" s="157">
        <v>43029</v>
      </c>
      <c r="KQ81" s="157">
        <v>43030</v>
      </c>
      <c r="KR81" s="157">
        <v>43031</v>
      </c>
      <c r="KS81" s="157">
        <v>43032</v>
      </c>
      <c r="KT81" s="157">
        <v>43033</v>
      </c>
      <c r="KU81" s="157">
        <v>43034</v>
      </c>
      <c r="KV81" s="157">
        <v>43035</v>
      </c>
      <c r="KW81" s="157">
        <v>43036</v>
      </c>
      <c r="KX81" s="157">
        <v>43037</v>
      </c>
      <c r="KY81" s="157">
        <v>43038</v>
      </c>
      <c r="KZ81" s="157">
        <v>43039</v>
      </c>
      <c r="LA81" s="157">
        <v>43040</v>
      </c>
      <c r="LB81" s="157">
        <v>43041</v>
      </c>
      <c r="LC81" s="157">
        <v>43042</v>
      </c>
      <c r="LD81" s="157">
        <v>43043</v>
      </c>
      <c r="LE81" s="157">
        <v>43044</v>
      </c>
      <c r="LF81" s="157">
        <v>43045</v>
      </c>
      <c r="LG81" s="157">
        <v>43046</v>
      </c>
      <c r="LH81" s="157">
        <v>43047</v>
      </c>
      <c r="LI81" s="157">
        <v>43048</v>
      </c>
      <c r="LJ81" s="157">
        <v>43049</v>
      </c>
      <c r="LK81" s="157">
        <v>43050</v>
      </c>
      <c r="LL81" s="157">
        <v>43051</v>
      </c>
      <c r="LM81" s="157">
        <v>43052</v>
      </c>
      <c r="LN81" s="157">
        <v>43053</v>
      </c>
      <c r="LO81" s="157">
        <v>43054</v>
      </c>
      <c r="LP81" s="157">
        <v>43055</v>
      </c>
      <c r="LQ81" s="157">
        <v>43056</v>
      </c>
      <c r="LR81" s="157">
        <v>43057</v>
      </c>
      <c r="LS81" s="157">
        <v>43058</v>
      </c>
      <c r="LT81" s="157">
        <v>43059</v>
      </c>
      <c r="LU81" s="157">
        <v>43060</v>
      </c>
      <c r="LV81" s="157">
        <v>43061</v>
      </c>
      <c r="LW81" s="157">
        <v>43062</v>
      </c>
      <c r="LX81" s="157">
        <v>43063</v>
      </c>
      <c r="LY81" s="157">
        <v>43064</v>
      </c>
      <c r="LZ81" s="157">
        <v>43065</v>
      </c>
      <c r="MA81" s="157">
        <v>43066</v>
      </c>
      <c r="MB81" s="157">
        <v>43067</v>
      </c>
      <c r="MC81" s="157">
        <v>43068</v>
      </c>
      <c r="MD81" s="157">
        <v>43069</v>
      </c>
      <c r="ME81" s="157">
        <v>43070</v>
      </c>
      <c r="MF81" s="157">
        <v>43071</v>
      </c>
      <c r="MG81" s="157">
        <v>43072</v>
      </c>
      <c r="MH81" s="157">
        <v>43073</v>
      </c>
      <c r="MI81" s="157">
        <v>43074</v>
      </c>
      <c r="MJ81" s="157">
        <v>43075</v>
      </c>
      <c r="MK81" s="157">
        <v>43076</v>
      </c>
      <c r="ML81" s="157">
        <v>43077</v>
      </c>
      <c r="MM81" s="157">
        <v>43078</v>
      </c>
      <c r="MN81" s="157">
        <v>43079</v>
      </c>
      <c r="MO81" s="157">
        <v>43080</v>
      </c>
      <c r="MP81" s="157">
        <v>43081</v>
      </c>
      <c r="MQ81" s="157">
        <v>43082</v>
      </c>
      <c r="MR81" s="157">
        <v>43083</v>
      </c>
      <c r="MS81" s="157">
        <v>43084</v>
      </c>
      <c r="MT81" s="157">
        <v>43085</v>
      </c>
      <c r="MU81" s="157">
        <v>43086</v>
      </c>
      <c r="MV81" s="157">
        <v>43087</v>
      </c>
      <c r="MW81" s="157">
        <v>43088</v>
      </c>
      <c r="MX81" s="157">
        <v>43089</v>
      </c>
      <c r="MY81" s="157">
        <v>43090</v>
      </c>
      <c r="MZ81" s="157">
        <v>43091</v>
      </c>
      <c r="NA81" s="157">
        <v>43092</v>
      </c>
      <c r="NB81" s="157">
        <v>43093</v>
      </c>
      <c r="NC81" s="157">
        <v>43094</v>
      </c>
      <c r="ND81" s="157">
        <v>43095</v>
      </c>
      <c r="NE81" s="157">
        <v>43096</v>
      </c>
      <c r="NF81" s="157">
        <v>43097</v>
      </c>
      <c r="NG81" s="157">
        <v>43098</v>
      </c>
      <c r="NH81" s="157">
        <v>43099</v>
      </c>
      <c r="NI81" s="157">
        <v>43100</v>
      </c>
      <c r="NJ81" s="154"/>
    </row>
    <row r="82" spans="1:374" s="155" customFormat="1" x14ac:dyDescent="0.35">
      <c r="A82" s="151"/>
      <c r="B82" s="1154"/>
      <c r="C82" s="1154"/>
      <c r="D82" s="1154"/>
      <c r="E82" s="1154"/>
      <c r="F82" s="1154"/>
      <c r="G82" s="1154"/>
      <c r="H82" s="1154" t="str">
        <f t="shared" ref="H82" si="29">IF(F82="","",F82-G82)</f>
        <v/>
      </c>
      <c r="I82" s="152">
        <v>42736</v>
      </c>
      <c r="J82" s="153">
        <v>42737</v>
      </c>
      <c r="K82" s="153">
        <v>42738</v>
      </c>
      <c r="L82" s="153">
        <v>42739</v>
      </c>
      <c r="M82" s="153">
        <v>42740</v>
      </c>
      <c r="N82" s="153">
        <v>42741</v>
      </c>
      <c r="O82" s="153">
        <v>42742</v>
      </c>
      <c r="P82" s="153">
        <v>42743</v>
      </c>
      <c r="Q82" s="153">
        <v>42744</v>
      </c>
      <c r="R82" s="153">
        <v>42745</v>
      </c>
      <c r="S82" s="153">
        <v>42746</v>
      </c>
      <c r="T82" s="153">
        <v>42747</v>
      </c>
      <c r="U82" s="153">
        <v>42748</v>
      </c>
      <c r="V82" s="153">
        <v>42749</v>
      </c>
      <c r="W82" s="153">
        <v>42750</v>
      </c>
      <c r="X82" s="153">
        <v>42751</v>
      </c>
      <c r="Y82" s="153">
        <v>42752</v>
      </c>
      <c r="Z82" s="153">
        <v>42753</v>
      </c>
      <c r="AA82" s="153">
        <v>42754</v>
      </c>
      <c r="AB82" s="153">
        <v>42755</v>
      </c>
      <c r="AC82" s="153">
        <v>42756</v>
      </c>
      <c r="AD82" s="153">
        <v>42757</v>
      </c>
      <c r="AE82" s="153">
        <v>42758</v>
      </c>
      <c r="AF82" s="153">
        <v>42759</v>
      </c>
      <c r="AG82" s="153">
        <v>42760</v>
      </c>
      <c r="AH82" s="153">
        <v>42761</v>
      </c>
      <c r="AI82" s="153">
        <v>42762</v>
      </c>
      <c r="AJ82" s="153">
        <v>42763</v>
      </c>
      <c r="AK82" s="153">
        <v>42764</v>
      </c>
      <c r="AL82" s="153">
        <v>42765</v>
      </c>
      <c r="AM82" s="153">
        <v>42766</v>
      </c>
      <c r="AN82" s="153">
        <v>42767</v>
      </c>
      <c r="AO82" s="153">
        <v>42768</v>
      </c>
      <c r="AP82" s="153">
        <v>42769</v>
      </c>
      <c r="AQ82" s="153">
        <v>42770</v>
      </c>
      <c r="AR82" s="153">
        <v>42771</v>
      </c>
      <c r="AS82" s="153">
        <v>42772</v>
      </c>
      <c r="AT82" s="153">
        <v>42773</v>
      </c>
      <c r="AU82" s="153">
        <v>42774</v>
      </c>
      <c r="AV82" s="153">
        <v>42775</v>
      </c>
      <c r="AW82" s="153">
        <v>42776</v>
      </c>
      <c r="AX82" s="153">
        <v>42777</v>
      </c>
      <c r="AY82" s="153">
        <v>42778</v>
      </c>
      <c r="AZ82" s="153">
        <v>42779</v>
      </c>
      <c r="BA82" s="153">
        <v>42780</v>
      </c>
      <c r="BB82" s="153">
        <v>42781</v>
      </c>
      <c r="BC82" s="153">
        <v>42782</v>
      </c>
      <c r="BD82" s="153">
        <v>42783</v>
      </c>
      <c r="BE82" s="153">
        <v>42784</v>
      </c>
      <c r="BF82" s="153">
        <v>42785</v>
      </c>
      <c r="BG82" s="153">
        <v>42786</v>
      </c>
      <c r="BH82" s="153">
        <v>42787</v>
      </c>
      <c r="BI82" s="153">
        <v>42788</v>
      </c>
      <c r="BJ82" s="153">
        <v>42789</v>
      </c>
      <c r="BK82" s="153">
        <v>42790</v>
      </c>
      <c r="BL82" s="153">
        <v>42791</v>
      </c>
      <c r="BM82" s="153">
        <v>42792</v>
      </c>
      <c r="BN82" s="153">
        <v>42793</v>
      </c>
      <c r="BO82" s="153">
        <v>42794</v>
      </c>
      <c r="BP82" s="153">
        <v>42795</v>
      </c>
      <c r="BQ82" s="153">
        <v>42796</v>
      </c>
      <c r="BR82" s="153">
        <v>42797</v>
      </c>
      <c r="BS82" s="153">
        <v>42798</v>
      </c>
      <c r="BT82" s="153">
        <v>42799</v>
      </c>
      <c r="BU82" s="153">
        <v>42800</v>
      </c>
      <c r="BV82" s="153">
        <v>42801</v>
      </c>
      <c r="BW82" s="153">
        <v>42802</v>
      </c>
      <c r="BX82" s="153">
        <v>42803</v>
      </c>
      <c r="BY82" s="153">
        <v>42804</v>
      </c>
      <c r="BZ82" s="153">
        <v>42805</v>
      </c>
      <c r="CA82" s="153">
        <v>42806</v>
      </c>
      <c r="CB82" s="153">
        <v>42807</v>
      </c>
      <c r="CC82" s="153">
        <v>42808</v>
      </c>
      <c r="CD82" s="153">
        <v>42809</v>
      </c>
      <c r="CE82" s="153">
        <v>42810</v>
      </c>
      <c r="CF82" s="153">
        <v>42811</v>
      </c>
      <c r="CG82" s="153">
        <v>42812</v>
      </c>
      <c r="CH82" s="153">
        <v>42813</v>
      </c>
      <c r="CI82" s="153">
        <v>42814</v>
      </c>
      <c r="CJ82" s="153">
        <v>42815</v>
      </c>
      <c r="CK82" s="153">
        <v>42816</v>
      </c>
      <c r="CL82" s="153">
        <v>42817</v>
      </c>
      <c r="CM82" s="153">
        <v>42818</v>
      </c>
      <c r="CN82" s="153">
        <v>42819</v>
      </c>
      <c r="CO82" s="153">
        <v>42820</v>
      </c>
      <c r="CP82" s="153">
        <v>42821</v>
      </c>
      <c r="CQ82" s="153">
        <v>42822</v>
      </c>
      <c r="CR82" s="153">
        <v>42823</v>
      </c>
      <c r="CS82" s="153">
        <v>42824</v>
      </c>
      <c r="CT82" s="153">
        <v>42825</v>
      </c>
      <c r="CU82" s="153">
        <v>42826</v>
      </c>
      <c r="CV82" s="153">
        <v>42827</v>
      </c>
      <c r="CW82" s="153">
        <v>42828</v>
      </c>
      <c r="CX82" s="153">
        <v>42829</v>
      </c>
      <c r="CY82" s="153">
        <v>42830</v>
      </c>
      <c r="CZ82" s="153">
        <v>42831</v>
      </c>
      <c r="DA82" s="153">
        <v>42832</v>
      </c>
      <c r="DB82" s="153">
        <v>42833</v>
      </c>
      <c r="DC82" s="153">
        <v>42834</v>
      </c>
      <c r="DD82" s="153">
        <v>42835</v>
      </c>
      <c r="DE82" s="153">
        <v>42836</v>
      </c>
      <c r="DF82" s="153">
        <v>42837</v>
      </c>
      <c r="DG82" s="153">
        <v>42838</v>
      </c>
      <c r="DH82" s="153">
        <v>42839</v>
      </c>
      <c r="DI82" s="153">
        <v>42840</v>
      </c>
      <c r="DJ82" s="153">
        <v>42841</v>
      </c>
      <c r="DK82" s="153">
        <v>42842</v>
      </c>
      <c r="DL82" s="153">
        <v>42843</v>
      </c>
      <c r="DM82" s="153">
        <v>42844</v>
      </c>
      <c r="DN82" s="153">
        <v>42845</v>
      </c>
      <c r="DO82" s="153">
        <v>42846</v>
      </c>
      <c r="DP82" s="153">
        <v>42847</v>
      </c>
      <c r="DQ82" s="153">
        <v>42848</v>
      </c>
      <c r="DR82" s="153">
        <v>42849</v>
      </c>
      <c r="DS82" s="153">
        <v>42850</v>
      </c>
      <c r="DT82" s="153">
        <v>42851</v>
      </c>
      <c r="DU82" s="153">
        <v>42852</v>
      </c>
      <c r="DV82" s="153">
        <v>42853</v>
      </c>
      <c r="DW82" s="153">
        <v>42854</v>
      </c>
      <c r="DX82" s="153">
        <v>42855</v>
      </c>
      <c r="DY82" s="153">
        <v>42856</v>
      </c>
      <c r="DZ82" s="153">
        <v>42857</v>
      </c>
      <c r="EA82" s="153">
        <v>42858</v>
      </c>
      <c r="EB82" s="153">
        <v>42859</v>
      </c>
      <c r="EC82" s="153">
        <v>42860</v>
      </c>
      <c r="ED82" s="153">
        <v>42861</v>
      </c>
      <c r="EE82" s="153">
        <v>42862</v>
      </c>
      <c r="EF82" s="153">
        <v>42863</v>
      </c>
      <c r="EG82" s="153">
        <v>42864</v>
      </c>
      <c r="EH82" s="153">
        <v>42865</v>
      </c>
      <c r="EI82" s="153">
        <v>42866</v>
      </c>
      <c r="EJ82" s="153">
        <v>42867</v>
      </c>
      <c r="EK82" s="153">
        <v>42868</v>
      </c>
      <c r="EL82" s="153">
        <v>42869</v>
      </c>
      <c r="EM82" s="153">
        <v>42870</v>
      </c>
      <c r="EN82" s="153">
        <v>42871</v>
      </c>
      <c r="EO82" s="153">
        <v>42872</v>
      </c>
      <c r="EP82" s="153">
        <v>42873</v>
      </c>
      <c r="EQ82" s="153">
        <v>42874</v>
      </c>
      <c r="ER82" s="153">
        <v>42875</v>
      </c>
      <c r="ES82" s="153">
        <v>42876</v>
      </c>
      <c r="ET82" s="153">
        <v>42877</v>
      </c>
      <c r="EU82" s="153">
        <v>42878</v>
      </c>
      <c r="EV82" s="153">
        <v>42879</v>
      </c>
      <c r="EW82" s="153">
        <v>42880</v>
      </c>
      <c r="EX82" s="153">
        <v>42881</v>
      </c>
      <c r="EY82" s="153">
        <v>42882</v>
      </c>
      <c r="EZ82" s="153">
        <v>42883</v>
      </c>
      <c r="FA82" s="153">
        <v>42884</v>
      </c>
      <c r="FB82" s="153">
        <v>42885</v>
      </c>
      <c r="FC82" s="153">
        <v>42886</v>
      </c>
      <c r="FD82" s="153">
        <v>42887</v>
      </c>
      <c r="FE82" s="153">
        <v>42888</v>
      </c>
      <c r="FF82" s="153">
        <v>42889</v>
      </c>
      <c r="FG82" s="153">
        <v>42890</v>
      </c>
      <c r="FH82" s="153">
        <v>42891</v>
      </c>
      <c r="FI82" s="153">
        <v>42892</v>
      </c>
      <c r="FJ82" s="153">
        <v>42893</v>
      </c>
      <c r="FK82" s="153">
        <v>42894</v>
      </c>
      <c r="FL82" s="153">
        <v>42895</v>
      </c>
      <c r="FM82" s="153">
        <v>42896</v>
      </c>
      <c r="FN82" s="153">
        <v>42897</v>
      </c>
      <c r="FO82" s="153">
        <v>42898</v>
      </c>
      <c r="FP82" s="153">
        <v>42899</v>
      </c>
      <c r="FQ82" s="153">
        <v>42900</v>
      </c>
      <c r="FR82" s="153">
        <v>42901</v>
      </c>
      <c r="FS82" s="153">
        <v>42902</v>
      </c>
      <c r="FT82" s="153">
        <v>42903</v>
      </c>
      <c r="FU82" s="153">
        <v>42904</v>
      </c>
      <c r="FV82" s="153">
        <v>42905</v>
      </c>
      <c r="FW82" s="153">
        <v>42906</v>
      </c>
      <c r="FX82" s="153">
        <v>42907</v>
      </c>
      <c r="FY82" s="153">
        <v>42908</v>
      </c>
      <c r="FZ82" s="153">
        <v>42909</v>
      </c>
      <c r="GA82" s="153">
        <v>42910</v>
      </c>
      <c r="GB82" s="153">
        <v>42911</v>
      </c>
      <c r="GC82" s="153">
        <v>42912</v>
      </c>
      <c r="GD82" s="153">
        <v>42913</v>
      </c>
      <c r="GE82" s="153">
        <v>42914</v>
      </c>
      <c r="GF82" s="153">
        <v>42915</v>
      </c>
      <c r="GG82" s="153">
        <v>42916</v>
      </c>
      <c r="GH82" s="153">
        <v>42917</v>
      </c>
      <c r="GI82" s="153">
        <v>42918</v>
      </c>
      <c r="GJ82" s="153">
        <v>42919</v>
      </c>
      <c r="GK82" s="153">
        <v>42920</v>
      </c>
      <c r="GL82" s="153">
        <v>42921</v>
      </c>
      <c r="GM82" s="153">
        <v>42922</v>
      </c>
      <c r="GN82" s="153">
        <v>42923</v>
      </c>
      <c r="GO82" s="153">
        <v>42924</v>
      </c>
      <c r="GP82" s="153">
        <v>42925</v>
      </c>
      <c r="GQ82" s="153">
        <v>42926</v>
      </c>
      <c r="GR82" s="153">
        <v>42927</v>
      </c>
      <c r="GS82" s="153">
        <v>42928</v>
      </c>
      <c r="GT82" s="153">
        <v>42929</v>
      </c>
      <c r="GU82" s="153">
        <v>42930</v>
      </c>
      <c r="GV82" s="153">
        <v>42931</v>
      </c>
      <c r="GW82" s="153">
        <v>42932</v>
      </c>
      <c r="GX82" s="153">
        <v>42933</v>
      </c>
      <c r="GY82" s="153">
        <v>42934</v>
      </c>
      <c r="GZ82" s="153">
        <v>42935</v>
      </c>
      <c r="HA82" s="153">
        <v>42936</v>
      </c>
      <c r="HB82" s="153">
        <v>42937</v>
      </c>
      <c r="HC82" s="153">
        <v>42938</v>
      </c>
      <c r="HD82" s="153">
        <v>42939</v>
      </c>
      <c r="HE82" s="153">
        <v>42940</v>
      </c>
      <c r="HF82" s="153">
        <v>42941</v>
      </c>
      <c r="HG82" s="153">
        <v>42942</v>
      </c>
      <c r="HH82" s="153">
        <v>42943</v>
      </c>
      <c r="HI82" s="153">
        <v>42944</v>
      </c>
      <c r="HJ82" s="153">
        <v>42945</v>
      </c>
      <c r="HK82" s="153">
        <v>42946</v>
      </c>
      <c r="HL82" s="153">
        <v>42947</v>
      </c>
      <c r="HM82" s="153">
        <v>42948</v>
      </c>
      <c r="HN82" s="153">
        <v>42949</v>
      </c>
      <c r="HO82" s="153">
        <v>42950</v>
      </c>
      <c r="HP82" s="153">
        <v>42951</v>
      </c>
      <c r="HQ82" s="153">
        <v>42952</v>
      </c>
      <c r="HR82" s="153">
        <v>42953</v>
      </c>
      <c r="HS82" s="153">
        <v>42954</v>
      </c>
      <c r="HT82" s="153">
        <v>42955</v>
      </c>
      <c r="HU82" s="153">
        <v>42956</v>
      </c>
      <c r="HV82" s="153">
        <v>42957</v>
      </c>
      <c r="HW82" s="153">
        <v>42958</v>
      </c>
      <c r="HX82" s="153">
        <v>42959</v>
      </c>
      <c r="HY82" s="153">
        <v>42960</v>
      </c>
      <c r="HZ82" s="153">
        <v>42961</v>
      </c>
      <c r="IA82" s="153">
        <v>42962</v>
      </c>
      <c r="IB82" s="153">
        <v>42963</v>
      </c>
      <c r="IC82" s="153">
        <v>42964</v>
      </c>
      <c r="ID82" s="153">
        <v>42965</v>
      </c>
      <c r="IE82" s="153">
        <v>42966</v>
      </c>
      <c r="IF82" s="153">
        <v>42967</v>
      </c>
      <c r="IG82" s="153">
        <v>42968</v>
      </c>
      <c r="IH82" s="153">
        <v>42969</v>
      </c>
      <c r="II82" s="153">
        <v>42970</v>
      </c>
      <c r="IJ82" s="153">
        <v>42971</v>
      </c>
      <c r="IK82" s="153">
        <v>42972</v>
      </c>
      <c r="IL82" s="153">
        <v>42973</v>
      </c>
      <c r="IM82" s="153">
        <v>42974</v>
      </c>
      <c r="IN82" s="153">
        <v>42975</v>
      </c>
      <c r="IO82" s="153">
        <v>42976</v>
      </c>
      <c r="IP82" s="153">
        <v>42977</v>
      </c>
      <c r="IQ82" s="153">
        <v>42978</v>
      </c>
      <c r="IR82" s="153">
        <v>42979</v>
      </c>
      <c r="IS82" s="153">
        <v>42980</v>
      </c>
      <c r="IT82" s="153">
        <v>42981</v>
      </c>
      <c r="IU82" s="153">
        <v>42982</v>
      </c>
      <c r="IV82" s="153">
        <v>42983</v>
      </c>
      <c r="IW82" s="153">
        <v>42984</v>
      </c>
      <c r="IX82" s="153">
        <v>42985</v>
      </c>
      <c r="IY82" s="153">
        <v>42986</v>
      </c>
      <c r="IZ82" s="153">
        <v>42987</v>
      </c>
      <c r="JA82" s="153">
        <v>42988</v>
      </c>
      <c r="JB82" s="153">
        <v>42989</v>
      </c>
      <c r="JC82" s="153">
        <v>42990</v>
      </c>
      <c r="JD82" s="153">
        <v>42991</v>
      </c>
      <c r="JE82" s="153">
        <v>42992</v>
      </c>
      <c r="JF82" s="153">
        <v>42993</v>
      </c>
      <c r="JG82" s="153">
        <v>42994</v>
      </c>
      <c r="JH82" s="153">
        <v>42995</v>
      </c>
      <c r="JI82" s="153">
        <v>42996</v>
      </c>
      <c r="JJ82" s="153">
        <v>42997</v>
      </c>
      <c r="JK82" s="153">
        <v>42998</v>
      </c>
      <c r="JL82" s="153">
        <v>42999</v>
      </c>
      <c r="JM82" s="153">
        <v>43000</v>
      </c>
      <c r="JN82" s="153">
        <v>43001</v>
      </c>
      <c r="JO82" s="153">
        <v>43002</v>
      </c>
      <c r="JP82" s="153">
        <v>43003</v>
      </c>
      <c r="JQ82" s="153">
        <v>43004</v>
      </c>
      <c r="JR82" s="153">
        <v>43005</v>
      </c>
      <c r="JS82" s="153">
        <v>43006</v>
      </c>
      <c r="JT82" s="153">
        <v>43007</v>
      </c>
      <c r="JU82" s="153">
        <v>43008</v>
      </c>
      <c r="JV82" s="153">
        <v>43009</v>
      </c>
      <c r="JW82" s="153">
        <v>43010</v>
      </c>
      <c r="JX82" s="153">
        <v>43011</v>
      </c>
      <c r="JY82" s="153">
        <v>43012</v>
      </c>
      <c r="JZ82" s="153">
        <v>43013</v>
      </c>
      <c r="KA82" s="153">
        <v>43014</v>
      </c>
      <c r="KB82" s="153">
        <v>43015</v>
      </c>
      <c r="KC82" s="153">
        <v>43016</v>
      </c>
      <c r="KD82" s="153">
        <v>43017</v>
      </c>
      <c r="KE82" s="153">
        <v>43018</v>
      </c>
      <c r="KF82" s="153">
        <v>43019</v>
      </c>
      <c r="KG82" s="153">
        <v>43020</v>
      </c>
      <c r="KH82" s="153">
        <v>43021</v>
      </c>
      <c r="KI82" s="153">
        <v>43022</v>
      </c>
      <c r="KJ82" s="153">
        <v>43023</v>
      </c>
      <c r="KK82" s="153">
        <v>43024</v>
      </c>
      <c r="KL82" s="153">
        <v>43025</v>
      </c>
      <c r="KM82" s="153">
        <v>43026</v>
      </c>
      <c r="KN82" s="153">
        <v>43027</v>
      </c>
      <c r="KO82" s="153">
        <v>43028</v>
      </c>
      <c r="KP82" s="153">
        <v>43029</v>
      </c>
      <c r="KQ82" s="153">
        <v>43030</v>
      </c>
      <c r="KR82" s="153">
        <v>43031</v>
      </c>
      <c r="KS82" s="153">
        <v>43032</v>
      </c>
      <c r="KT82" s="153">
        <v>43033</v>
      </c>
      <c r="KU82" s="153">
        <v>43034</v>
      </c>
      <c r="KV82" s="153">
        <v>43035</v>
      </c>
      <c r="KW82" s="153">
        <v>43036</v>
      </c>
      <c r="KX82" s="153">
        <v>43037</v>
      </c>
      <c r="KY82" s="153">
        <v>43038</v>
      </c>
      <c r="KZ82" s="153">
        <v>43039</v>
      </c>
      <c r="LA82" s="153">
        <v>43040</v>
      </c>
      <c r="LB82" s="153">
        <v>43041</v>
      </c>
      <c r="LC82" s="153">
        <v>43042</v>
      </c>
      <c r="LD82" s="153">
        <v>43043</v>
      </c>
      <c r="LE82" s="153">
        <v>43044</v>
      </c>
      <c r="LF82" s="153">
        <v>43045</v>
      </c>
      <c r="LG82" s="153">
        <v>43046</v>
      </c>
      <c r="LH82" s="153">
        <v>43047</v>
      </c>
      <c r="LI82" s="153">
        <v>43048</v>
      </c>
      <c r="LJ82" s="153">
        <v>43049</v>
      </c>
      <c r="LK82" s="153">
        <v>43050</v>
      </c>
      <c r="LL82" s="153">
        <v>43051</v>
      </c>
      <c r="LM82" s="153">
        <v>43052</v>
      </c>
      <c r="LN82" s="153">
        <v>43053</v>
      </c>
      <c r="LO82" s="153">
        <v>43054</v>
      </c>
      <c r="LP82" s="153">
        <v>43055</v>
      </c>
      <c r="LQ82" s="153">
        <v>43056</v>
      </c>
      <c r="LR82" s="153">
        <v>43057</v>
      </c>
      <c r="LS82" s="153">
        <v>43058</v>
      </c>
      <c r="LT82" s="153">
        <v>43059</v>
      </c>
      <c r="LU82" s="153">
        <v>43060</v>
      </c>
      <c r="LV82" s="153">
        <v>43061</v>
      </c>
      <c r="LW82" s="153">
        <v>43062</v>
      </c>
      <c r="LX82" s="153">
        <v>43063</v>
      </c>
      <c r="LY82" s="153">
        <v>43064</v>
      </c>
      <c r="LZ82" s="153">
        <v>43065</v>
      </c>
      <c r="MA82" s="153">
        <v>43066</v>
      </c>
      <c r="MB82" s="153">
        <v>43067</v>
      </c>
      <c r="MC82" s="153">
        <v>43068</v>
      </c>
      <c r="MD82" s="153">
        <v>43069</v>
      </c>
      <c r="ME82" s="153">
        <v>43070</v>
      </c>
      <c r="MF82" s="153">
        <v>43071</v>
      </c>
      <c r="MG82" s="153">
        <v>43072</v>
      </c>
      <c r="MH82" s="153">
        <v>43073</v>
      </c>
      <c r="MI82" s="153">
        <v>43074</v>
      </c>
      <c r="MJ82" s="153">
        <v>43075</v>
      </c>
      <c r="MK82" s="153">
        <v>43076</v>
      </c>
      <c r="ML82" s="153">
        <v>43077</v>
      </c>
      <c r="MM82" s="153">
        <v>43078</v>
      </c>
      <c r="MN82" s="153">
        <v>43079</v>
      </c>
      <c r="MO82" s="153">
        <v>43080</v>
      </c>
      <c r="MP82" s="153">
        <v>43081</v>
      </c>
      <c r="MQ82" s="153">
        <v>43082</v>
      </c>
      <c r="MR82" s="153">
        <v>43083</v>
      </c>
      <c r="MS82" s="153">
        <v>43084</v>
      </c>
      <c r="MT82" s="153">
        <v>43085</v>
      </c>
      <c r="MU82" s="153">
        <v>43086</v>
      </c>
      <c r="MV82" s="153">
        <v>43087</v>
      </c>
      <c r="MW82" s="153">
        <v>43088</v>
      </c>
      <c r="MX82" s="153">
        <v>43089</v>
      </c>
      <c r="MY82" s="153">
        <v>43090</v>
      </c>
      <c r="MZ82" s="153">
        <v>43091</v>
      </c>
      <c r="NA82" s="153">
        <v>43092</v>
      </c>
      <c r="NB82" s="153">
        <v>43093</v>
      </c>
      <c r="NC82" s="153">
        <v>43094</v>
      </c>
      <c r="ND82" s="153">
        <v>43095</v>
      </c>
      <c r="NE82" s="153">
        <v>43096</v>
      </c>
      <c r="NF82" s="153">
        <v>43097</v>
      </c>
      <c r="NG82" s="153">
        <v>43098</v>
      </c>
      <c r="NH82" s="153">
        <v>43099</v>
      </c>
      <c r="NI82" s="153">
        <v>43100</v>
      </c>
      <c r="NJ82" s="154"/>
    </row>
    <row r="83" spans="1:374" s="155" customFormat="1" x14ac:dyDescent="0.35">
      <c r="A83" s="151"/>
      <c r="B83" s="1155"/>
      <c r="C83" s="1155"/>
      <c r="D83" s="1155"/>
      <c r="E83" s="1155"/>
      <c r="F83" s="1155"/>
      <c r="G83" s="1155"/>
      <c r="H83" s="1155"/>
      <c r="I83" s="156">
        <v>42736</v>
      </c>
      <c r="J83" s="157">
        <v>42737</v>
      </c>
      <c r="K83" s="157">
        <v>42738</v>
      </c>
      <c r="L83" s="157">
        <v>42739</v>
      </c>
      <c r="M83" s="157">
        <v>42740</v>
      </c>
      <c r="N83" s="157">
        <v>42741</v>
      </c>
      <c r="O83" s="157">
        <v>42742</v>
      </c>
      <c r="P83" s="157">
        <v>42743</v>
      </c>
      <c r="Q83" s="157">
        <v>42744</v>
      </c>
      <c r="R83" s="157">
        <v>42745</v>
      </c>
      <c r="S83" s="157">
        <v>42746</v>
      </c>
      <c r="T83" s="157">
        <v>42747</v>
      </c>
      <c r="U83" s="157">
        <v>42748</v>
      </c>
      <c r="V83" s="157">
        <v>42749</v>
      </c>
      <c r="W83" s="157">
        <v>42750</v>
      </c>
      <c r="X83" s="157">
        <v>42751</v>
      </c>
      <c r="Y83" s="157">
        <v>42752</v>
      </c>
      <c r="Z83" s="157">
        <v>42753</v>
      </c>
      <c r="AA83" s="157">
        <v>42754</v>
      </c>
      <c r="AB83" s="157">
        <v>42755</v>
      </c>
      <c r="AC83" s="157">
        <v>42756</v>
      </c>
      <c r="AD83" s="157">
        <v>42757</v>
      </c>
      <c r="AE83" s="157">
        <v>42758</v>
      </c>
      <c r="AF83" s="157">
        <v>42759</v>
      </c>
      <c r="AG83" s="157">
        <v>42760</v>
      </c>
      <c r="AH83" s="157">
        <v>42761</v>
      </c>
      <c r="AI83" s="157">
        <v>42762</v>
      </c>
      <c r="AJ83" s="157">
        <v>42763</v>
      </c>
      <c r="AK83" s="157">
        <v>42764</v>
      </c>
      <c r="AL83" s="157">
        <v>42765</v>
      </c>
      <c r="AM83" s="157">
        <v>42766</v>
      </c>
      <c r="AN83" s="157">
        <v>42767</v>
      </c>
      <c r="AO83" s="157">
        <v>42768</v>
      </c>
      <c r="AP83" s="157">
        <v>42769</v>
      </c>
      <c r="AQ83" s="157">
        <v>42770</v>
      </c>
      <c r="AR83" s="157">
        <v>42771</v>
      </c>
      <c r="AS83" s="157">
        <v>42772</v>
      </c>
      <c r="AT83" s="157">
        <v>42773</v>
      </c>
      <c r="AU83" s="157">
        <v>42774</v>
      </c>
      <c r="AV83" s="157">
        <v>42775</v>
      </c>
      <c r="AW83" s="157">
        <v>42776</v>
      </c>
      <c r="AX83" s="157">
        <v>42777</v>
      </c>
      <c r="AY83" s="157">
        <v>42778</v>
      </c>
      <c r="AZ83" s="157">
        <v>42779</v>
      </c>
      <c r="BA83" s="157">
        <v>42780</v>
      </c>
      <c r="BB83" s="157">
        <v>42781</v>
      </c>
      <c r="BC83" s="157">
        <v>42782</v>
      </c>
      <c r="BD83" s="157">
        <v>42783</v>
      </c>
      <c r="BE83" s="157">
        <v>42784</v>
      </c>
      <c r="BF83" s="157">
        <v>42785</v>
      </c>
      <c r="BG83" s="157">
        <v>42786</v>
      </c>
      <c r="BH83" s="157">
        <v>42787</v>
      </c>
      <c r="BI83" s="157">
        <v>42788</v>
      </c>
      <c r="BJ83" s="157">
        <v>42789</v>
      </c>
      <c r="BK83" s="157">
        <v>42790</v>
      </c>
      <c r="BL83" s="157">
        <v>42791</v>
      </c>
      <c r="BM83" s="157">
        <v>42792</v>
      </c>
      <c r="BN83" s="157">
        <v>42793</v>
      </c>
      <c r="BO83" s="157">
        <v>42794</v>
      </c>
      <c r="BP83" s="157">
        <v>42795</v>
      </c>
      <c r="BQ83" s="157">
        <v>42796</v>
      </c>
      <c r="BR83" s="157">
        <v>42797</v>
      </c>
      <c r="BS83" s="157">
        <v>42798</v>
      </c>
      <c r="BT83" s="157">
        <v>42799</v>
      </c>
      <c r="BU83" s="157">
        <v>42800</v>
      </c>
      <c r="BV83" s="157">
        <v>42801</v>
      </c>
      <c r="BW83" s="157">
        <v>42802</v>
      </c>
      <c r="BX83" s="157">
        <v>42803</v>
      </c>
      <c r="BY83" s="157">
        <v>42804</v>
      </c>
      <c r="BZ83" s="157">
        <v>42805</v>
      </c>
      <c r="CA83" s="157">
        <v>42806</v>
      </c>
      <c r="CB83" s="157">
        <v>42807</v>
      </c>
      <c r="CC83" s="157">
        <v>42808</v>
      </c>
      <c r="CD83" s="157">
        <v>42809</v>
      </c>
      <c r="CE83" s="157">
        <v>42810</v>
      </c>
      <c r="CF83" s="157">
        <v>42811</v>
      </c>
      <c r="CG83" s="157">
        <v>42812</v>
      </c>
      <c r="CH83" s="157">
        <v>42813</v>
      </c>
      <c r="CI83" s="157">
        <v>42814</v>
      </c>
      <c r="CJ83" s="157">
        <v>42815</v>
      </c>
      <c r="CK83" s="157">
        <v>42816</v>
      </c>
      <c r="CL83" s="157">
        <v>42817</v>
      </c>
      <c r="CM83" s="157">
        <v>42818</v>
      </c>
      <c r="CN83" s="157">
        <v>42819</v>
      </c>
      <c r="CO83" s="157">
        <v>42820</v>
      </c>
      <c r="CP83" s="157">
        <v>42821</v>
      </c>
      <c r="CQ83" s="157">
        <v>42822</v>
      </c>
      <c r="CR83" s="157">
        <v>42823</v>
      </c>
      <c r="CS83" s="157">
        <v>42824</v>
      </c>
      <c r="CT83" s="157">
        <v>42825</v>
      </c>
      <c r="CU83" s="157">
        <v>42826</v>
      </c>
      <c r="CV83" s="157">
        <v>42827</v>
      </c>
      <c r="CW83" s="157">
        <v>42828</v>
      </c>
      <c r="CX83" s="157">
        <v>42829</v>
      </c>
      <c r="CY83" s="157">
        <v>42830</v>
      </c>
      <c r="CZ83" s="157">
        <v>42831</v>
      </c>
      <c r="DA83" s="157">
        <v>42832</v>
      </c>
      <c r="DB83" s="157">
        <v>42833</v>
      </c>
      <c r="DC83" s="157">
        <v>42834</v>
      </c>
      <c r="DD83" s="157">
        <v>42835</v>
      </c>
      <c r="DE83" s="157">
        <v>42836</v>
      </c>
      <c r="DF83" s="157">
        <v>42837</v>
      </c>
      <c r="DG83" s="157">
        <v>42838</v>
      </c>
      <c r="DH83" s="157">
        <v>42839</v>
      </c>
      <c r="DI83" s="157">
        <v>42840</v>
      </c>
      <c r="DJ83" s="157">
        <v>42841</v>
      </c>
      <c r="DK83" s="157">
        <v>42842</v>
      </c>
      <c r="DL83" s="157">
        <v>42843</v>
      </c>
      <c r="DM83" s="157">
        <v>42844</v>
      </c>
      <c r="DN83" s="157">
        <v>42845</v>
      </c>
      <c r="DO83" s="157">
        <v>42846</v>
      </c>
      <c r="DP83" s="157">
        <v>42847</v>
      </c>
      <c r="DQ83" s="157">
        <v>42848</v>
      </c>
      <c r="DR83" s="157">
        <v>42849</v>
      </c>
      <c r="DS83" s="157">
        <v>42850</v>
      </c>
      <c r="DT83" s="157">
        <v>42851</v>
      </c>
      <c r="DU83" s="157">
        <v>42852</v>
      </c>
      <c r="DV83" s="157">
        <v>42853</v>
      </c>
      <c r="DW83" s="157">
        <v>42854</v>
      </c>
      <c r="DX83" s="157">
        <v>42855</v>
      </c>
      <c r="DY83" s="157">
        <v>42856</v>
      </c>
      <c r="DZ83" s="157">
        <v>42857</v>
      </c>
      <c r="EA83" s="157">
        <v>42858</v>
      </c>
      <c r="EB83" s="157">
        <v>42859</v>
      </c>
      <c r="EC83" s="157">
        <v>42860</v>
      </c>
      <c r="ED83" s="157">
        <v>42861</v>
      </c>
      <c r="EE83" s="157">
        <v>42862</v>
      </c>
      <c r="EF83" s="157">
        <v>42863</v>
      </c>
      <c r="EG83" s="157">
        <v>42864</v>
      </c>
      <c r="EH83" s="157">
        <v>42865</v>
      </c>
      <c r="EI83" s="157">
        <v>42866</v>
      </c>
      <c r="EJ83" s="157">
        <v>42867</v>
      </c>
      <c r="EK83" s="157">
        <v>42868</v>
      </c>
      <c r="EL83" s="157">
        <v>42869</v>
      </c>
      <c r="EM83" s="157">
        <v>42870</v>
      </c>
      <c r="EN83" s="157">
        <v>42871</v>
      </c>
      <c r="EO83" s="157">
        <v>42872</v>
      </c>
      <c r="EP83" s="157">
        <v>42873</v>
      </c>
      <c r="EQ83" s="157">
        <v>42874</v>
      </c>
      <c r="ER83" s="157">
        <v>42875</v>
      </c>
      <c r="ES83" s="157">
        <v>42876</v>
      </c>
      <c r="ET83" s="157">
        <v>42877</v>
      </c>
      <c r="EU83" s="157">
        <v>42878</v>
      </c>
      <c r="EV83" s="157">
        <v>42879</v>
      </c>
      <c r="EW83" s="157">
        <v>42880</v>
      </c>
      <c r="EX83" s="157">
        <v>42881</v>
      </c>
      <c r="EY83" s="157">
        <v>42882</v>
      </c>
      <c r="EZ83" s="157">
        <v>42883</v>
      </c>
      <c r="FA83" s="157">
        <v>42884</v>
      </c>
      <c r="FB83" s="157">
        <v>42885</v>
      </c>
      <c r="FC83" s="157">
        <v>42886</v>
      </c>
      <c r="FD83" s="157">
        <v>42887</v>
      </c>
      <c r="FE83" s="157">
        <v>42888</v>
      </c>
      <c r="FF83" s="157">
        <v>42889</v>
      </c>
      <c r="FG83" s="157">
        <v>42890</v>
      </c>
      <c r="FH83" s="157">
        <v>42891</v>
      </c>
      <c r="FI83" s="157">
        <v>42892</v>
      </c>
      <c r="FJ83" s="157">
        <v>42893</v>
      </c>
      <c r="FK83" s="157">
        <v>42894</v>
      </c>
      <c r="FL83" s="157">
        <v>42895</v>
      </c>
      <c r="FM83" s="157">
        <v>42896</v>
      </c>
      <c r="FN83" s="157">
        <v>42897</v>
      </c>
      <c r="FO83" s="157">
        <v>42898</v>
      </c>
      <c r="FP83" s="157">
        <v>42899</v>
      </c>
      <c r="FQ83" s="157">
        <v>42900</v>
      </c>
      <c r="FR83" s="157">
        <v>42901</v>
      </c>
      <c r="FS83" s="157">
        <v>42902</v>
      </c>
      <c r="FT83" s="157">
        <v>42903</v>
      </c>
      <c r="FU83" s="157">
        <v>42904</v>
      </c>
      <c r="FV83" s="157">
        <v>42905</v>
      </c>
      <c r="FW83" s="157">
        <v>42906</v>
      </c>
      <c r="FX83" s="157">
        <v>42907</v>
      </c>
      <c r="FY83" s="157">
        <v>42908</v>
      </c>
      <c r="FZ83" s="157">
        <v>42909</v>
      </c>
      <c r="GA83" s="157">
        <v>42910</v>
      </c>
      <c r="GB83" s="157">
        <v>42911</v>
      </c>
      <c r="GC83" s="157">
        <v>42912</v>
      </c>
      <c r="GD83" s="157">
        <v>42913</v>
      </c>
      <c r="GE83" s="157">
        <v>42914</v>
      </c>
      <c r="GF83" s="157">
        <v>42915</v>
      </c>
      <c r="GG83" s="157">
        <v>42916</v>
      </c>
      <c r="GH83" s="157">
        <v>42917</v>
      </c>
      <c r="GI83" s="157">
        <v>42918</v>
      </c>
      <c r="GJ83" s="157">
        <v>42919</v>
      </c>
      <c r="GK83" s="157">
        <v>42920</v>
      </c>
      <c r="GL83" s="157">
        <v>42921</v>
      </c>
      <c r="GM83" s="157">
        <v>42922</v>
      </c>
      <c r="GN83" s="157">
        <v>42923</v>
      </c>
      <c r="GO83" s="157">
        <v>42924</v>
      </c>
      <c r="GP83" s="157">
        <v>42925</v>
      </c>
      <c r="GQ83" s="157">
        <v>42926</v>
      </c>
      <c r="GR83" s="157">
        <v>42927</v>
      </c>
      <c r="GS83" s="157">
        <v>42928</v>
      </c>
      <c r="GT83" s="157">
        <v>42929</v>
      </c>
      <c r="GU83" s="157">
        <v>42930</v>
      </c>
      <c r="GV83" s="157">
        <v>42931</v>
      </c>
      <c r="GW83" s="157">
        <v>42932</v>
      </c>
      <c r="GX83" s="157">
        <v>42933</v>
      </c>
      <c r="GY83" s="157">
        <v>42934</v>
      </c>
      <c r="GZ83" s="157">
        <v>42935</v>
      </c>
      <c r="HA83" s="157">
        <v>42936</v>
      </c>
      <c r="HB83" s="157">
        <v>42937</v>
      </c>
      <c r="HC83" s="157">
        <v>42938</v>
      </c>
      <c r="HD83" s="157">
        <v>42939</v>
      </c>
      <c r="HE83" s="157">
        <v>42940</v>
      </c>
      <c r="HF83" s="157">
        <v>42941</v>
      </c>
      <c r="HG83" s="157">
        <v>42942</v>
      </c>
      <c r="HH83" s="157">
        <v>42943</v>
      </c>
      <c r="HI83" s="157">
        <v>42944</v>
      </c>
      <c r="HJ83" s="157">
        <v>42945</v>
      </c>
      <c r="HK83" s="157">
        <v>42946</v>
      </c>
      <c r="HL83" s="157">
        <v>42947</v>
      </c>
      <c r="HM83" s="157">
        <v>42948</v>
      </c>
      <c r="HN83" s="157">
        <v>42949</v>
      </c>
      <c r="HO83" s="157">
        <v>42950</v>
      </c>
      <c r="HP83" s="157">
        <v>42951</v>
      </c>
      <c r="HQ83" s="157">
        <v>42952</v>
      </c>
      <c r="HR83" s="157">
        <v>42953</v>
      </c>
      <c r="HS83" s="157">
        <v>42954</v>
      </c>
      <c r="HT83" s="157">
        <v>42955</v>
      </c>
      <c r="HU83" s="157">
        <v>42956</v>
      </c>
      <c r="HV83" s="157">
        <v>42957</v>
      </c>
      <c r="HW83" s="157">
        <v>42958</v>
      </c>
      <c r="HX83" s="157">
        <v>42959</v>
      </c>
      <c r="HY83" s="157">
        <v>42960</v>
      </c>
      <c r="HZ83" s="157">
        <v>42961</v>
      </c>
      <c r="IA83" s="157">
        <v>42962</v>
      </c>
      <c r="IB83" s="157">
        <v>42963</v>
      </c>
      <c r="IC83" s="157">
        <v>42964</v>
      </c>
      <c r="ID83" s="157">
        <v>42965</v>
      </c>
      <c r="IE83" s="157">
        <v>42966</v>
      </c>
      <c r="IF83" s="157">
        <v>42967</v>
      </c>
      <c r="IG83" s="157">
        <v>42968</v>
      </c>
      <c r="IH83" s="157">
        <v>42969</v>
      </c>
      <c r="II83" s="157">
        <v>42970</v>
      </c>
      <c r="IJ83" s="157">
        <v>42971</v>
      </c>
      <c r="IK83" s="157">
        <v>42972</v>
      </c>
      <c r="IL83" s="157">
        <v>42973</v>
      </c>
      <c r="IM83" s="157">
        <v>42974</v>
      </c>
      <c r="IN83" s="157">
        <v>42975</v>
      </c>
      <c r="IO83" s="157">
        <v>42976</v>
      </c>
      <c r="IP83" s="157">
        <v>42977</v>
      </c>
      <c r="IQ83" s="157">
        <v>42978</v>
      </c>
      <c r="IR83" s="157">
        <v>42979</v>
      </c>
      <c r="IS83" s="157">
        <v>42980</v>
      </c>
      <c r="IT83" s="157">
        <v>42981</v>
      </c>
      <c r="IU83" s="157">
        <v>42982</v>
      </c>
      <c r="IV83" s="157">
        <v>42983</v>
      </c>
      <c r="IW83" s="157">
        <v>42984</v>
      </c>
      <c r="IX83" s="157">
        <v>42985</v>
      </c>
      <c r="IY83" s="157">
        <v>42986</v>
      </c>
      <c r="IZ83" s="157">
        <v>42987</v>
      </c>
      <c r="JA83" s="157">
        <v>42988</v>
      </c>
      <c r="JB83" s="157">
        <v>42989</v>
      </c>
      <c r="JC83" s="157">
        <v>42990</v>
      </c>
      <c r="JD83" s="157">
        <v>42991</v>
      </c>
      <c r="JE83" s="157">
        <v>42992</v>
      </c>
      <c r="JF83" s="157">
        <v>42993</v>
      </c>
      <c r="JG83" s="157">
        <v>42994</v>
      </c>
      <c r="JH83" s="157">
        <v>42995</v>
      </c>
      <c r="JI83" s="157">
        <v>42996</v>
      </c>
      <c r="JJ83" s="157">
        <v>42997</v>
      </c>
      <c r="JK83" s="157">
        <v>42998</v>
      </c>
      <c r="JL83" s="157">
        <v>42999</v>
      </c>
      <c r="JM83" s="157">
        <v>43000</v>
      </c>
      <c r="JN83" s="157">
        <v>43001</v>
      </c>
      <c r="JO83" s="157">
        <v>43002</v>
      </c>
      <c r="JP83" s="157">
        <v>43003</v>
      </c>
      <c r="JQ83" s="157">
        <v>43004</v>
      </c>
      <c r="JR83" s="157">
        <v>43005</v>
      </c>
      <c r="JS83" s="157">
        <v>43006</v>
      </c>
      <c r="JT83" s="157">
        <v>43007</v>
      </c>
      <c r="JU83" s="157">
        <v>43008</v>
      </c>
      <c r="JV83" s="157">
        <v>43009</v>
      </c>
      <c r="JW83" s="157">
        <v>43010</v>
      </c>
      <c r="JX83" s="157">
        <v>43011</v>
      </c>
      <c r="JY83" s="157">
        <v>43012</v>
      </c>
      <c r="JZ83" s="157">
        <v>43013</v>
      </c>
      <c r="KA83" s="157">
        <v>43014</v>
      </c>
      <c r="KB83" s="157">
        <v>43015</v>
      </c>
      <c r="KC83" s="157">
        <v>43016</v>
      </c>
      <c r="KD83" s="157">
        <v>43017</v>
      </c>
      <c r="KE83" s="157">
        <v>43018</v>
      </c>
      <c r="KF83" s="157">
        <v>43019</v>
      </c>
      <c r="KG83" s="157">
        <v>43020</v>
      </c>
      <c r="KH83" s="157">
        <v>43021</v>
      </c>
      <c r="KI83" s="157">
        <v>43022</v>
      </c>
      <c r="KJ83" s="157">
        <v>43023</v>
      </c>
      <c r="KK83" s="157">
        <v>43024</v>
      </c>
      <c r="KL83" s="157">
        <v>43025</v>
      </c>
      <c r="KM83" s="157">
        <v>43026</v>
      </c>
      <c r="KN83" s="157">
        <v>43027</v>
      </c>
      <c r="KO83" s="157">
        <v>43028</v>
      </c>
      <c r="KP83" s="157">
        <v>43029</v>
      </c>
      <c r="KQ83" s="157">
        <v>43030</v>
      </c>
      <c r="KR83" s="157">
        <v>43031</v>
      </c>
      <c r="KS83" s="157">
        <v>43032</v>
      </c>
      <c r="KT83" s="157">
        <v>43033</v>
      </c>
      <c r="KU83" s="157">
        <v>43034</v>
      </c>
      <c r="KV83" s="157">
        <v>43035</v>
      </c>
      <c r="KW83" s="157">
        <v>43036</v>
      </c>
      <c r="KX83" s="157">
        <v>43037</v>
      </c>
      <c r="KY83" s="157">
        <v>43038</v>
      </c>
      <c r="KZ83" s="157">
        <v>43039</v>
      </c>
      <c r="LA83" s="157">
        <v>43040</v>
      </c>
      <c r="LB83" s="157">
        <v>43041</v>
      </c>
      <c r="LC83" s="157">
        <v>43042</v>
      </c>
      <c r="LD83" s="157">
        <v>43043</v>
      </c>
      <c r="LE83" s="157">
        <v>43044</v>
      </c>
      <c r="LF83" s="157">
        <v>43045</v>
      </c>
      <c r="LG83" s="157">
        <v>43046</v>
      </c>
      <c r="LH83" s="157">
        <v>43047</v>
      </c>
      <c r="LI83" s="157">
        <v>43048</v>
      </c>
      <c r="LJ83" s="157">
        <v>43049</v>
      </c>
      <c r="LK83" s="157">
        <v>43050</v>
      </c>
      <c r="LL83" s="157">
        <v>43051</v>
      </c>
      <c r="LM83" s="157">
        <v>43052</v>
      </c>
      <c r="LN83" s="157">
        <v>43053</v>
      </c>
      <c r="LO83" s="157">
        <v>43054</v>
      </c>
      <c r="LP83" s="157">
        <v>43055</v>
      </c>
      <c r="LQ83" s="157">
        <v>43056</v>
      </c>
      <c r="LR83" s="157">
        <v>43057</v>
      </c>
      <c r="LS83" s="157">
        <v>43058</v>
      </c>
      <c r="LT83" s="157">
        <v>43059</v>
      </c>
      <c r="LU83" s="157">
        <v>43060</v>
      </c>
      <c r="LV83" s="157">
        <v>43061</v>
      </c>
      <c r="LW83" s="157">
        <v>43062</v>
      </c>
      <c r="LX83" s="157">
        <v>43063</v>
      </c>
      <c r="LY83" s="157">
        <v>43064</v>
      </c>
      <c r="LZ83" s="157">
        <v>43065</v>
      </c>
      <c r="MA83" s="157">
        <v>43066</v>
      </c>
      <c r="MB83" s="157">
        <v>43067</v>
      </c>
      <c r="MC83" s="157">
        <v>43068</v>
      </c>
      <c r="MD83" s="157">
        <v>43069</v>
      </c>
      <c r="ME83" s="157">
        <v>43070</v>
      </c>
      <c r="MF83" s="157">
        <v>43071</v>
      </c>
      <c r="MG83" s="157">
        <v>43072</v>
      </c>
      <c r="MH83" s="157">
        <v>43073</v>
      </c>
      <c r="MI83" s="157">
        <v>43074</v>
      </c>
      <c r="MJ83" s="157">
        <v>43075</v>
      </c>
      <c r="MK83" s="157">
        <v>43076</v>
      </c>
      <c r="ML83" s="157">
        <v>43077</v>
      </c>
      <c r="MM83" s="157">
        <v>43078</v>
      </c>
      <c r="MN83" s="157">
        <v>43079</v>
      </c>
      <c r="MO83" s="157">
        <v>43080</v>
      </c>
      <c r="MP83" s="157">
        <v>43081</v>
      </c>
      <c r="MQ83" s="157">
        <v>43082</v>
      </c>
      <c r="MR83" s="157">
        <v>43083</v>
      </c>
      <c r="MS83" s="157">
        <v>43084</v>
      </c>
      <c r="MT83" s="157">
        <v>43085</v>
      </c>
      <c r="MU83" s="157">
        <v>43086</v>
      </c>
      <c r="MV83" s="157">
        <v>43087</v>
      </c>
      <c r="MW83" s="157">
        <v>43088</v>
      </c>
      <c r="MX83" s="157">
        <v>43089</v>
      </c>
      <c r="MY83" s="157">
        <v>43090</v>
      </c>
      <c r="MZ83" s="157">
        <v>43091</v>
      </c>
      <c r="NA83" s="157">
        <v>43092</v>
      </c>
      <c r="NB83" s="157">
        <v>43093</v>
      </c>
      <c r="NC83" s="157">
        <v>43094</v>
      </c>
      <c r="ND83" s="157">
        <v>43095</v>
      </c>
      <c r="NE83" s="157">
        <v>43096</v>
      </c>
      <c r="NF83" s="157">
        <v>43097</v>
      </c>
      <c r="NG83" s="157">
        <v>43098</v>
      </c>
      <c r="NH83" s="157">
        <v>43099</v>
      </c>
      <c r="NI83" s="157">
        <v>43100</v>
      </c>
      <c r="NJ83" s="154"/>
    </row>
    <row r="84" spans="1:374" s="155" customFormat="1" x14ac:dyDescent="0.35">
      <c r="A84" s="151"/>
      <c r="B84" s="1154"/>
      <c r="C84" s="1154"/>
      <c r="D84" s="1154"/>
      <c r="E84" s="1154"/>
      <c r="F84" s="1154"/>
      <c r="G84" s="1154"/>
      <c r="H84" s="1154" t="str">
        <f t="shared" ref="H84" si="30">IF(F84="","",F84-G84)</f>
        <v/>
      </c>
      <c r="I84" s="152">
        <v>42736</v>
      </c>
      <c r="J84" s="153">
        <v>42737</v>
      </c>
      <c r="K84" s="153">
        <v>42738</v>
      </c>
      <c r="L84" s="153">
        <v>42739</v>
      </c>
      <c r="M84" s="153">
        <v>42740</v>
      </c>
      <c r="N84" s="153">
        <v>42741</v>
      </c>
      <c r="O84" s="153">
        <v>42742</v>
      </c>
      <c r="P84" s="153">
        <v>42743</v>
      </c>
      <c r="Q84" s="153">
        <v>42744</v>
      </c>
      <c r="R84" s="153">
        <v>42745</v>
      </c>
      <c r="S84" s="153">
        <v>42746</v>
      </c>
      <c r="T84" s="153">
        <v>42747</v>
      </c>
      <c r="U84" s="153">
        <v>42748</v>
      </c>
      <c r="V84" s="153">
        <v>42749</v>
      </c>
      <c r="W84" s="153">
        <v>42750</v>
      </c>
      <c r="X84" s="153">
        <v>42751</v>
      </c>
      <c r="Y84" s="153">
        <v>42752</v>
      </c>
      <c r="Z84" s="153">
        <v>42753</v>
      </c>
      <c r="AA84" s="153">
        <v>42754</v>
      </c>
      <c r="AB84" s="153">
        <v>42755</v>
      </c>
      <c r="AC84" s="153">
        <v>42756</v>
      </c>
      <c r="AD84" s="153">
        <v>42757</v>
      </c>
      <c r="AE84" s="153">
        <v>42758</v>
      </c>
      <c r="AF84" s="153">
        <v>42759</v>
      </c>
      <c r="AG84" s="153">
        <v>42760</v>
      </c>
      <c r="AH84" s="153">
        <v>42761</v>
      </c>
      <c r="AI84" s="153">
        <v>42762</v>
      </c>
      <c r="AJ84" s="153">
        <v>42763</v>
      </c>
      <c r="AK84" s="153">
        <v>42764</v>
      </c>
      <c r="AL84" s="153">
        <v>42765</v>
      </c>
      <c r="AM84" s="153">
        <v>42766</v>
      </c>
      <c r="AN84" s="153">
        <v>42767</v>
      </c>
      <c r="AO84" s="153">
        <v>42768</v>
      </c>
      <c r="AP84" s="153">
        <v>42769</v>
      </c>
      <c r="AQ84" s="153">
        <v>42770</v>
      </c>
      <c r="AR84" s="153">
        <v>42771</v>
      </c>
      <c r="AS84" s="153">
        <v>42772</v>
      </c>
      <c r="AT84" s="153">
        <v>42773</v>
      </c>
      <c r="AU84" s="153">
        <v>42774</v>
      </c>
      <c r="AV84" s="153">
        <v>42775</v>
      </c>
      <c r="AW84" s="153">
        <v>42776</v>
      </c>
      <c r="AX84" s="153">
        <v>42777</v>
      </c>
      <c r="AY84" s="153">
        <v>42778</v>
      </c>
      <c r="AZ84" s="153">
        <v>42779</v>
      </c>
      <c r="BA84" s="153">
        <v>42780</v>
      </c>
      <c r="BB84" s="153">
        <v>42781</v>
      </c>
      <c r="BC84" s="153">
        <v>42782</v>
      </c>
      <c r="BD84" s="153">
        <v>42783</v>
      </c>
      <c r="BE84" s="153">
        <v>42784</v>
      </c>
      <c r="BF84" s="153">
        <v>42785</v>
      </c>
      <c r="BG84" s="153">
        <v>42786</v>
      </c>
      <c r="BH84" s="153">
        <v>42787</v>
      </c>
      <c r="BI84" s="153">
        <v>42788</v>
      </c>
      <c r="BJ84" s="153">
        <v>42789</v>
      </c>
      <c r="BK84" s="153">
        <v>42790</v>
      </c>
      <c r="BL84" s="153">
        <v>42791</v>
      </c>
      <c r="BM84" s="153">
        <v>42792</v>
      </c>
      <c r="BN84" s="153">
        <v>42793</v>
      </c>
      <c r="BO84" s="153">
        <v>42794</v>
      </c>
      <c r="BP84" s="153">
        <v>42795</v>
      </c>
      <c r="BQ84" s="153">
        <v>42796</v>
      </c>
      <c r="BR84" s="153">
        <v>42797</v>
      </c>
      <c r="BS84" s="153">
        <v>42798</v>
      </c>
      <c r="BT84" s="153">
        <v>42799</v>
      </c>
      <c r="BU84" s="153">
        <v>42800</v>
      </c>
      <c r="BV84" s="153">
        <v>42801</v>
      </c>
      <c r="BW84" s="153">
        <v>42802</v>
      </c>
      <c r="BX84" s="153">
        <v>42803</v>
      </c>
      <c r="BY84" s="153">
        <v>42804</v>
      </c>
      <c r="BZ84" s="153">
        <v>42805</v>
      </c>
      <c r="CA84" s="153">
        <v>42806</v>
      </c>
      <c r="CB84" s="153">
        <v>42807</v>
      </c>
      <c r="CC84" s="153">
        <v>42808</v>
      </c>
      <c r="CD84" s="153">
        <v>42809</v>
      </c>
      <c r="CE84" s="153">
        <v>42810</v>
      </c>
      <c r="CF84" s="153">
        <v>42811</v>
      </c>
      <c r="CG84" s="153">
        <v>42812</v>
      </c>
      <c r="CH84" s="153">
        <v>42813</v>
      </c>
      <c r="CI84" s="153">
        <v>42814</v>
      </c>
      <c r="CJ84" s="153">
        <v>42815</v>
      </c>
      <c r="CK84" s="153">
        <v>42816</v>
      </c>
      <c r="CL84" s="153">
        <v>42817</v>
      </c>
      <c r="CM84" s="153">
        <v>42818</v>
      </c>
      <c r="CN84" s="153">
        <v>42819</v>
      </c>
      <c r="CO84" s="153">
        <v>42820</v>
      </c>
      <c r="CP84" s="153">
        <v>42821</v>
      </c>
      <c r="CQ84" s="153">
        <v>42822</v>
      </c>
      <c r="CR84" s="153">
        <v>42823</v>
      </c>
      <c r="CS84" s="153">
        <v>42824</v>
      </c>
      <c r="CT84" s="153">
        <v>42825</v>
      </c>
      <c r="CU84" s="153">
        <v>42826</v>
      </c>
      <c r="CV84" s="153">
        <v>42827</v>
      </c>
      <c r="CW84" s="153">
        <v>42828</v>
      </c>
      <c r="CX84" s="153">
        <v>42829</v>
      </c>
      <c r="CY84" s="153">
        <v>42830</v>
      </c>
      <c r="CZ84" s="153">
        <v>42831</v>
      </c>
      <c r="DA84" s="153">
        <v>42832</v>
      </c>
      <c r="DB84" s="153">
        <v>42833</v>
      </c>
      <c r="DC84" s="153">
        <v>42834</v>
      </c>
      <c r="DD84" s="153">
        <v>42835</v>
      </c>
      <c r="DE84" s="153">
        <v>42836</v>
      </c>
      <c r="DF84" s="153">
        <v>42837</v>
      </c>
      <c r="DG84" s="153">
        <v>42838</v>
      </c>
      <c r="DH84" s="153">
        <v>42839</v>
      </c>
      <c r="DI84" s="153">
        <v>42840</v>
      </c>
      <c r="DJ84" s="153">
        <v>42841</v>
      </c>
      <c r="DK84" s="153">
        <v>42842</v>
      </c>
      <c r="DL84" s="153">
        <v>42843</v>
      </c>
      <c r="DM84" s="153">
        <v>42844</v>
      </c>
      <c r="DN84" s="153">
        <v>42845</v>
      </c>
      <c r="DO84" s="153">
        <v>42846</v>
      </c>
      <c r="DP84" s="153">
        <v>42847</v>
      </c>
      <c r="DQ84" s="153">
        <v>42848</v>
      </c>
      <c r="DR84" s="153">
        <v>42849</v>
      </c>
      <c r="DS84" s="153">
        <v>42850</v>
      </c>
      <c r="DT84" s="153">
        <v>42851</v>
      </c>
      <c r="DU84" s="153">
        <v>42852</v>
      </c>
      <c r="DV84" s="153">
        <v>42853</v>
      </c>
      <c r="DW84" s="153">
        <v>42854</v>
      </c>
      <c r="DX84" s="153">
        <v>42855</v>
      </c>
      <c r="DY84" s="153">
        <v>42856</v>
      </c>
      <c r="DZ84" s="153">
        <v>42857</v>
      </c>
      <c r="EA84" s="153">
        <v>42858</v>
      </c>
      <c r="EB84" s="153">
        <v>42859</v>
      </c>
      <c r="EC84" s="153">
        <v>42860</v>
      </c>
      <c r="ED84" s="153">
        <v>42861</v>
      </c>
      <c r="EE84" s="153">
        <v>42862</v>
      </c>
      <c r="EF84" s="153">
        <v>42863</v>
      </c>
      <c r="EG84" s="153">
        <v>42864</v>
      </c>
      <c r="EH84" s="153">
        <v>42865</v>
      </c>
      <c r="EI84" s="153">
        <v>42866</v>
      </c>
      <c r="EJ84" s="153">
        <v>42867</v>
      </c>
      <c r="EK84" s="153">
        <v>42868</v>
      </c>
      <c r="EL84" s="153">
        <v>42869</v>
      </c>
      <c r="EM84" s="153">
        <v>42870</v>
      </c>
      <c r="EN84" s="153">
        <v>42871</v>
      </c>
      <c r="EO84" s="153">
        <v>42872</v>
      </c>
      <c r="EP84" s="153">
        <v>42873</v>
      </c>
      <c r="EQ84" s="153">
        <v>42874</v>
      </c>
      <c r="ER84" s="153">
        <v>42875</v>
      </c>
      <c r="ES84" s="153">
        <v>42876</v>
      </c>
      <c r="ET84" s="153">
        <v>42877</v>
      </c>
      <c r="EU84" s="153">
        <v>42878</v>
      </c>
      <c r="EV84" s="153">
        <v>42879</v>
      </c>
      <c r="EW84" s="153">
        <v>42880</v>
      </c>
      <c r="EX84" s="153">
        <v>42881</v>
      </c>
      <c r="EY84" s="153">
        <v>42882</v>
      </c>
      <c r="EZ84" s="153">
        <v>42883</v>
      </c>
      <c r="FA84" s="153">
        <v>42884</v>
      </c>
      <c r="FB84" s="153">
        <v>42885</v>
      </c>
      <c r="FC84" s="153">
        <v>42886</v>
      </c>
      <c r="FD84" s="153">
        <v>42887</v>
      </c>
      <c r="FE84" s="153">
        <v>42888</v>
      </c>
      <c r="FF84" s="153">
        <v>42889</v>
      </c>
      <c r="FG84" s="153">
        <v>42890</v>
      </c>
      <c r="FH84" s="153">
        <v>42891</v>
      </c>
      <c r="FI84" s="153">
        <v>42892</v>
      </c>
      <c r="FJ84" s="153">
        <v>42893</v>
      </c>
      <c r="FK84" s="153">
        <v>42894</v>
      </c>
      <c r="FL84" s="153">
        <v>42895</v>
      </c>
      <c r="FM84" s="153">
        <v>42896</v>
      </c>
      <c r="FN84" s="153">
        <v>42897</v>
      </c>
      <c r="FO84" s="153">
        <v>42898</v>
      </c>
      <c r="FP84" s="153">
        <v>42899</v>
      </c>
      <c r="FQ84" s="153">
        <v>42900</v>
      </c>
      <c r="FR84" s="153">
        <v>42901</v>
      </c>
      <c r="FS84" s="153">
        <v>42902</v>
      </c>
      <c r="FT84" s="153">
        <v>42903</v>
      </c>
      <c r="FU84" s="153">
        <v>42904</v>
      </c>
      <c r="FV84" s="153">
        <v>42905</v>
      </c>
      <c r="FW84" s="153">
        <v>42906</v>
      </c>
      <c r="FX84" s="153">
        <v>42907</v>
      </c>
      <c r="FY84" s="153">
        <v>42908</v>
      </c>
      <c r="FZ84" s="153">
        <v>42909</v>
      </c>
      <c r="GA84" s="153">
        <v>42910</v>
      </c>
      <c r="GB84" s="153">
        <v>42911</v>
      </c>
      <c r="GC84" s="153">
        <v>42912</v>
      </c>
      <c r="GD84" s="153">
        <v>42913</v>
      </c>
      <c r="GE84" s="153">
        <v>42914</v>
      </c>
      <c r="GF84" s="153">
        <v>42915</v>
      </c>
      <c r="GG84" s="153">
        <v>42916</v>
      </c>
      <c r="GH84" s="153">
        <v>42917</v>
      </c>
      <c r="GI84" s="153">
        <v>42918</v>
      </c>
      <c r="GJ84" s="153">
        <v>42919</v>
      </c>
      <c r="GK84" s="153">
        <v>42920</v>
      </c>
      <c r="GL84" s="153">
        <v>42921</v>
      </c>
      <c r="GM84" s="153">
        <v>42922</v>
      </c>
      <c r="GN84" s="153">
        <v>42923</v>
      </c>
      <c r="GO84" s="153">
        <v>42924</v>
      </c>
      <c r="GP84" s="153">
        <v>42925</v>
      </c>
      <c r="GQ84" s="153">
        <v>42926</v>
      </c>
      <c r="GR84" s="153">
        <v>42927</v>
      </c>
      <c r="GS84" s="153">
        <v>42928</v>
      </c>
      <c r="GT84" s="153">
        <v>42929</v>
      </c>
      <c r="GU84" s="153">
        <v>42930</v>
      </c>
      <c r="GV84" s="153">
        <v>42931</v>
      </c>
      <c r="GW84" s="153">
        <v>42932</v>
      </c>
      <c r="GX84" s="153">
        <v>42933</v>
      </c>
      <c r="GY84" s="153">
        <v>42934</v>
      </c>
      <c r="GZ84" s="153">
        <v>42935</v>
      </c>
      <c r="HA84" s="153">
        <v>42936</v>
      </c>
      <c r="HB84" s="153">
        <v>42937</v>
      </c>
      <c r="HC84" s="153">
        <v>42938</v>
      </c>
      <c r="HD84" s="153">
        <v>42939</v>
      </c>
      <c r="HE84" s="153">
        <v>42940</v>
      </c>
      <c r="HF84" s="153">
        <v>42941</v>
      </c>
      <c r="HG84" s="153">
        <v>42942</v>
      </c>
      <c r="HH84" s="153">
        <v>42943</v>
      </c>
      <c r="HI84" s="153">
        <v>42944</v>
      </c>
      <c r="HJ84" s="153">
        <v>42945</v>
      </c>
      <c r="HK84" s="153">
        <v>42946</v>
      </c>
      <c r="HL84" s="153">
        <v>42947</v>
      </c>
      <c r="HM84" s="153">
        <v>42948</v>
      </c>
      <c r="HN84" s="153">
        <v>42949</v>
      </c>
      <c r="HO84" s="153">
        <v>42950</v>
      </c>
      <c r="HP84" s="153">
        <v>42951</v>
      </c>
      <c r="HQ84" s="153">
        <v>42952</v>
      </c>
      <c r="HR84" s="153">
        <v>42953</v>
      </c>
      <c r="HS84" s="153">
        <v>42954</v>
      </c>
      <c r="HT84" s="153">
        <v>42955</v>
      </c>
      <c r="HU84" s="153">
        <v>42956</v>
      </c>
      <c r="HV84" s="153">
        <v>42957</v>
      </c>
      <c r="HW84" s="153">
        <v>42958</v>
      </c>
      <c r="HX84" s="153">
        <v>42959</v>
      </c>
      <c r="HY84" s="153">
        <v>42960</v>
      </c>
      <c r="HZ84" s="153">
        <v>42961</v>
      </c>
      <c r="IA84" s="153">
        <v>42962</v>
      </c>
      <c r="IB84" s="153">
        <v>42963</v>
      </c>
      <c r="IC84" s="153">
        <v>42964</v>
      </c>
      <c r="ID84" s="153">
        <v>42965</v>
      </c>
      <c r="IE84" s="153">
        <v>42966</v>
      </c>
      <c r="IF84" s="153">
        <v>42967</v>
      </c>
      <c r="IG84" s="153">
        <v>42968</v>
      </c>
      <c r="IH84" s="153">
        <v>42969</v>
      </c>
      <c r="II84" s="153">
        <v>42970</v>
      </c>
      <c r="IJ84" s="153">
        <v>42971</v>
      </c>
      <c r="IK84" s="153">
        <v>42972</v>
      </c>
      <c r="IL84" s="153">
        <v>42973</v>
      </c>
      <c r="IM84" s="153">
        <v>42974</v>
      </c>
      <c r="IN84" s="153">
        <v>42975</v>
      </c>
      <c r="IO84" s="153">
        <v>42976</v>
      </c>
      <c r="IP84" s="153">
        <v>42977</v>
      </c>
      <c r="IQ84" s="153">
        <v>42978</v>
      </c>
      <c r="IR84" s="153">
        <v>42979</v>
      </c>
      <c r="IS84" s="153">
        <v>42980</v>
      </c>
      <c r="IT84" s="153">
        <v>42981</v>
      </c>
      <c r="IU84" s="153">
        <v>42982</v>
      </c>
      <c r="IV84" s="153">
        <v>42983</v>
      </c>
      <c r="IW84" s="153">
        <v>42984</v>
      </c>
      <c r="IX84" s="153">
        <v>42985</v>
      </c>
      <c r="IY84" s="153">
        <v>42986</v>
      </c>
      <c r="IZ84" s="153">
        <v>42987</v>
      </c>
      <c r="JA84" s="153">
        <v>42988</v>
      </c>
      <c r="JB84" s="153">
        <v>42989</v>
      </c>
      <c r="JC84" s="153">
        <v>42990</v>
      </c>
      <c r="JD84" s="153">
        <v>42991</v>
      </c>
      <c r="JE84" s="153">
        <v>42992</v>
      </c>
      <c r="JF84" s="153">
        <v>42993</v>
      </c>
      <c r="JG84" s="153">
        <v>42994</v>
      </c>
      <c r="JH84" s="153">
        <v>42995</v>
      </c>
      <c r="JI84" s="153">
        <v>42996</v>
      </c>
      <c r="JJ84" s="153">
        <v>42997</v>
      </c>
      <c r="JK84" s="153">
        <v>42998</v>
      </c>
      <c r="JL84" s="153">
        <v>42999</v>
      </c>
      <c r="JM84" s="153">
        <v>43000</v>
      </c>
      <c r="JN84" s="153">
        <v>43001</v>
      </c>
      <c r="JO84" s="153">
        <v>43002</v>
      </c>
      <c r="JP84" s="153">
        <v>43003</v>
      </c>
      <c r="JQ84" s="153">
        <v>43004</v>
      </c>
      <c r="JR84" s="153">
        <v>43005</v>
      </c>
      <c r="JS84" s="153">
        <v>43006</v>
      </c>
      <c r="JT84" s="153">
        <v>43007</v>
      </c>
      <c r="JU84" s="153">
        <v>43008</v>
      </c>
      <c r="JV84" s="153">
        <v>43009</v>
      </c>
      <c r="JW84" s="153">
        <v>43010</v>
      </c>
      <c r="JX84" s="153">
        <v>43011</v>
      </c>
      <c r="JY84" s="153">
        <v>43012</v>
      </c>
      <c r="JZ84" s="153">
        <v>43013</v>
      </c>
      <c r="KA84" s="153">
        <v>43014</v>
      </c>
      <c r="KB84" s="153">
        <v>43015</v>
      </c>
      <c r="KC84" s="153">
        <v>43016</v>
      </c>
      <c r="KD84" s="153">
        <v>43017</v>
      </c>
      <c r="KE84" s="153">
        <v>43018</v>
      </c>
      <c r="KF84" s="153">
        <v>43019</v>
      </c>
      <c r="KG84" s="153">
        <v>43020</v>
      </c>
      <c r="KH84" s="153">
        <v>43021</v>
      </c>
      <c r="KI84" s="153">
        <v>43022</v>
      </c>
      <c r="KJ84" s="153">
        <v>43023</v>
      </c>
      <c r="KK84" s="153">
        <v>43024</v>
      </c>
      <c r="KL84" s="153">
        <v>43025</v>
      </c>
      <c r="KM84" s="153">
        <v>43026</v>
      </c>
      <c r="KN84" s="153">
        <v>43027</v>
      </c>
      <c r="KO84" s="153">
        <v>43028</v>
      </c>
      <c r="KP84" s="153">
        <v>43029</v>
      </c>
      <c r="KQ84" s="153">
        <v>43030</v>
      </c>
      <c r="KR84" s="153">
        <v>43031</v>
      </c>
      <c r="KS84" s="153">
        <v>43032</v>
      </c>
      <c r="KT84" s="153">
        <v>43033</v>
      </c>
      <c r="KU84" s="153">
        <v>43034</v>
      </c>
      <c r="KV84" s="153">
        <v>43035</v>
      </c>
      <c r="KW84" s="153">
        <v>43036</v>
      </c>
      <c r="KX84" s="153">
        <v>43037</v>
      </c>
      <c r="KY84" s="153">
        <v>43038</v>
      </c>
      <c r="KZ84" s="153">
        <v>43039</v>
      </c>
      <c r="LA84" s="153">
        <v>43040</v>
      </c>
      <c r="LB84" s="153">
        <v>43041</v>
      </c>
      <c r="LC84" s="153">
        <v>43042</v>
      </c>
      <c r="LD84" s="153">
        <v>43043</v>
      </c>
      <c r="LE84" s="153">
        <v>43044</v>
      </c>
      <c r="LF84" s="153">
        <v>43045</v>
      </c>
      <c r="LG84" s="153">
        <v>43046</v>
      </c>
      <c r="LH84" s="153">
        <v>43047</v>
      </c>
      <c r="LI84" s="153">
        <v>43048</v>
      </c>
      <c r="LJ84" s="153">
        <v>43049</v>
      </c>
      <c r="LK84" s="153">
        <v>43050</v>
      </c>
      <c r="LL84" s="153">
        <v>43051</v>
      </c>
      <c r="LM84" s="153">
        <v>43052</v>
      </c>
      <c r="LN84" s="153">
        <v>43053</v>
      </c>
      <c r="LO84" s="153">
        <v>43054</v>
      </c>
      <c r="LP84" s="153">
        <v>43055</v>
      </c>
      <c r="LQ84" s="153">
        <v>43056</v>
      </c>
      <c r="LR84" s="153">
        <v>43057</v>
      </c>
      <c r="LS84" s="153">
        <v>43058</v>
      </c>
      <c r="LT84" s="153">
        <v>43059</v>
      </c>
      <c r="LU84" s="153">
        <v>43060</v>
      </c>
      <c r="LV84" s="153">
        <v>43061</v>
      </c>
      <c r="LW84" s="153">
        <v>43062</v>
      </c>
      <c r="LX84" s="153">
        <v>43063</v>
      </c>
      <c r="LY84" s="153">
        <v>43064</v>
      </c>
      <c r="LZ84" s="153">
        <v>43065</v>
      </c>
      <c r="MA84" s="153">
        <v>43066</v>
      </c>
      <c r="MB84" s="153">
        <v>43067</v>
      </c>
      <c r="MC84" s="153">
        <v>43068</v>
      </c>
      <c r="MD84" s="153">
        <v>43069</v>
      </c>
      <c r="ME84" s="153">
        <v>43070</v>
      </c>
      <c r="MF84" s="153">
        <v>43071</v>
      </c>
      <c r="MG84" s="153">
        <v>43072</v>
      </c>
      <c r="MH84" s="153">
        <v>43073</v>
      </c>
      <c r="MI84" s="153">
        <v>43074</v>
      </c>
      <c r="MJ84" s="153">
        <v>43075</v>
      </c>
      <c r="MK84" s="153">
        <v>43076</v>
      </c>
      <c r="ML84" s="153">
        <v>43077</v>
      </c>
      <c r="MM84" s="153">
        <v>43078</v>
      </c>
      <c r="MN84" s="153">
        <v>43079</v>
      </c>
      <c r="MO84" s="153">
        <v>43080</v>
      </c>
      <c r="MP84" s="153">
        <v>43081</v>
      </c>
      <c r="MQ84" s="153">
        <v>43082</v>
      </c>
      <c r="MR84" s="153">
        <v>43083</v>
      </c>
      <c r="MS84" s="153">
        <v>43084</v>
      </c>
      <c r="MT84" s="153">
        <v>43085</v>
      </c>
      <c r="MU84" s="153">
        <v>43086</v>
      </c>
      <c r="MV84" s="153">
        <v>43087</v>
      </c>
      <c r="MW84" s="153">
        <v>43088</v>
      </c>
      <c r="MX84" s="153">
        <v>43089</v>
      </c>
      <c r="MY84" s="153">
        <v>43090</v>
      </c>
      <c r="MZ84" s="153">
        <v>43091</v>
      </c>
      <c r="NA84" s="153">
        <v>43092</v>
      </c>
      <c r="NB84" s="153">
        <v>43093</v>
      </c>
      <c r="NC84" s="153">
        <v>43094</v>
      </c>
      <c r="ND84" s="153">
        <v>43095</v>
      </c>
      <c r="NE84" s="153">
        <v>43096</v>
      </c>
      <c r="NF84" s="153">
        <v>43097</v>
      </c>
      <c r="NG84" s="153">
        <v>43098</v>
      </c>
      <c r="NH84" s="153">
        <v>43099</v>
      </c>
      <c r="NI84" s="153">
        <v>43100</v>
      </c>
      <c r="NJ84" s="154"/>
    </row>
    <row r="85" spans="1:374" s="155" customFormat="1" x14ac:dyDescent="0.35">
      <c r="A85" s="151"/>
      <c r="B85" s="1155"/>
      <c r="C85" s="1155"/>
      <c r="D85" s="1155"/>
      <c r="E85" s="1155"/>
      <c r="F85" s="1155"/>
      <c r="G85" s="1155"/>
      <c r="H85" s="1155"/>
      <c r="I85" s="156">
        <v>42736</v>
      </c>
      <c r="J85" s="157">
        <v>42737</v>
      </c>
      <c r="K85" s="157">
        <v>42738</v>
      </c>
      <c r="L85" s="157">
        <v>42739</v>
      </c>
      <c r="M85" s="157">
        <v>42740</v>
      </c>
      <c r="N85" s="157">
        <v>42741</v>
      </c>
      <c r="O85" s="157">
        <v>42742</v>
      </c>
      <c r="P85" s="157">
        <v>42743</v>
      </c>
      <c r="Q85" s="157">
        <v>42744</v>
      </c>
      <c r="R85" s="157">
        <v>42745</v>
      </c>
      <c r="S85" s="157">
        <v>42746</v>
      </c>
      <c r="T85" s="157">
        <v>42747</v>
      </c>
      <c r="U85" s="157">
        <v>42748</v>
      </c>
      <c r="V85" s="157">
        <v>42749</v>
      </c>
      <c r="W85" s="157">
        <v>42750</v>
      </c>
      <c r="X85" s="157">
        <v>42751</v>
      </c>
      <c r="Y85" s="157">
        <v>42752</v>
      </c>
      <c r="Z85" s="157">
        <v>42753</v>
      </c>
      <c r="AA85" s="157">
        <v>42754</v>
      </c>
      <c r="AB85" s="157">
        <v>42755</v>
      </c>
      <c r="AC85" s="157">
        <v>42756</v>
      </c>
      <c r="AD85" s="157">
        <v>42757</v>
      </c>
      <c r="AE85" s="157">
        <v>42758</v>
      </c>
      <c r="AF85" s="157">
        <v>42759</v>
      </c>
      <c r="AG85" s="157">
        <v>42760</v>
      </c>
      <c r="AH85" s="157">
        <v>42761</v>
      </c>
      <c r="AI85" s="157">
        <v>42762</v>
      </c>
      <c r="AJ85" s="157">
        <v>42763</v>
      </c>
      <c r="AK85" s="157">
        <v>42764</v>
      </c>
      <c r="AL85" s="157">
        <v>42765</v>
      </c>
      <c r="AM85" s="157">
        <v>42766</v>
      </c>
      <c r="AN85" s="157">
        <v>42767</v>
      </c>
      <c r="AO85" s="157">
        <v>42768</v>
      </c>
      <c r="AP85" s="157">
        <v>42769</v>
      </c>
      <c r="AQ85" s="157">
        <v>42770</v>
      </c>
      <c r="AR85" s="157">
        <v>42771</v>
      </c>
      <c r="AS85" s="157">
        <v>42772</v>
      </c>
      <c r="AT85" s="157">
        <v>42773</v>
      </c>
      <c r="AU85" s="157">
        <v>42774</v>
      </c>
      <c r="AV85" s="157">
        <v>42775</v>
      </c>
      <c r="AW85" s="157">
        <v>42776</v>
      </c>
      <c r="AX85" s="157">
        <v>42777</v>
      </c>
      <c r="AY85" s="157">
        <v>42778</v>
      </c>
      <c r="AZ85" s="157">
        <v>42779</v>
      </c>
      <c r="BA85" s="157">
        <v>42780</v>
      </c>
      <c r="BB85" s="157">
        <v>42781</v>
      </c>
      <c r="BC85" s="157">
        <v>42782</v>
      </c>
      <c r="BD85" s="157">
        <v>42783</v>
      </c>
      <c r="BE85" s="157">
        <v>42784</v>
      </c>
      <c r="BF85" s="157">
        <v>42785</v>
      </c>
      <c r="BG85" s="157">
        <v>42786</v>
      </c>
      <c r="BH85" s="157">
        <v>42787</v>
      </c>
      <c r="BI85" s="157">
        <v>42788</v>
      </c>
      <c r="BJ85" s="157">
        <v>42789</v>
      </c>
      <c r="BK85" s="157">
        <v>42790</v>
      </c>
      <c r="BL85" s="157">
        <v>42791</v>
      </c>
      <c r="BM85" s="157">
        <v>42792</v>
      </c>
      <c r="BN85" s="157">
        <v>42793</v>
      </c>
      <c r="BO85" s="157">
        <v>42794</v>
      </c>
      <c r="BP85" s="157">
        <v>42795</v>
      </c>
      <c r="BQ85" s="157">
        <v>42796</v>
      </c>
      <c r="BR85" s="157">
        <v>42797</v>
      </c>
      <c r="BS85" s="157">
        <v>42798</v>
      </c>
      <c r="BT85" s="157">
        <v>42799</v>
      </c>
      <c r="BU85" s="157">
        <v>42800</v>
      </c>
      <c r="BV85" s="157">
        <v>42801</v>
      </c>
      <c r="BW85" s="157">
        <v>42802</v>
      </c>
      <c r="BX85" s="157">
        <v>42803</v>
      </c>
      <c r="BY85" s="157">
        <v>42804</v>
      </c>
      <c r="BZ85" s="157">
        <v>42805</v>
      </c>
      <c r="CA85" s="157">
        <v>42806</v>
      </c>
      <c r="CB85" s="157">
        <v>42807</v>
      </c>
      <c r="CC85" s="157">
        <v>42808</v>
      </c>
      <c r="CD85" s="157">
        <v>42809</v>
      </c>
      <c r="CE85" s="157">
        <v>42810</v>
      </c>
      <c r="CF85" s="157">
        <v>42811</v>
      </c>
      <c r="CG85" s="157">
        <v>42812</v>
      </c>
      <c r="CH85" s="157">
        <v>42813</v>
      </c>
      <c r="CI85" s="157">
        <v>42814</v>
      </c>
      <c r="CJ85" s="157">
        <v>42815</v>
      </c>
      <c r="CK85" s="157">
        <v>42816</v>
      </c>
      <c r="CL85" s="157">
        <v>42817</v>
      </c>
      <c r="CM85" s="157">
        <v>42818</v>
      </c>
      <c r="CN85" s="157">
        <v>42819</v>
      </c>
      <c r="CO85" s="157">
        <v>42820</v>
      </c>
      <c r="CP85" s="157">
        <v>42821</v>
      </c>
      <c r="CQ85" s="157">
        <v>42822</v>
      </c>
      <c r="CR85" s="157">
        <v>42823</v>
      </c>
      <c r="CS85" s="157">
        <v>42824</v>
      </c>
      <c r="CT85" s="157">
        <v>42825</v>
      </c>
      <c r="CU85" s="157">
        <v>42826</v>
      </c>
      <c r="CV85" s="157">
        <v>42827</v>
      </c>
      <c r="CW85" s="157">
        <v>42828</v>
      </c>
      <c r="CX85" s="157">
        <v>42829</v>
      </c>
      <c r="CY85" s="157">
        <v>42830</v>
      </c>
      <c r="CZ85" s="157">
        <v>42831</v>
      </c>
      <c r="DA85" s="157">
        <v>42832</v>
      </c>
      <c r="DB85" s="157">
        <v>42833</v>
      </c>
      <c r="DC85" s="157">
        <v>42834</v>
      </c>
      <c r="DD85" s="157">
        <v>42835</v>
      </c>
      <c r="DE85" s="157">
        <v>42836</v>
      </c>
      <c r="DF85" s="157">
        <v>42837</v>
      </c>
      <c r="DG85" s="157">
        <v>42838</v>
      </c>
      <c r="DH85" s="157">
        <v>42839</v>
      </c>
      <c r="DI85" s="157">
        <v>42840</v>
      </c>
      <c r="DJ85" s="157">
        <v>42841</v>
      </c>
      <c r="DK85" s="157">
        <v>42842</v>
      </c>
      <c r="DL85" s="157">
        <v>42843</v>
      </c>
      <c r="DM85" s="157">
        <v>42844</v>
      </c>
      <c r="DN85" s="157">
        <v>42845</v>
      </c>
      <c r="DO85" s="157">
        <v>42846</v>
      </c>
      <c r="DP85" s="157">
        <v>42847</v>
      </c>
      <c r="DQ85" s="157">
        <v>42848</v>
      </c>
      <c r="DR85" s="157">
        <v>42849</v>
      </c>
      <c r="DS85" s="157">
        <v>42850</v>
      </c>
      <c r="DT85" s="157">
        <v>42851</v>
      </c>
      <c r="DU85" s="157">
        <v>42852</v>
      </c>
      <c r="DV85" s="157">
        <v>42853</v>
      </c>
      <c r="DW85" s="157">
        <v>42854</v>
      </c>
      <c r="DX85" s="157">
        <v>42855</v>
      </c>
      <c r="DY85" s="157">
        <v>42856</v>
      </c>
      <c r="DZ85" s="157">
        <v>42857</v>
      </c>
      <c r="EA85" s="157">
        <v>42858</v>
      </c>
      <c r="EB85" s="157">
        <v>42859</v>
      </c>
      <c r="EC85" s="157">
        <v>42860</v>
      </c>
      <c r="ED85" s="157">
        <v>42861</v>
      </c>
      <c r="EE85" s="157">
        <v>42862</v>
      </c>
      <c r="EF85" s="157">
        <v>42863</v>
      </c>
      <c r="EG85" s="157">
        <v>42864</v>
      </c>
      <c r="EH85" s="157">
        <v>42865</v>
      </c>
      <c r="EI85" s="157">
        <v>42866</v>
      </c>
      <c r="EJ85" s="157">
        <v>42867</v>
      </c>
      <c r="EK85" s="157">
        <v>42868</v>
      </c>
      <c r="EL85" s="157">
        <v>42869</v>
      </c>
      <c r="EM85" s="157">
        <v>42870</v>
      </c>
      <c r="EN85" s="157">
        <v>42871</v>
      </c>
      <c r="EO85" s="157">
        <v>42872</v>
      </c>
      <c r="EP85" s="157">
        <v>42873</v>
      </c>
      <c r="EQ85" s="157">
        <v>42874</v>
      </c>
      <c r="ER85" s="157">
        <v>42875</v>
      </c>
      <c r="ES85" s="157">
        <v>42876</v>
      </c>
      <c r="ET85" s="157">
        <v>42877</v>
      </c>
      <c r="EU85" s="157">
        <v>42878</v>
      </c>
      <c r="EV85" s="157">
        <v>42879</v>
      </c>
      <c r="EW85" s="157">
        <v>42880</v>
      </c>
      <c r="EX85" s="157">
        <v>42881</v>
      </c>
      <c r="EY85" s="157">
        <v>42882</v>
      </c>
      <c r="EZ85" s="157">
        <v>42883</v>
      </c>
      <c r="FA85" s="157">
        <v>42884</v>
      </c>
      <c r="FB85" s="157">
        <v>42885</v>
      </c>
      <c r="FC85" s="157">
        <v>42886</v>
      </c>
      <c r="FD85" s="157">
        <v>42887</v>
      </c>
      <c r="FE85" s="157">
        <v>42888</v>
      </c>
      <c r="FF85" s="157">
        <v>42889</v>
      </c>
      <c r="FG85" s="157">
        <v>42890</v>
      </c>
      <c r="FH85" s="157">
        <v>42891</v>
      </c>
      <c r="FI85" s="157">
        <v>42892</v>
      </c>
      <c r="FJ85" s="157">
        <v>42893</v>
      </c>
      <c r="FK85" s="157">
        <v>42894</v>
      </c>
      <c r="FL85" s="157">
        <v>42895</v>
      </c>
      <c r="FM85" s="157">
        <v>42896</v>
      </c>
      <c r="FN85" s="157">
        <v>42897</v>
      </c>
      <c r="FO85" s="157">
        <v>42898</v>
      </c>
      <c r="FP85" s="157">
        <v>42899</v>
      </c>
      <c r="FQ85" s="157">
        <v>42900</v>
      </c>
      <c r="FR85" s="157">
        <v>42901</v>
      </c>
      <c r="FS85" s="157">
        <v>42902</v>
      </c>
      <c r="FT85" s="157">
        <v>42903</v>
      </c>
      <c r="FU85" s="157">
        <v>42904</v>
      </c>
      <c r="FV85" s="157">
        <v>42905</v>
      </c>
      <c r="FW85" s="157">
        <v>42906</v>
      </c>
      <c r="FX85" s="157">
        <v>42907</v>
      </c>
      <c r="FY85" s="157">
        <v>42908</v>
      </c>
      <c r="FZ85" s="157">
        <v>42909</v>
      </c>
      <c r="GA85" s="157">
        <v>42910</v>
      </c>
      <c r="GB85" s="157">
        <v>42911</v>
      </c>
      <c r="GC85" s="157">
        <v>42912</v>
      </c>
      <c r="GD85" s="157">
        <v>42913</v>
      </c>
      <c r="GE85" s="157">
        <v>42914</v>
      </c>
      <c r="GF85" s="157">
        <v>42915</v>
      </c>
      <c r="GG85" s="157">
        <v>42916</v>
      </c>
      <c r="GH85" s="157">
        <v>42917</v>
      </c>
      <c r="GI85" s="157">
        <v>42918</v>
      </c>
      <c r="GJ85" s="157">
        <v>42919</v>
      </c>
      <c r="GK85" s="157">
        <v>42920</v>
      </c>
      <c r="GL85" s="157">
        <v>42921</v>
      </c>
      <c r="GM85" s="157">
        <v>42922</v>
      </c>
      <c r="GN85" s="157">
        <v>42923</v>
      </c>
      <c r="GO85" s="157">
        <v>42924</v>
      </c>
      <c r="GP85" s="157">
        <v>42925</v>
      </c>
      <c r="GQ85" s="157">
        <v>42926</v>
      </c>
      <c r="GR85" s="157">
        <v>42927</v>
      </c>
      <c r="GS85" s="157">
        <v>42928</v>
      </c>
      <c r="GT85" s="157">
        <v>42929</v>
      </c>
      <c r="GU85" s="157">
        <v>42930</v>
      </c>
      <c r="GV85" s="157">
        <v>42931</v>
      </c>
      <c r="GW85" s="157">
        <v>42932</v>
      </c>
      <c r="GX85" s="157">
        <v>42933</v>
      </c>
      <c r="GY85" s="157">
        <v>42934</v>
      </c>
      <c r="GZ85" s="157">
        <v>42935</v>
      </c>
      <c r="HA85" s="157">
        <v>42936</v>
      </c>
      <c r="HB85" s="157">
        <v>42937</v>
      </c>
      <c r="HC85" s="157">
        <v>42938</v>
      </c>
      <c r="HD85" s="157">
        <v>42939</v>
      </c>
      <c r="HE85" s="157">
        <v>42940</v>
      </c>
      <c r="HF85" s="157">
        <v>42941</v>
      </c>
      <c r="HG85" s="157">
        <v>42942</v>
      </c>
      <c r="HH85" s="157">
        <v>42943</v>
      </c>
      <c r="HI85" s="157">
        <v>42944</v>
      </c>
      <c r="HJ85" s="157">
        <v>42945</v>
      </c>
      <c r="HK85" s="157">
        <v>42946</v>
      </c>
      <c r="HL85" s="157">
        <v>42947</v>
      </c>
      <c r="HM85" s="157">
        <v>42948</v>
      </c>
      <c r="HN85" s="157">
        <v>42949</v>
      </c>
      <c r="HO85" s="157">
        <v>42950</v>
      </c>
      <c r="HP85" s="157">
        <v>42951</v>
      </c>
      <c r="HQ85" s="157">
        <v>42952</v>
      </c>
      <c r="HR85" s="157">
        <v>42953</v>
      </c>
      <c r="HS85" s="157">
        <v>42954</v>
      </c>
      <c r="HT85" s="157">
        <v>42955</v>
      </c>
      <c r="HU85" s="157">
        <v>42956</v>
      </c>
      <c r="HV85" s="157">
        <v>42957</v>
      </c>
      <c r="HW85" s="157">
        <v>42958</v>
      </c>
      <c r="HX85" s="157">
        <v>42959</v>
      </c>
      <c r="HY85" s="157">
        <v>42960</v>
      </c>
      <c r="HZ85" s="157">
        <v>42961</v>
      </c>
      <c r="IA85" s="157">
        <v>42962</v>
      </c>
      <c r="IB85" s="157">
        <v>42963</v>
      </c>
      <c r="IC85" s="157">
        <v>42964</v>
      </c>
      <c r="ID85" s="157">
        <v>42965</v>
      </c>
      <c r="IE85" s="157">
        <v>42966</v>
      </c>
      <c r="IF85" s="157">
        <v>42967</v>
      </c>
      <c r="IG85" s="157">
        <v>42968</v>
      </c>
      <c r="IH85" s="157">
        <v>42969</v>
      </c>
      <c r="II85" s="157">
        <v>42970</v>
      </c>
      <c r="IJ85" s="157">
        <v>42971</v>
      </c>
      <c r="IK85" s="157">
        <v>42972</v>
      </c>
      <c r="IL85" s="157">
        <v>42973</v>
      </c>
      <c r="IM85" s="157">
        <v>42974</v>
      </c>
      <c r="IN85" s="157">
        <v>42975</v>
      </c>
      <c r="IO85" s="157">
        <v>42976</v>
      </c>
      <c r="IP85" s="157">
        <v>42977</v>
      </c>
      <c r="IQ85" s="157">
        <v>42978</v>
      </c>
      <c r="IR85" s="157">
        <v>42979</v>
      </c>
      <c r="IS85" s="157">
        <v>42980</v>
      </c>
      <c r="IT85" s="157">
        <v>42981</v>
      </c>
      <c r="IU85" s="157">
        <v>42982</v>
      </c>
      <c r="IV85" s="157">
        <v>42983</v>
      </c>
      <c r="IW85" s="157">
        <v>42984</v>
      </c>
      <c r="IX85" s="157">
        <v>42985</v>
      </c>
      <c r="IY85" s="157">
        <v>42986</v>
      </c>
      <c r="IZ85" s="157">
        <v>42987</v>
      </c>
      <c r="JA85" s="157">
        <v>42988</v>
      </c>
      <c r="JB85" s="157">
        <v>42989</v>
      </c>
      <c r="JC85" s="157">
        <v>42990</v>
      </c>
      <c r="JD85" s="157">
        <v>42991</v>
      </c>
      <c r="JE85" s="157">
        <v>42992</v>
      </c>
      <c r="JF85" s="157">
        <v>42993</v>
      </c>
      <c r="JG85" s="157">
        <v>42994</v>
      </c>
      <c r="JH85" s="157">
        <v>42995</v>
      </c>
      <c r="JI85" s="157">
        <v>42996</v>
      </c>
      <c r="JJ85" s="157">
        <v>42997</v>
      </c>
      <c r="JK85" s="157">
        <v>42998</v>
      </c>
      <c r="JL85" s="157">
        <v>42999</v>
      </c>
      <c r="JM85" s="157">
        <v>43000</v>
      </c>
      <c r="JN85" s="157">
        <v>43001</v>
      </c>
      <c r="JO85" s="157">
        <v>43002</v>
      </c>
      <c r="JP85" s="157">
        <v>43003</v>
      </c>
      <c r="JQ85" s="157">
        <v>43004</v>
      </c>
      <c r="JR85" s="157">
        <v>43005</v>
      </c>
      <c r="JS85" s="157">
        <v>43006</v>
      </c>
      <c r="JT85" s="157">
        <v>43007</v>
      </c>
      <c r="JU85" s="157">
        <v>43008</v>
      </c>
      <c r="JV85" s="157">
        <v>43009</v>
      </c>
      <c r="JW85" s="157">
        <v>43010</v>
      </c>
      <c r="JX85" s="157">
        <v>43011</v>
      </c>
      <c r="JY85" s="157">
        <v>43012</v>
      </c>
      <c r="JZ85" s="157">
        <v>43013</v>
      </c>
      <c r="KA85" s="157">
        <v>43014</v>
      </c>
      <c r="KB85" s="157">
        <v>43015</v>
      </c>
      <c r="KC85" s="157">
        <v>43016</v>
      </c>
      <c r="KD85" s="157">
        <v>43017</v>
      </c>
      <c r="KE85" s="157">
        <v>43018</v>
      </c>
      <c r="KF85" s="157">
        <v>43019</v>
      </c>
      <c r="KG85" s="157">
        <v>43020</v>
      </c>
      <c r="KH85" s="157">
        <v>43021</v>
      </c>
      <c r="KI85" s="157">
        <v>43022</v>
      </c>
      <c r="KJ85" s="157">
        <v>43023</v>
      </c>
      <c r="KK85" s="157">
        <v>43024</v>
      </c>
      <c r="KL85" s="157">
        <v>43025</v>
      </c>
      <c r="KM85" s="157">
        <v>43026</v>
      </c>
      <c r="KN85" s="157">
        <v>43027</v>
      </c>
      <c r="KO85" s="157">
        <v>43028</v>
      </c>
      <c r="KP85" s="157">
        <v>43029</v>
      </c>
      <c r="KQ85" s="157">
        <v>43030</v>
      </c>
      <c r="KR85" s="157">
        <v>43031</v>
      </c>
      <c r="KS85" s="157">
        <v>43032</v>
      </c>
      <c r="KT85" s="157">
        <v>43033</v>
      </c>
      <c r="KU85" s="157">
        <v>43034</v>
      </c>
      <c r="KV85" s="157">
        <v>43035</v>
      </c>
      <c r="KW85" s="157">
        <v>43036</v>
      </c>
      <c r="KX85" s="157">
        <v>43037</v>
      </c>
      <c r="KY85" s="157">
        <v>43038</v>
      </c>
      <c r="KZ85" s="157">
        <v>43039</v>
      </c>
      <c r="LA85" s="157">
        <v>43040</v>
      </c>
      <c r="LB85" s="157">
        <v>43041</v>
      </c>
      <c r="LC85" s="157">
        <v>43042</v>
      </c>
      <c r="LD85" s="157">
        <v>43043</v>
      </c>
      <c r="LE85" s="157">
        <v>43044</v>
      </c>
      <c r="LF85" s="157">
        <v>43045</v>
      </c>
      <c r="LG85" s="157">
        <v>43046</v>
      </c>
      <c r="LH85" s="157">
        <v>43047</v>
      </c>
      <c r="LI85" s="157">
        <v>43048</v>
      </c>
      <c r="LJ85" s="157">
        <v>43049</v>
      </c>
      <c r="LK85" s="157">
        <v>43050</v>
      </c>
      <c r="LL85" s="157">
        <v>43051</v>
      </c>
      <c r="LM85" s="157">
        <v>43052</v>
      </c>
      <c r="LN85" s="157">
        <v>43053</v>
      </c>
      <c r="LO85" s="157">
        <v>43054</v>
      </c>
      <c r="LP85" s="157">
        <v>43055</v>
      </c>
      <c r="LQ85" s="157">
        <v>43056</v>
      </c>
      <c r="LR85" s="157">
        <v>43057</v>
      </c>
      <c r="LS85" s="157">
        <v>43058</v>
      </c>
      <c r="LT85" s="157">
        <v>43059</v>
      </c>
      <c r="LU85" s="157">
        <v>43060</v>
      </c>
      <c r="LV85" s="157">
        <v>43061</v>
      </c>
      <c r="LW85" s="157">
        <v>43062</v>
      </c>
      <c r="LX85" s="157">
        <v>43063</v>
      </c>
      <c r="LY85" s="157">
        <v>43064</v>
      </c>
      <c r="LZ85" s="157">
        <v>43065</v>
      </c>
      <c r="MA85" s="157">
        <v>43066</v>
      </c>
      <c r="MB85" s="157">
        <v>43067</v>
      </c>
      <c r="MC85" s="157">
        <v>43068</v>
      </c>
      <c r="MD85" s="157">
        <v>43069</v>
      </c>
      <c r="ME85" s="157">
        <v>43070</v>
      </c>
      <c r="MF85" s="157">
        <v>43071</v>
      </c>
      <c r="MG85" s="157">
        <v>43072</v>
      </c>
      <c r="MH85" s="157">
        <v>43073</v>
      </c>
      <c r="MI85" s="157">
        <v>43074</v>
      </c>
      <c r="MJ85" s="157">
        <v>43075</v>
      </c>
      <c r="MK85" s="157">
        <v>43076</v>
      </c>
      <c r="ML85" s="157">
        <v>43077</v>
      </c>
      <c r="MM85" s="157">
        <v>43078</v>
      </c>
      <c r="MN85" s="157">
        <v>43079</v>
      </c>
      <c r="MO85" s="157">
        <v>43080</v>
      </c>
      <c r="MP85" s="157">
        <v>43081</v>
      </c>
      <c r="MQ85" s="157">
        <v>43082</v>
      </c>
      <c r="MR85" s="157">
        <v>43083</v>
      </c>
      <c r="MS85" s="157">
        <v>43084</v>
      </c>
      <c r="MT85" s="157">
        <v>43085</v>
      </c>
      <c r="MU85" s="157">
        <v>43086</v>
      </c>
      <c r="MV85" s="157">
        <v>43087</v>
      </c>
      <c r="MW85" s="157">
        <v>43088</v>
      </c>
      <c r="MX85" s="157">
        <v>43089</v>
      </c>
      <c r="MY85" s="157">
        <v>43090</v>
      </c>
      <c r="MZ85" s="157">
        <v>43091</v>
      </c>
      <c r="NA85" s="157">
        <v>43092</v>
      </c>
      <c r="NB85" s="157">
        <v>43093</v>
      </c>
      <c r="NC85" s="157">
        <v>43094</v>
      </c>
      <c r="ND85" s="157">
        <v>43095</v>
      </c>
      <c r="NE85" s="157">
        <v>43096</v>
      </c>
      <c r="NF85" s="157">
        <v>43097</v>
      </c>
      <c r="NG85" s="157">
        <v>43098</v>
      </c>
      <c r="NH85" s="157">
        <v>43099</v>
      </c>
      <c r="NI85" s="157">
        <v>43100</v>
      </c>
      <c r="NJ85" s="154"/>
    </row>
    <row r="86" spans="1:374" s="155" customFormat="1" x14ac:dyDescent="0.35">
      <c r="A86" s="151"/>
      <c r="B86" s="1154"/>
      <c r="C86" s="1154"/>
      <c r="D86" s="1154"/>
      <c r="E86" s="1154"/>
      <c r="F86" s="1154"/>
      <c r="G86" s="1154"/>
      <c r="H86" s="1154" t="str">
        <f t="shared" ref="H86" si="31">IF(F86="","",F86-G86)</f>
        <v/>
      </c>
      <c r="I86" s="152">
        <v>42736</v>
      </c>
      <c r="J86" s="153">
        <v>42737</v>
      </c>
      <c r="K86" s="153">
        <v>42738</v>
      </c>
      <c r="L86" s="153">
        <v>42739</v>
      </c>
      <c r="M86" s="153">
        <v>42740</v>
      </c>
      <c r="N86" s="153">
        <v>42741</v>
      </c>
      <c r="O86" s="153">
        <v>42742</v>
      </c>
      <c r="P86" s="153">
        <v>42743</v>
      </c>
      <c r="Q86" s="153">
        <v>42744</v>
      </c>
      <c r="R86" s="153">
        <v>42745</v>
      </c>
      <c r="S86" s="153">
        <v>42746</v>
      </c>
      <c r="T86" s="153">
        <v>42747</v>
      </c>
      <c r="U86" s="153">
        <v>42748</v>
      </c>
      <c r="V86" s="153">
        <v>42749</v>
      </c>
      <c r="W86" s="153">
        <v>42750</v>
      </c>
      <c r="X86" s="153">
        <v>42751</v>
      </c>
      <c r="Y86" s="153">
        <v>42752</v>
      </c>
      <c r="Z86" s="153">
        <v>42753</v>
      </c>
      <c r="AA86" s="153">
        <v>42754</v>
      </c>
      <c r="AB86" s="153">
        <v>42755</v>
      </c>
      <c r="AC86" s="153">
        <v>42756</v>
      </c>
      <c r="AD86" s="153">
        <v>42757</v>
      </c>
      <c r="AE86" s="153">
        <v>42758</v>
      </c>
      <c r="AF86" s="153">
        <v>42759</v>
      </c>
      <c r="AG86" s="153">
        <v>42760</v>
      </c>
      <c r="AH86" s="153">
        <v>42761</v>
      </c>
      <c r="AI86" s="153">
        <v>42762</v>
      </c>
      <c r="AJ86" s="153">
        <v>42763</v>
      </c>
      <c r="AK86" s="153">
        <v>42764</v>
      </c>
      <c r="AL86" s="153">
        <v>42765</v>
      </c>
      <c r="AM86" s="153">
        <v>42766</v>
      </c>
      <c r="AN86" s="153">
        <v>42767</v>
      </c>
      <c r="AO86" s="153">
        <v>42768</v>
      </c>
      <c r="AP86" s="153">
        <v>42769</v>
      </c>
      <c r="AQ86" s="153">
        <v>42770</v>
      </c>
      <c r="AR86" s="153">
        <v>42771</v>
      </c>
      <c r="AS86" s="153">
        <v>42772</v>
      </c>
      <c r="AT86" s="153">
        <v>42773</v>
      </c>
      <c r="AU86" s="153">
        <v>42774</v>
      </c>
      <c r="AV86" s="153">
        <v>42775</v>
      </c>
      <c r="AW86" s="153">
        <v>42776</v>
      </c>
      <c r="AX86" s="153">
        <v>42777</v>
      </c>
      <c r="AY86" s="153">
        <v>42778</v>
      </c>
      <c r="AZ86" s="153">
        <v>42779</v>
      </c>
      <c r="BA86" s="153">
        <v>42780</v>
      </c>
      <c r="BB86" s="153">
        <v>42781</v>
      </c>
      <c r="BC86" s="153">
        <v>42782</v>
      </c>
      <c r="BD86" s="153">
        <v>42783</v>
      </c>
      <c r="BE86" s="153">
        <v>42784</v>
      </c>
      <c r="BF86" s="153">
        <v>42785</v>
      </c>
      <c r="BG86" s="153">
        <v>42786</v>
      </c>
      <c r="BH86" s="153">
        <v>42787</v>
      </c>
      <c r="BI86" s="153">
        <v>42788</v>
      </c>
      <c r="BJ86" s="153">
        <v>42789</v>
      </c>
      <c r="BK86" s="153">
        <v>42790</v>
      </c>
      <c r="BL86" s="153">
        <v>42791</v>
      </c>
      <c r="BM86" s="153">
        <v>42792</v>
      </c>
      <c r="BN86" s="153">
        <v>42793</v>
      </c>
      <c r="BO86" s="153">
        <v>42794</v>
      </c>
      <c r="BP86" s="153">
        <v>42795</v>
      </c>
      <c r="BQ86" s="153">
        <v>42796</v>
      </c>
      <c r="BR86" s="153">
        <v>42797</v>
      </c>
      <c r="BS86" s="153">
        <v>42798</v>
      </c>
      <c r="BT86" s="153">
        <v>42799</v>
      </c>
      <c r="BU86" s="153">
        <v>42800</v>
      </c>
      <c r="BV86" s="153">
        <v>42801</v>
      </c>
      <c r="BW86" s="153">
        <v>42802</v>
      </c>
      <c r="BX86" s="153">
        <v>42803</v>
      </c>
      <c r="BY86" s="153">
        <v>42804</v>
      </c>
      <c r="BZ86" s="153">
        <v>42805</v>
      </c>
      <c r="CA86" s="153">
        <v>42806</v>
      </c>
      <c r="CB86" s="153">
        <v>42807</v>
      </c>
      <c r="CC86" s="153">
        <v>42808</v>
      </c>
      <c r="CD86" s="153">
        <v>42809</v>
      </c>
      <c r="CE86" s="153">
        <v>42810</v>
      </c>
      <c r="CF86" s="153">
        <v>42811</v>
      </c>
      <c r="CG86" s="153">
        <v>42812</v>
      </c>
      <c r="CH86" s="153">
        <v>42813</v>
      </c>
      <c r="CI86" s="153">
        <v>42814</v>
      </c>
      <c r="CJ86" s="153">
        <v>42815</v>
      </c>
      <c r="CK86" s="153">
        <v>42816</v>
      </c>
      <c r="CL86" s="153">
        <v>42817</v>
      </c>
      <c r="CM86" s="153">
        <v>42818</v>
      </c>
      <c r="CN86" s="153">
        <v>42819</v>
      </c>
      <c r="CO86" s="153">
        <v>42820</v>
      </c>
      <c r="CP86" s="153">
        <v>42821</v>
      </c>
      <c r="CQ86" s="153">
        <v>42822</v>
      </c>
      <c r="CR86" s="153">
        <v>42823</v>
      </c>
      <c r="CS86" s="153">
        <v>42824</v>
      </c>
      <c r="CT86" s="153">
        <v>42825</v>
      </c>
      <c r="CU86" s="153">
        <v>42826</v>
      </c>
      <c r="CV86" s="153">
        <v>42827</v>
      </c>
      <c r="CW86" s="153">
        <v>42828</v>
      </c>
      <c r="CX86" s="153">
        <v>42829</v>
      </c>
      <c r="CY86" s="153">
        <v>42830</v>
      </c>
      <c r="CZ86" s="153">
        <v>42831</v>
      </c>
      <c r="DA86" s="153">
        <v>42832</v>
      </c>
      <c r="DB86" s="153">
        <v>42833</v>
      </c>
      <c r="DC86" s="153">
        <v>42834</v>
      </c>
      <c r="DD86" s="153">
        <v>42835</v>
      </c>
      <c r="DE86" s="153">
        <v>42836</v>
      </c>
      <c r="DF86" s="153">
        <v>42837</v>
      </c>
      <c r="DG86" s="153">
        <v>42838</v>
      </c>
      <c r="DH86" s="153">
        <v>42839</v>
      </c>
      <c r="DI86" s="153">
        <v>42840</v>
      </c>
      <c r="DJ86" s="153">
        <v>42841</v>
      </c>
      <c r="DK86" s="153">
        <v>42842</v>
      </c>
      <c r="DL86" s="153">
        <v>42843</v>
      </c>
      <c r="DM86" s="153">
        <v>42844</v>
      </c>
      <c r="DN86" s="153">
        <v>42845</v>
      </c>
      <c r="DO86" s="153">
        <v>42846</v>
      </c>
      <c r="DP86" s="153">
        <v>42847</v>
      </c>
      <c r="DQ86" s="153">
        <v>42848</v>
      </c>
      <c r="DR86" s="153">
        <v>42849</v>
      </c>
      <c r="DS86" s="153">
        <v>42850</v>
      </c>
      <c r="DT86" s="153">
        <v>42851</v>
      </c>
      <c r="DU86" s="153">
        <v>42852</v>
      </c>
      <c r="DV86" s="153">
        <v>42853</v>
      </c>
      <c r="DW86" s="153">
        <v>42854</v>
      </c>
      <c r="DX86" s="153">
        <v>42855</v>
      </c>
      <c r="DY86" s="153">
        <v>42856</v>
      </c>
      <c r="DZ86" s="153">
        <v>42857</v>
      </c>
      <c r="EA86" s="153">
        <v>42858</v>
      </c>
      <c r="EB86" s="153">
        <v>42859</v>
      </c>
      <c r="EC86" s="153">
        <v>42860</v>
      </c>
      <c r="ED86" s="153">
        <v>42861</v>
      </c>
      <c r="EE86" s="153">
        <v>42862</v>
      </c>
      <c r="EF86" s="153">
        <v>42863</v>
      </c>
      <c r="EG86" s="153">
        <v>42864</v>
      </c>
      <c r="EH86" s="153">
        <v>42865</v>
      </c>
      <c r="EI86" s="153">
        <v>42866</v>
      </c>
      <c r="EJ86" s="153">
        <v>42867</v>
      </c>
      <c r="EK86" s="153">
        <v>42868</v>
      </c>
      <c r="EL86" s="153">
        <v>42869</v>
      </c>
      <c r="EM86" s="153">
        <v>42870</v>
      </c>
      <c r="EN86" s="153">
        <v>42871</v>
      </c>
      <c r="EO86" s="153">
        <v>42872</v>
      </c>
      <c r="EP86" s="153">
        <v>42873</v>
      </c>
      <c r="EQ86" s="153">
        <v>42874</v>
      </c>
      <c r="ER86" s="153">
        <v>42875</v>
      </c>
      <c r="ES86" s="153">
        <v>42876</v>
      </c>
      <c r="ET86" s="153">
        <v>42877</v>
      </c>
      <c r="EU86" s="153">
        <v>42878</v>
      </c>
      <c r="EV86" s="153">
        <v>42879</v>
      </c>
      <c r="EW86" s="153">
        <v>42880</v>
      </c>
      <c r="EX86" s="153">
        <v>42881</v>
      </c>
      <c r="EY86" s="153">
        <v>42882</v>
      </c>
      <c r="EZ86" s="153">
        <v>42883</v>
      </c>
      <c r="FA86" s="153">
        <v>42884</v>
      </c>
      <c r="FB86" s="153">
        <v>42885</v>
      </c>
      <c r="FC86" s="153">
        <v>42886</v>
      </c>
      <c r="FD86" s="153">
        <v>42887</v>
      </c>
      <c r="FE86" s="153">
        <v>42888</v>
      </c>
      <c r="FF86" s="153">
        <v>42889</v>
      </c>
      <c r="FG86" s="153">
        <v>42890</v>
      </c>
      <c r="FH86" s="153">
        <v>42891</v>
      </c>
      <c r="FI86" s="153">
        <v>42892</v>
      </c>
      <c r="FJ86" s="153">
        <v>42893</v>
      </c>
      <c r="FK86" s="153">
        <v>42894</v>
      </c>
      <c r="FL86" s="153">
        <v>42895</v>
      </c>
      <c r="FM86" s="153">
        <v>42896</v>
      </c>
      <c r="FN86" s="153">
        <v>42897</v>
      </c>
      <c r="FO86" s="153">
        <v>42898</v>
      </c>
      <c r="FP86" s="153">
        <v>42899</v>
      </c>
      <c r="FQ86" s="153">
        <v>42900</v>
      </c>
      <c r="FR86" s="153">
        <v>42901</v>
      </c>
      <c r="FS86" s="153">
        <v>42902</v>
      </c>
      <c r="FT86" s="153">
        <v>42903</v>
      </c>
      <c r="FU86" s="153">
        <v>42904</v>
      </c>
      <c r="FV86" s="153">
        <v>42905</v>
      </c>
      <c r="FW86" s="153">
        <v>42906</v>
      </c>
      <c r="FX86" s="153">
        <v>42907</v>
      </c>
      <c r="FY86" s="153">
        <v>42908</v>
      </c>
      <c r="FZ86" s="153">
        <v>42909</v>
      </c>
      <c r="GA86" s="153">
        <v>42910</v>
      </c>
      <c r="GB86" s="153">
        <v>42911</v>
      </c>
      <c r="GC86" s="153">
        <v>42912</v>
      </c>
      <c r="GD86" s="153">
        <v>42913</v>
      </c>
      <c r="GE86" s="153">
        <v>42914</v>
      </c>
      <c r="GF86" s="153">
        <v>42915</v>
      </c>
      <c r="GG86" s="153">
        <v>42916</v>
      </c>
      <c r="GH86" s="153">
        <v>42917</v>
      </c>
      <c r="GI86" s="153">
        <v>42918</v>
      </c>
      <c r="GJ86" s="153">
        <v>42919</v>
      </c>
      <c r="GK86" s="153">
        <v>42920</v>
      </c>
      <c r="GL86" s="153">
        <v>42921</v>
      </c>
      <c r="GM86" s="153">
        <v>42922</v>
      </c>
      <c r="GN86" s="153">
        <v>42923</v>
      </c>
      <c r="GO86" s="153">
        <v>42924</v>
      </c>
      <c r="GP86" s="153">
        <v>42925</v>
      </c>
      <c r="GQ86" s="153">
        <v>42926</v>
      </c>
      <c r="GR86" s="153">
        <v>42927</v>
      </c>
      <c r="GS86" s="153">
        <v>42928</v>
      </c>
      <c r="GT86" s="153">
        <v>42929</v>
      </c>
      <c r="GU86" s="153">
        <v>42930</v>
      </c>
      <c r="GV86" s="153">
        <v>42931</v>
      </c>
      <c r="GW86" s="153">
        <v>42932</v>
      </c>
      <c r="GX86" s="153">
        <v>42933</v>
      </c>
      <c r="GY86" s="153">
        <v>42934</v>
      </c>
      <c r="GZ86" s="153">
        <v>42935</v>
      </c>
      <c r="HA86" s="153">
        <v>42936</v>
      </c>
      <c r="HB86" s="153">
        <v>42937</v>
      </c>
      <c r="HC86" s="153">
        <v>42938</v>
      </c>
      <c r="HD86" s="153">
        <v>42939</v>
      </c>
      <c r="HE86" s="153">
        <v>42940</v>
      </c>
      <c r="HF86" s="153">
        <v>42941</v>
      </c>
      <c r="HG86" s="153">
        <v>42942</v>
      </c>
      <c r="HH86" s="153">
        <v>42943</v>
      </c>
      <c r="HI86" s="153">
        <v>42944</v>
      </c>
      <c r="HJ86" s="153">
        <v>42945</v>
      </c>
      <c r="HK86" s="153">
        <v>42946</v>
      </c>
      <c r="HL86" s="153">
        <v>42947</v>
      </c>
      <c r="HM86" s="153">
        <v>42948</v>
      </c>
      <c r="HN86" s="153">
        <v>42949</v>
      </c>
      <c r="HO86" s="153">
        <v>42950</v>
      </c>
      <c r="HP86" s="153">
        <v>42951</v>
      </c>
      <c r="HQ86" s="153">
        <v>42952</v>
      </c>
      <c r="HR86" s="153">
        <v>42953</v>
      </c>
      <c r="HS86" s="153">
        <v>42954</v>
      </c>
      <c r="HT86" s="153">
        <v>42955</v>
      </c>
      <c r="HU86" s="153">
        <v>42956</v>
      </c>
      <c r="HV86" s="153">
        <v>42957</v>
      </c>
      <c r="HW86" s="153">
        <v>42958</v>
      </c>
      <c r="HX86" s="153">
        <v>42959</v>
      </c>
      <c r="HY86" s="153">
        <v>42960</v>
      </c>
      <c r="HZ86" s="153">
        <v>42961</v>
      </c>
      <c r="IA86" s="153">
        <v>42962</v>
      </c>
      <c r="IB86" s="153">
        <v>42963</v>
      </c>
      <c r="IC86" s="153">
        <v>42964</v>
      </c>
      <c r="ID86" s="153">
        <v>42965</v>
      </c>
      <c r="IE86" s="153">
        <v>42966</v>
      </c>
      <c r="IF86" s="153">
        <v>42967</v>
      </c>
      <c r="IG86" s="153">
        <v>42968</v>
      </c>
      <c r="IH86" s="153">
        <v>42969</v>
      </c>
      <c r="II86" s="153">
        <v>42970</v>
      </c>
      <c r="IJ86" s="153">
        <v>42971</v>
      </c>
      <c r="IK86" s="153">
        <v>42972</v>
      </c>
      <c r="IL86" s="153">
        <v>42973</v>
      </c>
      <c r="IM86" s="153">
        <v>42974</v>
      </c>
      <c r="IN86" s="153">
        <v>42975</v>
      </c>
      <c r="IO86" s="153">
        <v>42976</v>
      </c>
      <c r="IP86" s="153">
        <v>42977</v>
      </c>
      <c r="IQ86" s="153">
        <v>42978</v>
      </c>
      <c r="IR86" s="153">
        <v>42979</v>
      </c>
      <c r="IS86" s="153">
        <v>42980</v>
      </c>
      <c r="IT86" s="153">
        <v>42981</v>
      </c>
      <c r="IU86" s="153">
        <v>42982</v>
      </c>
      <c r="IV86" s="153">
        <v>42983</v>
      </c>
      <c r="IW86" s="153">
        <v>42984</v>
      </c>
      <c r="IX86" s="153">
        <v>42985</v>
      </c>
      <c r="IY86" s="153">
        <v>42986</v>
      </c>
      <c r="IZ86" s="153">
        <v>42987</v>
      </c>
      <c r="JA86" s="153">
        <v>42988</v>
      </c>
      <c r="JB86" s="153">
        <v>42989</v>
      </c>
      <c r="JC86" s="153">
        <v>42990</v>
      </c>
      <c r="JD86" s="153">
        <v>42991</v>
      </c>
      <c r="JE86" s="153">
        <v>42992</v>
      </c>
      <c r="JF86" s="153">
        <v>42993</v>
      </c>
      <c r="JG86" s="153">
        <v>42994</v>
      </c>
      <c r="JH86" s="153">
        <v>42995</v>
      </c>
      <c r="JI86" s="153">
        <v>42996</v>
      </c>
      <c r="JJ86" s="153">
        <v>42997</v>
      </c>
      <c r="JK86" s="153">
        <v>42998</v>
      </c>
      <c r="JL86" s="153">
        <v>42999</v>
      </c>
      <c r="JM86" s="153">
        <v>43000</v>
      </c>
      <c r="JN86" s="153">
        <v>43001</v>
      </c>
      <c r="JO86" s="153">
        <v>43002</v>
      </c>
      <c r="JP86" s="153">
        <v>43003</v>
      </c>
      <c r="JQ86" s="153">
        <v>43004</v>
      </c>
      <c r="JR86" s="153">
        <v>43005</v>
      </c>
      <c r="JS86" s="153">
        <v>43006</v>
      </c>
      <c r="JT86" s="153">
        <v>43007</v>
      </c>
      <c r="JU86" s="153">
        <v>43008</v>
      </c>
      <c r="JV86" s="153">
        <v>43009</v>
      </c>
      <c r="JW86" s="153">
        <v>43010</v>
      </c>
      <c r="JX86" s="153">
        <v>43011</v>
      </c>
      <c r="JY86" s="153">
        <v>43012</v>
      </c>
      <c r="JZ86" s="153">
        <v>43013</v>
      </c>
      <c r="KA86" s="153">
        <v>43014</v>
      </c>
      <c r="KB86" s="153">
        <v>43015</v>
      </c>
      <c r="KC86" s="153">
        <v>43016</v>
      </c>
      <c r="KD86" s="153">
        <v>43017</v>
      </c>
      <c r="KE86" s="153">
        <v>43018</v>
      </c>
      <c r="KF86" s="153">
        <v>43019</v>
      </c>
      <c r="KG86" s="153">
        <v>43020</v>
      </c>
      <c r="KH86" s="153">
        <v>43021</v>
      </c>
      <c r="KI86" s="153">
        <v>43022</v>
      </c>
      <c r="KJ86" s="153">
        <v>43023</v>
      </c>
      <c r="KK86" s="153">
        <v>43024</v>
      </c>
      <c r="KL86" s="153">
        <v>43025</v>
      </c>
      <c r="KM86" s="153">
        <v>43026</v>
      </c>
      <c r="KN86" s="153">
        <v>43027</v>
      </c>
      <c r="KO86" s="153">
        <v>43028</v>
      </c>
      <c r="KP86" s="153">
        <v>43029</v>
      </c>
      <c r="KQ86" s="153">
        <v>43030</v>
      </c>
      <c r="KR86" s="153">
        <v>43031</v>
      </c>
      <c r="KS86" s="153">
        <v>43032</v>
      </c>
      <c r="KT86" s="153">
        <v>43033</v>
      </c>
      <c r="KU86" s="153">
        <v>43034</v>
      </c>
      <c r="KV86" s="153">
        <v>43035</v>
      </c>
      <c r="KW86" s="153">
        <v>43036</v>
      </c>
      <c r="KX86" s="153">
        <v>43037</v>
      </c>
      <c r="KY86" s="153">
        <v>43038</v>
      </c>
      <c r="KZ86" s="153">
        <v>43039</v>
      </c>
      <c r="LA86" s="153">
        <v>43040</v>
      </c>
      <c r="LB86" s="153">
        <v>43041</v>
      </c>
      <c r="LC86" s="153">
        <v>43042</v>
      </c>
      <c r="LD86" s="153">
        <v>43043</v>
      </c>
      <c r="LE86" s="153">
        <v>43044</v>
      </c>
      <c r="LF86" s="153">
        <v>43045</v>
      </c>
      <c r="LG86" s="153">
        <v>43046</v>
      </c>
      <c r="LH86" s="153">
        <v>43047</v>
      </c>
      <c r="LI86" s="153">
        <v>43048</v>
      </c>
      <c r="LJ86" s="153">
        <v>43049</v>
      </c>
      <c r="LK86" s="153">
        <v>43050</v>
      </c>
      <c r="LL86" s="153">
        <v>43051</v>
      </c>
      <c r="LM86" s="153">
        <v>43052</v>
      </c>
      <c r="LN86" s="153">
        <v>43053</v>
      </c>
      <c r="LO86" s="153">
        <v>43054</v>
      </c>
      <c r="LP86" s="153">
        <v>43055</v>
      </c>
      <c r="LQ86" s="153">
        <v>43056</v>
      </c>
      <c r="LR86" s="153">
        <v>43057</v>
      </c>
      <c r="LS86" s="153">
        <v>43058</v>
      </c>
      <c r="LT86" s="153">
        <v>43059</v>
      </c>
      <c r="LU86" s="153">
        <v>43060</v>
      </c>
      <c r="LV86" s="153">
        <v>43061</v>
      </c>
      <c r="LW86" s="153">
        <v>43062</v>
      </c>
      <c r="LX86" s="153">
        <v>43063</v>
      </c>
      <c r="LY86" s="153">
        <v>43064</v>
      </c>
      <c r="LZ86" s="153">
        <v>43065</v>
      </c>
      <c r="MA86" s="153">
        <v>43066</v>
      </c>
      <c r="MB86" s="153">
        <v>43067</v>
      </c>
      <c r="MC86" s="153">
        <v>43068</v>
      </c>
      <c r="MD86" s="153">
        <v>43069</v>
      </c>
      <c r="ME86" s="153">
        <v>43070</v>
      </c>
      <c r="MF86" s="153">
        <v>43071</v>
      </c>
      <c r="MG86" s="153">
        <v>43072</v>
      </c>
      <c r="MH86" s="153">
        <v>43073</v>
      </c>
      <c r="MI86" s="153">
        <v>43074</v>
      </c>
      <c r="MJ86" s="153">
        <v>43075</v>
      </c>
      <c r="MK86" s="153">
        <v>43076</v>
      </c>
      <c r="ML86" s="153">
        <v>43077</v>
      </c>
      <c r="MM86" s="153">
        <v>43078</v>
      </c>
      <c r="MN86" s="153">
        <v>43079</v>
      </c>
      <c r="MO86" s="153">
        <v>43080</v>
      </c>
      <c r="MP86" s="153">
        <v>43081</v>
      </c>
      <c r="MQ86" s="153">
        <v>43082</v>
      </c>
      <c r="MR86" s="153">
        <v>43083</v>
      </c>
      <c r="MS86" s="153">
        <v>43084</v>
      </c>
      <c r="MT86" s="153">
        <v>43085</v>
      </c>
      <c r="MU86" s="153">
        <v>43086</v>
      </c>
      <c r="MV86" s="153">
        <v>43087</v>
      </c>
      <c r="MW86" s="153">
        <v>43088</v>
      </c>
      <c r="MX86" s="153">
        <v>43089</v>
      </c>
      <c r="MY86" s="153">
        <v>43090</v>
      </c>
      <c r="MZ86" s="153">
        <v>43091</v>
      </c>
      <c r="NA86" s="153">
        <v>43092</v>
      </c>
      <c r="NB86" s="153">
        <v>43093</v>
      </c>
      <c r="NC86" s="153">
        <v>43094</v>
      </c>
      <c r="ND86" s="153">
        <v>43095</v>
      </c>
      <c r="NE86" s="153">
        <v>43096</v>
      </c>
      <c r="NF86" s="153">
        <v>43097</v>
      </c>
      <c r="NG86" s="153">
        <v>43098</v>
      </c>
      <c r="NH86" s="153">
        <v>43099</v>
      </c>
      <c r="NI86" s="153">
        <v>43100</v>
      </c>
      <c r="NJ86" s="154"/>
    </row>
    <row r="87" spans="1:374" s="155" customFormat="1" x14ac:dyDescent="0.35">
      <c r="A87" s="151"/>
      <c r="B87" s="1155"/>
      <c r="C87" s="1155"/>
      <c r="D87" s="1155"/>
      <c r="E87" s="1155"/>
      <c r="F87" s="1155"/>
      <c r="G87" s="1155"/>
      <c r="H87" s="1155"/>
      <c r="I87" s="156">
        <v>42736</v>
      </c>
      <c r="J87" s="157">
        <v>42737</v>
      </c>
      <c r="K87" s="157">
        <v>42738</v>
      </c>
      <c r="L87" s="157">
        <v>42739</v>
      </c>
      <c r="M87" s="157">
        <v>42740</v>
      </c>
      <c r="N87" s="157">
        <v>42741</v>
      </c>
      <c r="O87" s="157">
        <v>42742</v>
      </c>
      <c r="P87" s="157">
        <v>42743</v>
      </c>
      <c r="Q87" s="157">
        <v>42744</v>
      </c>
      <c r="R87" s="157">
        <v>42745</v>
      </c>
      <c r="S87" s="157">
        <v>42746</v>
      </c>
      <c r="T87" s="157">
        <v>42747</v>
      </c>
      <c r="U87" s="157">
        <v>42748</v>
      </c>
      <c r="V87" s="157">
        <v>42749</v>
      </c>
      <c r="W87" s="157">
        <v>42750</v>
      </c>
      <c r="X87" s="157">
        <v>42751</v>
      </c>
      <c r="Y87" s="157">
        <v>42752</v>
      </c>
      <c r="Z87" s="157">
        <v>42753</v>
      </c>
      <c r="AA87" s="157">
        <v>42754</v>
      </c>
      <c r="AB87" s="157">
        <v>42755</v>
      </c>
      <c r="AC87" s="157">
        <v>42756</v>
      </c>
      <c r="AD87" s="157">
        <v>42757</v>
      </c>
      <c r="AE87" s="157">
        <v>42758</v>
      </c>
      <c r="AF87" s="157">
        <v>42759</v>
      </c>
      <c r="AG87" s="157">
        <v>42760</v>
      </c>
      <c r="AH87" s="157">
        <v>42761</v>
      </c>
      <c r="AI87" s="157">
        <v>42762</v>
      </c>
      <c r="AJ87" s="157">
        <v>42763</v>
      </c>
      <c r="AK87" s="157">
        <v>42764</v>
      </c>
      <c r="AL87" s="157">
        <v>42765</v>
      </c>
      <c r="AM87" s="157">
        <v>42766</v>
      </c>
      <c r="AN87" s="157">
        <v>42767</v>
      </c>
      <c r="AO87" s="157">
        <v>42768</v>
      </c>
      <c r="AP87" s="157">
        <v>42769</v>
      </c>
      <c r="AQ87" s="157">
        <v>42770</v>
      </c>
      <c r="AR87" s="157">
        <v>42771</v>
      </c>
      <c r="AS87" s="157">
        <v>42772</v>
      </c>
      <c r="AT87" s="157">
        <v>42773</v>
      </c>
      <c r="AU87" s="157">
        <v>42774</v>
      </c>
      <c r="AV87" s="157">
        <v>42775</v>
      </c>
      <c r="AW87" s="157">
        <v>42776</v>
      </c>
      <c r="AX87" s="157">
        <v>42777</v>
      </c>
      <c r="AY87" s="157">
        <v>42778</v>
      </c>
      <c r="AZ87" s="157">
        <v>42779</v>
      </c>
      <c r="BA87" s="157">
        <v>42780</v>
      </c>
      <c r="BB87" s="157">
        <v>42781</v>
      </c>
      <c r="BC87" s="157">
        <v>42782</v>
      </c>
      <c r="BD87" s="157">
        <v>42783</v>
      </c>
      <c r="BE87" s="157">
        <v>42784</v>
      </c>
      <c r="BF87" s="157">
        <v>42785</v>
      </c>
      <c r="BG87" s="157">
        <v>42786</v>
      </c>
      <c r="BH87" s="157">
        <v>42787</v>
      </c>
      <c r="BI87" s="157">
        <v>42788</v>
      </c>
      <c r="BJ87" s="157">
        <v>42789</v>
      </c>
      <c r="BK87" s="157">
        <v>42790</v>
      </c>
      <c r="BL87" s="157">
        <v>42791</v>
      </c>
      <c r="BM87" s="157">
        <v>42792</v>
      </c>
      <c r="BN87" s="157">
        <v>42793</v>
      </c>
      <c r="BO87" s="157">
        <v>42794</v>
      </c>
      <c r="BP87" s="157">
        <v>42795</v>
      </c>
      <c r="BQ87" s="157">
        <v>42796</v>
      </c>
      <c r="BR87" s="157">
        <v>42797</v>
      </c>
      <c r="BS87" s="157">
        <v>42798</v>
      </c>
      <c r="BT87" s="157">
        <v>42799</v>
      </c>
      <c r="BU87" s="157">
        <v>42800</v>
      </c>
      <c r="BV87" s="157">
        <v>42801</v>
      </c>
      <c r="BW87" s="157">
        <v>42802</v>
      </c>
      <c r="BX87" s="157">
        <v>42803</v>
      </c>
      <c r="BY87" s="157">
        <v>42804</v>
      </c>
      <c r="BZ87" s="157">
        <v>42805</v>
      </c>
      <c r="CA87" s="157">
        <v>42806</v>
      </c>
      <c r="CB87" s="157">
        <v>42807</v>
      </c>
      <c r="CC87" s="157">
        <v>42808</v>
      </c>
      <c r="CD87" s="157">
        <v>42809</v>
      </c>
      <c r="CE87" s="157">
        <v>42810</v>
      </c>
      <c r="CF87" s="157">
        <v>42811</v>
      </c>
      <c r="CG87" s="157">
        <v>42812</v>
      </c>
      <c r="CH87" s="157">
        <v>42813</v>
      </c>
      <c r="CI87" s="157">
        <v>42814</v>
      </c>
      <c r="CJ87" s="157">
        <v>42815</v>
      </c>
      <c r="CK87" s="157">
        <v>42816</v>
      </c>
      <c r="CL87" s="157">
        <v>42817</v>
      </c>
      <c r="CM87" s="157">
        <v>42818</v>
      </c>
      <c r="CN87" s="157">
        <v>42819</v>
      </c>
      <c r="CO87" s="157">
        <v>42820</v>
      </c>
      <c r="CP87" s="157">
        <v>42821</v>
      </c>
      <c r="CQ87" s="157">
        <v>42822</v>
      </c>
      <c r="CR87" s="157">
        <v>42823</v>
      </c>
      <c r="CS87" s="157">
        <v>42824</v>
      </c>
      <c r="CT87" s="157">
        <v>42825</v>
      </c>
      <c r="CU87" s="157">
        <v>42826</v>
      </c>
      <c r="CV87" s="157">
        <v>42827</v>
      </c>
      <c r="CW87" s="157">
        <v>42828</v>
      </c>
      <c r="CX87" s="157">
        <v>42829</v>
      </c>
      <c r="CY87" s="157">
        <v>42830</v>
      </c>
      <c r="CZ87" s="157">
        <v>42831</v>
      </c>
      <c r="DA87" s="157">
        <v>42832</v>
      </c>
      <c r="DB87" s="157">
        <v>42833</v>
      </c>
      <c r="DC87" s="157">
        <v>42834</v>
      </c>
      <c r="DD87" s="157">
        <v>42835</v>
      </c>
      <c r="DE87" s="157">
        <v>42836</v>
      </c>
      <c r="DF87" s="157">
        <v>42837</v>
      </c>
      <c r="DG87" s="157">
        <v>42838</v>
      </c>
      <c r="DH87" s="157">
        <v>42839</v>
      </c>
      <c r="DI87" s="157">
        <v>42840</v>
      </c>
      <c r="DJ87" s="157">
        <v>42841</v>
      </c>
      <c r="DK87" s="157">
        <v>42842</v>
      </c>
      <c r="DL87" s="157">
        <v>42843</v>
      </c>
      <c r="DM87" s="157">
        <v>42844</v>
      </c>
      <c r="DN87" s="157">
        <v>42845</v>
      </c>
      <c r="DO87" s="157">
        <v>42846</v>
      </c>
      <c r="DP87" s="157">
        <v>42847</v>
      </c>
      <c r="DQ87" s="157">
        <v>42848</v>
      </c>
      <c r="DR87" s="157">
        <v>42849</v>
      </c>
      <c r="DS87" s="157">
        <v>42850</v>
      </c>
      <c r="DT87" s="157">
        <v>42851</v>
      </c>
      <c r="DU87" s="157">
        <v>42852</v>
      </c>
      <c r="DV87" s="157">
        <v>42853</v>
      </c>
      <c r="DW87" s="157">
        <v>42854</v>
      </c>
      <c r="DX87" s="157">
        <v>42855</v>
      </c>
      <c r="DY87" s="157">
        <v>42856</v>
      </c>
      <c r="DZ87" s="157">
        <v>42857</v>
      </c>
      <c r="EA87" s="157">
        <v>42858</v>
      </c>
      <c r="EB87" s="157">
        <v>42859</v>
      </c>
      <c r="EC87" s="157">
        <v>42860</v>
      </c>
      <c r="ED87" s="157">
        <v>42861</v>
      </c>
      <c r="EE87" s="157">
        <v>42862</v>
      </c>
      <c r="EF87" s="157">
        <v>42863</v>
      </c>
      <c r="EG87" s="157">
        <v>42864</v>
      </c>
      <c r="EH87" s="157">
        <v>42865</v>
      </c>
      <c r="EI87" s="157">
        <v>42866</v>
      </c>
      <c r="EJ87" s="157">
        <v>42867</v>
      </c>
      <c r="EK87" s="157">
        <v>42868</v>
      </c>
      <c r="EL87" s="157">
        <v>42869</v>
      </c>
      <c r="EM87" s="157">
        <v>42870</v>
      </c>
      <c r="EN87" s="157">
        <v>42871</v>
      </c>
      <c r="EO87" s="157">
        <v>42872</v>
      </c>
      <c r="EP87" s="157">
        <v>42873</v>
      </c>
      <c r="EQ87" s="157">
        <v>42874</v>
      </c>
      <c r="ER87" s="157">
        <v>42875</v>
      </c>
      <c r="ES87" s="157">
        <v>42876</v>
      </c>
      <c r="ET87" s="157">
        <v>42877</v>
      </c>
      <c r="EU87" s="157">
        <v>42878</v>
      </c>
      <c r="EV87" s="157">
        <v>42879</v>
      </c>
      <c r="EW87" s="157">
        <v>42880</v>
      </c>
      <c r="EX87" s="157">
        <v>42881</v>
      </c>
      <c r="EY87" s="157">
        <v>42882</v>
      </c>
      <c r="EZ87" s="157">
        <v>42883</v>
      </c>
      <c r="FA87" s="157">
        <v>42884</v>
      </c>
      <c r="FB87" s="157">
        <v>42885</v>
      </c>
      <c r="FC87" s="157">
        <v>42886</v>
      </c>
      <c r="FD87" s="157">
        <v>42887</v>
      </c>
      <c r="FE87" s="157">
        <v>42888</v>
      </c>
      <c r="FF87" s="157">
        <v>42889</v>
      </c>
      <c r="FG87" s="157">
        <v>42890</v>
      </c>
      <c r="FH87" s="157">
        <v>42891</v>
      </c>
      <c r="FI87" s="157">
        <v>42892</v>
      </c>
      <c r="FJ87" s="157">
        <v>42893</v>
      </c>
      <c r="FK87" s="157">
        <v>42894</v>
      </c>
      <c r="FL87" s="157">
        <v>42895</v>
      </c>
      <c r="FM87" s="157">
        <v>42896</v>
      </c>
      <c r="FN87" s="157">
        <v>42897</v>
      </c>
      <c r="FO87" s="157">
        <v>42898</v>
      </c>
      <c r="FP87" s="157">
        <v>42899</v>
      </c>
      <c r="FQ87" s="157">
        <v>42900</v>
      </c>
      <c r="FR87" s="157">
        <v>42901</v>
      </c>
      <c r="FS87" s="157">
        <v>42902</v>
      </c>
      <c r="FT87" s="157">
        <v>42903</v>
      </c>
      <c r="FU87" s="157">
        <v>42904</v>
      </c>
      <c r="FV87" s="157">
        <v>42905</v>
      </c>
      <c r="FW87" s="157">
        <v>42906</v>
      </c>
      <c r="FX87" s="157">
        <v>42907</v>
      </c>
      <c r="FY87" s="157">
        <v>42908</v>
      </c>
      <c r="FZ87" s="157">
        <v>42909</v>
      </c>
      <c r="GA87" s="157">
        <v>42910</v>
      </c>
      <c r="GB87" s="157">
        <v>42911</v>
      </c>
      <c r="GC87" s="157">
        <v>42912</v>
      </c>
      <c r="GD87" s="157">
        <v>42913</v>
      </c>
      <c r="GE87" s="157">
        <v>42914</v>
      </c>
      <c r="GF87" s="157">
        <v>42915</v>
      </c>
      <c r="GG87" s="157">
        <v>42916</v>
      </c>
      <c r="GH87" s="157">
        <v>42917</v>
      </c>
      <c r="GI87" s="157">
        <v>42918</v>
      </c>
      <c r="GJ87" s="157">
        <v>42919</v>
      </c>
      <c r="GK87" s="157">
        <v>42920</v>
      </c>
      <c r="GL87" s="157">
        <v>42921</v>
      </c>
      <c r="GM87" s="157">
        <v>42922</v>
      </c>
      <c r="GN87" s="157">
        <v>42923</v>
      </c>
      <c r="GO87" s="157">
        <v>42924</v>
      </c>
      <c r="GP87" s="157">
        <v>42925</v>
      </c>
      <c r="GQ87" s="157">
        <v>42926</v>
      </c>
      <c r="GR87" s="157">
        <v>42927</v>
      </c>
      <c r="GS87" s="157">
        <v>42928</v>
      </c>
      <c r="GT87" s="157">
        <v>42929</v>
      </c>
      <c r="GU87" s="157">
        <v>42930</v>
      </c>
      <c r="GV87" s="157">
        <v>42931</v>
      </c>
      <c r="GW87" s="157">
        <v>42932</v>
      </c>
      <c r="GX87" s="157">
        <v>42933</v>
      </c>
      <c r="GY87" s="157">
        <v>42934</v>
      </c>
      <c r="GZ87" s="157">
        <v>42935</v>
      </c>
      <c r="HA87" s="157">
        <v>42936</v>
      </c>
      <c r="HB87" s="157">
        <v>42937</v>
      </c>
      <c r="HC87" s="157">
        <v>42938</v>
      </c>
      <c r="HD87" s="157">
        <v>42939</v>
      </c>
      <c r="HE87" s="157">
        <v>42940</v>
      </c>
      <c r="HF87" s="157">
        <v>42941</v>
      </c>
      <c r="HG87" s="157">
        <v>42942</v>
      </c>
      <c r="HH87" s="157">
        <v>42943</v>
      </c>
      <c r="HI87" s="157">
        <v>42944</v>
      </c>
      <c r="HJ87" s="157">
        <v>42945</v>
      </c>
      <c r="HK87" s="157">
        <v>42946</v>
      </c>
      <c r="HL87" s="157">
        <v>42947</v>
      </c>
      <c r="HM87" s="157">
        <v>42948</v>
      </c>
      <c r="HN87" s="157">
        <v>42949</v>
      </c>
      <c r="HO87" s="157">
        <v>42950</v>
      </c>
      <c r="HP87" s="157">
        <v>42951</v>
      </c>
      <c r="HQ87" s="157">
        <v>42952</v>
      </c>
      <c r="HR87" s="157">
        <v>42953</v>
      </c>
      <c r="HS87" s="157">
        <v>42954</v>
      </c>
      <c r="HT87" s="157">
        <v>42955</v>
      </c>
      <c r="HU87" s="157">
        <v>42956</v>
      </c>
      <c r="HV87" s="157">
        <v>42957</v>
      </c>
      <c r="HW87" s="157">
        <v>42958</v>
      </c>
      <c r="HX87" s="157">
        <v>42959</v>
      </c>
      <c r="HY87" s="157">
        <v>42960</v>
      </c>
      <c r="HZ87" s="157">
        <v>42961</v>
      </c>
      <c r="IA87" s="157">
        <v>42962</v>
      </c>
      <c r="IB87" s="157">
        <v>42963</v>
      </c>
      <c r="IC87" s="157">
        <v>42964</v>
      </c>
      <c r="ID87" s="157">
        <v>42965</v>
      </c>
      <c r="IE87" s="157">
        <v>42966</v>
      </c>
      <c r="IF87" s="157">
        <v>42967</v>
      </c>
      <c r="IG87" s="157">
        <v>42968</v>
      </c>
      <c r="IH87" s="157">
        <v>42969</v>
      </c>
      <c r="II87" s="157">
        <v>42970</v>
      </c>
      <c r="IJ87" s="157">
        <v>42971</v>
      </c>
      <c r="IK87" s="157">
        <v>42972</v>
      </c>
      <c r="IL87" s="157">
        <v>42973</v>
      </c>
      <c r="IM87" s="157">
        <v>42974</v>
      </c>
      <c r="IN87" s="157">
        <v>42975</v>
      </c>
      <c r="IO87" s="157">
        <v>42976</v>
      </c>
      <c r="IP87" s="157">
        <v>42977</v>
      </c>
      <c r="IQ87" s="157">
        <v>42978</v>
      </c>
      <c r="IR87" s="157">
        <v>42979</v>
      </c>
      <c r="IS87" s="157">
        <v>42980</v>
      </c>
      <c r="IT87" s="157">
        <v>42981</v>
      </c>
      <c r="IU87" s="157">
        <v>42982</v>
      </c>
      <c r="IV87" s="157">
        <v>42983</v>
      </c>
      <c r="IW87" s="157">
        <v>42984</v>
      </c>
      <c r="IX87" s="157">
        <v>42985</v>
      </c>
      <c r="IY87" s="157">
        <v>42986</v>
      </c>
      <c r="IZ87" s="157">
        <v>42987</v>
      </c>
      <c r="JA87" s="157">
        <v>42988</v>
      </c>
      <c r="JB87" s="157">
        <v>42989</v>
      </c>
      <c r="JC87" s="157">
        <v>42990</v>
      </c>
      <c r="JD87" s="157">
        <v>42991</v>
      </c>
      <c r="JE87" s="157">
        <v>42992</v>
      </c>
      <c r="JF87" s="157">
        <v>42993</v>
      </c>
      <c r="JG87" s="157">
        <v>42994</v>
      </c>
      <c r="JH87" s="157">
        <v>42995</v>
      </c>
      <c r="JI87" s="157">
        <v>42996</v>
      </c>
      <c r="JJ87" s="157">
        <v>42997</v>
      </c>
      <c r="JK87" s="157">
        <v>42998</v>
      </c>
      <c r="JL87" s="157">
        <v>42999</v>
      </c>
      <c r="JM87" s="157">
        <v>43000</v>
      </c>
      <c r="JN87" s="157">
        <v>43001</v>
      </c>
      <c r="JO87" s="157">
        <v>43002</v>
      </c>
      <c r="JP87" s="157">
        <v>43003</v>
      </c>
      <c r="JQ87" s="157">
        <v>43004</v>
      </c>
      <c r="JR87" s="157">
        <v>43005</v>
      </c>
      <c r="JS87" s="157">
        <v>43006</v>
      </c>
      <c r="JT87" s="157">
        <v>43007</v>
      </c>
      <c r="JU87" s="157">
        <v>43008</v>
      </c>
      <c r="JV87" s="157">
        <v>43009</v>
      </c>
      <c r="JW87" s="157">
        <v>43010</v>
      </c>
      <c r="JX87" s="157">
        <v>43011</v>
      </c>
      <c r="JY87" s="157">
        <v>43012</v>
      </c>
      <c r="JZ87" s="157">
        <v>43013</v>
      </c>
      <c r="KA87" s="157">
        <v>43014</v>
      </c>
      <c r="KB87" s="157">
        <v>43015</v>
      </c>
      <c r="KC87" s="157">
        <v>43016</v>
      </c>
      <c r="KD87" s="157">
        <v>43017</v>
      </c>
      <c r="KE87" s="157">
        <v>43018</v>
      </c>
      <c r="KF87" s="157">
        <v>43019</v>
      </c>
      <c r="KG87" s="157">
        <v>43020</v>
      </c>
      <c r="KH87" s="157">
        <v>43021</v>
      </c>
      <c r="KI87" s="157">
        <v>43022</v>
      </c>
      <c r="KJ87" s="157">
        <v>43023</v>
      </c>
      <c r="KK87" s="157">
        <v>43024</v>
      </c>
      <c r="KL87" s="157">
        <v>43025</v>
      </c>
      <c r="KM87" s="157">
        <v>43026</v>
      </c>
      <c r="KN87" s="157">
        <v>43027</v>
      </c>
      <c r="KO87" s="157">
        <v>43028</v>
      </c>
      <c r="KP87" s="157">
        <v>43029</v>
      </c>
      <c r="KQ87" s="157">
        <v>43030</v>
      </c>
      <c r="KR87" s="157">
        <v>43031</v>
      </c>
      <c r="KS87" s="157">
        <v>43032</v>
      </c>
      <c r="KT87" s="157">
        <v>43033</v>
      </c>
      <c r="KU87" s="157">
        <v>43034</v>
      </c>
      <c r="KV87" s="157">
        <v>43035</v>
      </c>
      <c r="KW87" s="157">
        <v>43036</v>
      </c>
      <c r="KX87" s="157">
        <v>43037</v>
      </c>
      <c r="KY87" s="157">
        <v>43038</v>
      </c>
      <c r="KZ87" s="157">
        <v>43039</v>
      </c>
      <c r="LA87" s="157">
        <v>43040</v>
      </c>
      <c r="LB87" s="157">
        <v>43041</v>
      </c>
      <c r="LC87" s="157">
        <v>43042</v>
      </c>
      <c r="LD87" s="157">
        <v>43043</v>
      </c>
      <c r="LE87" s="157">
        <v>43044</v>
      </c>
      <c r="LF87" s="157">
        <v>43045</v>
      </c>
      <c r="LG87" s="157">
        <v>43046</v>
      </c>
      <c r="LH87" s="157">
        <v>43047</v>
      </c>
      <c r="LI87" s="157">
        <v>43048</v>
      </c>
      <c r="LJ87" s="157">
        <v>43049</v>
      </c>
      <c r="LK87" s="157">
        <v>43050</v>
      </c>
      <c r="LL87" s="157">
        <v>43051</v>
      </c>
      <c r="LM87" s="157">
        <v>43052</v>
      </c>
      <c r="LN87" s="157">
        <v>43053</v>
      </c>
      <c r="LO87" s="157">
        <v>43054</v>
      </c>
      <c r="LP87" s="157">
        <v>43055</v>
      </c>
      <c r="LQ87" s="157">
        <v>43056</v>
      </c>
      <c r="LR87" s="157">
        <v>43057</v>
      </c>
      <c r="LS87" s="157">
        <v>43058</v>
      </c>
      <c r="LT87" s="157">
        <v>43059</v>
      </c>
      <c r="LU87" s="157">
        <v>43060</v>
      </c>
      <c r="LV87" s="157">
        <v>43061</v>
      </c>
      <c r="LW87" s="157">
        <v>43062</v>
      </c>
      <c r="LX87" s="157">
        <v>43063</v>
      </c>
      <c r="LY87" s="157">
        <v>43064</v>
      </c>
      <c r="LZ87" s="157">
        <v>43065</v>
      </c>
      <c r="MA87" s="157">
        <v>43066</v>
      </c>
      <c r="MB87" s="157">
        <v>43067</v>
      </c>
      <c r="MC87" s="157">
        <v>43068</v>
      </c>
      <c r="MD87" s="157">
        <v>43069</v>
      </c>
      <c r="ME87" s="157">
        <v>43070</v>
      </c>
      <c r="MF87" s="157">
        <v>43071</v>
      </c>
      <c r="MG87" s="157">
        <v>43072</v>
      </c>
      <c r="MH87" s="157">
        <v>43073</v>
      </c>
      <c r="MI87" s="157">
        <v>43074</v>
      </c>
      <c r="MJ87" s="157">
        <v>43075</v>
      </c>
      <c r="MK87" s="157">
        <v>43076</v>
      </c>
      <c r="ML87" s="157">
        <v>43077</v>
      </c>
      <c r="MM87" s="157">
        <v>43078</v>
      </c>
      <c r="MN87" s="157">
        <v>43079</v>
      </c>
      <c r="MO87" s="157">
        <v>43080</v>
      </c>
      <c r="MP87" s="157">
        <v>43081</v>
      </c>
      <c r="MQ87" s="157">
        <v>43082</v>
      </c>
      <c r="MR87" s="157">
        <v>43083</v>
      </c>
      <c r="MS87" s="157">
        <v>43084</v>
      </c>
      <c r="MT87" s="157">
        <v>43085</v>
      </c>
      <c r="MU87" s="157">
        <v>43086</v>
      </c>
      <c r="MV87" s="157">
        <v>43087</v>
      </c>
      <c r="MW87" s="157">
        <v>43088</v>
      </c>
      <c r="MX87" s="157">
        <v>43089</v>
      </c>
      <c r="MY87" s="157">
        <v>43090</v>
      </c>
      <c r="MZ87" s="157">
        <v>43091</v>
      </c>
      <c r="NA87" s="157">
        <v>43092</v>
      </c>
      <c r="NB87" s="157">
        <v>43093</v>
      </c>
      <c r="NC87" s="157">
        <v>43094</v>
      </c>
      <c r="ND87" s="157">
        <v>43095</v>
      </c>
      <c r="NE87" s="157">
        <v>43096</v>
      </c>
      <c r="NF87" s="157">
        <v>43097</v>
      </c>
      <c r="NG87" s="157">
        <v>43098</v>
      </c>
      <c r="NH87" s="157">
        <v>43099</v>
      </c>
      <c r="NI87" s="157">
        <v>43100</v>
      </c>
      <c r="NJ87" s="154"/>
    </row>
    <row r="88" spans="1:374" s="155" customFormat="1" x14ac:dyDescent="0.35">
      <c r="A88" s="151"/>
      <c r="B88" s="1154"/>
      <c r="C88" s="1154"/>
      <c r="D88" s="1154"/>
      <c r="E88" s="1154"/>
      <c r="F88" s="1154"/>
      <c r="G88" s="1154"/>
      <c r="H88" s="1154" t="str">
        <f t="shared" ref="H88" si="32">IF(F88="","",F88-G88)</f>
        <v/>
      </c>
      <c r="I88" s="152">
        <v>42736</v>
      </c>
      <c r="J88" s="153">
        <v>42737</v>
      </c>
      <c r="K88" s="153">
        <v>42738</v>
      </c>
      <c r="L88" s="153">
        <v>42739</v>
      </c>
      <c r="M88" s="153">
        <v>42740</v>
      </c>
      <c r="N88" s="153">
        <v>42741</v>
      </c>
      <c r="O88" s="153">
        <v>42742</v>
      </c>
      <c r="P88" s="153">
        <v>42743</v>
      </c>
      <c r="Q88" s="153">
        <v>42744</v>
      </c>
      <c r="R88" s="153">
        <v>42745</v>
      </c>
      <c r="S88" s="153">
        <v>42746</v>
      </c>
      <c r="T88" s="153">
        <v>42747</v>
      </c>
      <c r="U88" s="153">
        <v>42748</v>
      </c>
      <c r="V88" s="153">
        <v>42749</v>
      </c>
      <c r="W88" s="153">
        <v>42750</v>
      </c>
      <c r="X88" s="153">
        <v>42751</v>
      </c>
      <c r="Y88" s="153">
        <v>42752</v>
      </c>
      <c r="Z88" s="153">
        <v>42753</v>
      </c>
      <c r="AA88" s="153">
        <v>42754</v>
      </c>
      <c r="AB88" s="153">
        <v>42755</v>
      </c>
      <c r="AC88" s="153">
        <v>42756</v>
      </c>
      <c r="AD88" s="153">
        <v>42757</v>
      </c>
      <c r="AE88" s="153">
        <v>42758</v>
      </c>
      <c r="AF88" s="153">
        <v>42759</v>
      </c>
      <c r="AG88" s="153">
        <v>42760</v>
      </c>
      <c r="AH88" s="153">
        <v>42761</v>
      </c>
      <c r="AI88" s="153">
        <v>42762</v>
      </c>
      <c r="AJ88" s="153">
        <v>42763</v>
      </c>
      <c r="AK88" s="153">
        <v>42764</v>
      </c>
      <c r="AL88" s="153">
        <v>42765</v>
      </c>
      <c r="AM88" s="153">
        <v>42766</v>
      </c>
      <c r="AN88" s="153">
        <v>42767</v>
      </c>
      <c r="AO88" s="153">
        <v>42768</v>
      </c>
      <c r="AP88" s="153">
        <v>42769</v>
      </c>
      <c r="AQ88" s="153">
        <v>42770</v>
      </c>
      <c r="AR88" s="153">
        <v>42771</v>
      </c>
      <c r="AS88" s="153">
        <v>42772</v>
      </c>
      <c r="AT88" s="153">
        <v>42773</v>
      </c>
      <c r="AU88" s="153">
        <v>42774</v>
      </c>
      <c r="AV88" s="153">
        <v>42775</v>
      </c>
      <c r="AW88" s="153">
        <v>42776</v>
      </c>
      <c r="AX88" s="153">
        <v>42777</v>
      </c>
      <c r="AY88" s="153">
        <v>42778</v>
      </c>
      <c r="AZ88" s="153">
        <v>42779</v>
      </c>
      <c r="BA88" s="153">
        <v>42780</v>
      </c>
      <c r="BB88" s="153">
        <v>42781</v>
      </c>
      <c r="BC88" s="153">
        <v>42782</v>
      </c>
      <c r="BD88" s="153">
        <v>42783</v>
      </c>
      <c r="BE88" s="153">
        <v>42784</v>
      </c>
      <c r="BF88" s="153">
        <v>42785</v>
      </c>
      <c r="BG88" s="153">
        <v>42786</v>
      </c>
      <c r="BH88" s="153">
        <v>42787</v>
      </c>
      <c r="BI88" s="153">
        <v>42788</v>
      </c>
      <c r="BJ88" s="153">
        <v>42789</v>
      </c>
      <c r="BK88" s="153">
        <v>42790</v>
      </c>
      <c r="BL88" s="153">
        <v>42791</v>
      </c>
      <c r="BM88" s="153">
        <v>42792</v>
      </c>
      <c r="BN88" s="153">
        <v>42793</v>
      </c>
      <c r="BO88" s="153">
        <v>42794</v>
      </c>
      <c r="BP88" s="153">
        <v>42795</v>
      </c>
      <c r="BQ88" s="153">
        <v>42796</v>
      </c>
      <c r="BR88" s="153">
        <v>42797</v>
      </c>
      <c r="BS88" s="153">
        <v>42798</v>
      </c>
      <c r="BT88" s="153">
        <v>42799</v>
      </c>
      <c r="BU88" s="153">
        <v>42800</v>
      </c>
      <c r="BV88" s="153">
        <v>42801</v>
      </c>
      <c r="BW88" s="153">
        <v>42802</v>
      </c>
      <c r="BX88" s="153">
        <v>42803</v>
      </c>
      <c r="BY88" s="153">
        <v>42804</v>
      </c>
      <c r="BZ88" s="153">
        <v>42805</v>
      </c>
      <c r="CA88" s="153">
        <v>42806</v>
      </c>
      <c r="CB88" s="153">
        <v>42807</v>
      </c>
      <c r="CC88" s="153">
        <v>42808</v>
      </c>
      <c r="CD88" s="153">
        <v>42809</v>
      </c>
      <c r="CE88" s="153">
        <v>42810</v>
      </c>
      <c r="CF88" s="153">
        <v>42811</v>
      </c>
      <c r="CG88" s="153">
        <v>42812</v>
      </c>
      <c r="CH88" s="153">
        <v>42813</v>
      </c>
      <c r="CI88" s="153">
        <v>42814</v>
      </c>
      <c r="CJ88" s="153">
        <v>42815</v>
      </c>
      <c r="CK88" s="153">
        <v>42816</v>
      </c>
      <c r="CL88" s="153">
        <v>42817</v>
      </c>
      <c r="CM88" s="153">
        <v>42818</v>
      </c>
      <c r="CN88" s="153">
        <v>42819</v>
      </c>
      <c r="CO88" s="153">
        <v>42820</v>
      </c>
      <c r="CP88" s="153">
        <v>42821</v>
      </c>
      <c r="CQ88" s="153">
        <v>42822</v>
      </c>
      <c r="CR88" s="153">
        <v>42823</v>
      </c>
      <c r="CS88" s="153">
        <v>42824</v>
      </c>
      <c r="CT88" s="153">
        <v>42825</v>
      </c>
      <c r="CU88" s="153">
        <v>42826</v>
      </c>
      <c r="CV88" s="153">
        <v>42827</v>
      </c>
      <c r="CW88" s="153">
        <v>42828</v>
      </c>
      <c r="CX88" s="153">
        <v>42829</v>
      </c>
      <c r="CY88" s="153">
        <v>42830</v>
      </c>
      <c r="CZ88" s="153">
        <v>42831</v>
      </c>
      <c r="DA88" s="153">
        <v>42832</v>
      </c>
      <c r="DB88" s="153">
        <v>42833</v>
      </c>
      <c r="DC88" s="153">
        <v>42834</v>
      </c>
      <c r="DD88" s="153">
        <v>42835</v>
      </c>
      <c r="DE88" s="153">
        <v>42836</v>
      </c>
      <c r="DF88" s="153">
        <v>42837</v>
      </c>
      <c r="DG88" s="153">
        <v>42838</v>
      </c>
      <c r="DH88" s="153">
        <v>42839</v>
      </c>
      <c r="DI88" s="153">
        <v>42840</v>
      </c>
      <c r="DJ88" s="153">
        <v>42841</v>
      </c>
      <c r="DK88" s="153">
        <v>42842</v>
      </c>
      <c r="DL88" s="153">
        <v>42843</v>
      </c>
      <c r="DM88" s="153">
        <v>42844</v>
      </c>
      <c r="DN88" s="153">
        <v>42845</v>
      </c>
      <c r="DO88" s="153">
        <v>42846</v>
      </c>
      <c r="DP88" s="153">
        <v>42847</v>
      </c>
      <c r="DQ88" s="153">
        <v>42848</v>
      </c>
      <c r="DR88" s="153">
        <v>42849</v>
      </c>
      <c r="DS88" s="153">
        <v>42850</v>
      </c>
      <c r="DT88" s="153">
        <v>42851</v>
      </c>
      <c r="DU88" s="153">
        <v>42852</v>
      </c>
      <c r="DV88" s="153">
        <v>42853</v>
      </c>
      <c r="DW88" s="153">
        <v>42854</v>
      </c>
      <c r="DX88" s="153">
        <v>42855</v>
      </c>
      <c r="DY88" s="153">
        <v>42856</v>
      </c>
      <c r="DZ88" s="153">
        <v>42857</v>
      </c>
      <c r="EA88" s="153">
        <v>42858</v>
      </c>
      <c r="EB88" s="153">
        <v>42859</v>
      </c>
      <c r="EC88" s="153">
        <v>42860</v>
      </c>
      <c r="ED88" s="153">
        <v>42861</v>
      </c>
      <c r="EE88" s="153">
        <v>42862</v>
      </c>
      <c r="EF88" s="153">
        <v>42863</v>
      </c>
      <c r="EG88" s="153">
        <v>42864</v>
      </c>
      <c r="EH88" s="153">
        <v>42865</v>
      </c>
      <c r="EI88" s="153">
        <v>42866</v>
      </c>
      <c r="EJ88" s="153">
        <v>42867</v>
      </c>
      <c r="EK88" s="153">
        <v>42868</v>
      </c>
      <c r="EL88" s="153">
        <v>42869</v>
      </c>
      <c r="EM88" s="153">
        <v>42870</v>
      </c>
      <c r="EN88" s="153">
        <v>42871</v>
      </c>
      <c r="EO88" s="153">
        <v>42872</v>
      </c>
      <c r="EP88" s="153">
        <v>42873</v>
      </c>
      <c r="EQ88" s="153">
        <v>42874</v>
      </c>
      <c r="ER88" s="153">
        <v>42875</v>
      </c>
      <c r="ES88" s="153">
        <v>42876</v>
      </c>
      <c r="ET88" s="153">
        <v>42877</v>
      </c>
      <c r="EU88" s="153">
        <v>42878</v>
      </c>
      <c r="EV88" s="153">
        <v>42879</v>
      </c>
      <c r="EW88" s="153">
        <v>42880</v>
      </c>
      <c r="EX88" s="153">
        <v>42881</v>
      </c>
      <c r="EY88" s="153">
        <v>42882</v>
      </c>
      <c r="EZ88" s="153">
        <v>42883</v>
      </c>
      <c r="FA88" s="153">
        <v>42884</v>
      </c>
      <c r="FB88" s="153">
        <v>42885</v>
      </c>
      <c r="FC88" s="153">
        <v>42886</v>
      </c>
      <c r="FD88" s="153">
        <v>42887</v>
      </c>
      <c r="FE88" s="153">
        <v>42888</v>
      </c>
      <c r="FF88" s="153">
        <v>42889</v>
      </c>
      <c r="FG88" s="153">
        <v>42890</v>
      </c>
      <c r="FH88" s="153">
        <v>42891</v>
      </c>
      <c r="FI88" s="153">
        <v>42892</v>
      </c>
      <c r="FJ88" s="153">
        <v>42893</v>
      </c>
      <c r="FK88" s="153">
        <v>42894</v>
      </c>
      <c r="FL88" s="153">
        <v>42895</v>
      </c>
      <c r="FM88" s="153">
        <v>42896</v>
      </c>
      <c r="FN88" s="153">
        <v>42897</v>
      </c>
      <c r="FO88" s="153">
        <v>42898</v>
      </c>
      <c r="FP88" s="153">
        <v>42899</v>
      </c>
      <c r="FQ88" s="153">
        <v>42900</v>
      </c>
      <c r="FR88" s="153">
        <v>42901</v>
      </c>
      <c r="FS88" s="153">
        <v>42902</v>
      </c>
      <c r="FT88" s="153">
        <v>42903</v>
      </c>
      <c r="FU88" s="153">
        <v>42904</v>
      </c>
      <c r="FV88" s="153">
        <v>42905</v>
      </c>
      <c r="FW88" s="153">
        <v>42906</v>
      </c>
      <c r="FX88" s="153">
        <v>42907</v>
      </c>
      <c r="FY88" s="153">
        <v>42908</v>
      </c>
      <c r="FZ88" s="153">
        <v>42909</v>
      </c>
      <c r="GA88" s="153">
        <v>42910</v>
      </c>
      <c r="GB88" s="153">
        <v>42911</v>
      </c>
      <c r="GC88" s="153">
        <v>42912</v>
      </c>
      <c r="GD88" s="153">
        <v>42913</v>
      </c>
      <c r="GE88" s="153">
        <v>42914</v>
      </c>
      <c r="GF88" s="153">
        <v>42915</v>
      </c>
      <c r="GG88" s="153">
        <v>42916</v>
      </c>
      <c r="GH88" s="153">
        <v>42917</v>
      </c>
      <c r="GI88" s="153">
        <v>42918</v>
      </c>
      <c r="GJ88" s="153">
        <v>42919</v>
      </c>
      <c r="GK88" s="153">
        <v>42920</v>
      </c>
      <c r="GL88" s="153">
        <v>42921</v>
      </c>
      <c r="GM88" s="153">
        <v>42922</v>
      </c>
      <c r="GN88" s="153">
        <v>42923</v>
      </c>
      <c r="GO88" s="153">
        <v>42924</v>
      </c>
      <c r="GP88" s="153">
        <v>42925</v>
      </c>
      <c r="GQ88" s="153">
        <v>42926</v>
      </c>
      <c r="GR88" s="153">
        <v>42927</v>
      </c>
      <c r="GS88" s="153">
        <v>42928</v>
      </c>
      <c r="GT88" s="153">
        <v>42929</v>
      </c>
      <c r="GU88" s="153">
        <v>42930</v>
      </c>
      <c r="GV88" s="153">
        <v>42931</v>
      </c>
      <c r="GW88" s="153">
        <v>42932</v>
      </c>
      <c r="GX88" s="153">
        <v>42933</v>
      </c>
      <c r="GY88" s="153">
        <v>42934</v>
      </c>
      <c r="GZ88" s="153">
        <v>42935</v>
      </c>
      <c r="HA88" s="153">
        <v>42936</v>
      </c>
      <c r="HB88" s="153">
        <v>42937</v>
      </c>
      <c r="HC88" s="153">
        <v>42938</v>
      </c>
      <c r="HD88" s="153">
        <v>42939</v>
      </c>
      <c r="HE88" s="153">
        <v>42940</v>
      </c>
      <c r="HF88" s="153">
        <v>42941</v>
      </c>
      <c r="HG88" s="153">
        <v>42942</v>
      </c>
      <c r="HH88" s="153">
        <v>42943</v>
      </c>
      <c r="HI88" s="153">
        <v>42944</v>
      </c>
      <c r="HJ88" s="153">
        <v>42945</v>
      </c>
      <c r="HK88" s="153">
        <v>42946</v>
      </c>
      <c r="HL88" s="153">
        <v>42947</v>
      </c>
      <c r="HM88" s="153">
        <v>42948</v>
      </c>
      <c r="HN88" s="153">
        <v>42949</v>
      </c>
      <c r="HO88" s="153">
        <v>42950</v>
      </c>
      <c r="HP88" s="153">
        <v>42951</v>
      </c>
      <c r="HQ88" s="153">
        <v>42952</v>
      </c>
      <c r="HR88" s="153">
        <v>42953</v>
      </c>
      <c r="HS88" s="153">
        <v>42954</v>
      </c>
      <c r="HT88" s="153">
        <v>42955</v>
      </c>
      <c r="HU88" s="153">
        <v>42956</v>
      </c>
      <c r="HV88" s="153">
        <v>42957</v>
      </c>
      <c r="HW88" s="153">
        <v>42958</v>
      </c>
      <c r="HX88" s="153">
        <v>42959</v>
      </c>
      <c r="HY88" s="153">
        <v>42960</v>
      </c>
      <c r="HZ88" s="153">
        <v>42961</v>
      </c>
      <c r="IA88" s="153">
        <v>42962</v>
      </c>
      <c r="IB88" s="153">
        <v>42963</v>
      </c>
      <c r="IC88" s="153">
        <v>42964</v>
      </c>
      <c r="ID88" s="153">
        <v>42965</v>
      </c>
      <c r="IE88" s="153">
        <v>42966</v>
      </c>
      <c r="IF88" s="153">
        <v>42967</v>
      </c>
      <c r="IG88" s="153">
        <v>42968</v>
      </c>
      <c r="IH88" s="153">
        <v>42969</v>
      </c>
      <c r="II88" s="153">
        <v>42970</v>
      </c>
      <c r="IJ88" s="153">
        <v>42971</v>
      </c>
      <c r="IK88" s="153">
        <v>42972</v>
      </c>
      <c r="IL88" s="153">
        <v>42973</v>
      </c>
      <c r="IM88" s="153">
        <v>42974</v>
      </c>
      <c r="IN88" s="153">
        <v>42975</v>
      </c>
      <c r="IO88" s="153">
        <v>42976</v>
      </c>
      <c r="IP88" s="153">
        <v>42977</v>
      </c>
      <c r="IQ88" s="153">
        <v>42978</v>
      </c>
      <c r="IR88" s="153">
        <v>42979</v>
      </c>
      <c r="IS88" s="153">
        <v>42980</v>
      </c>
      <c r="IT88" s="153">
        <v>42981</v>
      </c>
      <c r="IU88" s="153">
        <v>42982</v>
      </c>
      <c r="IV88" s="153">
        <v>42983</v>
      </c>
      <c r="IW88" s="153">
        <v>42984</v>
      </c>
      <c r="IX88" s="153">
        <v>42985</v>
      </c>
      <c r="IY88" s="153">
        <v>42986</v>
      </c>
      <c r="IZ88" s="153">
        <v>42987</v>
      </c>
      <c r="JA88" s="153">
        <v>42988</v>
      </c>
      <c r="JB88" s="153">
        <v>42989</v>
      </c>
      <c r="JC88" s="153">
        <v>42990</v>
      </c>
      <c r="JD88" s="153">
        <v>42991</v>
      </c>
      <c r="JE88" s="153">
        <v>42992</v>
      </c>
      <c r="JF88" s="153">
        <v>42993</v>
      </c>
      <c r="JG88" s="153">
        <v>42994</v>
      </c>
      <c r="JH88" s="153">
        <v>42995</v>
      </c>
      <c r="JI88" s="153">
        <v>42996</v>
      </c>
      <c r="JJ88" s="153">
        <v>42997</v>
      </c>
      <c r="JK88" s="153">
        <v>42998</v>
      </c>
      <c r="JL88" s="153">
        <v>42999</v>
      </c>
      <c r="JM88" s="153">
        <v>43000</v>
      </c>
      <c r="JN88" s="153">
        <v>43001</v>
      </c>
      <c r="JO88" s="153">
        <v>43002</v>
      </c>
      <c r="JP88" s="153">
        <v>43003</v>
      </c>
      <c r="JQ88" s="153">
        <v>43004</v>
      </c>
      <c r="JR88" s="153">
        <v>43005</v>
      </c>
      <c r="JS88" s="153">
        <v>43006</v>
      </c>
      <c r="JT88" s="153">
        <v>43007</v>
      </c>
      <c r="JU88" s="153">
        <v>43008</v>
      </c>
      <c r="JV88" s="153">
        <v>43009</v>
      </c>
      <c r="JW88" s="153">
        <v>43010</v>
      </c>
      <c r="JX88" s="153">
        <v>43011</v>
      </c>
      <c r="JY88" s="153">
        <v>43012</v>
      </c>
      <c r="JZ88" s="153">
        <v>43013</v>
      </c>
      <c r="KA88" s="153">
        <v>43014</v>
      </c>
      <c r="KB88" s="153">
        <v>43015</v>
      </c>
      <c r="KC88" s="153">
        <v>43016</v>
      </c>
      <c r="KD88" s="153">
        <v>43017</v>
      </c>
      <c r="KE88" s="153">
        <v>43018</v>
      </c>
      <c r="KF88" s="153">
        <v>43019</v>
      </c>
      <c r="KG88" s="153">
        <v>43020</v>
      </c>
      <c r="KH88" s="153">
        <v>43021</v>
      </c>
      <c r="KI88" s="153">
        <v>43022</v>
      </c>
      <c r="KJ88" s="153">
        <v>43023</v>
      </c>
      <c r="KK88" s="153">
        <v>43024</v>
      </c>
      <c r="KL88" s="153">
        <v>43025</v>
      </c>
      <c r="KM88" s="153">
        <v>43026</v>
      </c>
      <c r="KN88" s="153">
        <v>43027</v>
      </c>
      <c r="KO88" s="153">
        <v>43028</v>
      </c>
      <c r="KP88" s="153">
        <v>43029</v>
      </c>
      <c r="KQ88" s="153">
        <v>43030</v>
      </c>
      <c r="KR88" s="153">
        <v>43031</v>
      </c>
      <c r="KS88" s="153">
        <v>43032</v>
      </c>
      <c r="KT88" s="153">
        <v>43033</v>
      </c>
      <c r="KU88" s="153">
        <v>43034</v>
      </c>
      <c r="KV88" s="153">
        <v>43035</v>
      </c>
      <c r="KW88" s="153">
        <v>43036</v>
      </c>
      <c r="KX88" s="153">
        <v>43037</v>
      </c>
      <c r="KY88" s="153">
        <v>43038</v>
      </c>
      <c r="KZ88" s="153">
        <v>43039</v>
      </c>
      <c r="LA88" s="153">
        <v>43040</v>
      </c>
      <c r="LB88" s="153">
        <v>43041</v>
      </c>
      <c r="LC88" s="153">
        <v>43042</v>
      </c>
      <c r="LD88" s="153">
        <v>43043</v>
      </c>
      <c r="LE88" s="153">
        <v>43044</v>
      </c>
      <c r="LF88" s="153">
        <v>43045</v>
      </c>
      <c r="LG88" s="153">
        <v>43046</v>
      </c>
      <c r="LH88" s="153">
        <v>43047</v>
      </c>
      <c r="LI88" s="153">
        <v>43048</v>
      </c>
      <c r="LJ88" s="153">
        <v>43049</v>
      </c>
      <c r="LK88" s="153">
        <v>43050</v>
      </c>
      <c r="LL88" s="153">
        <v>43051</v>
      </c>
      <c r="LM88" s="153">
        <v>43052</v>
      </c>
      <c r="LN88" s="153">
        <v>43053</v>
      </c>
      <c r="LO88" s="153">
        <v>43054</v>
      </c>
      <c r="LP88" s="153">
        <v>43055</v>
      </c>
      <c r="LQ88" s="153">
        <v>43056</v>
      </c>
      <c r="LR88" s="153">
        <v>43057</v>
      </c>
      <c r="LS88" s="153">
        <v>43058</v>
      </c>
      <c r="LT88" s="153">
        <v>43059</v>
      </c>
      <c r="LU88" s="153">
        <v>43060</v>
      </c>
      <c r="LV88" s="153">
        <v>43061</v>
      </c>
      <c r="LW88" s="153">
        <v>43062</v>
      </c>
      <c r="LX88" s="153">
        <v>43063</v>
      </c>
      <c r="LY88" s="153">
        <v>43064</v>
      </c>
      <c r="LZ88" s="153">
        <v>43065</v>
      </c>
      <c r="MA88" s="153">
        <v>43066</v>
      </c>
      <c r="MB88" s="153">
        <v>43067</v>
      </c>
      <c r="MC88" s="153">
        <v>43068</v>
      </c>
      <c r="MD88" s="153">
        <v>43069</v>
      </c>
      <c r="ME88" s="153">
        <v>43070</v>
      </c>
      <c r="MF88" s="153">
        <v>43071</v>
      </c>
      <c r="MG88" s="153">
        <v>43072</v>
      </c>
      <c r="MH88" s="153">
        <v>43073</v>
      </c>
      <c r="MI88" s="153">
        <v>43074</v>
      </c>
      <c r="MJ88" s="153">
        <v>43075</v>
      </c>
      <c r="MK88" s="153">
        <v>43076</v>
      </c>
      <c r="ML88" s="153">
        <v>43077</v>
      </c>
      <c r="MM88" s="153">
        <v>43078</v>
      </c>
      <c r="MN88" s="153">
        <v>43079</v>
      </c>
      <c r="MO88" s="153">
        <v>43080</v>
      </c>
      <c r="MP88" s="153">
        <v>43081</v>
      </c>
      <c r="MQ88" s="153">
        <v>43082</v>
      </c>
      <c r="MR88" s="153">
        <v>43083</v>
      </c>
      <c r="MS88" s="153">
        <v>43084</v>
      </c>
      <c r="MT88" s="153">
        <v>43085</v>
      </c>
      <c r="MU88" s="153">
        <v>43086</v>
      </c>
      <c r="MV88" s="153">
        <v>43087</v>
      </c>
      <c r="MW88" s="153">
        <v>43088</v>
      </c>
      <c r="MX88" s="153">
        <v>43089</v>
      </c>
      <c r="MY88" s="153">
        <v>43090</v>
      </c>
      <c r="MZ88" s="153">
        <v>43091</v>
      </c>
      <c r="NA88" s="153">
        <v>43092</v>
      </c>
      <c r="NB88" s="153">
        <v>43093</v>
      </c>
      <c r="NC88" s="153">
        <v>43094</v>
      </c>
      <c r="ND88" s="153">
        <v>43095</v>
      </c>
      <c r="NE88" s="153">
        <v>43096</v>
      </c>
      <c r="NF88" s="153">
        <v>43097</v>
      </c>
      <c r="NG88" s="153">
        <v>43098</v>
      </c>
      <c r="NH88" s="153">
        <v>43099</v>
      </c>
      <c r="NI88" s="153">
        <v>43100</v>
      </c>
      <c r="NJ88" s="154"/>
    </row>
    <row r="89" spans="1:374" s="155" customFormat="1" x14ac:dyDescent="0.35">
      <c r="A89" s="151"/>
      <c r="B89" s="1155"/>
      <c r="C89" s="1155"/>
      <c r="D89" s="1155"/>
      <c r="E89" s="1155"/>
      <c r="F89" s="1155"/>
      <c r="G89" s="1155"/>
      <c r="H89" s="1155"/>
      <c r="I89" s="156">
        <v>42736</v>
      </c>
      <c r="J89" s="157">
        <v>42737</v>
      </c>
      <c r="K89" s="157">
        <v>42738</v>
      </c>
      <c r="L89" s="157">
        <v>42739</v>
      </c>
      <c r="M89" s="157">
        <v>42740</v>
      </c>
      <c r="N89" s="157">
        <v>42741</v>
      </c>
      <c r="O89" s="157">
        <v>42742</v>
      </c>
      <c r="P89" s="157">
        <v>42743</v>
      </c>
      <c r="Q89" s="157">
        <v>42744</v>
      </c>
      <c r="R89" s="157">
        <v>42745</v>
      </c>
      <c r="S89" s="157">
        <v>42746</v>
      </c>
      <c r="T89" s="157">
        <v>42747</v>
      </c>
      <c r="U89" s="157">
        <v>42748</v>
      </c>
      <c r="V89" s="157">
        <v>42749</v>
      </c>
      <c r="W89" s="157">
        <v>42750</v>
      </c>
      <c r="X89" s="157">
        <v>42751</v>
      </c>
      <c r="Y89" s="157">
        <v>42752</v>
      </c>
      <c r="Z89" s="157">
        <v>42753</v>
      </c>
      <c r="AA89" s="157">
        <v>42754</v>
      </c>
      <c r="AB89" s="157">
        <v>42755</v>
      </c>
      <c r="AC89" s="157">
        <v>42756</v>
      </c>
      <c r="AD89" s="157">
        <v>42757</v>
      </c>
      <c r="AE89" s="157">
        <v>42758</v>
      </c>
      <c r="AF89" s="157">
        <v>42759</v>
      </c>
      <c r="AG89" s="157">
        <v>42760</v>
      </c>
      <c r="AH89" s="157">
        <v>42761</v>
      </c>
      <c r="AI89" s="157">
        <v>42762</v>
      </c>
      <c r="AJ89" s="157">
        <v>42763</v>
      </c>
      <c r="AK89" s="157">
        <v>42764</v>
      </c>
      <c r="AL89" s="157">
        <v>42765</v>
      </c>
      <c r="AM89" s="157">
        <v>42766</v>
      </c>
      <c r="AN89" s="157">
        <v>42767</v>
      </c>
      <c r="AO89" s="157">
        <v>42768</v>
      </c>
      <c r="AP89" s="157">
        <v>42769</v>
      </c>
      <c r="AQ89" s="157">
        <v>42770</v>
      </c>
      <c r="AR89" s="157">
        <v>42771</v>
      </c>
      <c r="AS89" s="157">
        <v>42772</v>
      </c>
      <c r="AT89" s="157">
        <v>42773</v>
      </c>
      <c r="AU89" s="157">
        <v>42774</v>
      </c>
      <c r="AV89" s="157">
        <v>42775</v>
      </c>
      <c r="AW89" s="157">
        <v>42776</v>
      </c>
      <c r="AX89" s="157">
        <v>42777</v>
      </c>
      <c r="AY89" s="157">
        <v>42778</v>
      </c>
      <c r="AZ89" s="157">
        <v>42779</v>
      </c>
      <c r="BA89" s="157">
        <v>42780</v>
      </c>
      <c r="BB89" s="157">
        <v>42781</v>
      </c>
      <c r="BC89" s="157">
        <v>42782</v>
      </c>
      <c r="BD89" s="157">
        <v>42783</v>
      </c>
      <c r="BE89" s="157">
        <v>42784</v>
      </c>
      <c r="BF89" s="157">
        <v>42785</v>
      </c>
      <c r="BG89" s="157">
        <v>42786</v>
      </c>
      <c r="BH89" s="157">
        <v>42787</v>
      </c>
      <c r="BI89" s="157">
        <v>42788</v>
      </c>
      <c r="BJ89" s="157">
        <v>42789</v>
      </c>
      <c r="BK89" s="157">
        <v>42790</v>
      </c>
      <c r="BL89" s="157">
        <v>42791</v>
      </c>
      <c r="BM89" s="157">
        <v>42792</v>
      </c>
      <c r="BN89" s="157">
        <v>42793</v>
      </c>
      <c r="BO89" s="157">
        <v>42794</v>
      </c>
      <c r="BP89" s="157">
        <v>42795</v>
      </c>
      <c r="BQ89" s="157">
        <v>42796</v>
      </c>
      <c r="BR89" s="157">
        <v>42797</v>
      </c>
      <c r="BS89" s="157">
        <v>42798</v>
      </c>
      <c r="BT89" s="157">
        <v>42799</v>
      </c>
      <c r="BU89" s="157">
        <v>42800</v>
      </c>
      <c r="BV89" s="157">
        <v>42801</v>
      </c>
      <c r="BW89" s="157">
        <v>42802</v>
      </c>
      <c r="BX89" s="157">
        <v>42803</v>
      </c>
      <c r="BY89" s="157">
        <v>42804</v>
      </c>
      <c r="BZ89" s="157">
        <v>42805</v>
      </c>
      <c r="CA89" s="157">
        <v>42806</v>
      </c>
      <c r="CB89" s="157">
        <v>42807</v>
      </c>
      <c r="CC89" s="157">
        <v>42808</v>
      </c>
      <c r="CD89" s="157">
        <v>42809</v>
      </c>
      <c r="CE89" s="157">
        <v>42810</v>
      </c>
      <c r="CF89" s="157">
        <v>42811</v>
      </c>
      <c r="CG89" s="157">
        <v>42812</v>
      </c>
      <c r="CH89" s="157">
        <v>42813</v>
      </c>
      <c r="CI89" s="157">
        <v>42814</v>
      </c>
      <c r="CJ89" s="157">
        <v>42815</v>
      </c>
      <c r="CK89" s="157">
        <v>42816</v>
      </c>
      <c r="CL89" s="157">
        <v>42817</v>
      </c>
      <c r="CM89" s="157">
        <v>42818</v>
      </c>
      <c r="CN89" s="157">
        <v>42819</v>
      </c>
      <c r="CO89" s="157">
        <v>42820</v>
      </c>
      <c r="CP89" s="157">
        <v>42821</v>
      </c>
      <c r="CQ89" s="157">
        <v>42822</v>
      </c>
      <c r="CR89" s="157">
        <v>42823</v>
      </c>
      <c r="CS89" s="157">
        <v>42824</v>
      </c>
      <c r="CT89" s="157">
        <v>42825</v>
      </c>
      <c r="CU89" s="157">
        <v>42826</v>
      </c>
      <c r="CV89" s="157">
        <v>42827</v>
      </c>
      <c r="CW89" s="157">
        <v>42828</v>
      </c>
      <c r="CX89" s="157">
        <v>42829</v>
      </c>
      <c r="CY89" s="157">
        <v>42830</v>
      </c>
      <c r="CZ89" s="157">
        <v>42831</v>
      </c>
      <c r="DA89" s="157">
        <v>42832</v>
      </c>
      <c r="DB89" s="157">
        <v>42833</v>
      </c>
      <c r="DC89" s="157">
        <v>42834</v>
      </c>
      <c r="DD89" s="157">
        <v>42835</v>
      </c>
      <c r="DE89" s="157">
        <v>42836</v>
      </c>
      <c r="DF89" s="157">
        <v>42837</v>
      </c>
      <c r="DG89" s="157">
        <v>42838</v>
      </c>
      <c r="DH89" s="157">
        <v>42839</v>
      </c>
      <c r="DI89" s="157">
        <v>42840</v>
      </c>
      <c r="DJ89" s="157">
        <v>42841</v>
      </c>
      <c r="DK89" s="157">
        <v>42842</v>
      </c>
      <c r="DL89" s="157">
        <v>42843</v>
      </c>
      <c r="DM89" s="157">
        <v>42844</v>
      </c>
      <c r="DN89" s="157">
        <v>42845</v>
      </c>
      <c r="DO89" s="157">
        <v>42846</v>
      </c>
      <c r="DP89" s="157">
        <v>42847</v>
      </c>
      <c r="DQ89" s="157">
        <v>42848</v>
      </c>
      <c r="DR89" s="157">
        <v>42849</v>
      </c>
      <c r="DS89" s="157">
        <v>42850</v>
      </c>
      <c r="DT89" s="157">
        <v>42851</v>
      </c>
      <c r="DU89" s="157">
        <v>42852</v>
      </c>
      <c r="DV89" s="157">
        <v>42853</v>
      </c>
      <c r="DW89" s="157">
        <v>42854</v>
      </c>
      <c r="DX89" s="157">
        <v>42855</v>
      </c>
      <c r="DY89" s="157">
        <v>42856</v>
      </c>
      <c r="DZ89" s="157">
        <v>42857</v>
      </c>
      <c r="EA89" s="157">
        <v>42858</v>
      </c>
      <c r="EB89" s="157">
        <v>42859</v>
      </c>
      <c r="EC89" s="157">
        <v>42860</v>
      </c>
      <c r="ED89" s="157">
        <v>42861</v>
      </c>
      <c r="EE89" s="157">
        <v>42862</v>
      </c>
      <c r="EF89" s="157">
        <v>42863</v>
      </c>
      <c r="EG89" s="157">
        <v>42864</v>
      </c>
      <c r="EH89" s="157">
        <v>42865</v>
      </c>
      <c r="EI89" s="157">
        <v>42866</v>
      </c>
      <c r="EJ89" s="157">
        <v>42867</v>
      </c>
      <c r="EK89" s="157">
        <v>42868</v>
      </c>
      <c r="EL89" s="157">
        <v>42869</v>
      </c>
      <c r="EM89" s="157">
        <v>42870</v>
      </c>
      <c r="EN89" s="157">
        <v>42871</v>
      </c>
      <c r="EO89" s="157">
        <v>42872</v>
      </c>
      <c r="EP89" s="157">
        <v>42873</v>
      </c>
      <c r="EQ89" s="157">
        <v>42874</v>
      </c>
      <c r="ER89" s="157">
        <v>42875</v>
      </c>
      <c r="ES89" s="157">
        <v>42876</v>
      </c>
      <c r="ET89" s="157">
        <v>42877</v>
      </c>
      <c r="EU89" s="157">
        <v>42878</v>
      </c>
      <c r="EV89" s="157">
        <v>42879</v>
      </c>
      <c r="EW89" s="157">
        <v>42880</v>
      </c>
      <c r="EX89" s="157">
        <v>42881</v>
      </c>
      <c r="EY89" s="157">
        <v>42882</v>
      </c>
      <c r="EZ89" s="157">
        <v>42883</v>
      </c>
      <c r="FA89" s="157">
        <v>42884</v>
      </c>
      <c r="FB89" s="157">
        <v>42885</v>
      </c>
      <c r="FC89" s="157">
        <v>42886</v>
      </c>
      <c r="FD89" s="157">
        <v>42887</v>
      </c>
      <c r="FE89" s="157">
        <v>42888</v>
      </c>
      <c r="FF89" s="157">
        <v>42889</v>
      </c>
      <c r="FG89" s="157">
        <v>42890</v>
      </c>
      <c r="FH89" s="157">
        <v>42891</v>
      </c>
      <c r="FI89" s="157">
        <v>42892</v>
      </c>
      <c r="FJ89" s="157">
        <v>42893</v>
      </c>
      <c r="FK89" s="157">
        <v>42894</v>
      </c>
      <c r="FL89" s="157">
        <v>42895</v>
      </c>
      <c r="FM89" s="157">
        <v>42896</v>
      </c>
      <c r="FN89" s="157">
        <v>42897</v>
      </c>
      <c r="FO89" s="157">
        <v>42898</v>
      </c>
      <c r="FP89" s="157">
        <v>42899</v>
      </c>
      <c r="FQ89" s="157">
        <v>42900</v>
      </c>
      <c r="FR89" s="157">
        <v>42901</v>
      </c>
      <c r="FS89" s="157">
        <v>42902</v>
      </c>
      <c r="FT89" s="157">
        <v>42903</v>
      </c>
      <c r="FU89" s="157">
        <v>42904</v>
      </c>
      <c r="FV89" s="157">
        <v>42905</v>
      </c>
      <c r="FW89" s="157">
        <v>42906</v>
      </c>
      <c r="FX89" s="157">
        <v>42907</v>
      </c>
      <c r="FY89" s="157">
        <v>42908</v>
      </c>
      <c r="FZ89" s="157">
        <v>42909</v>
      </c>
      <c r="GA89" s="157">
        <v>42910</v>
      </c>
      <c r="GB89" s="157">
        <v>42911</v>
      </c>
      <c r="GC89" s="157">
        <v>42912</v>
      </c>
      <c r="GD89" s="157">
        <v>42913</v>
      </c>
      <c r="GE89" s="157">
        <v>42914</v>
      </c>
      <c r="GF89" s="157">
        <v>42915</v>
      </c>
      <c r="GG89" s="157">
        <v>42916</v>
      </c>
      <c r="GH89" s="157">
        <v>42917</v>
      </c>
      <c r="GI89" s="157">
        <v>42918</v>
      </c>
      <c r="GJ89" s="157">
        <v>42919</v>
      </c>
      <c r="GK89" s="157">
        <v>42920</v>
      </c>
      <c r="GL89" s="157">
        <v>42921</v>
      </c>
      <c r="GM89" s="157">
        <v>42922</v>
      </c>
      <c r="GN89" s="157">
        <v>42923</v>
      </c>
      <c r="GO89" s="157">
        <v>42924</v>
      </c>
      <c r="GP89" s="157">
        <v>42925</v>
      </c>
      <c r="GQ89" s="157">
        <v>42926</v>
      </c>
      <c r="GR89" s="157">
        <v>42927</v>
      </c>
      <c r="GS89" s="157">
        <v>42928</v>
      </c>
      <c r="GT89" s="157">
        <v>42929</v>
      </c>
      <c r="GU89" s="157">
        <v>42930</v>
      </c>
      <c r="GV89" s="157">
        <v>42931</v>
      </c>
      <c r="GW89" s="157">
        <v>42932</v>
      </c>
      <c r="GX89" s="157">
        <v>42933</v>
      </c>
      <c r="GY89" s="157">
        <v>42934</v>
      </c>
      <c r="GZ89" s="157">
        <v>42935</v>
      </c>
      <c r="HA89" s="157">
        <v>42936</v>
      </c>
      <c r="HB89" s="157">
        <v>42937</v>
      </c>
      <c r="HC89" s="157">
        <v>42938</v>
      </c>
      <c r="HD89" s="157">
        <v>42939</v>
      </c>
      <c r="HE89" s="157">
        <v>42940</v>
      </c>
      <c r="HF89" s="157">
        <v>42941</v>
      </c>
      <c r="HG89" s="157">
        <v>42942</v>
      </c>
      <c r="HH89" s="157">
        <v>42943</v>
      </c>
      <c r="HI89" s="157">
        <v>42944</v>
      </c>
      <c r="HJ89" s="157">
        <v>42945</v>
      </c>
      <c r="HK89" s="157">
        <v>42946</v>
      </c>
      <c r="HL89" s="157">
        <v>42947</v>
      </c>
      <c r="HM89" s="157">
        <v>42948</v>
      </c>
      <c r="HN89" s="157">
        <v>42949</v>
      </c>
      <c r="HO89" s="157">
        <v>42950</v>
      </c>
      <c r="HP89" s="157">
        <v>42951</v>
      </c>
      <c r="HQ89" s="157">
        <v>42952</v>
      </c>
      <c r="HR89" s="157">
        <v>42953</v>
      </c>
      <c r="HS89" s="157">
        <v>42954</v>
      </c>
      <c r="HT89" s="157">
        <v>42955</v>
      </c>
      <c r="HU89" s="157">
        <v>42956</v>
      </c>
      <c r="HV89" s="157">
        <v>42957</v>
      </c>
      <c r="HW89" s="157">
        <v>42958</v>
      </c>
      <c r="HX89" s="157">
        <v>42959</v>
      </c>
      <c r="HY89" s="157">
        <v>42960</v>
      </c>
      <c r="HZ89" s="157">
        <v>42961</v>
      </c>
      <c r="IA89" s="157">
        <v>42962</v>
      </c>
      <c r="IB89" s="157">
        <v>42963</v>
      </c>
      <c r="IC89" s="157">
        <v>42964</v>
      </c>
      <c r="ID89" s="157">
        <v>42965</v>
      </c>
      <c r="IE89" s="157">
        <v>42966</v>
      </c>
      <c r="IF89" s="157">
        <v>42967</v>
      </c>
      <c r="IG89" s="157">
        <v>42968</v>
      </c>
      <c r="IH89" s="157">
        <v>42969</v>
      </c>
      <c r="II89" s="157">
        <v>42970</v>
      </c>
      <c r="IJ89" s="157">
        <v>42971</v>
      </c>
      <c r="IK89" s="157">
        <v>42972</v>
      </c>
      <c r="IL89" s="157">
        <v>42973</v>
      </c>
      <c r="IM89" s="157">
        <v>42974</v>
      </c>
      <c r="IN89" s="157">
        <v>42975</v>
      </c>
      <c r="IO89" s="157">
        <v>42976</v>
      </c>
      <c r="IP89" s="157">
        <v>42977</v>
      </c>
      <c r="IQ89" s="157">
        <v>42978</v>
      </c>
      <c r="IR89" s="157">
        <v>42979</v>
      </c>
      <c r="IS89" s="157">
        <v>42980</v>
      </c>
      <c r="IT89" s="157">
        <v>42981</v>
      </c>
      <c r="IU89" s="157">
        <v>42982</v>
      </c>
      <c r="IV89" s="157">
        <v>42983</v>
      </c>
      <c r="IW89" s="157">
        <v>42984</v>
      </c>
      <c r="IX89" s="157">
        <v>42985</v>
      </c>
      <c r="IY89" s="157">
        <v>42986</v>
      </c>
      <c r="IZ89" s="157">
        <v>42987</v>
      </c>
      <c r="JA89" s="157">
        <v>42988</v>
      </c>
      <c r="JB89" s="157">
        <v>42989</v>
      </c>
      <c r="JC89" s="157">
        <v>42990</v>
      </c>
      <c r="JD89" s="157">
        <v>42991</v>
      </c>
      <c r="JE89" s="157">
        <v>42992</v>
      </c>
      <c r="JF89" s="157">
        <v>42993</v>
      </c>
      <c r="JG89" s="157">
        <v>42994</v>
      </c>
      <c r="JH89" s="157">
        <v>42995</v>
      </c>
      <c r="JI89" s="157">
        <v>42996</v>
      </c>
      <c r="JJ89" s="157">
        <v>42997</v>
      </c>
      <c r="JK89" s="157">
        <v>42998</v>
      </c>
      <c r="JL89" s="157">
        <v>42999</v>
      </c>
      <c r="JM89" s="157">
        <v>43000</v>
      </c>
      <c r="JN89" s="157">
        <v>43001</v>
      </c>
      <c r="JO89" s="157">
        <v>43002</v>
      </c>
      <c r="JP89" s="157">
        <v>43003</v>
      </c>
      <c r="JQ89" s="157">
        <v>43004</v>
      </c>
      <c r="JR89" s="157">
        <v>43005</v>
      </c>
      <c r="JS89" s="157">
        <v>43006</v>
      </c>
      <c r="JT89" s="157">
        <v>43007</v>
      </c>
      <c r="JU89" s="157">
        <v>43008</v>
      </c>
      <c r="JV89" s="157">
        <v>43009</v>
      </c>
      <c r="JW89" s="157">
        <v>43010</v>
      </c>
      <c r="JX89" s="157">
        <v>43011</v>
      </c>
      <c r="JY89" s="157">
        <v>43012</v>
      </c>
      <c r="JZ89" s="157">
        <v>43013</v>
      </c>
      <c r="KA89" s="157">
        <v>43014</v>
      </c>
      <c r="KB89" s="157">
        <v>43015</v>
      </c>
      <c r="KC89" s="157">
        <v>43016</v>
      </c>
      <c r="KD89" s="157">
        <v>43017</v>
      </c>
      <c r="KE89" s="157">
        <v>43018</v>
      </c>
      <c r="KF89" s="157">
        <v>43019</v>
      </c>
      <c r="KG89" s="157">
        <v>43020</v>
      </c>
      <c r="KH89" s="157">
        <v>43021</v>
      </c>
      <c r="KI89" s="157">
        <v>43022</v>
      </c>
      <c r="KJ89" s="157">
        <v>43023</v>
      </c>
      <c r="KK89" s="157">
        <v>43024</v>
      </c>
      <c r="KL89" s="157">
        <v>43025</v>
      </c>
      <c r="KM89" s="157">
        <v>43026</v>
      </c>
      <c r="KN89" s="157">
        <v>43027</v>
      </c>
      <c r="KO89" s="157">
        <v>43028</v>
      </c>
      <c r="KP89" s="157">
        <v>43029</v>
      </c>
      <c r="KQ89" s="157">
        <v>43030</v>
      </c>
      <c r="KR89" s="157">
        <v>43031</v>
      </c>
      <c r="KS89" s="157">
        <v>43032</v>
      </c>
      <c r="KT89" s="157">
        <v>43033</v>
      </c>
      <c r="KU89" s="157">
        <v>43034</v>
      </c>
      <c r="KV89" s="157">
        <v>43035</v>
      </c>
      <c r="KW89" s="157">
        <v>43036</v>
      </c>
      <c r="KX89" s="157">
        <v>43037</v>
      </c>
      <c r="KY89" s="157">
        <v>43038</v>
      </c>
      <c r="KZ89" s="157">
        <v>43039</v>
      </c>
      <c r="LA89" s="157">
        <v>43040</v>
      </c>
      <c r="LB89" s="157">
        <v>43041</v>
      </c>
      <c r="LC89" s="157">
        <v>43042</v>
      </c>
      <c r="LD89" s="157">
        <v>43043</v>
      </c>
      <c r="LE89" s="157">
        <v>43044</v>
      </c>
      <c r="LF89" s="157">
        <v>43045</v>
      </c>
      <c r="LG89" s="157">
        <v>43046</v>
      </c>
      <c r="LH89" s="157">
        <v>43047</v>
      </c>
      <c r="LI89" s="157">
        <v>43048</v>
      </c>
      <c r="LJ89" s="157">
        <v>43049</v>
      </c>
      <c r="LK89" s="157">
        <v>43050</v>
      </c>
      <c r="LL89" s="157">
        <v>43051</v>
      </c>
      <c r="LM89" s="157">
        <v>43052</v>
      </c>
      <c r="LN89" s="157">
        <v>43053</v>
      </c>
      <c r="LO89" s="157">
        <v>43054</v>
      </c>
      <c r="LP89" s="157">
        <v>43055</v>
      </c>
      <c r="LQ89" s="157">
        <v>43056</v>
      </c>
      <c r="LR89" s="157">
        <v>43057</v>
      </c>
      <c r="LS89" s="157">
        <v>43058</v>
      </c>
      <c r="LT89" s="157">
        <v>43059</v>
      </c>
      <c r="LU89" s="157">
        <v>43060</v>
      </c>
      <c r="LV89" s="157">
        <v>43061</v>
      </c>
      <c r="LW89" s="157">
        <v>43062</v>
      </c>
      <c r="LX89" s="157">
        <v>43063</v>
      </c>
      <c r="LY89" s="157">
        <v>43064</v>
      </c>
      <c r="LZ89" s="157">
        <v>43065</v>
      </c>
      <c r="MA89" s="157">
        <v>43066</v>
      </c>
      <c r="MB89" s="157">
        <v>43067</v>
      </c>
      <c r="MC89" s="157">
        <v>43068</v>
      </c>
      <c r="MD89" s="157">
        <v>43069</v>
      </c>
      <c r="ME89" s="157">
        <v>43070</v>
      </c>
      <c r="MF89" s="157">
        <v>43071</v>
      </c>
      <c r="MG89" s="157">
        <v>43072</v>
      </c>
      <c r="MH89" s="157">
        <v>43073</v>
      </c>
      <c r="MI89" s="157">
        <v>43074</v>
      </c>
      <c r="MJ89" s="157">
        <v>43075</v>
      </c>
      <c r="MK89" s="157">
        <v>43076</v>
      </c>
      <c r="ML89" s="157">
        <v>43077</v>
      </c>
      <c r="MM89" s="157">
        <v>43078</v>
      </c>
      <c r="MN89" s="157">
        <v>43079</v>
      </c>
      <c r="MO89" s="157">
        <v>43080</v>
      </c>
      <c r="MP89" s="157">
        <v>43081</v>
      </c>
      <c r="MQ89" s="157">
        <v>43082</v>
      </c>
      <c r="MR89" s="157">
        <v>43083</v>
      </c>
      <c r="MS89" s="157">
        <v>43084</v>
      </c>
      <c r="MT89" s="157">
        <v>43085</v>
      </c>
      <c r="MU89" s="157">
        <v>43086</v>
      </c>
      <c r="MV89" s="157">
        <v>43087</v>
      </c>
      <c r="MW89" s="157">
        <v>43088</v>
      </c>
      <c r="MX89" s="157">
        <v>43089</v>
      </c>
      <c r="MY89" s="157">
        <v>43090</v>
      </c>
      <c r="MZ89" s="157">
        <v>43091</v>
      </c>
      <c r="NA89" s="157">
        <v>43092</v>
      </c>
      <c r="NB89" s="157">
        <v>43093</v>
      </c>
      <c r="NC89" s="157">
        <v>43094</v>
      </c>
      <c r="ND89" s="157">
        <v>43095</v>
      </c>
      <c r="NE89" s="157">
        <v>43096</v>
      </c>
      <c r="NF89" s="157">
        <v>43097</v>
      </c>
      <c r="NG89" s="157">
        <v>43098</v>
      </c>
      <c r="NH89" s="157">
        <v>43099</v>
      </c>
      <c r="NI89" s="157">
        <v>43100</v>
      </c>
      <c r="NJ89" s="154"/>
    </row>
    <row r="90" spans="1:374" s="155" customFormat="1" x14ac:dyDescent="0.35">
      <c r="A90" s="151"/>
      <c r="B90" s="1154"/>
      <c r="C90" s="1154"/>
      <c r="D90" s="1154"/>
      <c r="E90" s="1154"/>
      <c r="F90" s="1154"/>
      <c r="G90" s="1154"/>
      <c r="H90" s="1154" t="str">
        <f t="shared" ref="H90" si="33">IF(F90="","",F90-G90)</f>
        <v/>
      </c>
      <c r="I90" s="152">
        <v>42736</v>
      </c>
      <c r="J90" s="153">
        <v>42737</v>
      </c>
      <c r="K90" s="153">
        <v>42738</v>
      </c>
      <c r="L90" s="153">
        <v>42739</v>
      </c>
      <c r="M90" s="153">
        <v>42740</v>
      </c>
      <c r="N90" s="153">
        <v>42741</v>
      </c>
      <c r="O90" s="153">
        <v>42742</v>
      </c>
      <c r="P90" s="153">
        <v>42743</v>
      </c>
      <c r="Q90" s="153">
        <v>42744</v>
      </c>
      <c r="R90" s="153">
        <v>42745</v>
      </c>
      <c r="S90" s="153">
        <v>42746</v>
      </c>
      <c r="T90" s="153">
        <v>42747</v>
      </c>
      <c r="U90" s="153">
        <v>42748</v>
      </c>
      <c r="V90" s="153">
        <v>42749</v>
      </c>
      <c r="W90" s="153">
        <v>42750</v>
      </c>
      <c r="X90" s="153">
        <v>42751</v>
      </c>
      <c r="Y90" s="153">
        <v>42752</v>
      </c>
      <c r="Z90" s="153">
        <v>42753</v>
      </c>
      <c r="AA90" s="153">
        <v>42754</v>
      </c>
      <c r="AB90" s="153">
        <v>42755</v>
      </c>
      <c r="AC90" s="153">
        <v>42756</v>
      </c>
      <c r="AD90" s="153">
        <v>42757</v>
      </c>
      <c r="AE90" s="153">
        <v>42758</v>
      </c>
      <c r="AF90" s="153">
        <v>42759</v>
      </c>
      <c r="AG90" s="153">
        <v>42760</v>
      </c>
      <c r="AH90" s="153">
        <v>42761</v>
      </c>
      <c r="AI90" s="153">
        <v>42762</v>
      </c>
      <c r="AJ90" s="153">
        <v>42763</v>
      </c>
      <c r="AK90" s="153">
        <v>42764</v>
      </c>
      <c r="AL90" s="153">
        <v>42765</v>
      </c>
      <c r="AM90" s="153">
        <v>42766</v>
      </c>
      <c r="AN90" s="153">
        <v>42767</v>
      </c>
      <c r="AO90" s="153">
        <v>42768</v>
      </c>
      <c r="AP90" s="153">
        <v>42769</v>
      </c>
      <c r="AQ90" s="153">
        <v>42770</v>
      </c>
      <c r="AR90" s="153">
        <v>42771</v>
      </c>
      <c r="AS90" s="153">
        <v>42772</v>
      </c>
      <c r="AT90" s="153">
        <v>42773</v>
      </c>
      <c r="AU90" s="153">
        <v>42774</v>
      </c>
      <c r="AV90" s="153">
        <v>42775</v>
      </c>
      <c r="AW90" s="153">
        <v>42776</v>
      </c>
      <c r="AX90" s="153">
        <v>42777</v>
      </c>
      <c r="AY90" s="153">
        <v>42778</v>
      </c>
      <c r="AZ90" s="153">
        <v>42779</v>
      </c>
      <c r="BA90" s="153">
        <v>42780</v>
      </c>
      <c r="BB90" s="153">
        <v>42781</v>
      </c>
      <c r="BC90" s="153">
        <v>42782</v>
      </c>
      <c r="BD90" s="153">
        <v>42783</v>
      </c>
      <c r="BE90" s="153">
        <v>42784</v>
      </c>
      <c r="BF90" s="153">
        <v>42785</v>
      </c>
      <c r="BG90" s="153">
        <v>42786</v>
      </c>
      <c r="BH90" s="153">
        <v>42787</v>
      </c>
      <c r="BI90" s="153">
        <v>42788</v>
      </c>
      <c r="BJ90" s="153">
        <v>42789</v>
      </c>
      <c r="BK90" s="153">
        <v>42790</v>
      </c>
      <c r="BL90" s="153">
        <v>42791</v>
      </c>
      <c r="BM90" s="153">
        <v>42792</v>
      </c>
      <c r="BN90" s="153">
        <v>42793</v>
      </c>
      <c r="BO90" s="153">
        <v>42794</v>
      </c>
      <c r="BP90" s="153">
        <v>42795</v>
      </c>
      <c r="BQ90" s="153">
        <v>42796</v>
      </c>
      <c r="BR90" s="153">
        <v>42797</v>
      </c>
      <c r="BS90" s="153">
        <v>42798</v>
      </c>
      <c r="BT90" s="153">
        <v>42799</v>
      </c>
      <c r="BU90" s="153">
        <v>42800</v>
      </c>
      <c r="BV90" s="153">
        <v>42801</v>
      </c>
      <c r="BW90" s="153">
        <v>42802</v>
      </c>
      <c r="BX90" s="153">
        <v>42803</v>
      </c>
      <c r="BY90" s="153">
        <v>42804</v>
      </c>
      <c r="BZ90" s="153">
        <v>42805</v>
      </c>
      <c r="CA90" s="153">
        <v>42806</v>
      </c>
      <c r="CB90" s="153">
        <v>42807</v>
      </c>
      <c r="CC90" s="153">
        <v>42808</v>
      </c>
      <c r="CD90" s="153">
        <v>42809</v>
      </c>
      <c r="CE90" s="153">
        <v>42810</v>
      </c>
      <c r="CF90" s="153">
        <v>42811</v>
      </c>
      <c r="CG90" s="153">
        <v>42812</v>
      </c>
      <c r="CH90" s="153">
        <v>42813</v>
      </c>
      <c r="CI90" s="153">
        <v>42814</v>
      </c>
      <c r="CJ90" s="153">
        <v>42815</v>
      </c>
      <c r="CK90" s="153">
        <v>42816</v>
      </c>
      <c r="CL90" s="153">
        <v>42817</v>
      </c>
      <c r="CM90" s="153">
        <v>42818</v>
      </c>
      <c r="CN90" s="153">
        <v>42819</v>
      </c>
      <c r="CO90" s="153">
        <v>42820</v>
      </c>
      <c r="CP90" s="153">
        <v>42821</v>
      </c>
      <c r="CQ90" s="153">
        <v>42822</v>
      </c>
      <c r="CR90" s="153">
        <v>42823</v>
      </c>
      <c r="CS90" s="153">
        <v>42824</v>
      </c>
      <c r="CT90" s="153">
        <v>42825</v>
      </c>
      <c r="CU90" s="153">
        <v>42826</v>
      </c>
      <c r="CV90" s="153">
        <v>42827</v>
      </c>
      <c r="CW90" s="153">
        <v>42828</v>
      </c>
      <c r="CX90" s="153">
        <v>42829</v>
      </c>
      <c r="CY90" s="153">
        <v>42830</v>
      </c>
      <c r="CZ90" s="153">
        <v>42831</v>
      </c>
      <c r="DA90" s="153">
        <v>42832</v>
      </c>
      <c r="DB90" s="153">
        <v>42833</v>
      </c>
      <c r="DC90" s="153">
        <v>42834</v>
      </c>
      <c r="DD90" s="153">
        <v>42835</v>
      </c>
      <c r="DE90" s="153">
        <v>42836</v>
      </c>
      <c r="DF90" s="153">
        <v>42837</v>
      </c>
      <c r="DG90" s="153">
        <v>42838</v>
      </c>
      <c r="DH90" s="153">
        <v>42839</v>
      </c>
      <c r="DI90" s="153">
        <v>42840</v>
      </c>
      <c r="DJ90" s="153">
        <v>42841</v>
      </c>
      <c r="DK90" s="153">
        <v>42842</v>
      </c>
      <c r="DL90" s="153">
        <v>42843</v>
      </c>
      <c r="DM90" s="153">
        <v>42844</v>
      </c>
      <c r="DN90" s="153">
        <v>42845</v>
      </c>
      <c r="DO90" s="153">
        <v>42846</v>
      </c>
      <c r="DP90" s="153">
        <v>42847</v>
      </c>
      <c r="DQ90" s="153">
        <v>42848</v>
      </c>
      <c r="DR90" s="153">
        <v>42849</v>
      </c>
      <c r="DS90" s="153">
        <v>42850</v>
      </c>
      <c r="DT90" s="153">
        <v>42851</v>
      </c>
      <c r="DU90" s="153">
        <v>42852</v>
      </c>
      <c r="DV90" s="153">
        <v>42853</v>
      </c>
      <c r="DW90" s="153">
        <v>42854</v>
      </c>
      <c r="DX90" s="153">
        <v>42855</v>
      </c>
      <c r="DY90" s="153">
        <v>42856</v>
      </c>
      <c r="DZ90" s="153">
        <v>42857</v>
      </c>
      <c r="EA90" s="153">
        <v>42858</v>
      </c>
      <c r="EB90" s="153">
        <v>42859</v>
      </c>
      <c r="EC90" s="153">
        <v>42860</v>
      </c>
      <c r="ED90" s="153">
        <v>42861</v>
      </c>
      <c r="EE90" s="153">
        <v>42862</v>
      </c>
      <c r="EF90" s="153">
        <v>42863</v>
      </c>
      <c r="EG90" s="153">
        <v>42864</v>
      </c>
      <c r="EH90" s="153">
        <v>42865</v>
      </c>
      <c r="EI90" s="153">
        <v>42866</v>
      </c>
      <c r="EJ90" s="153">
        <v>42867</v>
      </c>
      <c r="EK90" s="153">
        <v>42868</v>
      </c>
      <c r="EL90" s="153">
        <v>42869</v>
      </c>
      <c r="EM90" s="153">
        <v>42870</v>
      </c>
      <c r="EN90" s="153">
        <v>42871</v>
      </c>
      <c r="EO90" s="153">
        <v>42872</v>
      </c>
      <c r="EP90" s="153">
        <v>42873</v>
      </c>
      <c r="EQ90" s="153">
        <v>42874</v>
      </c>
      <c r="ER90" s="153">
        <v>42875</v>
      </c>
      <c r="ES90" s="153">
        <v>42876</v>
      </c>
      <c r="ET90" s="153">
        <v>42877</v>
      </c>
      <c r="EU90" s="153">
        <v>42878</v>
      </c>
      <c r="EV90" s="153">
        <v>42879</v>
      </c>
      <c r="EW90" s="153">
        <v>42880</v>
      </c>
      <c r="EX90" s="153">
        <v>42881</v>
      </c>
      <c r="EY90" s="153">
        <v>42882</v>
      </c>
      <c r="EZ90" s="153">
        <v>42883</v>
      </c>
      <c r="FA90" s="153">
        <v>42884</v>
      </c>
      <c r="FB90" s="153">
        <v>42885</v>
      </c>
      <c r="FC90" s="153">
        <v>42886</v>
      </c>
      <c r="FD90" s="153">
        <v>42887</v>
      </c>
      <c r="FE90" s="153">
        <v>42888</v>
      </c>
      <c r="FF90" s="153">
        <v>42889</v>
      </c>
      <c r="FG90" s="153">
        <v>42890</v>
      </c>
      <c r="FH90" s="153">
        <v>42891</v>
      </c>
      <c r="FI90" s="153">
        <v>42892</v>
      </c>
      <c r="FJ90" s="153">
        <v>42893</v>
      </c>
      <c r="FK90" s="153">
        <v>42894</v>
      </c>
      <c r="FL90" s="153">
        <v>42895</v>
      </c>
      <c r="FM90" s="153">
        <v>42896</v>
      </c>
      <c r="FN90" s="153">
        <v>42897</v>
      </c>
      <c r="FO90" s="153">
        <v>42898</v>
      </c>
      <c r="FP90" s="153">
        <v>42899</v>
      </c>
      <c r="FQ90" s="153">
        <v>42900</v>
      </c>
      <c r="FR90" s="153">
        <v>42901</v>
      </c>
      <c r="FS90" s="153">
        <v>42902</v>
      </c>
      <c r="FT90" s="153">
        <v>42903</v>
      </c>
      <c r="FU90" s="153">
        <v>42904</v>
      </c>
      <c r="FV90" s="153">
        <v>42905</v>
      </c>
      <c r="FW90" s="153">
        <v>42906</v>
      </c>
      <c r="FX90" s="153">
        <v>42907</v>
      </c>
      <c r="FY90" s="153">
        <v>42908</v>
      </c>
      <c r="FZ90" s="153">
        <v>42909</v>
      </c>
      <c r="GA90" s="153">
        <v>42910</v>
      </c>
      <c r="GB90" s="153">
        <v>42911</v>
      </c>
      <c r="GC90" s="153">
        <v>42912</v>
      </c>
      <c r="GD90" s="153">
        <v>42913</v>
      </c>
      <c r="GE90" s="153">
        <v>42914</v>
      </c>
      <c r="GF90" s="153">
        <v>42915</v>
      </c>
      <c r="GG90" s="153">
        <v>42916</v>
      </c>
      <c r="GH90" s="153">
        <v>42917</v>
      </c>
      <c r="GI90" s="153">
        <v>42918</v>
      </c>
      <c r="GJ90" s="153">
        <v>42919</v>
      </c>
      <c r="GK90" s="153">
        <v>42920</v>
      </c>
      <c r="GL90" s="153">
        <v>42921</v>
      </c>
      <c r="GM90" s="153">
        <v>42922</v>
      </c>
      <c r="GN90" s="153">
        <v>42923</v>
      </c>
      <c r="GO90" s="153">
        <v>42924</v>
      </c>
      <c r="GP90" s="153">
        <v>42925</v>
      </c>
      <c r="GQ90" s="153">
        <v>42926</v>
      </c>
      <c r="GR90" s="153">
        <v>42927</v>
      </c>
      <c r="GS90" s="153">
        <v>42928</v>
      </c>
      <c r="GT90" s="153">
        <v>42929</v>
      </c>
      <c r="GU90" s="153">
        <v>42930</v>
      </c>
      <c r="GV90" s="153">
        <v>42931</v>
      </c>
      <c r="GW90" s="153">
        <v>42932</v>
      </c>
      <c r="GX90" s="153">
        <v>42933</v>
      </c>
      <c r="GY90" s="153">
        <v>42934</v>
      </c>
      <c r="GZ90" s="153">
        <v>42935</v>
      </c>
      <c r="HA90" s="153">
        <v>42936</v>
      </c>
      <c r="HB90" s="153">
        <v>42937</v>
      </c>
      <c r="HC90" s="153">
        <v>42938</v>
      </c>
      <c r="HD90" s="153">
        <v>42939</v>
      </c>
      <c r="HE90" s="153">
        <v>42940</v>
      </c>
      <c r="HF90" s="153">
        <v>42941</v>
      </c>
      <c r="HG90" s="153">
        <v>42942</v>
      </c>
      <c r="HH90" s="153">
        <v>42943</v>
      </c>
      <c r="HI90" s="153">
        <v>42944</v>
      </c>
      <c r="HJ90" s="153">
        <v>42945</v>
      </c>
      <c r="HK90" s="153">
        <v>42946</v>
      </c>
      <c r="HL90" s="153">
        <v>42947</v>
      </c>
      <c r="HM90" s="153">
        <v>42948</v>
      </c>
      <c r="HN90" s="153">
        <v>42949</v>
      </c>
      <c r="HO90" s="153">
        <v>42950</v>
      </c>
      <c r="HP90" s="153">
        <v>42951</v>
      </c>
      <c r="HQ90" s="153">
        <v>42952</v>
      </c>
      <c r="HR90" s="153">
        <v>42953</v>
      </c>
      <c r="HS90" s="153">
        <v>42954</v>
      </c>
      <c r="HT90" s="153">
        <v>42955</v>
      </c>
      <c r="HU90" s="153">
        <v>42956</v>
      </c>
      <c r="HV90" s="153">
        <v>42957</v>
      </c>
      <c r="HW90" s="153">
        <v>42958</v>
      </c>
      <c r="HX90" s="153">
        <v>42959</v>
      </c>
      <c r="HY90" s="153">
        <v>42960</v>
      </c>
      <c r="HZ90" s="153">
        <v>42961</v>
      </c>
      <c r="IA90" s="153">
        <v>42962</v>
      </c>
      <c r="IB90" s="153">
        <v>42963</v>
      </c>
      <c r="IC90" s="153">
        <v>42964</v>
      </c>
      <c r="ID90" s="153">
        <v>42965</v>
      </c>
      <c r="IE90" s="153">
        <v>42966</v>
      </c>
      <c r="IF90" s="153">
        <v>42967</v>
      </c>
      <c r="IG90" s="153">
        <v>42968</v>
      </c>
      <c r="IH90" s="153">
        <v>42969</v>
      </c>
      <c r="II90" s="153">
        <v>42970</v>
      </c>
      <c r="IJ90" s="153">
        <v>42971</v>
      </c>
      <c r="IK90" s="153">
        <v>42972</v>
      </c>
      <c r="IL90" s="153">
        <v>42973</v>
      </c>
      <c r="IM90" s="153">
        <v>42974</v>
      </c>
      <c r="IN90" s="153">
        <v>42975</v>
      </c>
      <c r="IO90" s="153">
        <v>42976</v>
      </c>
      <c r="IP90" s="153">
        <v>42977</v>
      </c>
      <c r="IQ90" s="153">
        <v>42978</v>
      </c>
      <c r="IR90" s="153">
        <v>42979</v>
      </c>
      <c r="IS90" s="153">
        <v>42980</v>
      </c>
      <c r="IT90" s="153">
        <v>42981</v>
      </c>
      <c r="IU90" s="153">
        <v>42982</v>
      </c>
      <c r="IV90" s="153">
        <v>42983</v>
      </c>
      <c r="IW90" s="153">
        <v>42984</v>
      </c>
      <c r="IX90" s="153">
        <v>42985</v>
      </c>
      <c r="IY90" s="153">
        <v>42986</v>
      </c>
      <c r="IZ90" s="153">
        <v>42987</v>
      </c>
      <c r="JA90" s="153">
        <v>42988</v>
      </c>
      <c r="JB90" s="153">
        <v>42989</v>
      </c>
      <c r="JC90" s="153">
        <v>42990</v>
      </c>
      <c r="JD90" s="153">
        <v>42991</v>
      </c>
      <c r="JE90" s="153">
        <v>42992</v>
      </c>
      <c r="JF90" s="153">
        <v>42993</v>
      </c>
      <c r="JG90" s="153">
        <v>42994</v>
      </c>
      <c r="JH90" s="153">
        <v>42995</v>
      </c>
      <c r="JI90" s="153">
        <v>42996</v>
      </c>
      <c r="JJ90" s="153">
        <v>42997</v>
      </c>
      <c r="JK90" s="153">
        <v>42998</v>
      </c>
      <c r="JL90" s="153">
        <v>42999</v>
      </c>
      <c r="JM90" s="153">
        <v>43000</v>
      </c>
      <c r="JN90" s="153">
        <v>43001</v>
      </c>
      <c r="JO90" s="153">
        <v>43002</v>
      </c>
      <c r="JP90" s="153">
        <v>43003</v>
      </c>
      <c r="JQ90" s="153">
        <v>43004</v>
      </c>
      <c r="JR90" s="153">
        <v>43005</v>
      </c>
      <c r="JS90" s="153">
        <v>43006</v>
      </c>
      <c r="JT90" s="153">
        <v>43007</v>
      </c>
      <c r="JU90" s="153">
        <v>43008</v>
      </c>
      <c r="JV90" s="153">
        <v>43009</v>
      </c>
      <c r="JW90" s="153">
        <v>43010</v>
      </c>
      <c r="JX90" s="153">
        <v>43011</v>
      </c>
      <c r="JY90" s="153">
        <v>43012</v>
      </c>
      <c r="JZ90" s="153">
        <v>43013</v>
      </c>
      <c r="KA90" s="153">
        <v>43014</v>
      </c>
      <c r="KB90" s="153">
        <v>43015</v>
      </c>
      <c r="KC90" s="153">
        <v>43016</v>
      </c>
      <c r="KD90" s="153">
        <v>43017</v>
      </c>
      <c r="KE90" s="153">
        <v>43018</v>
      </c>
      <c r="KF90" s="153">
        <v>43019</v>
      </c>
      <c r="KG90" s="153">
        <v>43020</v>
      </c>
      <c r="KH90" s="153">
        <v>43021</v>
      </c>
      <c r="KI90" s="153">
        <v>43022</v>
      </c>
      <c r="KJ90" s="153">
        <v>43023</v>
      </c>
      <c r="KK90" s="153">
        <v>43024</v>
      </c>
      <c r="KL90" s="153">
        <v>43025</v>
      </c>
      <c r="KM90" s="153">
        <v>43026</v>
      </c>
      <c r="KN90" s="153">
        <v>43027</v>
      </c>
      <c r="KO90" s="153">
        <v>43028</v>
      </c>
      <c r="KP90" s="153">
        <v>43029</v>
      </c>
      <c r="KQ90" s="153">
        <v>43030</v>
      </c>
      <c r="KR90" s="153">
        <v>43031</v>
      </c>
      <c r="KS90" s="153">
        <v>43032</v>
      </c>
      <c r="KT90" s="153">
        <v>43033</v>
      </c>
      <c r="KU90" s="153">
        <v>43034</v>
      </c>
      <c r="KV90" s="153">
        <v>43035</v>
      </c>
      <c r="KW90" s="153">
        <v>43036</v>
      </c>
      <c r="KX90" s="153">
        <v>43037</v>
      </c>
      <c r="KY90" s="153">
        <v>43038</v>
      </c>
      <c r="KZ90" s="153">
        <v>43039</v>
      </c>
      <c r="LA90" s="153">
        <v>43040</v>
      </c>
      <c r="LB90" s="153">
        <v>43041</v>
      </c>
      <c r="LC90" s="153">
        <v>43042</v>
      </c>
      <c r="LD90" s="153">
        <v>43043</v>
      </c>
      <c r="LE90" s="153">
        <v>43044</v>
      </c>
      <c r="LF90" s="153">
        <v>43045</v>
      </c>
      <c r="LG90" s="153">
        <v>43046</v>
      </c>
      <c r="LH90" s="153">
        <v>43047</v>
      </c>
      <c r="LI90" s="153">
        <v>43048</v>
      </c>
      <c r="LJ90" s="153">
        <v>43049</v>
      </c>
      <c r="LK90" s="153">
        <v>43050</v>
      </c>
      <c r="LL90" s="153">
        <v>43051</v>
      </c>
      <c r="LM90" s="153">
        <v>43052</v>
      </c>
      <c r="LN90" s="153">
        <v>43053</v>
      </c>
      <c r="LO90" s="153">
        <v>43054</v>
      </c>
      <c r="LP90" s="153">
        <v>43055</v>
      </c>
      <c r="LQ90" s="153">
        <v>43056</v>
      </c>
      <c r="LR90" s="153">
        <v>43057</v>
      </c>
      <c r="LS90" s="153">
        <v>43058</v>
      </c>
      <c r="LT90" s="153">
        <v>43059</v>
      </c>
      <c r="LU90" s="153">
        <v>43060</v>
      </c>
      <c r="LV90" s="153">
        <v>43061</v>
      </c>
      <c r="LW90" s="153">
        <v>43062</v>
      </c>
      <c r="LX90" s="153">
        <v>43063</v>
      </c>
      <c r="LY90" s="153">
        <v>43064</v>
      </c>
      <c r="LZ90" s="153">
        <v>43065</v>
      </c>
      <c r="MA90" s="153">
        <v>43066</v>
      </c>
      <c r="MB90" s="153">
        <v>43067</v>
      </c>
      <c r="MC90" s="153">
        <v>43068</v>
      </c>
      <c r="MD90" s="153">
        <v>43069</v>
      </c>
      <c r="ME90" s="153">
        <v>43070</v>
      </c>
      <c r="MF90" s="153">
        <v>43071</v>
      </c>
      <c r="MG90" s="153">
        <v>43072</v>
      </c>
      <c r="MH90" s="153">
        <v>43073</v>
      </c>
      <c r="MI90" s="153">
        <v>43074</v>
      </c>
      <c r="MJ90" s="153">
        <v>43075</v>
      </c>
      <c r="MK90" s="153">
        <v>43076</v>
      </c>
      <c r="ML90" s="153">
        <v>43077</v>
      </c>
      <c r="MM90" s="153">
        <v>43078</v>
      </c>
      <c r="MN90" s="153">
        <v>43079</v>
      </c>
      <c r="MO90" s="153">
        <v>43080</v>
      </c>
      <c r="MP90" s="153">
        <v>43081</v>
      </c>
      <c r="MQ90" s="153">
        <v>43082</v>
      </c>
      <c r="MR90" s="153">
        <v>43083</v>
      </c>
      <c r="MS90" s="153">
        <v>43084</v>
      </c>
      <c r="MT90" s="153">
        <v>43085</v>
      </c>
      <c r="MU90" s="153">
        <v>43086</v>
      </c>
      <c r="MV90" s="153">
        <v>43087</v>
      </c>
      <c r="MW90" s="153">
        <v>43088</v>
      </c>
      <c r="MX90" s="153">
        <v>43089</v>
      </c>
      <c r="MY90" s="153">
        <v>43090</v>
      </c>
      <c r="MZ90" s="153">
        <v>43091</v>
      </c>
      <c r="NA90" s="153">
        <v>43092</v>
      </c>
      <c r="NB90" s="153">
        <v>43093</v>
      </c>
      <c r="NC90" s="153">
        <v>43094</v>
      </c>
      <c r="ND90" s="153">
        <v>43095</v>
      </c>
      <c r="NE90" s="153">
        <v>43096</v>
      </c>
      <c r="NF90" s="153">
        <v>43097</v>
      </c>
      <c r="NG90" s="153">
        <v>43098</v>
      </c>
      <c r="NH90" s="153">
        <v>43099</v>
      </c>
      <c r="NI90" s="153">
        <v>43100</v>
      </c>
      <c r="NJ90" s="154"/>
    </row>
    <row r="91" spans="1:374" s="155" customFormat="1" x14ac:dyDescent="0.35">
      <c r="A91" s="151"/>
      <c r="B91" s="1155"/>
      <c r="C91" s="1155"/>
      <c r="D91" s="1155"/>
      <c r="E91" s="1155"/>
      <c r="F91" s="1155"/>
      <c r="G91" s="1155"/>
      <c r="H91" s="1155"/>
      <c r="I91" s="156">
        <v>42736</v>
      </c>
      <c r="J91" s="157">
        <v>42737</v>
      </c>
      <c r="K91" s="157">
        <v>42738</v>
      </c>
      <c r="L91" s="157">
        <v>42739</v>
      </c>
      <c r="M91" s="157">
        <v>42740</v>
      </c>
      <c r="N91" s="157">
        <v>42741</v>
      </c>
      <c r="O91" s="157">
        <v>42742</v>
      </c>
      <c r="P91" s="157">
        <v>42743</v>
      </c>
      <c r="Q91" s="157">
        <v>42744</v>
      </c>
      <c r="R91" s="157">
        <v>42745</v>
      </c>
      <c r="S91" s="157">
        <v>42746</v>
      </c>
      <c r="T91" s="157">
        <v>42747</v>
      </c>
      <c r="U91" s="157">
        <v>42748</v>
      </c>
      <c r="V91" s="157">
        <v>42749</v>
      </c>
      <c r="W91" s="157">
        <v>42750</v>
      </c>
      <c r="X91" s="157">
        <v>42751</v>
      </c>
      <c r="Y91" s="157">
        <v>42752</v>
      </c>
      <c r="Z91" s="157">
        <v>42753</v>
      </c>
      <c r="AA91" s="157">
        <v>42754</v>
      </c>
      <c r="AB91" s="157">
        <v>42755</v>
      </c>
      <c r="AC91" s="157">
        <v>42756</v>
      </c>
      <c r="AD91" s="157">
        <v>42757</v>
      </c>
      <c r="AE91" s="157">
        <v>42758</v>
      </c>
      <c r="AF91" s="157">
        <v>42759</v>
      </c>
      <c r="AG91" s="157">
        <v>42760</v>
      </c>
      <c r="AH91" s="157">
        <v>42761</v>
      </c>
      <c r="AI91" s="157">
        <v>42762</v>
      </c>
      <c r="AJ91" s="157">
        <v>42763</v>
      </c>
      <c r="AK91" s="157">
        <v>42764</v>
      </c>
      <c r="AL91" s="157">
        <v>42765</v>
      </c>
      <c r="AM91" s="157">
        <v>42766</v>
      </c>
      <c r="AN91" s="157">
        <v>42767</v>
      </c>
      <c r="AO91" s="157">
        <v>42768</v>
      </c>
      <c r="AP91" s="157">
        <v>42769</v>
      </c>
      <c r="AQ91" s="157">
        <v>42770</v>
      </c>
      <c r="AR91" s="157">
        <v>42771</v>
      </c>
      <c r="AS91" s="157">
        <v>42772</v>
      </c>
      <c r="AT91" s="157">
        <v>42773</v>
      </c>
      <c r="AU91" s="157">
        <v>42774</v>
      </c>
      <c r="AV91" s="157">
        <v>42775</v>
      </c>
      <c r="AW91" s="157">
        <v>42776</v>
      </c>
      <c r="AX91" s="157">
        <v>42777</v>
      </c>
      <c r="AY91" s="157">
        <v>42778</v>
      </c>
      <c r="AZ91" s="157">
        <v>42779</v>
      </c>
      <c r="BA91" s="157">
        <v>42780</v>
      </c>
      <c r="BB91" s="157">
        <v>42781</v>
      </c>
      <c r="BC91" s="157">
        <v>42782</v>
      </c>
      <c r="BD91" s="157">
        <v>42783</v>
      </c>
      <c r="BE91" s="157">
        <v>42784</v>
      </c>
      <c r="BF91" s="157">
        <v>42785</v>
      </c>
      <c r="BG91" s="157">
        <v>42786</v>
      </c>
      <c r="BH91" s="157">
        <v>42787</v>
      </c>
      <c r="BI91" s="157">
        <v>42788</v>
      </c>
      <c r="BJ91" s="157">
        <v>42789</v>
      </c>
      <c r="BK91" s="157">
        <v>42790</v>
      </c>
      <c r="BL91" s="157">
        <v>42791</v>
      </c>
      <c r="BM91" s="157">
        <v>42792</v>
      </c>
      <c r="BN91" s="157">
        <v>42793</v>
      </c>
      <c r="BO91" s="157">
        <v>42794</v>
      </c>
      <c r="BP91" s="157">
        <v>42795</v>
      </c>
      <c r="BQ91" s="157">
        <v>42796</v>
      </c>
      <c r="BR91" s="157">
        <v>42797</v>
      </c>
      <c r="BS91" s="157">
        <v>42798</v>
      </c>
      <c r="BT91" s="157">
        <v>42799</v>
      </c>
      <c r="BU91" s="157">
        <v>42800</v>
      </c>
      <c r="BV91" s="157">
        <v>42801</v>
      </c>
      <c r="BW91" s="157">
        <v>42802</v>
      </c>
      <c r="BX91" s="157">
        <v>42803</v>
      </c>
      <c r="BY91" s="157">
        <v>42804</v>
      </c>
      <c r="BZ91" s="157">
        <v>42805</v>
      </c>
      <c r="CA91" s="157">
        <v>42806</v>
      </c>
      <c r="CB91" s="157">
        <v>42807</v>
      </c>
      <c r="CC91" s="157">
        <v>42808</v>
      </c>
      <c r="CD91" s="157">
        <v>42809</v>
      </c>
      <c r="CE91" s="157">
        <v>42810</v>
      </c>
      <c r="CF91" s="157">
        <v>42811</v>
      </c>
      <c r="CG91" s="157">
        <v>42812</v>
      </c>
      <c r="CH91" s="157">
        <v>42813</v>
      </c>
      <c r="CI91" s="157">
        <v>42814</v>
      </c>
      <c r="CJ91" s="157">
        <v>42815</v>
      </c>
      <c r="CK91" s="157">
        <v>42816</v>
      </c>
      <c r="CL91" s="157">
        <v>42817</v>
      </c>
      <c r="CM91" s="157">
        <v>42818</v>
      </c>
      <c r="CN91" s="157">
        <v>42819</v>
      </c>
      <c r="CO91" s="157">
        <v>42820</v>
      </c>
      <c r="CP91" s="157">
        <v>42821</v>
      </c>
      <c r="CQ91" s="157">
        <v>42822</v>
      </c>
      <c r="CR91" s="157">
        <v>42823</v>
      </c>
      <c r="CS91" s="157">
        <v>42824</v>
      </c>
      <c r="CT91" s="157">
        <v>42825</v>
      </c>
      <c r="CU91" s="157">
        <v>42826</v>
      </c>
      <c r="CV91" s="157">
        <v>42827</v>
      </c>
      <c r="CW91" s="157">
        <v>42828</v>
      </c>
      <c r="CX91" s="157">
        <v>42829</v>
      </c>
      <c r="CY91" s="157">
        <v>42830</v>
      </c>
      <c r="CZ91" s="157">
        <v>42831</v>
      </c>
      <c r="DA91" s="157">
        <v>42832</v>
      </c>
      <c r="DB91" s="157">
        <v>42833</v>
      </c>
      <c r="DC91" s="157">
        <v>42834</v>
      </c>
      <c r="DD91" s="157">
        <v>42835</v>
      </c>
      <c r="DE91" s="157">
        <v>42836</v>
      </c>
      <c r="DF91" s="157">
        <v>42837</v>
      </c>
      <c r="DG91" s="157">
        <v>42838</v>
      </c>
      <c r="DH91" s="157">
        <v>42839</v>
      </c>
      <c r="DI91" s="157">
        <v>42840</v>
      </c>
      <c r="DJ91" s="157">
        <v>42841</v>
      </c>
      <c r="DK91" s="157">
        <v>42842</v>
      </c>
      <c r="DL91" s="157">
        <v>42843</v>
      </c>
      <c r="DM91" s="157">
        <v>42844</v>
      </c>
      <c r="DN91" s="157">
        <v>42845</v>
      </c>
      <c r="DO91" s="157">
        <v>42846</v>
      </c>
      <c r="DP91" s="157">
        <v>42847</v>
      </c>
      <c r="DQ91" s="157">
        <v>42848</v>
      </c>
      <c r="DR91" s="157">
        <v>42849</v>
      </c>
      <c r="DS91" s="157">
        <v>42850</v>
      </c>
      <c r="DT91" s="157">
        <v>42851</v>
      </c>
      <c r="DU91" s="157">
        <v>42852</v>
      </c>
      <c r="DV91" s="157">
        <v>42853</v>
      </c>
      <c r="DW91" s="157">
        <v>42854</v>
      </c>
      <c r="DX91" s="157">
        <v>42855</v>
      </c>
      <c r="DY91" s="157">
        <v>42856</v>
      </c>
      <c r="DZ91" s="157">
        <v>42857</v>
      </c>
      <c r="EA91" s="157">
        <v>42858</v>
      </c>
      <c r="EB91" s="157">
        <v>42859</v>
      </c>
      <c r="EC91" s="157">
        <v>42860</v>
      </c>
      <c r="ED91" s="157">
        <v>42861</v>
      </c>
      <c r="EE91" s="157">
        <v>42862</v>
      </c>
      <c r="EF91" s="157">
        <v>42863</v>
      </c>
      <c r="EG91" s="157">
        <v>42864</v>
      </c>
      <c r="EH91" s="157">
        <v>42865</v>
      </c>
      <c r="EI91" s="157">
        <v>42866</v>
      </c>
      <c r="EJ91" s="157">
        <v>42867</v>
      </c>
      <c r="EK91" s="157">
        <v>42868</v>
      </c>
      <c r="EL91" s="157">
        <v>42869</v>
      </c>
      <c r="EM91" s="157">
        <v>42870</v>
      </c>
      <c r="EN91" s="157">
        <v>42871</v>
      </c>
      <c r="EO91" s="157">
        <v>42872</v>
      </c>
      <c r="EP91" s="157">
        <v>42873</v>
      </c>
      <c r="EQ91" s="157">
        <v>42874</v>
      </c>
      <c r="ER91" s="157">
        <v>42875</v>
      </c>
      <c r="ES91" s="157">
        <v>42876</v>
      </c>
      <c r="ET91" s="157">
        <v>42877</v>
      </c>
      <c r="EU91" s="157">
        <v>42878</v>
      </c>
      <c r="EV91" s="157">
        <v>42879</v>
      </c>
      <c r="EW91" s="157">
        <v>42880</v>
      </c>
      <c r="EX91" s="157">
        <v>42881</v>
      </c>
      <c r="EY91" s="157">
        <v>42882</v>
      </c>
      <c r="EZ91" s="157">
        <v>42883</v>
      </c>
      <c r="FA91" s="157">
        <v>42884</v>
      </c>
      <c r="FB91" s="157">
        <v>42885</v>
      </c>
      <c r="FC91" s="157">
        <v>42886</v>
      </c>
      <c r="FD91" s="157">
        <v>42887</v>
      </c>
      <c r="FE91" s="157">
        <v>42888</v>
      </c>
      <c r="FF91" s="157">
        <v>42889</v>
      </c>
      <c r="FG91" s="157">
        <v>42890</v>
      </c>
      <c r="FH91" s="157">
        <v>42891</v>
      </c>
      <c r="FI91" s="157">
        <v>42892</v>
      </c>
      <c r="FJ91" s="157">
        <v>42893</v>
      </c>
      <c r="FK91" s="157">
        <v>42894</v>
      </c>
      <c r="FL91" s="157">
        <v>42895</v>
      </c>
      <c r="FM91" s="157">
        <v>42896</v>
      </c>
      <c r="FN91" s="157">
        <v>42897</v>
      </c>
      <c r="FO91" s="157">
        <v>42898</v>
      </c>
      <c r="FP91" s="157">
        <v>42899</v>
      </c>
      <c r="FQ91" s="157">
        <v>42900</v>
      </c>
      <c r="FR91" s="157">
        <v>42901</v>
      </c>
      <c r="FS91" s="157">
        <v>42902</v>
      </c>
      <c r="FT91" s="157">
        <v>42903</v>
      </c>
      <c r="FU91" s="157">
        <v>42904</v>
      </c>
      <c r="FV91" s="157">
        <v>42905</v>
      </c>
      <c r="FW91" s="157">
        <v>42906</v>
      </c>
      <c r="FX91" s="157">
        <v>42907</v>
      </c>
      <c r="FY91" s="157">
        <v>42908</v>
      </c>
      <c r="FZ91" s="157">
        <v>42909</v>
      </c>
      <c r="GA91" s="157">
        <v>42910</v>
      </c>
      <c r="GB91" s="157">
        <v>42911</v>
      </c>
      <c r="GC91" s="157">
        <v>42912</v>
      </c>
      <c r="GD91" s="157">
        <v>42913</v>
      </c>
      <c r="GE91" s="157">
        <v>42914</v>
      </c>
      <c r="GF91" s="157">
        <v>42915</v>
      </c>
      <c r="GG91" s="157">
        <v>42916</v>
      </c>
      <c r="GH91" s="157">
        <v>42917</v>
      </c>
      <c r="GI91" s="157">
        <v>42918</v>
      </c>
      <c r="GJ91" s="157">
        <v>42919</v>
      </c>
      <c r="GK91" s="157">
        <v>42920</v>
      </c>
      <c r="GL91" s="157">
        <v>42921</v>
      </c>
      <c r="GM91" s="157">
        <v>42922</v>
      </c>
      <c r="GN91" s="157">
        <v>42923</v>
      </c>
      <c r="GO91" s="157">
        <v>42924</v>
      </c>
      <c r="GP91" s="157">
        <v>42925</v>
      </c>
      <c r="GQ91" s="157">
        <v>42926</v>
      </c>
      <c r="GR91" s="157">
        <v>42927</v>
      </c>
      <c r="GS91" s="157">
        <v>42928</v>
      </c>
      <c r="GT91" s="157">
        <v>42929</v>
      </c>
      <c r="GU91" s="157">
        <v>42930</v>
      </c>
      <c r="GV91" s="157">
        <v>42931</v>
      </c>
      <c r="GW91" s="157">
        <v>42932</v>
      </c>
      <c r="GX91" s="157">
        <v>42933</v>
      </c>
      <c r="GY91" s="157">
        <v>42934</v>
      </c>
      <c r="GZ91" s="157">
        <v>42935</v>
      </c>
      <c r="HA91" s="157">
        <v>42936</v>
      </c>
      <c r="HB91" s="157">
        <v>42937</v>
      </c>
      <c r="HC91" s="157">
        <v>42938</v>
      </c>
      <c r="HD91" s="157">
        <v>42939</v>
      </c>
      <c r="HE91" s="157">
        <v>42940</v>
      </c>
      <c r="HF91" s="157">
        <v>42941</v>
      </c>
      <c r="HG91" s="157">
        <v>42942</v>
      </c>
      <c r="HH91" s="157">
        <v>42943</v>
      </c>
      <c r="HI91" s="157">
        <v>42944</v>
      </c>
      <c r="HJ91" s="157">
        <v>42945</v>
      </c>
      <c r="HK91" s="157">
        <v>42946</v>
      </c>
      <c r="HL91" s="157">
        <v>42947</v>
      </c>
      <c r="HM91" s="157">
        <v>42948</v>
      </c>
      <c r="HN91" s="157">
        <v>42949</v>
      </c>
      <c r="HO91" s="157">
        <v>42950</v>
      </c>
      <c r="HP91" s="157">
        <v>42951</v>
      </c>
      <c r="HQ91" s="157">
        <v>42952</v>
      </c>
      <c r="HR91" s="157">
        <v>42953</v>
      </c>
      <c r="HS91" s="157">
        <v>42954</v>
      </c>
      <c r="HT91" s="157">
        <v>42955</v>
      </c>
      <c r="HU91" s="157">
        <v>42956</v>
      </c>
      <c r="HV91" s="157">
        <v>42957</v>
      </c>
      <c r="HW91" s="157">
        <v>42958</v>
      </c>
      <c r="HX91" s="157">
        <v>42959</v>
      </c>
      <c r="HY91" s="157">
        <v>42960</v>
      </c>
      <c r="HZ91" s="157">
        <v>42961</v>
      </c>
      <c r="IA91" s="157">
        <v>42962</v>
      </c>
      <c r="IB91" s="157">
        <v>42963</v>
      </c>
      <c r="IC91" s="157">
        <v>42964</v>
      </c>
      <c r="ID91" s="157">
        <v>42965</v>
      </c>
      <c r="IE91" s="157">
        <v>42966</v>
      </c>
      <c r="IF91" s="157">
        <v>42967</v>
      </c>
      <c r="IG91" s="157">
        <v>42968</v>
      </c>
      <c r="IH91" s="157">
        <v>42969</v>
      </c>
      <c r="II91" s="157">
        <v>42970</v>
      </c>
      <c r="IJ91" s="157">
        <v>42971</v>
      </c>
      <c r="IK91" s="157">
        <v>42972</v>
      </c>
      <c r="IL91" s="157">
        <v>42973</v>
      </c>
      <c r="IM91" s="157">
        <v>42974</v>
      </c>
      <c r="IN91" s="157">
        <v>42975</v>
      </c>
      <c r="IO91" s="157">
        <v>42976</v>
      </c>
      <c r="IP91" s="157">
        <v>42977</v>
      </c>
      <c r="IQ91" s="157">
        <v>42978</v>
      </c>
      <c r="IR91" s="157">
        <v>42979</v>
      </c>
      <c r="IS91" s="157">
        <v>42980</v>
      </c>
      <c r="IT91" s="157">
        <v>42981</v>
      </c>
      <c r="IU91" s="157">
        <v>42982</v>
      </c>
      <c r="IV91" s="157">
        <v>42983</v>
      </c>
      <c r="IW91" s="157">
        <v>42984</v>
      </c>
      <c r="IX91" s="157">
        <v>42985</v>
      </c>
      <c r="IY91" s="157">
        <v>42986</v>
      </c>
      <c r="IZ91" s="157">
        <v>42987</v>
      </c>
      <c r="JA91" s="157">
        <v>42988</v>
      </c>
      <c r="JB91" s="157">
        <v>42989</v>
      </c>
      <c r="JC91" s="157">
        <v>42990</v>
      </c>
      <c r="JD91" s="157">
        <v>42991</v>
      </c>
      <c r="JE91" s="157">
        <v>42992</v>
      </c>
      <c r="JF91" s="157">
        <v>42993</v>
      </c>
      <c r="JG91" s="157">
        <v>42994</v>
      </c>
      <c r="JH91" s="157">
        <v>42995</v>
      </c>
      <c r="JI91" s="157">
        <v>42996</v>
      </c>
      <c r="JJ91" s="157">
        <v>42997</v>
      </c>
      <c r="JK91" s="157">
        <v>42998</v>
      </c>
      <c r="JL91" s="157">
        <v>42999</v>
      </c>
      <c r="JM91" s="157">
        <v>43000</v>
      </c>
      <c r="JN91" s="157">
        <v>43001</v>
      </c>
      <c r="JO91" s="157">
        <v>43002</v>
      </c>
      <c r="JP91" s="157">
        <v>43003</v>
      </c>
      <c r="JQ91" s="157">
        <v>43004</v>
      </c>
      <c r="JR91" s="157">
        <v>43005</v>
      </c>
      <c r="JS91" s="157">
        <v>43006</v>
      </c>
      <c r="JT91" s="157">
        <v>43007</v>
      </c>
      <c r="JU91" s="157">
        <v>43008</v>
      </c>
      <c r="JV91" s="157">
        <v>43009</v>
      </c>
      <c r="JW91" s="157">
        <v>43010</v>
      </c>
      <c r="JX91" s="157">
        <v>43011</v>
      </c>
      <c r="JY91" s="157">
        <v>43012</v>
      </c>
      <c r="JZ91" s="157">
        <v>43013</v>
      </c>
      <c r="KA91" s="157">
        <v>43014</v>
      </c>
      <c r="KB91" s="157">
        <v>43015</v>
      </c>
      <c r="KC91" s="157">
        <v>43016</v>
      </c>
      <c r="KD91" s="157">
        <v>43017</v>
      </c>
      <c r="KE91" s="157">
        <v>43018</v>
      </c>
      <c r="KF91" s="157">
        <v>43019</v>
      </c>
      <c r="KG91" s="157">
        <v>43020</v>
      </c>
      <c r="KH91" s="157">
        <v>43021</v>
      </c>
      <c r="KI91" s="157">
        <v>43022</v>
      </c>
      <c r="KJ91" s="157">
        <v>43023</v>
      </c>
      <c r="KK91" s="157">
        <v>43024</v>
      </c>
      <c r="KL91" s="157">
        <v>43025</v>
      </c>
      <c r="KM91" s="157">
        <v>43026</v>
      </c>
      <c r="KN91" s="157">
        <v>43027</v>
      </c>
      <c r="KO91" s="157">
        <v>43028</v>
      </c>
      <c r="KP91" s="157">
        <v>43029</v>
      </c>
      <c r="KQ91" s="157">
        <v>43030</v>
      </c>
      <c r="KR91" s="157">
        <v>43031</v>
      </c>
      <c r="KS91" s="157">
        <v>43032</v>
      </c>
      <c r="KT91" s="157">
        <v>43033</v>
      </c>
      <c r="KU91" s="157">
        <v>43034</v>
      </c>
      <c r="KV91" s="157">
        <v>43035</v>
      </c>
      <c r="KW91" s="157">
        <v>43036</v>
      </c>
      <c r="KX91" s="157">
        <v>43037</v>
      </c>
      <c r="KY91" s="157">
        <v>43038</v>
      </c>
      <c r="KZ91" s="157">
        <v>43039</v>
      </c>
      <c r="LA91" s="157">
        <v>43040</v>
      </c>
      <c r="LB91" s="157">
        <v>43041</v>
      </c>
      <c r="LC91" s="157">
        <v>43042</v>
      </c>
      <c r="LD91" s="157">
        <v>43043</v>
      </c>
      <c r="LE91" s="157">
        <v>43044</v>
      </c>
      <c r="LF91" s="157">
        <v>43045</v>
      </c>
      <c r="LG91" s="157">
        <v>43046</v>
      </c>
      <c r="LH91" s="157">
        <v>43047</v>
      </c>
      <c r="LI91" s="157">
        <v>43048</v>
      </c>
      <c r="LJ91" s="157">
        <v>43049</v>
      </c>
      <c r="LK91" s="157">
        <v>43050</v>
      </c>
      <c r="LL91" s="157">
        <v>43051</v>
      </c>
      <c r="LM91" s="157">
        <v>43052</v>
      </c>
      <c r="LN91" s="157">
        <v>43053</v>
      </c>
      <c r="LO91" s="157">
        <v>43054</v>
      </c>
      <c r="LP91" s="157">
        <v>43055</v>
      </c>
      <c r="LQ91" s="157">
        <v>43056</v>
      </c>
      <c r="LR91" s="157">
        <v>43057</v>
      </c>
      <c r="LS91" s="157">
        <v>43058</v>
      </c>
      <c r="LT91" s="157">
        <v>43059</v>
      </c>
      <c r="LU91" s="157">
        <v>43060</v>
      </c>
      <c r="LV91" s="157">
        <v>43061</v>
      </c>
      <c r="LW91" s="157">
        <v>43062</v>
      </c>
      <c r="LX91" s="157">
        <v>43063</v>
      </c>
      <c r="LY91" s="157">
        <v>43064</v>
      </c>
      <c r="LZ91" s="157">
        <v>43065</v>
      </c>
      <c r="MA91" s="157">
        <v>43066</v>
      </c>
      <c r="MB91" s="157">
        <v>43067</v>
      </c>
      <c r="MC91" s="157">
        <v>43068</v>
      </c>
      <c r="MD91" s="157">
        <v>43069</v>
      </c>
      <c r="ME91" s="157">
        <v>43070</v>
      </c>
      <c r="MF91" s="157">
        <v>43071</v>
      </c>
      <c r="MG91" s="157">
        <v>43072</v>
      </c>
      <c r="MH91" s="157">
        <v>43073</v>
      </c>
      <c r="MI91" s="157">
        <v>43074</v>
      </c>
      <c r="MJ91" s="157">
        <v>43075</v>
      </c>
      <c r="MK91" s="157">
        <v>43076</v>
      </c>
      <c r="ML91" s="157">
        <v>43077</v>
      </c>
      <c r="MM91" s="157">
        <v>43078</v>
      </c>
      <c r="MN91" s="157">
        <v>43079</v>
      </c>
      <c r="MO91" s="157">
        <v>43080</v>
      </c>
      <c r="MP91" s="157">
        <v>43081</v>
      </c>
      <c r="MQ91" s="157">
        <v>43082</v>
      </c>
      <c r="MR91" s="157">
        <v>43083</v>
      </c>
      <c r="MS91" s="157">
        <v>43084</v>
      </c>
      <c r="MT91" s="157">
        <v>43085</v>
      </c>
      <c r="MU91" s="157">
        <v>43086</v>
      </c>
      <c r="MV91" s="157">
        <v>43087</v>
      </c>
      <c r="MW91" s="157">
        <v>43088</v>
      </c>
      <c r="MX91" s="157">
        <v>43089</v>
      </c>
      <c r="MY91" s="157">
        <v>43090</v>
      </c>
      <c r="MZ91" s="157">
        <v>43091</v>
      </c>
      <c r="NA91" s="157">
        <v>43092</v>
      </c>
      <c r="NB91" s="157">
        <v>43093</v>
      </c>
      <c r="NC91" s="157">
        <v>43094</v>
      </c>
      <c r="ND91" s="157">
        <v>43095</v>
      </c>
      <c r="NE91" s="157">
        <v>43096</v>
      </c>
      <c r="NF91" s="157">
        <v>43097</v>
      </c>
      <c r="NG91" s="157">
        <v>43098</v>
      </c>
      <c r="NH91" s="157">
        <v>43099</v>
      </c>
      <c r="NI91" s="157">
        <v>43100</v>
      </c>
      <c r="NJ91" s="154"/>
    </row>
    <row r="92" spans="1:374" s="155" customFormat="1" x14ac:dyDescent="0.35">
      <c r="A92" s="151"/>
      <c r="B92" s="1154"/>
      <c r="C92" s="1154"/>
      <c r="D92" s="1154"/>
      <c r="E92" s="1154"/>
      <c r="F92" s="1154"/>
      <c r="G92" s="1154"/>
      <c r="H92" s="1154" t="str">
        <f t="shared" ref="H92" si="34">IF(F92="","",F92-G92)</f>
        <v/>
      </c>
      <c r="I92" s="152">
        <v>42736</v>
      </c>
      <c r="J92" s="153">
        <v>42737</v>
      </c>
      <c r="K92" s="153">
        <v>42738</v>
      </c>
      <c r="L92" s="153">
        <v>42739</v>
      </c>
      <c r="M92" s="153">
        <v>42740</v>
      </c>
      <c r="N92" s="153">
        <v>42741</v>
      </c>
      <c r="O92" s="153">
        <v>42742</v>
      </c>
      <c r="P92" s="153">
        <v>42743</v>
      </c>
      <c r="Q92" s="153">
        <v>42744</v>
      </c>
      <c r="R92" s="153">
        <v>42745</v>
      </c>
      <c r="S92" s="153">
        <v>42746</v>
      </c>
      <c r="T92" s="153">
        <v>42747</v>
      </c>
      <c r="U92" s="153">
        <v>42748</v>
      </c>
      <c r="V92" s="153">
        <v>42749</v>
      </c>
      <c r="W92" s="153">
        <v>42750</v>
      </c>
      <c r="X92" s="153">
        <v>42751</v>
      </c>
      <c r="Y92" s="153">
        <v>42752</v>
      </c>
      <c r="Z92" s="153">
        <v>42753</v>
      </c>
      <c r="AA92" s="153">
        <v>42754</v>
      </c>
      <c r="AB92" s="153">
        <v>42755</v>
      </c>
      <c r="AC92" s="153">
        <v>42756</v>
      </c>
      <c r="AD92" s="153">
        <v>42757</v>
      </c>
      <c r="AE92" s="153">
        <v>42758</v>
      </c>
      <c r="AF92" s="153">
        <v>42759</v>
      </c>
      <c r="AG92" s="153">
        <v>42760</v>
      </c>
      <c r="AH92" s="153">
        <v>42761</v>
      </c>
      <c r="AI92" s="153">
        <v>42762</v>
      </c>
      <c r="AJ92" s="153">
        <v>42763</v>
      </c>
      <c r="AK92" s="153">
        <v>42764</v>
      </c>
      <c r="AL92" s="153">
        <v>42765</v>
      </c>
      <c r="AM92" s="153">
        <v>42766</v>
      </c>
      <c r="AN92" s="153">
        <v>42767</v>
      </c>
      <c r="AO92" s="153">
        <v>42768</v>
      </c>
      <c r="AP92" s="153">
        <v>42769</v>
      </c>
      <c r="AQ92" s="153">
        <v>42770</v>
      </c>
      <c r="AR92" s="153">
        <v>42771</v>
      </c>
      <c r="AS92" s="153">
        <v>42772</v>
      </c>
      <c r="AT92" s="153">
        <v>42773</v>
      </c>
      <c r="AU92" s="153">
        <v>42774</v>
      </c>
      <c r="AV92" s="153">
        <v>42775</v>
      </c>
      <c r="AW92" s="153">
        <v>42776</v>
      </c>
      <c r="AX92" s="153">
        <v>42777</v>
      </c>
      <c r="AY92" s="153">
        <v>42778</v>
      </c>
      <c r="AZ92" s="153">
        <v>42779</v>
      </c>
      <c r="BA92" s="153">
        <v>42780</v>
      </c>
      <c r="BB92" s="153">
        <v>42781</v>
      </c>
      <c r="BC92" s="153">
        <v>42782</v>
      </c>
      <c r="BD92" s="153">
        <v>42783</v>
      </c>
      <c r="BE92" s="153">
        <v>42784</v>
      </c>
      <c r="BF92" s="153">
        <v>42785</v>
      </c>
      <c r="BG92" s="153">
        <v>42786</v>
      </c>
      <c r="BH92" s="153">
        <v>42787</v>
      </c>
      <c r="BI92" s="153">
        <v>42788</v>
      </c>
      <c r="BJ92" s="153">
        <v>42789</v>
      </c>
      <c r="BK92" s="153">
        <v>42790</v>
      </c>
      <c r="BL92" s="153">
        <v>42791</v>
      </c>
      <c r="BM92" s="153">
        <v>42792</v>
      </c>
      <c r="BN92" s="153">
        <v>42793</v>
      </c>
      <c r="BO92" s="153">
        <v>42794</v>
      </c>
      <c r="BP92" s="153">
        <v>42795</v>
      </c>
      <c r="BQ92" s="153">
        <v>42796</v>
      </c>
      <c r="BR92" s="153">
        <v>42797</v>
      </c>
      <c r="BS92" s="153">
        <v>42798</v>
      </c>
      <c r="BT92" s="153">
        <v>42799</v>
      </c>
      <c r="BU92" s="153">
        <v>42800</v>
      </c>
      <c r="BV92" s="153">
        <v>42801</v>
      </c>
      <c r="BW92" s="153">
        <v>42802</v>
      </c>
      <c r="BX92" s="153">
        <v>42803</v>
      </c>
      <c r="BY92" s="153">
        <v>42804</v>
      </c>
      <c r="BZ92" s="153">
        <v>42805</v>
      </c>
      <c r="CA92" s="153">
        <v>42806</v>
      </c>
      <c r="CB92" s="153">
        <v>42807</v>
      </c>
      <c r="CC92" s="153">
        <v>42808</v>
      </c>
      <c r="CD92" s="153">
        <v>42809</v>
      </c>
      <c r="CE92" s="153">
        <v>42810</v>
      </c>
      <c r="CF92" s="153">
        <v>42811</v>
      </c>
      <c r="CG92" s="153">
        <v>42812</v>
      </c>
      <c r="CH92" s="153">
        <v>42813</v>
      </c>
      <c r="CI92" s="153">
        <v>42814</v>
      </c>
      <c r="CJ92" s="153">
        <v>42815</v>
      </c>
      <c r="CK92" s="153">
        <v>42816</v>
      </c>
      <c r="CL92" s="153">
        <v>42817</v>
      </c>
      <c r="CM92" s="153">
        <v>42818</v>
      </c>
      <c r="CN92" s="153">
        <v>42819</v>
      </c>
      <c r="CO92" s="153">
        <v>42820</v>
      </c>
      <c r="CP92" s="153">
        <v>42821</v>
      </c>
      <c r="CQ92" s="153">
        <v>42822</v>
      </c>
      <c r="CR92" s="153">
        <v>42823</v>
      </c>
      <c r="CS92" s="153">
        <v>42824</v>
      </c>
      <c r="CT92" s="153">
        <v>42825</v>
      </c>
      <c r="CU92" s="153">
        <v>42826</v>
      </c>
      <c r="CV92" s="153">
        <v>42827</v>
      </c>
      <c r="CW92" s="153">
        <v>42828</v>
      </c>
      <c r="CX92" s="153">
        <v>42829</v>
      </c>
      <c r="CY92" s="153">
        <v>42830</v>
      </c>
      <c r="CZ92" s="153">
        <v>42831</v>
      </c>
      <c r="DA92" s="153">
        <v>42832</v>
      </c>
      <c r="DB92" s="153">
        <v>42833</v>
      </c>
      <c r="DC92" s="153">
        <v>42834</v>
      </c>
      <c r="DD92" s="153">
        <v>42835</v>
      </c>
      <c r="DE92" s="153">
        <v>42836</v>
      </c>
      <c r="DF92" s="153">
        <v>42837</v>
      </c>
      <c r="DG92" s="153">
        <v>42838</v>
      </c>
      <c r="DH92" s="153">
        <v>42839</v>
      </c>
      <c r="DI92" s="153">
        <v>42840</v>
      </c>
      <c r="DJ92" s="153">
        <v>42841</v>
      </c>
      <c r="DK92" s="153">
        <v>42842</v>
      </c>
      <c r="DL92" s="153">
        <v>42843</v>
      </c>
      <c r="DM92" s="153">
        <v>42844</v>
      </c>
      <c r="DN92" s="153">
        <v>42845</v>
      </c>
      <c r="DO92" s="153">
        <v>42846</v>
      </c>
      <c r="DP92" s="153">
        <v>42847</v>
      </c>
      <c r="DQ92" s="153">
        <v>42848</v>
      </c>
      <c r="DR92" s="153">
        <v>42849</v>
      </c>
      <c r="DS92" s="153">
        <v>42850</v>
      </c>
      <c r="DT92" s="153">
        <v>42851</v>
      </c>
      <c r="DU92" s="153">
        <v>42852</v>
      </c>
      <c r="DV92" s="153">
        <v>42853</v>
      </c>
      <c r="DW92" s="153">
        <v>42854</v>
      </c>
      <c r="DX92" s="153">
        <v>42855</v>
      </c>
      <c r="DY92" s="153">
        <v>42856</v>
      </c>
      <c r="DZ92" s="153">
        <v>42857</v>
      </c>
      <c r="EA92" s="153">
        <v>42858</v>
      </c>
      <c r="EB92" s="153">
        <v>42859</v>
      </c>
      <c r="EC92" s="153">
        <v>42860</v>
      </c>
      <c r="ED92" s="153">
        <v>42861</v>
      </c>
      <c r="EE92" s="153">
        <v>42862</v>
      </c>
      <c r="EF92" s="153">
        <v>42863</v>
      </c>
      <c r="EG92" s="153">
        <v>42864</v>
      </c>
      <c r="EH92" s="153">
        <v>42865</v>
      </c>
      <c r="EI92" s="153">
        <v>42866</v>
      </c>
      <c r="EJ92" s="153">
        <v>42867</v>
      </c>
      <c r="EK92" s="153">
        <v>42868</v>
      </c>
      <c r="EL92" s="153">
        <v>42869</v>
      </c>
      <c r="EM92" s="153">
        <v>42870</v>
      </c>
      <c r="EN92" s="153">
        <v>42871</v>
      </c>
      <c r="EO92" s="153">
        <v>42872</v>
      </c>
      <c r="EP92" s="153">
        <v>42873</v>
      </c>
      <c r="EQ92" s="153">
        <v>42874</v>
      </c>
      <c r="ER92" s="153">
        <v>42875</v>
      </c>
      <c r="ES92" s="153">
        <v>42876</v>
      </c>
      <c r="ET92" s="153">
        <v>42877</v>
      </c>
      <c r="EU92" s="153">
        <v>42878</v>
      </c>
      <c r="EV92" s="153">
        <v>42879</v>
      </c>
      <c r="EW92" s="153">
        <v>42880</v>
      </c>
      <c r="EX92" s="153">
        <v>42881</v>
      </c>
      <c r="EY92" s="153">
        <v>42882</v>
      </c>
      <c r="EZ92" s="153">
        <v>42883</v>
      </c>
      <c r="FA92" s="153">
        <v>42884</v>
      </c>
      <c r="FB92" s="153">
        <v>42885</v>
      </c>
      <c r="FC92" s="153">
        <v>42886</v>
      </c>
      <c r="FD92" s="153">
        <v>42887</v>
      </c>
      <c r="FE92" s="153">
        <v>42888</v>
      </c>
      <c r="FF92" s="153">
        <v>42889</v>
      </c>
      <c r="FG92" s="153">
        <v>42890</v>
      </c>
      <c r="FH92" s="153">
        <v>42891</v>
      </c>
      <c r="FI92" s="153">
        <v>42892</v>
      </c>
      <c r="FJ92" s="153">
        <v>42893</v>
      </c>
      <c r="FK92" s="153">
        <v>42894</v>
      </c>
      <c r="FL92" s="153">
        <v>42895</v>
      </c>
      <c r="FM92" s="153">
        <v>42896</v>
      </c>
      <c r="FN92" s="153">
        <v>42897</v>
      </c>
      <c r="FO92" s="153">
        <v>42898</v>
      </c>
      <c r="FP92" s="153">
        <v>42899</v>
      </c>
      <c r="FQ92" s="153">
        <v>42900</v>
      </c>
      <c r="FR92" s="153">
        <v>42901</v>
      </c>
      <c r="FS92" s="153">
        <v>42902</v>
      </c>
      <c r="FT92" s="153">
        <v>42903</v>
      </c>
      <c r="FU92" s="153">
        <v>42904</v>
      </c>
      <c r="FV92" s="153">
        <v>42905</v>
      </c>
      <c r="FW92" s="153">
        <v>42906</v>
      </c>
      <c r="FX92" s="153">
        <v>42907</v>
      </c>
      <c r="FY92" s="153">
        <v>42908</v>
      </c>
      <c r="FZ92" s="153">
        <v>42909</v>
      </c>
      <c r="GA92" s="153">
        <v>42910</v>
      </c>
      <c r="GB92" s="153">
        <v>42911</v>
      </c>
      <c r="GC92" s="153">
        <v>42912</v>
      </c>
      <c r="GD92" s="153">
        <v>42913</v>
      </c>
      <c r="GE92" s="153">
        <v>42914</v>
      </c>
      <c r="GF92" s="153">
        <v>42915</v>
      </c>
      <c r="GG92" s="153">
        <v>42916</v>
      </c>
      <c r="GH92" s="153">
        <v>42917</v>
      </c>
      <c r="GI92" s="153">
        <v>42918</v>
      </c>
      <c r="GJ92" s="153">
        <v>42919</v>
      </c>
      <c r="GK92" s="153">
        <v>42920</v>
      </c>
      <c r="GL92" s="153">
        <v>42921</v>
      </c>
      <c r="GM92" s="153">
        <v>42922</v>
      </c>
      <c r="GN92" s="153">
        <v>42923</v>
      </c>
      <c r="GO92" s="153">
        <v>42924</v>
      </c>
      <c r="GP92" s="153">
        <v>42925</v>
      </c>
      <c r="GQ92" s="153">
        <v>42926</v>
      </c>
      <c r="GR92" s="153">
        <v>42927</v>
      </c>
      <c r="GS92" s="153">
        <v>42928</v>
      </c>
      <c r="GT92" s="153">
        <v>42929</v>
      </c>
      <c r="GU92" s="153">
        <v>42930</v>
      </c>
      <c r="GV92" s="153">
        <v>42931</v>
      </c>
      <c r="GW92" s="153">
        <v>42932</v>
      </c>
      <c r="GX92" s="153">
        <v>42933</v>
      </c>
      <c r="GY92" s="153">
        <v>42934</v>
      </c>
      <c r="GZ92" s="153">
        <v>42935</v>
      </c>
      <c r="HA92" s="153">
        <v>42936</v>
      </c>
      <c r="HB92" s="153">
        <v>42937</v>
      </c>
      <c r="HC92" s="153">
        <v>42938</v>
      </c>
      <c r="HD92" s="153">
        <v>42939</v>
      </c>
      <c r="HE92" s="153">
        <v>42940</v>
      </c>
      <c r="HF92" s="153">
        <v>42941</v>
      </c>
      <c r="HG92" s="153">
        <v>42942</v>
      </c>
      <c r="HH92" s="153">
        <v>42943</v>
      </c>
      <c r="HI92" s="153">
        <v>42944</v>
      </c>
      <c r="HJ92" s="153">
        <v>42945</v>
      </c>
      <c r="HK92" s="153">
        <v>42946</v>
      </c>
      <c r="HL92" s="153">
        <v>42947</v>
      </c>
      <c r="HM92" s="153">
        <v>42948</v>
      </c>
      <c r="HN92" s="153">
        <v>42949</v>
      </c>
      <c r="HO92" s="153">
        <v>42950</v>
      </c>
      <c r="HP92" s="153">
        <v>42951</v>
      </c>
      <c r="HQ92" s="153">
        <v>42952</v>
      </c>
      <c r="HR92" s="153">
        <v>42953</v>
      </c>
      <c r="HS92" s="153">
        <v>42954</v>
      </c>
      <c r="HT92" s="153">
        <v>42955</v>
      </c>
      <c r="HU92" s="153">
        <v>42956</v>
      </c>
      <c r="HV92" s="153">
        <v>42957</v>
      </c>
      <c r="HW92" s="153">
        <v>42958</v>
      </c>
      <c r="HX92" s="153">
        <v>42959</v>
      </c>
      <c r="HY92" s="153">
        <v>42960</v>
      </c>
      <c r="HZ92" s="153">
        <v>42961</v>
      </c>
      <c r="IA92" s="153">
        <v>42962</v>
      </c>
      <c r="IB92" s="153">
        <v>42963</v>
      </c>
      <c r="IC92" s="153">
        <v>42964</v>
      </c>
      <c r="ID92" s="153">
        <v>42965</v>
      </c>
      <c r="IE92" s="153">
        <v>42966</v>
      </c>
      <c r="IF92" s="153">
        <v>42967</v>
      </c>
      <c r="IG92" s="153">
        <v>42968</v>
      </c>
      <c r="IH92" s="153">
        <v>42969</v>
      </c>
      <c r="II92" s="153">
        <v>42970</v>
      </c>
      <c r="IJ92" s="153">
        <v>42971</v>
      </c>
      <c r="IK92" s="153">
        <v>42972</v>
      </c>
      <c r="IL92" s="153">
        <v>42973</v>
      </c>
      <c r="IM92" s="153">
        <v>42974</v>
      </c>
      <c r="IN92" s="153">
        <v>42975</v>
      </c>
      <c r="IO92" s="153">
        <v>42976</v>
      </c>
      <c r="IP92" s="153">
        <v>42977</v>
      </c>
      <c r="IQ92" s="153">
        <v>42978</v>
      </c>
      <c r="IR92" s="153">
        <v>42979</v>
      </c>
      <c r="IS92" s="153">
        <v>42980</v>
      </c>
      <c r="IT92" s="153">
        <v>42981</v>
      </c>
      <c r="IU92" s="153">
        <v>42982</v>
      </c>
      <c r="IV92" s="153">
        <v>42983</v>
      </c>
      <c r="IW92" s="153">
        <v>42984</v>
      </c>
      <c r="IX92" s="153">
        <v>42985</v>
      </c>
      <c r="IY92" s="153">
        <v>42986</v>
      </c>
      <c r="IZ92" s="153">
        <v>42987</v>
      </c>
      <c r="JA92" s="153">
        <v>42988</v>
      </c>
      <c r="JB92" s="153">
        <v>42989</v>
      </c>
      <c r="JC92" s="153">
        <v>42990</v>
      </c>
      <c r="JD92" s="153">
        <v>42991</v>
      </c>
      <c r="JE92" s="153">
        <v>42992</v>
      </c>
      <c r="JF92" s="153">
        <v>42993</v>
      </c>
      <c r="JG92" s="153">
        <v>42994</v>
      </c>
      <c r="JH92" s="153">
        <v>42995</v>
      </c>
      <c r="JI92" s="153">
        <v>42996</v>
      </c>
      <c r="JJ92" s="153">
        <v>42997</v>
      </c>
      <c r="JK92" s="153">
        <v>42998</v>
      </c>
      <c r="JL92" s="153">
        <v>42999</v>
      </c>
      <c r="JM92" s="153">
        <v>43000</v>
      </c>
      <c r="JN92" s="153">
        <v>43001</v>
      </c>
      <c r="JO92" s="153">
        <v>43002</v>
      </c>
      <c r="JP92" s="153">
        <v>43003</v>
      </c>
      <c r="JQ92" s="153">
        <v>43004</v>
      </c>
      <c r="JR92" s="153">
        <v>43005</v>
      </c>
      <c r="JS92" s="153">
        <v>43006</v>
      </c>
      <c r="JT92" s="153">
        <v>43007</v>
      </c>
      <c r="JU92" s="153">
        <v>43008</v>
      </c>
      <c r="JV92" s="153">
        <v>43009</v>
      </c>
      <c r="JW92" s="153">
        <v>43010</v>
      </c>
      <c r="JX92" s="153">
        <v>43011</v>
      </c>
      <c r="JY92" s="153">
        <v>43012</v>
      </c>
      <c r="JZ92" s="153">
        <v>43013</v>
      </c>
      <c r="KA92" s="153">
        <v>43014</v>
      </c>
      <c r="KB92" s="153">
        <v>43015</v>
      </c>
      <c r="KC92" s="153">
        <v>43016</v>
      </c>
      <c r="KD92" s="153">
        <v>43017</v>
      </c>
      <c r="KE92" s="153">
        <v>43018</v>
      </c>
      <c r="KF92" s="153">
        <v>43019</v>
      </c>
      <c r="KG92" s="153">
        <v>43020</v>
      </c>
      <c r="KH92" s="153">
        <v>43021</v>
      </c>
      <c r="KI92" s="153">
        <v>43022</v>
      </c>
      <c r="KJ92" s="153">
        <v>43023</v>
      </c>
      <c r="KK92" s="153">
        <v>43024</v>
      </c>
      <c r="KL92" s="153">
        <v>43025</v>
      </c>
      <c r="KM92" s="153">
        <v>43026</v>
      </c>
      <c r="KN92" s="153">
        <v>43027</v>
      </c>
      <c r="KO92" s="153">
        <v>43028</v>
      </c>
      <c r="KP92" s="153">
        <v>43029</v>
      </c>
      <c r="KQ92" s="153">
        <v>43030</v>
      </c>
      <c r="KR92" s="153">
        <v>43031</v>
      </c>
      <c r="KS92" s="153">
        <v>43032</v>
      </c>
      <c r="KT92" s="153">
        <v>43033</v>
      </c>
      <c r="KU92" s="153">
        <v>43034</v>
      </c>
      <c r="KV92" s="153">
        <v>43035</v>
      </c>
      <c r="KW92" s="153">
        <v>43036</v>
      </c>
      <c r="KX92" s="153">
        <v>43037</v>
      </c>
      <c r="KY92" s="153">
        <v>43038</v>
      </c>
      <c r="KZ92" s="153">
        <v>43039</v>
      </c>
      <c r="LA92" s="153">
        <v>43040</v>
      </c>
      <c r="LB92" s="153">
        <v>43041</v>
      </c>
      <c r="LC92" s="153">
        <v>43042</v>
      </c>
      <c r="LD92" s="153">
        <v>43043</v>
      </c>
      <c r="LE92" s="153">
        <v>43044</v>
      </c>
      <c r="LF92" s="153">
        <v>43045</v>
      </c>
      <c r="LG92" s="153">
        <v>43046</v>
      </c>
      <c r="LH92" s="153">
        <v>43047</v>
      </c>
      <c r="LI92" s="153">
        <v>43048</v>
      </c>
      <c r="LJ92" s="153">
        <v>43049</v>
      </c>
      <c r="LK92" s="153">
        <v>43050</v>
      </c>
      <c r="LL92" s="153">
        <v>43051</v>
      </c>
      <c r="LM92" s="153">
        <v>43052</v>
      </c>
      <c r="LN92" s="153">
        <v>43053</v>
      </c>
      <c r="LO92" s="153">
        <v>43054</v>
      </c>
      <c r="LP92" s="153">
        <v>43055</v>
      </c>
      <c r="LQ92" s="153">
        <v>43056</v>
      </c>
      <c r="LR92" s="153">
        <v>43057</v>
      </c>
      <c r="LS92" s="153">
        <v>43058</v>
      </c>
      <c r="LT92" s="153">
        <v>43059</v>
      </c>
      <c r="LU92" s="153">
        <v>43060</v>
      </c>
      <c r="LV92" s="153">
        <v>43061</v>
      </c>
      <c r="LW92" s="153">
        <v>43062</v>
      </c>
      <c r="LX92" s="153">
        <v>43063</v>
      </c>
      <c r="LY92" s="153">
        <v>43064</v>
      </c>
      <c r="LZ92" s="153">
        <v>43065</v>
      </c>
      <c r="MA92" s="153">
        <v>43066</v>
      </c>
      <c r="MB92" s="153">
        <v>43067</v>
      </c>
      <c r="MC92" s="153">
        <v>43068</v>
      </c>
      <c r="MD92" s="153">
        <v>43069</v>
      </c>
      <c r="ME92" s="153">
        <v>43070</v>
      </c>
      <c r="MF92" s="153">
        <v>43071</v>
      </c>
      <c r="MG92" s="153">
        <v>43072</v>
      </c>
      <c r="MH92" s="153">
        <v>43073</v>
      </c>
      <c r="MI92" s="153">
        <v>43074</v>
      </c>
      <c r="MJ92" s="153">
        <v>43075</v>
      </c>
      <c r="MK92" s="153">
        <v>43076</v>
      </c>
      <c r="ML92" s="153">
        <v>43077</v>
      </c>
      <c r="MM92" s="153">
        <v>43078</v>
      </c>
      <c r="MN92" s="153">
        <v>43079</v>
      </c>
      <c r="MO92" s="153">
        <v>43080</v>
      </c>
      <c r="MP92" s="153">
        <v>43081</v>
      </c>
      <c r="MQ92" s="153">
        <v>43082</v>
      </c>
      <c r="MR92" s="153">
        <v>43083</v>
      </c>
      <c r="MS92" s="153">
        <v>43084</v>
      </c>
      <c r="MT92" s="153">
        <v>43085</v>
      </c>
      <c r="MU92" s="153">
        <v>43086</v>
      </c>
      <c r="MV92" s="153">
        <v>43087</v>
      </c>
      <c r="MW92" s="153">
        <v>43088</v>
      </c>
      <c r="MX92" s="153">
        <v>43089</v>
      </c>
      <c r="MY92" s="153">
        <v>43090</v>
      </c>
      <c r="MZ92" s="153">
        <v>43091</v>
      </c>
      <c r="NA92" s="153">
        <v>43092</v>
      </c>
      <c r="NB92" s="153">
        <v>43093</v>
      </c>
      <c r="NC92" s="153">
        <v>43094</v>
      </c>
      <c r="ND92" s="153">
        <v>43095</v>
      </c>
      <c r="NE92" s="153">
        <v>43096</v>
      </c>
      <c r="NF92" s="153">
        <v>43097</v>
      </c>
      <c r="NG92" s="153">
        <v>43098</v>
      </c>
      <c r="NH92" s="153">
        <v>43099</v>
      </c>
      <c r="NI92" s="153">
        <v>43100</v>
      </c>
      <c r="NJ92" s="154"/>
    </row>
    <row r="93" spans="1:374" s="155" customFormat="1" x14ac:dyDescent="0.35">
      <c r="A93" s="151"/>
      <c r="B93" s="1155"/>
      <c r="C93" s="1155"/>
      <c r="D93" s="1155"/>
      <c r="E93" s="1155"/>
      <c r="F93" s="1155"/>
      <c r="G93" s="1155"/>
      <c r="H93" s="1155"/>
      <c r="I93" s="156">
        <v>42736</v>
      </c>
      <c r="J93" s="157">
        <v>42737</v>
      </c>
      <c r="K93" s="157">
        <v>42738</v>
      </c>
      <c r="L93" s="157">
        <v>42739</v>
      </c>
      <c r="M93" s="157">
        <v>42740</v>
      </c>
      <c r="N93" s="157">
        <v>42741</v>
      </c>
      <c r="O93" s="157">
        <v>42742</v>
      </c>
      <c r="P93" s="157">
        <v>42743</v>
      </c>
      <c r="Q93" s="157">
        <v>42744</v>
      </c>
      <c r="R93" s="157">
        <v>42745</v>
      </c>
      <c r="S93" s="157">
        <v>42746</v>
      </c>
      <c r="T93" s="157">
        <v>42747</v>
      </c>
      <c r="U93" s="157">
        <v>42748</v>
      </c>
      <c r="V93" s="157">
        <v>42749</v>
      </c>
      <c r="W93" s="157">
        <v>42750</v>
      </c>
      <c r="X93" s="157">
        <v>42751</v>
      </c>
      <c r="Y93" s="157">
        <v>42752</v>
      </c>
      <c r="Z93" s="157">
        <v>42753</v>
      </c>
      <c r="AA93" s="157">
        <v>42754</v>
      </c>
      <c r="AB93" s="157">
        <v>42755</v>
      </c>
      <c r="AC93" s="157">
        <v>42756</v>
      </c>
      <c r="AD93" s="157">
        <v>42757</v>
      </c>
      <c r="AE93" s="157">
        <v>42758</v>
      </c>
      <c r="AF93" s="157">
        <v>42759</v>
      </c>
      <c r="AG93" s="157">
        <v>42760</v>
      </c>
      <c r="AH93" s="157">
        <v>42761</v>
      </c>
      <c r="AI93" s="157">
        <v>42762</v>
      </c>
      <c r="AJ93" s="157">
        <v>42763</v>
      </c>
      <c r="AK93" s="157">
        <v>42764</v>
      </c>
      <c r="AL93" s="157">
        <v>42765</v>
      </c>
      <c r="AM93" s="157">
        <v>42766</v>
      </c>
      <c r="AN93" s="157">
        <v>42767</v>
      </c>
      <c r="AO93" s="157">
        <v>42768</v>
      </c>
      <c r="AP93" s="157">
        <v>42769</v>
      </c>
      <c r="AQ93" s="157">
        <v>42770</v>
      </c>
      <c r="AR93" s="157">
        <v>42771</v>
      </c>
      <c r="AS93" s="157">
        <v>42772</v>
      </c>
      <c r="AT93" s="157">
        <v>42773</v>
      </c>
      <c r="AU93" s="157">
        <v>42774</v>
      </c>
      <c r="AV93" s="157">
        <v>42775</v>
      </c>
      <c r="AW93" s="157">
        <v>42776</v>
      </c>
      <c r="AX93" s="157">
        <v>42777</v>
      </c>
      <c r="AY93" s="157">
        <v>42778</v>
      </c>
      <c r="AZ93" s="157">
        <v>42779</v>
      </c>
      <c r="BA93" s="157">
        <v>42780</v>
      </c>
      <c r="BB93" s="157">
        <v>42781</v>
      </c>
      <c r="BC93" s="157">
        <v>42782</v>
      </c>
      <c r="BD93" s="157">
        <v>42783</v>
      </c>
      <c r="BE93" s="157">
        <v>42784</v>
      </c>
      <c r="BF93" s="157">
        <v>42785</v>
      </c>
      <c r="BG93" s="157">
        <v>42786</v>
      </c>
      <c r="BH93" s="157">
        <v>42787</v>
      </c>
      <c r="BI93" s="157">
        <v>42788</v>
      </c>
      <c r="BJ93" s="157">
        <v>42789</v>
      </c>
      <c r="BK93" s="157">
        <v>42790</v>
      </c>
      <c r="BL93" s="157">
        <v>42791</v>
      </c>
      <c r="BM93" s="157">
        <v>42792</v>
      </c>
      <c r="BN93" s="157">
        <v>42793</v>
      </c>
      <c r="BO93" s="157">
        <v>42794</v>
      </c>
      <c r="BP93" s="157">
        <v>42795</v>
      </c>
      <c r="BQ93" s="157">
        <v>42796</v>
      </c>
      <c r="BR93" s="157">
        <v>42797</v>
      </c>
      <c r="BS93" s="157">
        <v>42798</v>
      </c>
      <c r="BT93" s="157">
        <v>42799</v>
      </c>
      <c r="BU93" s="157">
        <v>42800</v>
      </c>
      <c r="BV93" s="157">
        <v>42801</v>
      </c>
      <c r="BW93" s="157">
        <v>42802</v>
      </c>
      <c r="BX93" s="157">
        <v>42803</v>
      </c>
      <c r="BY93" s="157">
        <v>42804</v>
      </c>
      <c r="BZ93" s="157">
        <v>42805</v>
      </c>
      <c r="CA93" s="157">
        <v>42806</v>
      </c>
      <c r="CB93" s="157">
        <v>42807</v>
      </c>
      <c r="CC93" s="157">
        <v>42808</v>
      </c>
      <c r="CD93" s="157">
        <v>42809</v>
      </c>
      <c r="CE93" s="157">
        <v>42810</v>
      </c>
      <c r="CF93" s="157">
        <v>42811</v>
      </c>
      <c r="CG93" s="157">
        <v>42812</v>
      </c>
      <c r="CH93" s="157">
        <v>42813</v>
      </c>
      <c r="CI93" s="157">
        <v>42814</v>
      </c>
      <c r="CJ93" s="157">
        <v>42815</v>
      </c>
      <c r="CK93" s="157">
        <v>42816</v>
      </c>
      <c r="CL93" s="157">
        <v>42817</v>
      </c>
      <c r="CM93" s="157">
        <v>42818</v>
      </c>
      <c r="CN93" s="157">
        <v>42819</v>
      </c>
      <c r="CO93" s="157">
        <v>42820</v>
      </c>
      <c r="CP93" s="157">
        <v>42821</v>
      </c>
      <c r="CQ93" s="157">
        <v>42822</v>
      </c>
      <c r="CR93" s="157">
        <v>42823</v>
      </c>
      <c r="CS93" s="157">
        <v>42824</v>
      </c>
      <c r="CT93" s="157">
        <v>42825</v>
      </c>
      <c r="CU93" s="157">
        <v>42826</v>
      </c>
      <c r="CV93" s="157">
        <v>42827</v>
      </c>
      <c r="CW93" s="157">
        <v>42828</v>
      </c>
      <c r="CX93" s="157">
        <v>42829</v>
      </c>
      <c r="CY93" s="157">
        <v>42830</v>
      </c>
      <c r="CZ93" s="157">
        <v>42831</v>
      </c>
      <c r="DA93" s="157">
        <v>42832</v>
      </c>
      <c r="DB93" s="157">
        <v>42833</v>
      </c>
      <c r="DC93" s="157">
        <v>42834</v>
      </c>
      <c r="DD93" s="157">
        <v>42835</v>
      </c>
      <c r="DE93" s="157">
        <v>42836</v>
      </c>
      <c r="DF93" s="157">
        <v>42837</v>
      </c>
      <c r="DG93" s="157">
        <v>42838</v>
      </c>
      <c r="DH93" s="157">
        <v>42839</v>
      </c>
      <c r="DI93" s="157">
        <v>42840</v>
      </c>
      <c r="DJ93" s="157">
        <v>42841</v>
      </c>
      <c r="DK93" s="157">
        <v>42842</v>
      </c>
      <c r="DL93" s="157">
        <v>42843</v>
      </c>
      <c r="DM93" s="157">
        <v>42844</v>
      </c>
      <c r="DN93" s="157">
        <v>42845</v>
      </c>
      <c r="DO93" s="157">
        <v>42846</v>
      </c>
      <c r="DP93" s="157">
        <v>42847</v>
      </c>
      <c r="DQ93" s="157">
        <v>42848</v>
      </c>
      <c r="DR93" s="157">
        <v>42849</v>
      </c>
      <c r="DS93" s="157">
        <v>42850</v>
      </c>
      <c r="DT93" s="157">
        <v>42851</v>
      </c>
      <c r="DU93" s="157">
        <v>42852</v>
      </c>
      <c r="DV93" s="157">
        <v>42853</v>
      </c>
      <c r="DW93" s="157">
        <v>42854</v>
      </c>
      <c r="DX93" s="157">
        <v>42855</v>
      </c>
      <c r="DY93" s="157">
        <v>42856</v>
      </c>
      <c r="DZ93" s="157">
        <v>42857</v>
      </c>
      <c r="EA93" s="157">
        <v>42858</v>
      </c>
      <c r="EB93" s="157">
        <v>42859</v>
      </c>
      <c r="EC93" s="157">
        <v>42860</v>
      </c>
      <c r="ED93" s="157">
        <v>42861</v>
      </c>
      <c r="EE93" s="157">
        <v>42862</v>
      </c>
      <c r="EF93" s="157">
        <v>42863</v>
      </c>
      <c r="EG93" s="157">
        <v>42864</v>
      </c>
      <c r="EH93" s="157">
        <v>42865</v>
      </c>
      <c r="EI93" s="157">
        <v>42866</v>
      </c>
      <c r="EJ93" s="157">
        <v>42867</v>
      </c>
      <c r="EK93" s="157">
        <v>42868</v>
      </c>
      <c r="EL93" s="157">
        <v>42869</v>
      </c>
      <c r="EM93" s="157">
        <v>42870</v>
      </c>
      <c r="EN93" s="157">
        <v>42871</v>
      </c>
      <c r="EO93" s="157">
        <v>42872</v>
      </c>
      <c r="EP93" s="157">
        <v>42873</v>
      </c>
      <c r="EQ93" s="157">
        <v>42874</v>
      </c>
      <c r="ER93" s="157">
        <v>42875</v>
      </c>
      <c r="ES93" s="157">
        <v>42876</v>
      </c>
      <c r="ET93" s="157">
        <v>42877</v>
      </c>
      <c r="EU93" s="157">
        <v>42878</v>
      </c>
      <c r="EV93" s="157">
        <v>42879</v>
      </c>
      <c r="EW93" s="157">
        <v>42880</v>
      </c>
      <c r="EX93" s="157">
        <v>42881</v>
      </c>
      <c r="EY93" s="157">
        <v>42882</v>
      </c>
      <c r="EZ93" s="157">
        <v>42883</v>
      </c>
      <c r="FA93" s="157">
        <v>42884</v>
      </c>
      <c r="FB93" s="157">
        <v>42885</v>
      </c>
      <c r="FC93" s="157">
        <v>42886</v>
      </c>
      <c r="FD93" s="157">
        <v>42887</v>
      </c>
      <c r="FE93" s="157">
        <v>42888</v>
      </c>
      <c r="FF93" s="157">
        <v>42889</v>
      </c>
      <c r="FG93" s="157">
        <v>42890</v>
      </c>
      <c r="FH93" s="157">
        <v>42891</v>
      </c>
      <c r="FI93" s="157">
        <v>42892</v>
      </c>
      <c r="FJ93" s="157">
        <v>42893</v>
      </c>
      <c r="FK93" s="157">
        <v>42894</v>
      </c>
      <c r="FL93" s="157">
        <v>42895</v>
      </c>
      <c r="FM93" s="157">
        <v>42896</v>
      </c>
      <c r="FN93" s="157">
        <v>42897</v>
      </c>
      <c r="FO93" s="157">
        <v>42898</v>
      </c>
      <c r="FP93" s="157">
        <v>42899</v>
      </c>
      <c r="FQ93" s="157">
        <v>42900</v>
      </c>
      <c r="FR93" s="157">
        <v>42901</v>
      </c>
      <c r="FS93" s="157">
        <v>42902</v>
      </c>
      <c r="FT93" s="157">
        <v>42903</v>
      </c>
      <c r="FU93" s="157">
        <v>42904</v>
      </c>
      <c r="FV93" s="157">
        <v>42905</v>
      </c>
      <c r="FW93" s="157">
        <v>42906</v>
      </c>
      <c r="FX93" s="157">
        <v>42907</v>
      </c>
      <c r="FY93" s="157">
        <v>42908</v>
      </c>
      <c r="FZ93" s="157">
        <v>42909</v>
      </c>
      <c r="GA93" s="157">
        <v>42910</v>
      </c>
      <c r="GB93" s="157">
        <v>42911</v>
      </c>
      <c r="GC93" s="157">
        <v>42912</v>
      </c>
      <c r="GD93" s="157">
        <v>42913</v>
      </c>
      <c r="GE93" s="157">
        <v>42914</v>
      </c>
      <c r="GF93" s="157">
        <v>42915</v>
      </c>
      <c r="GG93" s="157">
        <v>42916</v>
      </c>
      <c r="GH93" s="157">
        <v>42917</v>
      </c>
      <c r="GI93" s="157">
        <v>42918</v>
      </c>
      <c r="GJ93" s="157">
        <v>42919</v>
      </c>
      <c r="GK93" s="157">
        <v>42920</v>
      </c>
      <c r="GL93" s="157">
        <v>42921</v>
      </c>
      <c r="GM93" s="157">
        <v>42922</v>
      </c>
      <c r="GN93" s="157">
        <v>42923</v>
      </c>
      <c r="GO93" s="157">
        <v>42924</v>
      </c>
      <c r="GP93" s="157">
        <v>42925</v>
      </c>
      <c r="GQ93" s="157">
        <v>42926</v>
      </c>
      <c r="GR93" s="157">
        <v>42927</v>
      </c>
      <c r="GS93" s="157">
        <v>42928</v>
      </c>
      <c r="GT93" s="157">
        <v>42929</v>
      </c>
      <c r="GU93" s="157">
        <v>42930</v>
      </c>
      <c r="GV93" s="157">
        <v>42931</v>
      </c>
      <c r="GW93" s="157">
        <v>42932</v>
      </c>
      <c r="GX93" s="157">
        <v>42933</v>
      </c>
      <c r="GY93" s="157">
        <v>42934</v>
      </c>
      <c r="GZ93" s="157">
        <v>42935</v>
      </c>
      <c r="HA93" s="157">
        <v>42936</v>
      </c>
      <c r="HB93" s="157">
        <v>42937</v>
      </c>
      <c r="HC93" s="157">
        <v>42938</v>
      </c>
      <c r="HD93" s="157">
        <v>42939</v>
      </c>
      <c r="HE93" s="157">
        <v>42940</v>
      </c>
      <c r="HF93" s="157">
        <v>42941</v>
      </c>
      <c r="HG93" s="157">
        <v>42942</v>
      </c>
      <c r="HH93" s="157">
        <v>42943</v>
      </c>
      <c r="HI93" s="157">
        <v>42944</v>
      </c>
      <c r="HJ93" s="157">
        <v>42945</v>
      </c>
      <c r="HK93" s="157">
        <v>42946</v>
      </c>
      <c r="HL93" s="157">
        <v>42947</v>
      </c>
      <c r="HM93" s="157">
        <v>42948</v>
      </c>
      <c r="HN93" s="157">
        <v>42949</v>
      </c>
      <c r="HO93" s="157">
        <v>42950</v>
      </c>
      <c r="HP93" s="157">
        <v>42951</v>
      </c>
      <c r="HQ93" s="157">
        <v>42952</v>
      </c>
      <c r="HR93" s="157">
        <v>42953</v>
      </c>
      <c r="HS93" s="157">
        <v>42954</v>
      </c>
      <c r="HT93" s="157">
        <v>42955</v>
      </c>
      <c r="HU93" s="157">
        <v>42956</v>
      </c>
      <c r="HV93" s="157">
        <v>42957</v>
      </c>
      <c r="HW93" s="157">
        <v>42958</v>
      </c>
      <c r="HX93" s="157">
        <v>42959</v>
      </c>
      <c r="HY93" s="157">
        <v>42960</v>
      </c>
      <c r="HZ93" s="157">
        <v>42961</v>
      </c>
      <c r="IA93" s="157">
        <v>42962</v>
      </c>
      <c r="IB93" s="157">
        <v>42963</v>
      </c>
      <c r="IC93" s="157">
        <v>42964</v>
      </c>
      <c r="ID93" s="157">
        <v>42965</v>
      </c>
      <c r="IE93" s="157">
        <v>42966</v>
      </c>
      <c r="IF93" s="157">
        <v>42967</v>
      </c>
      <c r="IG93" s="157">
        <v>42968</v>
      </c>
      <c r="IH93" s="157">
        <v>42969</v>
      </c>
      <c r="II93" s="157">
        <v>42970</v>
      </c>
      <c r="IJ93" s="157">
        <v>42971</v>
      </c>
      <c r="IK93" s="157">
        <v>42972</v>
      </c>
      <c r="IL93" s="157">
        <v>42973</v>
      </c>
      <c r="IM93" s="157">
        <v>42974</v>
      </c>
      <c r="IN93" s="157">
        <v>42975</v>
      </c>
      <c r="IO93" s="157">
        <v>42976</v>
      </c>
      <c r="IP93" s="157">
        <v>42977</v>
      </c>
      <c r="IQ93" s="157">
        <v>42978</v>
      </c>
      <c r="IR93" s="157">
        <v>42979</v>
      </c>
      <c r="IS93" s="157">
        <v>42980</v>
      </c>
      <c r="IT93" s="157">
        <v>42981</v>
      </c>
      <c r="IU93" s="157">
        <v>42982</v>
      </c>
      <c r="IV93" s="157">
        <v>42983</v>
      </c>
      <c r="IW93" s="157">
        <v>42984</v>
      </c>
      <c r="IX93" s="157">
        <v>42985</v>
      </c>
      <c r="IY93" s="157">
        <v>42986</v>
      </c>
      <c r="IZ93" s="157">
        <v>42987</v>
      </c>
      <c r="JA93" s="157">
        <v>42988</v>
      </c>
      <c r="JB93" s="157">
        <v>42989</v>
      </c>
      <c r="JC93" s="157">
        <v>42990</v>
      </c>
      <c r="JD93" s="157">
        <v>42991</v>
      </c>
      <c r="JE93" s="157">
        <v>42992</v>
      </c>
      <c r="JF93" s="157">
        <v>42993</v>
      </c>
      <c r="JG93" s="157">
        <v>42994</v>
      </c>
      <c r="JH93" s="157">
        <v>42995</v>
      </c>
      <c r="JI93" s="157">
        <v>42996</v>
      </c>
      <c r="JJ93" s="157">
        <v>42997</v>
      </c>
      <c r="JK93" s="157">
        <v>42998</v>
      </c>
      <c r="JL93" s="157">
        <v>42999</v>
      </c>
      <c r="JM93" s="157">
        <v>43000</v>
      </c>
      <c r="JN93" s="157">
        <v>43001</v>
      </c>
      <c r="JO93" s="157">
        <v>43002</v>
      </c>
      <c r="JP93" s="157">
        <v>43003</v>
      </c>
      <c r="JQ93" s="157">
        <v>43004</v>
      </c>
      <c r="JR93" s="157">
        <v>43005</v>
      </c>
      <c r="JS93" s="157">
        <v>43006</v>
      </c>
      <c r="JT93" s="157">
        <v>43007</v>
      </c>
      <c r="JU93" s="157">
        <v>43008</v>
      </c>
      <c r="JV93" s="157">
        <v>43009</v>
      </c>
      <c r="JW93" s="157">
        <v>43010</v>
      </c>
      <c r="JX93" s="157">
        <v>43011</v>
      </c>
      <c r="JY93" s="157">
        <v>43012</v>
      </c>
      <c r="JZ93" s="157">
        <v>43013</v>
      </c>
      <c r="KA93" s="157">
        <v>43014</v>
      </c>
      <c r="KB93" s="157">
        <v>43015</v>
      </c>
      <c r="KC93" s="157">
        <v>43016</v>
      </c>
      <c r="KD93" s="157">
        <v>43017</v>
      </c>
      <c r="KE93" s="157">
        <v>43018</v>
      </c>
      <c r="KF93" s="157">
        <v>43019</v>
      </c>
      <c r="KG93" s="157">
        <v>43020</v>
      </c>
      <c r="KH93" s="157">
        <v>43021</v>
      </c>
      <c r="KI93" s="157">
        <v>43022</v>
      </c>
      <c r="KJ93" s="157">
        <v>43023</v>
      </c>
      <c r="KK93" s="157">
        <v>43024</v>
      </c>
      <c r="KL93" s="157">
        <v>43025</v>
      </c>
      <c r="KM93" s="157">
        <v>43026</v>
      </c>
      <c r="KN93" s="157">
        <v>43027</v>
      </c>
      <c r="KO93" s="157">
        <v>43028</v>
      </c>
      <c r="KP93" s="157">
        <v>43029</v>
      </c>
      <c r="KQ93" s="157">
        <v>43030</v>
      </c>
      <c r="KR93" s="157">
        <v>43031</v>
      </c>
      <c r="KS93" s="157">
        <v>43032</v>
      </c>
      <c r="KT93" s="157">
        <v>43033</v>
      </c>
      <c r="KU93" s="157">
        <v>43034</v>
      </c>
      <c r="KV93" s="157">
        <v>43035</v>
      </c>
      <c r="KW93" s="157">
        <v>43036</v>
      </c>
      <c r="KX93" s="157">
        <v>43037</v>
      </c>
      <c r="KY93" s="157">
        <v>43038</v>
      </c>
      <c r="KZ93" s="157">
        <v>43039</v>
      </c>
      <c r="LA93" s="157">
        <v>43040</v>
      </c>
      <c r="LB93" s="157">
        <v>43041</v>
      </c>
      <c r="LC93" s="157">
        <v>43042</v>
      </c>
      <c r="LD93" s="157">
        <v>43043</v>
      </c>
      <c r="LE93" s="157">
        <v>43044</v>
      </c>
      <c r="LF93" s="157">
        <v>43045</v>
      </c>
      <c r="LG93" s="157">
        <v>43046</v>
      </c>
      <c r="LH93" s="157">
        <v>43047</v>
      </c>
      <c r="LI93" s="157">
        <v>43048</v>
      </c>
      <c r="LJ93" s="157">
        <v>43049</v>
      </c>
      <c r="LK93" s="157">
        <v>43050</v>
      </c>
      <c r="LL93" s="157">
        <v>43051</v>
      </c>
      <c r="LM93" s="157">
        <v>43052</v>
      </c>
      <c r="LN93" s="157">
        <v>43053</v>
      </c>
      <c r="LO93" s="157">
        <v>43054</v>
      </c>
      <c r="LP93" s="157">
        <v>43055</v>
      </c>
      <c r="LQ93" s="157">
        <v>43056</v>
      </c>
      <c r="LR93" s="157">
        <v>43057</v>
      </c>
      <c r="LS93" s="157">
        <v>43058</v>
      </c>
      <c r="LT93" s="157">
        <v>43059</v>
      </c>
      <c r="LU93" s="157">
        <v>43060</v>
      </c>
      <c r="LV93" s="157">
        <v>43061</v>
      </c>
      <c r="LW93" s="157">
        <v>43062</v>
      </c>
      <c r="LX93" s="157">
        <v>43063</v>
      </c>
      <c r="LY93" s="157">
        <v>43064</v>
      </c>
      <c r="LZ93" s="157">
        <v>43065</v>
      </c>
      <c r="MA93" s="157">
        <v>43066</v>
      </c>
      <c r="MB93" s="157">
        <v>43067</v>
      </c>
      <c r="MC93" s="157">
        <v>43068</v>
      </c>
      <c r="MD93" s="157">
        <v>43069</v>
      </c>
      <c r="ME93" s="157">
        <v>43070</v>
      </c>
      <c r="MF93" s="157">
        <v>43071</v>
      </c>
      <c r="MG93" s="157">
        <v>43072</v>
      </c>
      <c r="MH93" s="157">
        <v>43073</v>
      </c>
      <c r="MI93" s="157">
        <v>43074</v>
      </c>
      <c r="MJ93" s="157">
        <v>43075</v>
      </c>
      <c r="MK93" s="157">
        <v>43076</v>
      </c>
      <c r="ML93" s="157">
        <v>43077</v>
      </c>
      <c r="MM93" s="157">
        <v>43078</v>
      </c>
      <c r="MN93" s="157">
        <v>43079</v>
      </c>
      <c r="MO93" s="157">
        <v>43080</v>
      </c>
      <c r="MP93" s="157">
        <v>43081</v>
      </c>
      <c r="MQ93" s="157">
        <v>43082</v>
      </c>
      <c r="MR93" s="157">
        <v>43083</v>
      </c>
      <c r="MS93" s="157">
        <v>43084</v>
      </c>
      <c r="MT93" s="157">
        <v>43085</v>
      </c>
      <c r="MU93" s="157">
        <v>43086</v>
      </c>
      <c r="MV93" s="157">
        <v>43087</v>
      </c>
      <c r="MW93" s="157">
        <v>43088</v>
      </c>
      <c r="MX93" s="157">
        <v>43089</v>
      </c>
      <c r="MY93" s="157">
        <v>43090</v>
      </c>
      <c r="MZ93" s="157">
        <v>43091</v>
      </c>
      <c r="NA93" s="157">
        <v>43092</v>
      </c>
      <c r="NB93" s="157">
        <v>43093</v>
      </c>
      <c r="NC93" s="157">
        <v>43094</v>
      </c>
      <c r="ND93" s="157">
        <v>43095</v>
      </c>
      <c r="NE93" s="157">
        <v>43096</v>
      </c>
      <c r="NF93" s="157">
        <v>43097</v>
      </c>
      <c r="NG93" s="157">
        <v>43098</v>
      </c>
      <c r="NH93" s="157">
        <v>43099</v>
      </c>
      <c r="NI93" s="157">
        <v>43100</v>
      </c>
      <c r="NJ93" s="154"/>
    </row>
    <row r="94" spans="1:374" s="155" customFormat="1" x14ac:dyDescent="0.35">
      <c r="A94" s="151"/>
      <c r="B94" s="1154"/>
      <c r="C94" s="1154"/>
      <c r="D94" s="1154"/>
      <c r="E94" s="1154"/>
      <c r="F94" s="1154"/>
      <c r="G94" s="1154"/>
      <c r="H94" s="1154" t="str">
        <f t="shared" ref="H94" si="35">IF(F94="","",F94-G94)</f>
        <v/>
      </c>
      <c r="I94" s="152">
        <v>42736</v>
      </c>
      <c r="J94" s="153">
        <v>42737</v>
      </c>
      <c r="K94" s="153">
        <v>42738</v>
      </c>
      <c r="L94" s="153">
        <v>42739</v>
      </c>
      <c r="M94" s="153">
        <v>42740</v>
      </c>
      <c r="N94" s="153">
        <v>42741</v>
      </c>
      <c r="O94" s="153">
        <v>42742</v>
      </c>
      <c r="P94" s="153">
        <v>42743</v>
      </c>
      <c r="Q94" s="153">
        <v>42744</v>
      </c>
      <c r="R94" s="153">
        <v>42745</v>
      </c>
      <c r="S94" s="153">
        <v>42746</v>
      </c>
      <c r="T94" s="153">
        <v>42747</v>
      </c>
      <c r="U94" s="153">
        <v>42748</v>
      </c>
      <c r="V94" s="153">
        <v>42749</v>
      </c>
      <c r="W94" s="153">
        <v>42750</v>
      </c>
      <c r="X94" s="153">
        <v>42751</v>
      </c>
      <c r="Y94" s="153">
        <v>42752</v>
      </c>
      <c r="Z94" s="153">
        <v>42753</v>
      </c>
      <c r="AA94" s="153">
        <v>42754</v>
      </c>
      <c r="AB94" s="153">
        <v>42755</v>
      </c>
      <c r="AC94" s="153">
        <v>42756</v>
      </c>
      <c r="AD94" s="153">
        <v>42757</v>
      </c>
      <c r="AE94" s="153">
        <v>42758</v>
      </c>
      <c r="AF94" s="153">
        <v>42759</v>
      </c>
      <c r="AG94" s="153">
        <v>42760</v>
      </c>
      <c r="AH94" s="153">
        <v>42761</v>
      </c>
      <c r="AI94" s="153">
        <v>42762</v>
      </c>
      <c r="AJ94" s="153">
        <v>42763</v>
      </c>
      <c r="AK94" s="153">
        <v>42764</v>
      </c>
      <c r="AL94" s="153">
        <v>42765</v>
      </c>
      <c r="AM94" s="153">
        <v>42766</v>
      </c>
      <c r="AN94" s="153">
        <v>42767</v>
      </c>
      <c r="AO94" s="153">
        <v>42768</v>
      </c>
      <c r="AP94" s="153">
        <v>42769</v>
      </c>
      <c r="AQ94" s="153">
        <v>42770</v>
      </c>
      <c r="AR94" s="153">
        <v>42771</v>
      </c>
      <c r="AS94" s="153">
        <v>42772</v>
      </c>
      <c r="AT94" s="153">
        <v>42773</v>
      </c>
      <c r="AU94" s="153">
        <v>42774</v>
      </c>
      <c r="AV94" s="153">
        <v>42775</v>
      </c>
      <c r="AW94" s="153">
        <v>42776</v>
      </c>
      <c r="AX94" s="153">
        <v>42777</v>
      </c>
      <c r="AY94" s="153">
        <v>42778</v>
      </c>
      <c r="AZ94" s="153">
        <v>42779</v>
      </c>
      <c r="BA94" s="153">
        <v>42780</v>
      </c>
      <c r="BB94" s="153">
        <v>42781</v>
      </c>
      <c r="BC94" s="153">
        <v>42782</v>
      </c>
      <c r="BD94" s="153">
        <v>42783</v>
      </c>
      <c r="BE94" s="153">
        <v>42784</v>
      </c>
      <c r="BF94" s="153">
        <v>42785</v>
      </c>
      <c r="BG94" s="153">
        <v>42786</v>
      </c>
      <c r="BH94" s="153">
        <v>42787</v>
      </c>
      <c r="BI94" s="153">
        <v>42788</v>
      </c>
      <c r="BJ94" s="153">
        <v>42789</v>
      </c>
      <c r="BK94" s="153">
        <v>42790</v>
      </c>
      <c r="BL94" s="153">
        <v>42791</v>
      </c>
      <c r="BM94" s="153">
        <v>42792</v>
      </c>
      <c r="BN94" s="153">
        <v>42793</v>
      </c>
      <c r="BO94" s="153">
        <v>42794</v>
      </c>
      <c r="BP94" s="153">
        <v>42795</v>
      </c>
      <c r="BQ94" s="153">
        <v>42796</v>
      </c>
      <c r="BR94" s="153">
        <v>42797</v>
      </c>
      <c r="BS94" s="153">
        <v>42798</v>
      </c>
      <c r="BT94" s="153">
        <v>42799</v>
      </c>
      <c r="BU94" s="153">
        <v>42800</v>
      </c>
      <c r="BV94" s="153">
        <v>42801</v>
      </c>
      <c r="BW94" s="153">
        <v>42802</v>
      </c>
      <c r="BX94" s="153">
        <v>42803</v>
      </c>
      <c r="BY94" s="153">
        <v>42804</v>
      </c>
      <c r="BZ94" s="153">
        <v>42805</v>
      </c>
      <c r="CA94" s="153">
        <v>42806</v>
      </c>
      <c r="CB94" s="153">
        <v>42807</v>
      </c>
      <c r="CC94" s="153">
        <v>42808</v>
      </c>
      <c r="CD94" s="153">
        <v>42809</v>
      </c>
      <c r="CE94" s="153">
        <v>42810</v>
      </c>
      <c r="CF94" s="153">
        <v>42811</v>
      </c>
      <c r="CG94" s="153">
        <v>42812</v>
      </c>
      <c r="CH94" s="153">
        <v>42813</v>
      </c>
      <c r="CI94" s="153">
        <v>42814</v>
      </c>
      <c r="CJ94" s="153">
        <v>42815</v>
      </c>
      <c r="CK94" s="153">
        <v>42816</v>
      </c>
      <c r="CL94" s="153">
        <v>42817</v>
      </c>
      <c r="CM94" s="153">
        <v>42818</v>
      </c>
      <c r="CN94" s="153">
        <v>42819</v>
      </c>
      <c r="CO94" s="153">
        <v>42820</v>
      </c>
      <c r="CP94" s="153">
        <v>42821</v>
      </c>
      <c r="CQ94" s="153">
        <v>42822</v>
      </c>
      <c r="CR94" s="153">
        <v>42823</v>
      </c>
      <c r="CS94" s="153">
        <v>42824</v>
      </c>
      <c r="CT94" s="153">
        <v>42825</v>
      </c>
      <c r="CU94" s="153">
        <v>42826</v>
      </c>
      <c r="CV94" s="153">
        <v>42827</v>
      </c>
      <c r="CW94" s="153">
        <v>42828</v>
      </c>
      <c r="CX94" s="153">
        <v>42829</v>
      </c>
      <c r="CY94" s="153">
        <v>42830</v>
      </c>
      <c r="CZ94" s="153">
        <v>42831</v>
      </c>
      <c r="DA94" s="153">
        <v>42832</v>
      </c>
      <c r="DB94" s="153">
        <v>42833</v>
      </c>
      <c r="DC94" s="153">
        <v>42834</v>
      </c>
      <c r="DD94" s="153">
        <v>42835</v>
      </c>
      <c r="DE94" s="153">
        <v>42836</v>
      </c>
      <c r="DF94" s="153">
        <v>42837</v>
      </c>
      <c r="DG94" s="153">
        <v>42838</v>
      </c>
      <c r="DH94" s="153">
        <v>42839</v>
      </c>
      <c r="DI94" s="153">
        <v>42840</v>
      </c>
      <c r="DJ94" s="153">
        <v>42841</v>
      </c>
      <c r="DK94" s="153">
        <v>42842</v>
      </c>
      <c r="DL94" s="153">
        <v>42843</v>
      </c>
      <c r="DM94" s="153">
        <v>42844</v>
      </c>
      <c r="DN94" s="153">
        <v>42845</v>
      </c>
      <c r="DO94" s="153">
        <v>42846</v>
      </c>
      <c r="DP94" s="153">
        <v>42847</v>
      </c>
      <c r="DQ94" s="153">
        <v>42848</v>
      </c>
      <c r="DR94" s="153">
        <v>42849</v>
      </c>
      <c r="DS94" s="153">
        <v>42850</v>
      </c>
      <c r="DT94" s="153">
        <v>42851</v>
      </c>
      <c r="DU94" s="153">
        <v>42852</v>
      </c>
      <c r="DV94" s="153">
        <v>42853</v>
      </c>
      <c r="DW94" s="153">
        <v>42854</v>
      </c>
      <c r="DX94" s="153">
        <v>42855</v>
      </c>
      <c r="DY94" s="153">
        <v>42856</v>
      </c>
      <c r="DZ94" s="153">
        <v>42857</v>
      </c>
      <c r="EA94" s="153">
        <v>42858</v>
      </c>
      <c r="EB94" s="153">
        <v>42859</v>
      </c>
      <c r="EC94" s="153">
        <v>42860</v>
      </c>
      <c r="ED94" s="153">
        <v>42861</v>
      </c>
      <c r="EE94" s="153">
        <v>42862</v>
      </c>
      <c r="EF94" s="153">
        <v>42863</v>
      </c>
      <c r="EG94" s="153">
        <v>42864</v>
      </c>
      <c r="EH94" s="153">
        <v>42865</v>
      </c>
      <c r="EI94" s="153">
        <v>42866</v>
      </c>
      <c r="EJ94" s="153">
        <v>42867</v>
      </c>
      <c r="EK94" s="153">
        <v>42868</v>
      </c>
      <c r="EL94" s="153">
        <v>42869</v>
      </c>
      <c r="EM94" s="153">
        <v>42870</v>
      </c>
      <c r="EN94" s="153">
        <v>42871</v>
      </c>
      <c r="EO94" s="153">
        <v>42872</v>
      </c>
      <c r="EP94" s="153">
        <v>42873</v>
      </c>
      <c r="EQ94" s="153">
        <v>42874</v>
      </c>
      <c r="ER94" s="153">
        <v>42875</v>
      </c>
      <c r="ES94" s="153">
        <v>42876</v>
      </c>
      <c r="ET94" s="153">
        <v>42877</v>
      </c>
      <c r="EU94" s="153">
        <v>42878</v>
      </c>
      <c r="EV94" s="153">
        <v>42879</v>
      </c>
      <c r="EW94" s="153">
        <v>42880</v>
      </c>
      <c r="EX94" s="153">
        <v>42881</v>
      </c>
      <c r="EY94" s="153">
        <v>42882</v>
      </c>
      <c r="EZ94" s="153">
        <v>42883</v>
      </c>
      <c r="FA94" s="153">
        <v>42884</v>
      </c>
      <c r="FB94" s="153">
        <v>42885</v>
      </c>
      <c r="FC94" s="153">
        <v>42886</v>
      </c>
      <c r="FD94" s="153">
        <v>42887</v>
      </c>
      <c r="FE94" s="153">
        <v>42888</v>
      </c>
      <c r="FF94" s="153">
        <v>42889</v>
      </c>
      <c r="FG94" s="153">
        <v>42890</v>
      </c>
      <c r="FH94" s="153">
        <v>42891</v>
      </c>
      <c r="FI94" s="153">
        <v>42892</v>
      </c>
      <c r="FJ94" s="153">
        <v>42893</v>
      </c>
      <c r="FK94" s="153">
        <v>42894</v>
      </c>
      <c r="FL94" s="153">
        <v>42895</v>
      </c>
      <c r="FM94" s="153">
        <v>42896</v>
      </c>
      <c r="FN94" s="153">
        <v>42897</v>
      </c>
      <c r="FO94" s="153">
        <v>42898</v>
      </c>
      <c r="FP94" s="153">
        <v>42899</v>
      </c>
      <c r="FQ94" s="153">
        <v>42900</v>
      </c>
      <c r="FR94" s="153">
        <v>42901</v>
      </c>
      <c r="FS94" s="153">
        <v>42902</v>
      </c>
      <c r="FT94" s="153">
        <v>42903</v>
      </c>
      <c r="FU94" s="153">
        <v>42904</v>
      </c>
      <c r="FV94" s="153">
        <v>42905</v>
      </c>
      <c r="FW94" s="153">
        <v>42906</v>
      </c>
      <c r="FX94" s="153">
        <v>42907</v>
      </c>
      <c r="FY94" s="153">
        <v>42908</v>
      </c>
      <c r="FZ94" s="153">
        <v>42909</v>
      </c>
      <c r="GA94" s="153">
        <v>42910</v>
      </c>
      <c r="GB94" s="153">
        <v>42911</v>
      </c>
      <c r="GC94" s="153">
        <v>42912</v>
      </c>
      <c r="GD94" s="153">
        <v>42913</v>
      </c>
      <c r="GE94" s="153">
        <v>42914</v>
      </c>
      <c r="GF94" s="153">
        <v>42915</v>
      </c>
      <c r="GG94" s="153">
        <v>42916</v>
      </c>
      <c r="GH94" s="153">
        <v>42917</v>
      </c>
      <c r="GI94" s="153">
        <v>42918</v>
      </c>
      <c r="GJ94" s="153">
        <v>42919</v>
      </c>
      <c r="GK94" s="153">
        <v>42920</v>
      </c>
      <c r="GL94" s="153">
        <v>42921</v>
      </c>
      <c r="GM94" s="153">
        <v>42922</v>
      </c>
      <c r="GN94" s="153">
        <v>42923</v>
      </c>
      <c r="GO94" s="153">
        <v>42924</v>
      </c>
      <c r="GP94" s="153">
        <v>42925</v>
      </c>
      <c r="GQ94" s="153">
        <v>42926</v>
      </c>
      <c r="GR94" s="153">
        <v>42927</v>
      </c>
      <c r="GS94" s="153">
        <v>42928</v>
      </c>
      <c r="GT94" s="153">
        <v>42929</v>
      </c>
      <c r="GU94" s="153">
        <v>42930</v>
      </c>
      <c r="GV94" s="153">
        <v>42931</v>
      </c>
      <c r="GW94" s="153">
        <v>42932</v>
      </c>
      <c r="GX94" s="153">
        <v>42933</v>
      </c>
      <c r="GY94" s="153">
        <v>42934</v>
      </c>
      <c r="GZ94" s="153">
        <v>42935</v>
      </c>
      <c r="HA94" s="153">
        <v>42936</v>
      </c>
      <c r="HB94" s="153">
        <v>42937</v>
      </c>
      <c r="HC94" s="153">
        <v>42938</v>
      </c>
      <c r="HD94" s="153">
        <v>42939</v>
      </c>
      <c r="HE94" s="153">
        <v>42940</v>
      </c>
      <c r="HF94" s="153">
        <v>42941</v>
      </c>
      <c r="HG94" s="153">
        <v>42942</v>
      </c>
      <c r="HH94" s="153">
        <v>42943</v>
      </c>
      <c r="HI94" s="153">
        <v>42944</v>
      </c>
      <c r="HJ94" s="153">
        <v>42945</v>
      </c>
      <c r="HK94" s="153">
        <v>42946</v>
      </c>
      <c r="HL94" s="153">
        <v>42947</v>
      </c>
      <c r="HM94" s="153">
        <v>42948</v>
      </c>
      <c r="HN94" s="153">
        <v>42949</v>
      </c>
      <c r="HO94" s="153">
        <v>42950</v>
      </c>
      <c r="HP94" s="153">
        <v>42951</v>
      </c>
      <c r="HQ94" s="153">
        <v>42952</v>
      </c>
      <c r="HR94" s="153">
        <v>42953</v>
      </c>
      <c r="HS94" s="153">
        <v>42954</v>
      </c>
      <c r="HT94" s="153">
        <v>42955</v>
      </c>
      <c r="HU94" s="153">
        <v>42956</v>
      </c>
      <c r="HV94" s="153">
        <v>42957</v>
      </c>
      <c r="HW94" s="153">
        <v>42958</v>
      </c>
      <c r="HX94" s="153">
        <v>42959</v>
      </c>
      <c r="HY94" s="153">
        <v>42960</v>
      </c>
      <c r="HZ94" s="153">
        <v>42961</v>
      </c>
      <c r="IA94" s="153">
        <v>42962</v>
      </c>
      <c r="IB94" s="153">
        <v>42963</v>
      </c>
      <c r="IC94" s="153">
        <v>42964</v>
      </c>
      <c r="ID94" s="153">
        <v>42965</v>
      </c>
      <c r="IE94" s="153">
        <v>42966</v>
      </c>
      <c r="IF94" s="153">
        <v>42967</v>
      </c>
      <c r="IG94" s="153">
        <v>42968</v>
      </c>
      <c r="IH94" s="153">
        <v>42969</v>
      </c>
      <c r="II94" s="153">
        <v>42970</v>
      </c>
      <c r="IJ94" s="153">
        <v>42971</v>
      </c>
      <c r="IK94" s="153">
        <v>42972</v>
      </c>
      <c r="IL94" s="153">
        <v>42973</v>
      </c>
      <c r="IM94" s="153">
        <v>42974</v>
      </c>
      <c r="IN94" s="153">
        <v>42975</v>
      </c>
      <c r="IO94" s="153">
        <v>42976</v>
      </c>
      <c r="IP94" s="153">
        <v>42977</v>
      </c>
      <c r="IQ94" s="153">
        <v>42978</v>
      </c>
      <c r="IR94" s="153">
        <v>42979</v>
      </c>
      <c r="IS94" s="153">
        <v>42980</v>
      </c>
      <c r="IT94" s="153">
        <v>42981</v>
      </c>
      <c r="IU94" s="153">
        <v>42982</v>
      </c>
      <c r="IV94" s="153">
        <v>42983</v>
      </c>
      <c r="IW94" s="153">
        <v>42984</v>
      </c>
      <c r="IX94" s="153">
        <v>42985</v>
      </c>
      <c r="IY94" s="153">
        <v>42986</v>
      </c>
      <c r="IZ94" s="153">
        <v>42987</v>
      </c>
      <c r="JA94" s="153">
        <v>42988</v>
      </c>
      <c r="JB94" s="153">
        <v>42989</v>
      </c>
      <c r="JC94" s="153">
        <v>42990</v>
      </c>
      <c r="JD94" s="153">
        <v>42991</v>
      </c>
      <c r="JE94" s="153">
        <v>42992</v>
      </c>
      <c r="JF94" s="153">
        <v>42993</v>
      </c>
      <c r="JG94" s="153">
        <v>42994</v>
      </c>
      <c r="JH94" s="153">
        <v>42995</v>
      </c>
      <c r="JI94" s="153">
        <v>42996</v>
      </c>
      <c r="JJ94" s="153">
        <v>42997</v>
      </c>
      <c r="JK94" s="153">
        <v>42998</v>
      </c>
      <c r="JL94" s="153">
        <v>42999</v>
      </c>
      <c r="JM94" s="153">
        <v>43000</v>
      </c>
      <c r="JN94" s="153">
        <v>43001</v>
      </c>
      <c r="JO94" s="153">
        <v>43002</v>
      </c>
      <c r="JP94" s="153">
        <v>43003</v>
      </c>
      <c r="JQ94" s="153">
        <v>43004</v>
      </c>
      <c r="JR94" s="153">
        <v>43005</v>
      </c>
      <c r="JS94" s="153">
        <v>43006</v>
      </c>
      <c r="JT94" s="153">
        <v>43007</v>
      </c>
      <c r="JU94" s="153">
        <v>43008</v>
      </c>
      <c r="JV94" s="153">
        <v>43009</v>
      </c>
      <c r="JW94" s="153">
        <v>43010</v>
      </c>
      <c r="JX94" s="153">
        <v>43011</v>
      </c>
      <c r="JY94" s="153">
        <v>43012</v>
      </c>
      <c r="JZ94" s="153">
        <v>43013</v>
      </c>
      <c r="KA94" s="153">
        <v>43014</v>
      </c>
      <c r="KB94" s="153">
        <v>43015</v>
      </c>
      <c r="KC94" s="153">
        <v>43016</v>
      </c>
      <c r="KD94" s="153">
        <v>43017</v>
      </c>
      <c r="KE94" s="153">
        <v>43018</v>
      </c>
      <c r="KF94" s="153">
        <v>43019</v>
      </c>
      <c r="KG94" s="153">
        <v>43020</v>
      </c>
      <c r="KH94" s="153">
        <v>43021</v>
      </c>
      <c r="KI94" s="153">
        <v>43022</v>
      </c>
      <c r="KJ94" s="153">
        <v>43023</v>
      </c>
      <c r="KK94" s="153">
        <v>43024</v>
      </c>
      <c r="KL94" s="153">
        <v>43025</v>
      </c>
      <c r="KM94" s="153">
        <v>43026</v>
      </c>
      <c r="KN94" s="153">
        <v>43027</v>
      </c>
      <c r="KO94" s="153">
        <v>43028</v>
      </c>
      <c r="KP94" s="153">
        <v>43029</v>
      </c>
      <c r="KQ94" s="153">
        <v>43030</v>
      </c>
      <c r="KR94" s="153">
        <v>43031</v>
      </c>
      <c r="KS94" s="153">
        <v>43032</v>
      </c>
      <c r="KT94" s="153">
        <v>43033</v>
      </c>
      <c r="KU94" s="153">
        <v>43034</v>
      </c>
      <c r="KV94" s="153">
        <v>43035</v>
      </c>
      <c r="KW94" s="153">
        <v>43036</v>
      </c>
      <c r="KX94" s="153">
        <v>43037</v>
      </c>
      <c r="KY94" s="153">
        <v>43038</v>
      </c>
      <c r="KZ94" s="153">
        <v>43039</v>
      </c>
      <c r="LA94" s="153">
        <v>43040</v>
      </c>
      <c r="LB94" s="153">
        <v>43041</v>
      </c>
      <c r="LC94" s="153">
        <v>43042</v>
      </c>
      <c r="LD94" s="153">
        <v>43043</v>
      </c>
      <c r="LE94" s="153">
        <v>43044</v>
      </c>
      <c r="LF94" s="153">
        <v>43045</v>
      </c>
      <c r="LG94" s="153">
        <v>43046</v>
      </c>
      <c r="LH94" s="153">
        <v>43047</v>
      </c>
      <c r="LI94" s="153">
        <v>43048</v>
      </c>
      <c r="LJ94" s="153">
        <v>43049</v>
      </c>
      <c r="LK94" s="153">
        <v>43050</v>
      </c>
      <c r="LL94" s="153">
        <v>43051</v>
      </c>
      <c r="LM94" s="153">
        <v>43052</v>
      </c>
      <c r="LN94" s="153">
        <v>43053</v>
      </c>
      <c r="LO94" s="153">
        <v>43054</v>
      </c>
      <c r="LP94" s="153">
        <v>43055</v>
      </c>
      <c r="LQ94" s="153">
        <v>43056</v>
      </c>
      <c r="LR94" s="153">
        <v>43057</v>
      </c>
      <c r="LS94" s="153">
        <v>43058</v>
      </c>
      <c r="LT94" s="153">
        <v>43059</v>
      </c>
      <c r="LU94" s="153">
        <v>43060</v>
      </c>
      <c r="LV94" s="153">
        <v>43061</v>
      </c>
      <c r="LW94" s="153">
        <v>43062</v>
      </c>
      <c r="LX94" s="153">
        <v>43063</v>
      </c>
      <c r="LY94" s="153">
        <v>43064</v>
      </c>
      <c r="LZ94" s="153">
        <v>43065</v>
      </c>
      <c r="MA94" s="153">
        <v>43066</v>
      </c>
      <c r="MB94" s="153">
        <v>43067</v>
      </c>
      <c r="MC94" s="153">
        <v>43068</v>
      </c>
      <c r="MD94" s="153">
        <v>43069</v>
      </c>
      <c r="ME94" s="153">
        <v>43070</v>
      </c>
      <c r="MF94" s="153">
        <v>43071</v>
      </c>
      <c r="MG94" s="153">
        <v>43072</v>
      </c>
      <c r="MH94" s="153">
        <v>43073</v>
      </c>
      <c r="MI94" s="153">
        <v>43074</v>
      </c>
      <c r="MJ94" s="153">
        <v>43075</v>
      </c>
      <c r="MK94" s="153">
        <v>43076</v>
      </c>
      <c r="ML94" s="153">
        <v>43077</v>
      </c>
      <c r="MM94" s="153">
        <v>43078</v>
      </c>
      <c r="MN94" s="153">
        <v>43079</v>
      </c>
      <c r="MO94" s="153">
        <v>43080</v>
      </c>
      <c r="MP94" s="153">
        <v>43081</v>
      </c>
      <c r="MQ94" s="153">
        <v>43082</v>
      </c>
      <c r="MR94" s="153">
        <v>43083</v>
      </c>
      <c r="MS94" s="153">
        <v>43084</v>
      </c>
      <c r="MT94" s="153">
        <v>43085</v>
      </c>
      <c r="MU94" s="153">
        <v>43086</v>
      </c>
      <c r="MV94" s="153">
        <v>43087</v>
      </c>
      <c r="MW94" s="153">
        <v>43088</v>
      </c>
      <c r="MX94" s="153">
        <v>43089</v>
      </c>
      <c r="MY94" s="153">
        <v>43090</v>
      </c>
      <c r="MZ94" s="153">
        <v>43091</v>
      </c>
      <c r="NA94" s="153">
        <v>43092</v>
      </c>
      <c r="NB94" s="153">
        <v>43093</v>
      </c>
      <c r="NC94" s="153">
        <v>43094</v>
      </c>
      <c r="ND94" s="153">
        <v>43095</v>
      </c>
      <c r="NE94" s="153">
        <v>43096</v>
      </c>
      <c r="NF94" s="153">
        <v>43097</v>
      </c>
      <c r="NG94" s="153">
        <v>43098</v>
      </c>
      <c r="NH94" s="153">
        <v>43099</v>
      </c>
      <c r="NI94" s="153">
        <v>43100</v>
      </c>
      <c r="NJ94" s="154"/>
    </row>
    <row r="95" spans="1:374" s="155" customFormat="1" x14ac:dyDescent="0.35">
      <c r="A95" s="151"/>
      <c r="B95" s="1155"/>
      <c r="C95" s="1155"/>
      <c r="D95" s="1155"/>
      <c r="E95" s="1155"/>
      <c r="F95" s="1155"/>
      <c r="G95" s="1155"/>
      <c r="H95" s="1155"/>
      <c r="I95" s="156">
        <v>42736</v>
      </c>
      <c r="J95" s="157">
        <v>42737</v>
      </c>
      <c r="K95" s="157">
        <v>42738</v>
      </c>
      <c r="L95" s="157">
        <v>42739</v>
      </c>
      <c r="M95" s="157">
        <v>42740</v>
      </c>
      <c r="N95" s="157">
        <v>42741</v>
      </c>
      <c r="O95" s="157">
        <v>42742</v>
      </c>
      <c r="P95" s="157">
        <v>42743</v>
      </c>
      <c r="Q95" s="157">
        <v>42744</v>
      </c>
      <c r="R95" s="157">
        <v>42745</v>
      </c>
      <c r="S95" s="157">
        <v>42746</v>
      </c>
      <c r="T95" s="157">
        <v>42747</v>
      </c>
      <c r="U95" s="157">
        <v>42748</v>
      </c>
      <c r="V95" s="157">
        <v>42749</v>
      </c>
      <c r="W95" s="157">
        <v>42750</v>
      </c>
      <c r="X95" s="157">
        <v>42751</v>
      </c>
      <c r="Y95" s="157">
        <v>42752</v>
      </c>
      <c r="Z95" s="157">
        <v>42753</v>
      </c>
      <c r="AA95" s="157">
        <v>42754</v>
      </c>
      <c r="AB95" s="157">
        <v>42755</v>
      </c>
      <c r="AC95" s="157">
        <v>42756</v>
      </c>
      <c r="AD95" s="157">
        <v>42757</v>
      </c>
      <c r="AE95" s="157">
        <v>42758</v>
      </c>
      <c r="AF95" s="157">
        <v>42759</v>
      </c>
      <c r="AG95" s="157">
        <v>42760</v>
      </c>
      <c r="AH95" s="157">
        <v>42761</v>
      </c>
      <c r="AI95" s="157">
        <v>42762</v>
      </c>
      <c r="AJ95" s="157">
        <v>42763</v>
      </c>
      <c r="AK95" s="157">
        <v>42764</v>
      </c>
      <c r="AL95" s="157">
        <v>42765</v>
      </c>
      <c r="AM95" s="157">
        <v>42766</v>
      </c>
      <c r="AN95" s="157">
        <v>42767</v>
      </c>
      <c r="AO95" s="157">
        <v>42768</v>
      </c>
      <c r="AP95" s="157">
        <v>42769</v>
      </c>
      <c r="AQ95" s="157">
        <v>42770</v>
      </c>
      <c r="AR95" s="157">
        <v>42771</v>
      </c>
      <c r="AS95" s="157">
        <v>42772</v>
      </c>
      <c r="AT95" s="157">
        <v>42773</v>
      </c>
      <c r="AU95" s="157">
        <v>42774</v>
      </c>
      <c r="AV95" s="157">
        <v>42775</v>
      </c>
      <c r="AW95" s="157">
        <v>42776</v>
      </c>
      <c r="AX95" s="157">
        <v>42777</v>
      </c>
      <c r="AY95" s="157">
        <v>42778</v>
      </c>
      <c r="AZ95" s="157">
        <v>42779</v>
      </c>
      <c r="BA95" s="157">
        <v>42780</v>
      </c>
      <c r="BB95" s="157">
        <v>42781</v>
      </c>
      <c r="BC95" s="157">
        <v>42782</v>
      </c>
      <c r="BD95" s="157">
        <v>42783</v>
      </c>
      <c r="BE95" s="157">
        <v>42784</v>
      </c>
      <c r="BF95" s="157">
        <v>42785</v>
      </c>
      <c r="BG95" s="157">
        <v>42786</v>
      </c>
      <c r="BH95" s="157">
        <v>42787</v>
      </c>
      <c r="BI95" s="157">
        <v>42788</v>
      </c>
      <c r="BJ95" s="157">
        <v>42789</v>
      </c>
      <c r="BK95" s="157">
        <v>42790</v>
      </c>
      <c r="BL95" s="157">
        <v>42791</v>
      </c>
      <c r="BM95" s="157">
        <v>42792</v>
      </c>
      <c r="BN95" s="157">
        <v>42793</v>
      </c>
      <c r="BO95" s="157">
        <v>42794</v>
      </c>
      <c r="BP95" s="157">
        <v>42795</v>
      </c>
      <c r="BQ95" s="157">
        <v>42796</v>
      </c>
      <c r="BR95" s="157">
        <v>42797</v>
      </c>
      <c r="BS95" s="157">
        <v>42798</v>
      </c>
      <c r="BT95" s="157">
        <v>42799</v>
      </c>
      <c r="BU95" s="157">
        <v>42800</v>
      </c>
      <c r="BV95" s="157">
        <v>42801</v>
      </c>
      <c r="BW95" s="157">
        <v>42802</v>
      </c>
      <c r="BX95" s="157">
        <v>42803</v>
      </c>
      <c r="BY95" s="157">
        <v>42804</v>
      </c>
      <c r="BZ95" s="157">
        <v>42805</v>
      </c>
      <c r="CA95" s="157">
        <v>42806</v>
      </c>
      <c r="CB95" s="157">
        <v>42807</v>
      </c>
      <c r="CC95" s="157">
        <v>42808</v>
      </c>
      <c r="CD95" s="157">
        <v>42809</v>
      </c>
      <c r="CE95" s="157">
        <v>42810</v>
      </c>
      <c r="CF95" s="157">
        <v>42811</v>
      </c>
      <c r="CG95" s="157">
        <v>42812</v>
      </c>
      <c r="CH95" s="157">
        <v>42813</v>
      </c>
      <c r="CI95" s="157">
        <v>42814</v>
      </c>
      <c r="CJ95" s="157">
        <v>42815</v>
      </c>
      <c r="CK95" s="157">
        <v>42816</v>
      </c>
      <c r="CL95" s="157">
        <v>42817</v>
      </c>
      <c r="CM95" s="157">
        <v>42818</v>
      </c>
      <c r="CN95" s="157">
        <v>42819</v>
      </c>
      <c r="CO95" s="157">
        <v>42820</v>
      </c>
      <c r="CP95" s="157">
        <v>42821</v>
      </c>
      <c r="CQ95" s="157">
        <v>42822</v>
      </c>
      <c r="CR95" s="157">
        <v>42823</v>
      </c>
      <c r="CS95" s="157">
        <v>42824</v>
      </c>
      <c r="CT95" s="157">
        <v>42825</v>
      </c>
      <c r="CU95" s="157">
        <v>42826</v>
      </c>
      <c r="CV95" s="157">
        <v>42827</v>
      </c>
      <c r="CW95" s="157">
        <v>42828</v>
      </c>
      <c r="CX95" s="157">
        <v>42829</v>
      </c>
      <c r="CY95" s="157">
        <v>42830</v>
      </c>
      <c r="CZ95" s="157">
        <v>42831</v>
      </c>
      <c r="DA95" s="157">
        <v>42832</v>
      </c>
      <c r="DB95" s="157">
        <v>42833</v>
      </c>
      <c r="DC95" s="157">
        <v>42834</v>
      </c>
      <c r="DD95" s="157">
        <v>42835</v>
      </c>
      <c r="DE95" s="157">
        <v>42836</v>
      </c>
      <c r="DF95" s="157">
        <v>42837</v>
      </c>
      <c r="DG95" s="157">
        <v>42838</v>
      </c>
      <c r="DH95" s="157">
        <v>42839</v>
      </c>
      <c r="DI95" s="157">
        <v>42840</v>
      </c>
      <c r="DJ95" s="157">
        <v>42841</v>
      </c>
      <c r="DK95" s="157">
        <v>42842</v>
      </c>
      <c r="DL95" s="157">
        <v>42843</v>
      </c>
      <c r="DM95" s="157">
        <v>42844</v>
      </c>
      <c r="DN95" s="157">
        <v>42845</v>
      </c>
      <c r="DO95" s="157">
        <v>42846</v>
      </c>
      <c r="DP95" s="157">
        <v>42847</v>
      </c>
      <c r="DQ95" s="157">
        <v>42848</v>
      </c>
      <c r="DR95" s="157">
        <v>42849</v>
      </c>
      <c r="DS95" s="157">
        <v>42850</v>
      </c>
      <c r="DT95" s="157">
        <v>42851</v>
      </c>
      <c r="DU95" s="157">
        <v>42852</v>
      </c>
      <c r="DV95" s="157">
        <v>42853</v>
      </c>
      <c r="DW95" s="157">
        <v>42854</v>
      </c>
      <c r="DX95" s="157">
        <v>42855</v>
      </c>
      <c r="DY95" s="157">
        <v>42856</v>
      </c>
      <c r="DZ95" s="157">
        <v>42857</v>
      </c>
      <c r="EA95" s="157">
        <v>42858</v>
      </c>
      <c r="EB95" s="157">
        <v>42859</v>
      </c>
      <c r="EC95" s="157">
        <v>42860</v>
      </c>
      <c r="ED95" s="157">
        <v>42861</v>
      </c>
      <c r="EE95" s="157">
        <v>42862</v>
      </c>
      <c r="EF95" s="157">
        <v>42863</v>
      </c>
      <c r="EG95" s="157">
        <v>42864</v>
      </c>
      <c r="EH95" s="157">
        <v>42865</v>
      </c>
      <c r="EI95" s="157">
        <v>42866</v>
      </c>
      <c r="EJ95" s="157">
        <v>42867</v>
      </c>
      <c r="EK95" s="157">
        <v>42868</v>
      </c>
      <c r="EL95" s="157">
        <v>42869</v>
      </c>
      <c r="EM95" s="157">
        <v>42870</v>
      </c>
      <c r="EN95" s="157">
        <v>42871</v>
      </c>
      <c r="EO95" s="157">
        <v>42872</v>
      </c>
      <c r="EP95" s="157">
        <v>42873</v>
      </c>
      <c r="EQ95" s="157">
        <v>42874</v>
      </c>
      <c r="ER95" s="157">
        <v>42875</v>
      </c>
      <c r="ES95" s="157">
        <v>42876</v>
      </c>
      <c r="ET95" s="157">
        <v>42877</v>
      </c>
      <c r="EU95" s="157">
        <v>42878</v>
      </c>
      <c r="EV95" s="157">
        <v>42879</v>
      </c>
      <c r="EW95" s="157">
        <v>42880</v>
      </c>
      <c r="EX95" s="157">
        <v>42881</v>
      </c>
      <c r="EY95" s="157">
        <v>42882</v>
      </c>
      <c r="EZ95" s="157">
        <v>42883</v>
      </c>
      <c r="FA95" s="157">
        <v>42884</v>
      </c>
      <c r="FB95" s="157">
        <v>42885</v>
      </c>
      <c r="FC95" s="157">
        <v>42886</v>
      </c>
      <c r="FD95" s="157">
        <v>42887</v>
      </c>
      <c r="FE95" s="157">
        <v>42888</v>
      </c>
      <c r="FF95" s="157">
        <v>42889</v>
      </c>
      <c r="FG95" s="157">
        <v>42890</v>
      </c>
      <c r="FH95" s="157">
        <v>42891</v>
      </c>
      <c r="FI95" s="157">
        <v>42892</v>
      </c>
      <c r="FJ95" s="157">
        <v>42893</v>
      </c>
      <c r="FK95" s="157">
        <v>42894</v>
      </c>
      <c r="FL95" s="157">
        <v>42895</v>
      </c>
      <c r="FM95" s="157">
        <v>42896</v>
      </c>
      <c r="FN95" s="157">
        <v>42897</v>
      </c>
      <c r="FO95" s="157">
        <v>42898</v>
      </c>
      <c r="FP95" s="157">
        <v>42899</v>
      </c>
      <c r="FQ95" s="157">
        <v>42900</v>
      </c>
      <c r="FR95" s="157">
        <v>42901</v>
      </c>
      <c r="FS95" s="157">
        <v>42902</v>
      </c>
      <c r="FT95" s="157">
        <v>42903</v>
      </c>
      <c r="FU95" s="157">
        <v>42904</v>
      </c>
      <c r="FV95" s="157">
        <v>42905</v>
      </c>
      <c r="FW95" s="157">
        <v>42906</v>
      </c>
      <c r="FX95" s="157">
        <v>42907</v>
      </c>
      <c r="FY95" s="157">
        <v>42908</v>
      </c>
      <c r="FZ95" s="157">
        <v>42909</v>
      </c>
      <c r="GA95" s="157">
        <v>42910</v>
      </c>
      <c r="GB95" s="157">
        <v>42911</v>
      </c>
      <c r="GC95" s="157">
        <v>42912</v>
      </c>
      <c r="GD95" s="157">
        <v>42913</v>
      </c>
      <c r="GE95" s="157">
        <v>42914</v>
      </c>
      <c r="GF95" s="157">
        <v>42915</v>
      </c>
      <c r="GG95" s="157">
        <v>42916</v>
      </c>
      <c r="GH95" s="157">
        <v>42917</v>
      </c>
      <c r="GI95" s="157">
        <v>42918</v>
      </c>
      <c r="GJ95" s="157">
        <v>42919</v>
      </c>
      <c r="GK95" s="157">
        <v>42920</v>
      </c>
      <c r="GL95" s="157">
        <v>42921</v>
      </c>
      <c r="GM95" s="157">
        <v>42922</v>
      </c>
      <c r="GN95" s="157">
        <v>42923</v>
      </c>
      <c r="GO95" s="157">
        <v>42924</v>
      </c>
      <c r="GP95" s="157">
        <v>42925</v>
      </c>
      <c r="GQ95" s="157">
        <v>42926</v>
      </c>
      <c r="GR95" s="157">
        <v>42927</v>
      </c>
      <c r="GS95" s="157">
        <v>42928</v>
      </c>
      <c r="GT95" s="157">
        <v>42929</v>
      </c>
      <c r="GU95" s="157">
        <v>42930</v>
      </c>
      <c r="GV95" s="157">
        <v>42931</v>
      </c>
      <c r="GW95" s="157">
        <v>42932</v>
      </c>
      <c r="GX95" s="157">
        <v>42933</v>
      </c>
      <c r="GY95" s="157">
        <v>42934</v>
      </c>
      <c r="GZ95" s="157">
        <v>42935</v>
      </c>
      <c r="HA95" s="157">
        <v>42936</v>
      </c>
      <c r="HB95" s="157">
        <v>42937</v>
      </c>
      <c r="HC95" s="157">
        <v>42938</v>
      </c>
      <c r="HD95" s="157">
        <v>42939</v>
      </c>
      <c r="HE95" s="157">
        <v>42940</v>
      </c>
      <c r="HF95" s="157">
        <v>42941</v>
      </c>
      <c r="HG95" s="157">
        <v>42942</v>
      </c>
      <c r="HH95" s="157">
        <v>42943</v>
      </c>
      <c r="HI95" s="157">
        <v>42944</v>
      </c>
      <c r="HJ95" s="157">
        <v>42945</v>
      </c>
      <c r="HK95" s="157">
        <v>42946</v>
      </c>
      <c r="HL95" s="157">
        <v>42947</v>
      </c>
      <c r="HM95" s="157">
        <v>42948</v>
      </c>
      <c r="HN95" s="157">
        <v>42949</v>
      </c>
      <c r="HO95" s="157">
        <v>42950</v>
      </c>
      <c r="HP95" s="157">
        <v>42951</v>
      </c>
      <c r="HQ95" s="157">
        <v>42952</v>
      </c>
      <c r="HR95" s="157">
        <v>42953</v>
      </c>
      <c r="HS95" s="157">
        <v>42954</v>
      </c>
      <c r="HT95" s="157">
        <v>42955</v>
      </c>
      <c r="HU95" s="157">
        <v>42956</v>
      </c>
      <c r="HV95" s="157">
        <v>42957</v>
      </c>
      <c r="HW95" s="157">
        <v>42958</v>
      </c>
      <c r="HX95" s="157">
        <v>42959</v>
      </c>
      <c r="HY95" s="157">
        <v>42960</v>
      </c>
      <c r="HZ95" s="157">
        <v>42961</v>
      </c>
      <c r="IA95" s="157">
        <v>42962</v>
      </c>
      <c r="IB95" s="157">
        <v>42963</v>
      </c>
      <c r="IC95" s="157">
        <v>42964</v>
      </c>
      <c r="ID95" s="157">
        <v>42965</v>
      </c>
      <c r="IE95" s="157">
        <v>42966</v>
      </c>
      <c r="IF95" s="157">
        <v>42967</v>
      </c>
      <c r="IG95" s="157">
        <v>42968</v>
      </c>
      <c r="IH95" s="157">
        <v>42969</v>
      </c>
      <c r="II95" s="157">
        <v>42970</v>
      </c>
      <c r="IJ95" s="157">
        <v>42971</v>
      </c>
      <c r="IK95" s="157">
        <v>42972</v>
      </c>
      <c r="IL95" s="157">
        <v>42973</v>
      </c>
      <c r="IM95" s="157">
        <v>42974</v>
      </c>
      <c r="IN95" s="157">
        <v>42975</v>
      </c>
      <c r="IO95" s="157">
        <v>42976</v>
      </c>
      <c r="IP95" s="157">
        <v>42977</v>
      </c>
      <c r="IQ95" s="157">
        <v>42978</v>
      </c>
      <c r="IR95" s="157">
        <v>42979</v>
      </c>
      <c r="IS95" s="157">
        <v>42980</v>
      </c>
      <c r="IT95" s="157">
        <v>42981</v>
      </c>
      <c r="IU95" s="157">
        <v>42982</v>
      </c>
      <c r="IV95" s="157">
        <v>42983</v>
      </c>
      <c r="IW95" s="157">
        <v>42984</v>
      </c>
      <c r="IX95" s="157">
        <v>42985</v>
      </c>
      <c r="IY95" s="157">
        <v>42986</v>
      </c>
      <c r="IZ95" s="157">
        <v>42987</v>
      </c>
      <c r="JA95" s="157">
        <v>42988</v>
      </c>
      <c r="JB95" s="157">
        <v>42989</v>
      </c>
      <c r="JC95" s="157">
        <v>42990</v>
      </c>
      <c r="JD95" s="157">
        <v>42991</v>
      </c>
      <c r="JE95" s="157">
        <v>42992</v>
      </c>
      <c r="JF95" s="157">
        <v>42993</v>
      </c>
      <c r="JG95" s="157">
        <v>42994</v>
      </c>
      <c r="JH95" s="157">
        <v>42995</v>
      </c>
      <c r="JI95" s="157">
        <v>42996</v>
      </c>
      <c r="JJ95" s="157">
        <v>42997</v>
      </c>
      <c r="JK95" s="157">
        <v>42998</v>
      </c>
      <c r="JL95" s="157">
        <v>42999</v>
      </c>
      <c r="JM95" s="157">
        <v>43000</v>
      </c>
      <c r="JN95" s="157">
        <v>43001</v>
      </c>
      <c r="JO95" s="157">
        <v>43002</v>
      </c>
      <c r="JP95" s="157">
        <v>43003</v>
      </c>
      <c r="JQ95" s="157">
        <v>43004</v>
      </c>
      <c r="JR95" s="157">
        <v>43005</v>
      </c>
      <c r="JS95" s="157">
        <v>43006</v>
      </c>
      <c r="JT95" s="157">
        <v>43007</v>
      </c>
      <c r="JU95" s="157">
        <v>43008</v>
      </c>
      <c r="JV95" s="157">
        <v>43009</v>
      </c>
      <c r="JW95" s="157">
        <v>43010</v>
      </c>
      <c r="JX95" s="157">
        <v>43011</v>
      </c>
      <c r="JY95" s="157">
        <v>43012</v>
      </c>
      <c r="JZ95" s="157">
        <v>43013</v>
      </c>
      <c r="KA95" s="157">
        <v>43014</v>
      </c>
      <c r="KB95" s="157">
        <v>43015</v>
      </c>
      <c r="KC95" s="157">
        <v>43016</v>
      </c>
      <c r="KD95" s="157">
        <v>43017</v>
      </c>
      <c r="KE95" s="157">
        <v>43018</v>
      </c>
      <c r="KF95" s="157">
        <v>43019</v>
      </c>
      <c r="KG95" s="157">
        <v>43020</v>
      </c>
      <c r="KH95" s="157">
        <v>43021</v>
      </c>
      <c r="KI95" s="157">
        <v>43022</v>
      </c>
      <c r="KJ95" s="157">
        <v>43023</v>
      </c>
      <c r="KK95" s="157">
        <v>43024</v>
      </c>
      <c r="KL95" s="157">
        <v>43025</v>
      </c>
      <c r="KM95" s="157">
        <v>43026</v>
      </c>
      <c r="KN95" s="157">
        <v>43027</v>
      </c>
      <c r="KO95" s="157">
        <v>43028</v>
      </c>
      <c r="KP95" s="157">
        <v>43029</v>
      </c>
      <c r="KQ95" s="157">
        <v>43030</v>
      </c>
      <c r="KR95" s="157">
        <v>43031</v>
      </c>
      <c r="KS95" s="157">
        <v>43032</v>
      </c>
      <c r="KT95" s="157">
        <v>43033</v>
      </c>
      <c r="KU95" s="157">
        <v>43034</v>
      </c>
      <c r="KV95" s="157">
        <v>43035</v>
      </c>
      <c r="KW95" s="157">
        <v>43036</v>
      </c>
      <c r="KX95" s="157">
        <v>43037</v>
      </c>
      <c r="KY95" s="157">
        <v>43038</v>
      </c>
      <c r="KZ95" s="157">
        <v>43039</v>
      </c>
      <c r="LA95" s="157">
        <v>43040</v>
      </c>
      <c r="LB95" s="157">
        <v>43041</v>
      </c>
      <c r="LC95" s="157">
        <v>43042</v>
      </c>
      <c r="LD95" s="157">
        <v>43043</v>
      </c>
      <c r="LE95" s="157">
        <v>43044</v>
      </c>
      <c r="LF95" s="157">
        <v>43045</v>
      </c>
      <c r="LG95" s="157">
        <v>43046</v>
      </c>
      <c r="LH95" s="157">
        <v>43047</v>
      </c>
      <c r="LI95" s="157">
        <v>43048</v>
      </c>
      <c r="LJ95" s="157">
        <v>43049</v>
      </c>
      <c r="LK95" s="157">
        <v>43050</v>
      </c>
      <c r="LL95" s="157">
        <v>43051</v>
      </c>
      <c r="LM95" s="157">
        <v>43052</v>
      </c>
      <c r="LN95" s="157">
        <v>43053</v>
      </c>
      <c r="LO95" s="157">
        <v>43054</v>
      </c>
      <c r="LP95" s="157">
        <v>43055</v>
      </c>
      <c r="LQ95" s="157">
        <v>43056</v>
      </c>
      <c r="LR95" s="157">
        <v>43057</v>
      </c>
      <c r="LS95" s="157">
        <v>43058</v>
      </c>
      <c r="LT95" s="157">
        <v>43059</v>
      </c>
      <c r="LU95" s="157">
        <v>43060</v>
      </c>
      <c r="LV95" s="157">
        <v>43061</v>
      </c>
      <c r="LW95" s="157">
        <v>43062</v>
      </c>
      <c r="LX95" s="157">
        <v>43063</v>
      </c>
      <c r="LY95" s="157">
        <v>43064</v>
      </c>
      <c r="LZ95" s="157">
        <v>43065</v>
      </c>
      <c r="MA95" s="157">
        <v>43066</v>
      </c>
      <c r="MB95" s="157">
        <v>43067</v>
      </c>
      <c r="MC95" s="157">
        <v>43068</v>
      </c>
      <c r="MD95" s="157">
        <v>43069</v>
      </c>
      <c r="ME95" s="157">
        <v>43070</v>
      </c>
      <c r="MF95" s="157">
        <v>43071</v>
      </c>
      <c r="MG95" s="157">
        <v>43072</v>
      </c>
      <c r="MH95" s="157">
        <v>43073</v>
      </c>
      <c r="MI95" s="157">
        <v>43074</v>
      </c>
      <c r="MJ95" s="157">
        <v>43075</v>
      </c>
      <c r="MK95" s="157">
        <v>43076</v>
      </c>
      <c r="ML95" s="157">
        <v>43077</v>
      </c>
      <c r="MM95" s="157">
        <v>43078</v>
      </c>
      <c r="MN95" s="157">
        <v>43079</v>
      </c>
      <c r="MO95" s="157">
        <v>43080</v>
      </c>
      <c r="MP95" s="157">
        <v>43081</v>
      </c>
      <c r="MQ95" s="157">
        <v>43082</v>
      </c>
      <c r="MR95" s="157">
        <v>43083</v>
      </c>
      <c r="MS95" s="157">
        <v>43084</v>
      </c>
      <c r="MT95" s="157">
        <v>43085</v>
      </c>
      <c r="MU95" s="157">
        <v>43086</v>
      </c>
      <c r="MV95" s="157">
        <v>43087</v>
      </c>
      <c r="MW95" s="157">
        <v>43088</v>
      </c>
      <c r="MX95" s="157">
        <v>43089</v>
      </c>
      <c r="MY95" s="157">
        <v>43090</v>
      </c>
      <c r="MZ95" s="157">
        <v>43091</v>
      </c>
      <c r="NA95" s="157">
        <v>43092</v>
      </c>
      <c r="NB95" s="157">
        <v>43093</v>
      </c>
      <c r="NC95" s="157">
        <v>43094</v>
      </c>
      <c r="ND95" s="157">
        <v>43095</v>
      </c>
      <c r="NE95" s="157">
        <v>43096</v>
      </c>
      <c r="NF95" s="157">
        <v>43097</v>
      </c>
      <c r="NG95" s="157">
        <v>43098</v>
      </c>
      <c r="NH95" s="157">
        <v>43099</v>
      </c>
      <c r="NI95" s="157">
        <v>43100</v>
      </c>
      <c r="NJ95" s="154"/>
    </row>
    <row r="96" spans="1:374" s="155" customFormat="1" x14ac:dyDescent="0.35">
      <c r="A96" s="151"/>
      <c r="B96" s="1154"/>
      <c r="C96" s="1154"/>
      <c r="D96" s="1154"/>
      <c r="E96" s="1154"/>
      <c r="F96" s="1154"/>
      <c r="G96" s="1154"/>
      <c r="H96" s="1154" t="str">
        <f t="shared" ref="H96" si="36">IF(F96="","",F96-G96)</f>
        <v/>
      </c>
      <c r="I96" s="152">
        <v>42736</v>
      </c>
      <c r="J96" s="153">
        <v>42737</v>
      </c>
      <c r="K96" s="153">
        <v>42738</v>
      </c>
      <c r="L96" s="153">
        <v>42739</v>
      </c>
      <c r="M96" s="153">
        <v>42740</v>
      </c>
      <c r="N96" s="153">
        <v>42741</v>
      </c>
      <c r="O96" s="153">
        <v>42742</v>
      </c>
      <c r="P96" s="153">
        <v>42743</v>
      </c>
      <c r="Q96" s="153">
        <v>42744</v>
      </c>
      <c r="R96" s="153">
        <v>42745</v>
      </c>
      <c r="S96" s="153">
        <v>42746</v>
      </c>
      <c r="T96" s="153">
        <v>42747</v>
      </c>
      <c r="U96" s="153">
        <v>42748</v>
      </c>
      <c r="V96" s="153">
        <v>42749</v>
      </c>
      <c r="W96" s="153">
        <v>42750</v>
      </c>
      <c r="X96" s="153">
        <v>42751</v>
      </c>
      <c r="Y96" s="153">
        <v>42752</v>
      </c>
      <c r="Z96" s="153">
        <v>42753</v>
      </c>
      <c r="AA96" s="153">
        <v>42754</v>
      </c>
      <c r="AB96" s="153">
        <v>42755</v>
      </c>
      <c r="AC96" s="153">
        <v>42756</v>
      </c>
      <c r="AD96" s="153">
        <v>42757</v>
      </c>
      <c r="AE96" s="153">
        <v>42758</v>
      </c>
      <c r="AF96" s="153">
        <v>42759</v>
      </c>
      <c r="AG96" s="153">
        <v>42760</v>
      </c>
      <c r="AH96" s="153">
        <v>42761</v>
      </c>
      <c r="AI96" s="153">
        <v>42762</v>
      </c>
      <c r="AJ96" s="153">
        <v>42763</v>
      </c>
      <c r="AK96" s="153">
        <v>42764</v>
      </c>
      <c r="AL96" s="153">
        <v>42765</v>
      </c>
      <c r="AM96" s="153">
        <v>42766</v>
      </c>
      <c r="AN96" s="153">
        <v>42767</v>
      </c>
      <c r="AO96" s="153">
        <v>42768</v>
      </c>
      <c r="AP96" s="153">
        <v>42769</v>
      </c>
      <c r="AQ96" s="153">
        <v>42770</v>
      </c>
      <c r="AR96" s="153">
        <v>42771</v>
      </c>
      <c r="AS96" s="153">
        <v>42772</v>
      </c>
      <c r="AT96" s="153">
        <v>42773</v>
      </c>
      <c r="AU96" s="153">
        <v>42774</v>
      </c>
      <c r="AV96" s="153">
        <v>42775</v>
      </c>
      <c r="AW96" s="153">
        <v>42776</v>
      </c>
      <c r="AX96" s="153">
        <v>42777</v>
      </c>
      <c r="AY96" s="153">
        <v>42778</v>
      </c>
      <c r="AZ96" s="153">
        <v>42779</v>
      </c>
      <c r="BA96" s="153">
        <v>42780</v>
      </c>
      <c r="BB96" s="153">
        <v>42781</v>
      </c>
      <c r="BC96" s="153">
        <v>42782</v>
      </c>
      <c r="BD96" s="153">
        <v>42783</v>
      </c>
      <c r="BE96" s="153">
        <v>42784</v>
      </c>
      <c r="BF96" s="153">
        <v>42785</v>
      </c>
      <c r="BG96" s="153">
        <v>42786</v>
      </c>
      <c r="BH96" s="153">
        <v>42787</v>
      </c>
      <c r="BI96" s="153">
        <v>42788</v>
      </c>
      <c r="BJ96" s="153">
        <v>42789</v>
      </c>
      <c r="BK96" s="153">
        <v>42790</v>
      </c>
      <c r="BL96" s="153">
        <v>42791</v>
      </c>
      <c r="BM96" s="153">
        <v>42792</v>
      </c>
      <c r="BN96" s="153">
        <v>42793</v>
      </c>
      <c r="BO96" s="153">
        <v>42794</v>
      </c>
      <c r="BP96" s="153">
        <v>42795</v>
      </c>
      <c r="BQ96" s="153">
        <v>42796</v>
      </c>
      <c r="BR96" s="153">
        <v>42797</v>
      </c>
      <c r="BS96" s="153">
        <v>42798</v>
      </c>
      <c r="BT96" s="153">
        <v>42799</v>
      </c>
      <c r="BU96" s="153">
        <v>42800</v>
      </c>
      <c r="BV96" s="153">
        <v>42801</v>
      </c>
      <c r="BW96" s="153">
        <v>42802</v>
      </c>
      <c r="BX96" s="153">
        <v>42803</v>
      </c>
      <c r="BY96" s="153">
        <v>42804</v>
      </c>
      <c r="BZ96" s="153">
        <v>42805</v>
      </c>
      <c r="CA96" s="153">
        <v>42806</v>
      </c>
      <c r="CB96" s="153">
        <v>42807</v>
      </c>
      <c r="CC96" s="153">
        <v>42808</v>
      </c>
      <c r="CD96" s="153">
        <v>42809</v>
      </c>
      <c r="CE96" s="153">
        <v>42810</v>
      </c>
      <c r="CF96" s="153">
        <v>42811</v>
      </c>
      <c r="CG96" s="153">
        <v>42812</v>
      </c>
      <c r="CH96" s="153">
        <v>42813</v>
      </c>
      <c r="CI96" s="153">
        <v>42814</v>
      </c>
      <c r="CJ96" s="153">
        <v>42815</v>
      </c>
      <c r="CK96" s="153">
        <v>42816</v>
      </c>
      <c r="CL96" s="153">
        <v>42817</v>
      </c>
      <c r="CM96" s="153">
        <v>42818</v>
      </c>
      <c r="CN96" s="153">
        <v>42819</v>
      </c>
      <c r="CO96" s="153">
        <v>42820</v>
      </c>
      <c r="CP96" s="153">
        <v>42821</v>
      </c>
      <c r="CQ96" s="153">
        <v>42822</v>
      </c>
      <c r="CR96" s="153">
        <v>42823</v>
      </c>
      <c r="CS96" s="153">
        <v>42824</v>
      </c>
      <c r="CT96" s="153">
        <v>42825</v>
      </c>
      <c r="CU96" s="153">
        <v>42826</v>
      </c>
      <c r="CV96" s="153">
        <v>42827</v>
      </c>
      <c r="CW96" s="153">
        <v>42828</v>
      </c>
      <c r="CX96" s="153">
        <v>42829</v>
      </c>
      <c r="CY96" s="153">
        <v>42830</v>
      </c>
      <c r="CZ96" s="153">
        <v>42831</v>
      </c>
      <c r="DA96" s="153">
        <v>42832</v>
      </c>
      <c r="DB96" s="153">
        <v>42833</v>
      </c>
      <c r="DC96" s="153">
        <v>42834</v>
      </c>
      <c r="DD96" s="153">
        <v>42835</v>
      </c>
      <c r="DE96" s="153">
        <v>42836</v>
      </c>
      <c r="DF96" s="153">
        <v>42837</v>
      </c>
      <c r="DG96" s="153">
        <v>42838</v>
      </c>
      <c r="DH96" s="153">
        <v>42839</v>
      </c>
      <c r="DI96" s="153">
        <v>42840</v>
      </c>
      <c r="DJ96" s="153">
        <v>42841</v>
      </c>
      <c r="DK96" s="153">
        <v>42842</v>
      </c>
      <c r="DL96" s="153">
        <v>42843</v>
      </c>
      <c r="DM96" s="153">
        <v>42844</v>
      </c>
      <c r="DN96" s="153">
        <v>42845</v>
      </c>
      <c r="DO96" s="153">
        <v>42846</v>
      </c>
      <c r="DP96" s="153">
        <v>42847</v>
      </c>
      <c r="DQ96" s="153">
        <v>42848</v>
      </c>
      <c r="DR96" s="153">
        <v>42849</v>
      </c>
      <c r="DS96" s="153">
        <v>42850</v>
      </c>
      <c r="DT96" s="153">
        <v>42851</v>
      </c>
      <c r="DU96" s="153">
        <v>42852</v>
      </c>
      <c r="DV96" s="153">
        <v>42853</v>
      </c>
      <c r="DW96" s="153">
        <v>42854</v>
      </c>
      <c r="DX96" s="153">
        <v>42855</v>
      </c>
      <c r="DY96" s="153">
        <v>42856</v>
      </c>
      <c r="DZ96" s="153">
        <v>42857</v>
      </c>
      <c r="EA96" s="153">
        <v>42858</v>
      </c>
      <c r="EB96" s="153">
        <v>42859</v>
      </c>
      <c r="EC96" s="153">
        <v>42860</v>
      </c>
      <c r="ED96" s="153">
        <v>42861</v>
      </c>
      <c r="EE96" s="153">
        <v>42862</v>
      </c>
      <c r="EF96" s="153">
        <v>42863</v>
      </c>
      <c r="EG96" s="153">
        <v>42864</v>
      </c>
      <c r="EH96" s="153">
        <v>42865</v>
      </c>
      <c r="EI96" s="153">
        <v>42866</v>
      </c>
      <c r="EJ96" s="153">
        <v>42867</v>
      </c>
      <c r="EK96" s="153">
        <v>42868</v>
      </c>
      <c r="EL96" s="153">
        <v>42869</v>
      </c>
      <c r="EM96" s="153">
        <v>42870</v>
      </c>
      <c r="EN96" s="153">
        <v>42871</v>
      </c>
      <c r="EO96" s="153">
        <v>42872</v>
      </c>
      <c r="EP96" s="153">
        <v>42873</v>
      </c>
      <c r="EQ96" s="153">
        <v>42874</v>
      </c>
      <c r="ER96" s="153">
        <v>42875</v>
      </c>
      <c r="ES96" s="153">
        <v>42876</v>
      </c>
      <c r="ET96" s="153">
        <v>42877</v>
      </c>
      <c r="EU96" s="153">
        <v>42878</v>
      </c>
      <c r="EV96" s="153">
        <v>42879</v>
      </c>
      <c r="EW96" s="153">
        <v>42880</v>
      </c>
      <c r="EX96" s="153">
        <v>42881</v>
      </c>
      <c r="EY96" s="153">
        <v>42882</v>
      </c>
      <c r="EZ96" s="153">
        <v>42883</v>
      </c>
      <c r="FA96" s="153">
        <v>42884</v>
      </c>
      <c r="FB96" s="153">
        <v>42885</v>
      </c>
      <c r="FC96" s="153">
        <v>42886</v>
      </c>
      <c r="FD96" s="153">
        <v>42887</v>
      </c>
      <c r="FE96" s="153">
        <v>42888</v>
      </c>
      <c r="FF96" s="153">
        <v>42889</v>
      </c>
      <c r="FG96" s="153">
        <v>42890</v>
      </c>
      <c r="FH96" s="153">
        <v>42891</v>
      </c>
      <c r="FI96" s="153">
        <v>42892</v>
      </c>
      <c r="FJ96" s="153">
        <v>42893</v>
      </c>
      <c r="FK96" s="153">
        <v>42894</v>
      </c>
      <c r="FL96" s="153">
        <v>42895</v>
      </c>
      <c r="FM96" s="153">
        <v>42896</v>
      </c>
      <c r="FN96" s="153">
        <v>42897</v>
      </c>
      <c r="FO96" s="153">
        <v>42898</v>
      </c>
      <c r="FP96" s="153">
        <v>42899</v>
      </c>
      <c r="FQ96" s="153">
        <v>42900</v>
      </c>
      <c r="FR96" s="153">
        <v>42901</v>
      </c>
      <c r="FS96" s="153">
        <v>42902</v>
      </c>
      <c r="FT96" s="153">
        <v>42903</v>
      </c>
      <c r="FU96" s="153">
        <v>42904</v>
      </c>
      <c r="FV96" s="153">
        <v>42905</v>
      </c>
      <c r="FW96" s="153">
        <v>42906</v>
      </c>
      <c r="FX96" s="153">
        <v>42907</v>
      </c>
      <c r="FY96" s="153">
        <v>42908</v>
      </c>
      <c r="FZ96" s="153">
        <v>42909</v>
      </c>
      <c r="GA96" s="153">
        <v>42910</v>
      </c>
      <c r="GB96" s="153">
        <v>42911</v>
      </c>
      <c r="GC96" s="153">
        <v>42912</v>
      </c>
      <c r="GD96" s="153">
        <v>42913</v>
      </c>
      <c r="GE96" s="153">
        <v>42914</v>
      </c>
      <c r="GF96" s="153">
        <v>42915</v>
      </c>
      <c r="GG96" s="153">
        <v>42916</v>
      </c>
      <c r="GH96" s="153">
        <v>42917</v>
      </c>
      <c r="GI96" s="153">
        <v>42918</v>
      </c>
      <c r="GJ96" s="153">
        <v>42919</v>
      </c>
      <c r="GK96" s="153">
        <v>42920</v>
      </c>
      <c r="GL96" s="153">
        <v>42921</v>
      </c>
      <c r="GM96" s="153">
        <v>42922</v>
      </c>
      <c r="GN96" s="153">
        <v>42923</v>
      </c>
      <c r="GO96" s="153">
        <v>42924</v>
      </c>
      <c r="GP96" s="153">
        <v>42925</v>
      </c>
      <c r="GQ96" s="153">
        <v>42926</v>
      </c>
      <c r="GR96" s="153">
        <v>42927</v>
      </c>
      <c r="GS96" s="153">
        <v>42928</v>
      </c>
      <c r="GT96" s="153">
        <v>42929</v>
      </c>
      <c r="GU96" s="153">
        <v>42930</v>
      </c>
      <c r="GV96" s="153">
        <v>42931</v>
      </c>
      <c r="GW96" s="153">
        <v>42932</v>
      </c>
      <c r="GX96" s="153">
        <v>42933</v>
      </c>
      <c r="GY96" s="153">
        <v>42934</v>
      </c>
      <c r="GZ96" s="153">
        <v>42935</v>
      </c>
      <c r="HA96" s="153">
        <v>42936</v>
      </c>
      <c r="HB96" s="153">
        <v>42937</v>
      </c>
      <c r="HC96" s="153">
        <v>42938</v>
      </c>
      <c r="HD96" s="153">
        <v>42939</v>
      </c>
      <c r="HE96" s="153">
        <v>42940</v>
      </c>
      <c r="HF96" s="153">
        <v>42941</v>
      </c>
      <c r="HG96" s="153">
        <v>42942</v>
      </c>
      <c r="HH96" s="153">
        <v>42943</v>
      </c>
      <c r="HI96" s="153">
        <v>42944</v>
      </c>
      <c r="HJ96" s="153">
        <v>42945</v>
      </c>
      <c r="HK96" s="153">
        <v>42946</v>
      </c>
      <c r="HL96" s="153">
        <v>42947</v>
      </c>
      <c r="HM96" s="153">
        <v>42948</v>
      </c>
      <c r="HN96" s="153">
        <v>42949</v>
      </c>
      <c r="HO96" s="153">
        <v>42950</v>
      </c>
      <c r="HP96" s="153">
        <v>42951</v>
      </c>
      <c r="HQ96" s="153">
        <v>42952</v>
      </c>
      <c r="HR96" s="153">
        <v>42953</v>
      </c>
      <c r="HS96" s="153">
        <v>42954</v>
      </c>
      <c r="HT96" s="153">
        <v>42955</v>
      </c>
      <c r="HU96" s="153">
        <v>42956</v>
      </c>
      <c r="HV96" s="153">
        <v>42957</v>
      </c>
      <c r="HW96" s="153">
        <v>42958</v>
      </c>
      <c r="HX96" s="153">
        <v>42959</v>
      </c>
      <c r="HY96" s="153">
        <v>42960</v>
      </c>
      <c r="HZ96" s="153">
        <v>42961</v>
      </c>
      <c r="IA96" s="153">
        <v>42962</v>
      </c>
      <c r="IB96" s="153">
        <v>42963</v>
      </c>
      <c r="IC96" s="153">
        <v>42964</v>
      </c>
      <c r="ID96" s="153">
        <v>42965</v>
      </c>
      <c r="IE96" s="153">
        <v>42966</v>
      </c>
      <c r="IF96" s="153">
        <v>42967</v>
      </c>
      <c r="IG96" s="153">
        <v>42968</v>
      </c>
      <c r="IH96" s="153">
        <v>42969</v>
      </c>
      <c r="II96" s="153">
        <v>42970</v>
      </c>
      <c r="IJ96" s="153">
        <v>42971</v>
      </c>
      <c r="IK96" s="153">
        <v>42972</v>
      </c>
      <c r="IL96" s="153">
        <v>42973</v>
      </c>
      <c r="IM96" s="153">
        <v>42974</v>
      </c>
      <c r="IN96" s="153">
        <v>42975</v>
      </c>
      <c r="IO96" s="153">
        <v>42976</v>
      </c>
      <c r="IP96" s="153">
        <v>42977</v>
      </c>
      <c r="IQ96" s="153">
        <v>42978</v>
      </c>
      <c r="IR96" s="153">
        <v>42979</v>
      </c>
      <c r="IS96" s="153">
        <v>42980</v>
      </c>
      <c r="IT96" s="153">
        <v>42981</v>
      </c>
      <c r="IU96" s="153">
        <v>42982</v>
      </c>
      <c r="IV96" s="153">
        <v>42983</v>
      </c>
      <c r="IW96" s="153">
        <v>42984</v>
      </c>
      <c r="IX96" s="153">
        <v>42985</v>
      </c>
      <c r="IY96" s="153">
        <v>42986</v>
      </c>
      <c r="IZ96" s="153">
        <v>42987</v>
      </c>
      <c r="JA96" s="153">
        <v>42988</v>
      </c>
      <c r="JB96" s="153">
        <v>42989</v>
      </c>
      <c r="JC96" s="153">
        <v>42990</v>
      </c>
      <c r="JD96" s="153">
        <v>42991</v>
      </c>
      <c r="JE96" s="153">
        <v>42992</v>
      </c>
      <c r="JF96" s="153">
        <v>42993</v>
      </c>
      <c r="JG96" s="153">
        <v>42994</v>
      </c>
      <c r="JH96" s="153">
        <v>42995</v>
      </c>
      <c r="JI96" s="153">
        <v>42996</v>
      </c>
      <c r="JJ96" s="153">
        <v>42997</v>
      </c>
      <c r="JK96" s="153">
        <v>42998</v>
      </c>
      <c r="JL96" s="153">
        <v>42999</v>
      </c>
      <c r="JM96" s="153">
        <v>43000</v>
      </c>
      <c r="JN96" s="153">
        <v>43001</v>
      </c>
      <c r="JO96" s="153">
        <v>43002</v>
      </c>
      <c r="JP96" s="153">
        <v>43003</v>
      </c>
      <c r="JQ96" s="153">
        <v>43004</v>
      </c>
      <c r="JR96" s="153">
        <v>43005</v>
      </c>
      <c r="JS96" s="153">
        <v>43006</v>
      </c>
      <c r="JT96" s="153">
        <v>43007</v>
      </c>
      <c r="JU96" s="153">
        <v>43008</v>
      </c>
      <c r="JV96" s="153">
        <v>43009</v>
      </c>
      <c r="JW96" s="153">
        <v>43010</v>
      </c>
      <c r="JX96" s="153">
        <v>43011</v>
      </c>
      <c r="JY96" s="153">
        <v>43012</v>
      </c>
      <c r="JZ96" s="153">
        <v>43013</v>
      </c>
      <c r="KA96" s="153">
        <v>43014</v>
      </c>
      <c r="KB96" s="153">
        <v>43015</v>
      </c>
      <c r="KC96" s="153">
        <v>43016</v>
      </c>
      <c r="KD96" s="153">
        <v>43017</v>
      </c>
      <c r="KE96" s="153">
        <v>43018</v>
      </c>
      <c r="KF96" s="153">
        <v>43019</v>
      </c>
      <c r="KG96" s="153">
        <v>43020</v>
      </c>
      <c r="KH96" s="153">
        <v>43021</v>
      </c>
      <c r="KI96" s="153">
        <v>43022</v>
      </c>
      <c r="KJ96" s="153">
        <v>43023</v>
      </c>
      <c r="KK96" s="153">
        <v>43024</v>
      </c>
      <c r="KL96" s="153">
        <v>43025</v>
      </c>
      <c r="KM96" s="153">
        <v>43026</v>
      </c>
      <c r="KN96" s="153">
        <v>43027</v>
      </c>
      <c r="KO96" s="153">
        <v>43028</v>
      </c>
      <c r="KP96" s="153">
        <v>43029</v>
      </c>
      <c r="KQ96" s="153">
        <v>43030</v>
      </c>
      <c r="KR96" s="153">
        <v>43031</v>
      </c>
      <c r="KS96" s="153">
        <v>43032</v>
      </c>
      <c r="KT96" s="153">
        <v>43033</v>
      </c>
      <c r="KU96" s="153">
        <v>43034</v>
      </c>
      <c r="KV96" s="153">
        <v>43035</v>
      </c>
      <c r="KW96" s="153">
        <v>43036</v>
      </c>
      <c r="KX96" s="153">
        <v>43037</v>
      </c>
      <c r="KY96" s="153">
        <v>43038</v>
      </c>
      <c r="KZ96" s="153">
        <v>43039</v>
      </c>
      <c r="LA96" s="153">
        <v>43040</v>
      </c>
      <c r="LB96" s="153">
        <v>43041</v>
      </c>
      <c r="LC96" s="153">
        <v>43042</v>
      </c>
      <c r="LD96" s="153">
        <v>43043</v>
      </c>
      <c r="LE96" s="153">
        <v>43044</v>
      </c>
      <c r="LF96" s="153">
        <v>43045</v>
      </c>
      <c r="LG96" s="153">
        <v>43046</v>
      </c>
      <c r="LH96" s="153">
        <v>43047</v>
      </c>
      <c r="LI96" s="153">
        <v>43048</v>
      </c>
      <c r="LJ96" s="153">
        <v>43049</v>
      </c>
      <c r="LK96" s="153">
        <v>43050</v>
      </c>
      <c r="LL96" s="153">
        <v>43051</v>
      </c>
      <c r="LM96" s="153">
        <v>43052</v>
      </c>
      <c r="LN96" s="153">
        <v>43053</v>
      </c>
      <c r="LO96" s="153">
        <v>43054</v>
      </c>
      <c r="LP96" s="153">
        <v>43055</v>
      </c>
      <c r="LQ96" s="153">
        <v>43056</v>
      </c>
      <c r="LR96" s="153">
        <v>43057</v>
      </c>
      <c r="LS96" s="153">
        <v>43058</v>
      </c>
      <c r="LT96" s="153">
        <v>43059</v>
      </c>
      <c r="LU96" s="153">
        <v>43060</v>
      </c>
      <c r="LV96" s="153">
        <v>43061</v>
      </c>
      <c r="LW96" s="153">
        <v>43062</v>
      </c>
      <c r="LX96" s="153">
        <v>43063</v>
      </c>
      <c r="LY96" s="153">
        <v>43064</v>
      </c>
      <c r="LZ96" s="153">
        <v>43065</v>
      </c>
      <c r="MA96" s="153">
        <v>43066</v>
      </c>
      <c r="MB96" s="153">
        <v>43067</v>
      </c>
      <c r="MC96" s="153">
        <v>43068</v>
      </c>
      <c r="MD96" s="153">
        <v>43069</v>
      </c>
      <c r="ME96" s="153">
        <v>43070</v>
      </c>
      <c r="MF96" s="153">
        <v>43071</v>
      </c>
      <c r="MG96" s="153">
        <v>43072</v>
      </c>
      <c r="MH96" s="153">
        <v>43073</v>
      </c>
      <c r="MI96" s="153">
        <v>43074</v>
      </c>
      <c r="MJ96" s="153">
        <v>43075</v>
      </c>
      <c r="MK96" s="153">
        <v>43076</v>
      </c>
      <c r="ML96" s="153">
        <v>43077</v>
      </c>
      <c r="MM96" s="153">
        <v>43078</v>
      </c>
      <c r="MN96" s="153">
        <v>43079</v>
      </c>
      <c r="MO96" s="153">
        <v>43080</v>
      </c>
      <c r="MP96" s="153">
        <v>43081</v>
      </c>
      <c r="MQ96" s="153">
        <v>43082</v>
      </c>
      <c r="MR96" s="153">
        <v>43083</v>
      </c>
      <c r="MS96" s="153">
        <v>43084</v>
      </c>
      <c r="MT96" s="153">
        <v>43085</v>
      </c>
      <c r="MU96" s="153">
        <v>43086</v>
      </c>
      <c r="MV96" s="153">
        <v>43087</v>
      </c>
      <c r="MW96" s="153">
        <v>43088</v>
      </c>
      <c r="MX96" s="153">
        <v>43089</v>
      </c>
      <c r="MY96" s="153">
        <v>43090</v>
      </c>
      <c r="MZ96" s="153">
        <v>43091</v>
      </c>
      <c r="NA96" s="153">
        <v>43092</v>
      </c>
      <c r="NB96" s="153">
        <v>43093</v>
      </c>
      <c r="NC96" s="153">
        <v>43094</v>
      </c>
      <c r="ND96" s="153">
        <v>43095</v>
      </c>
      <c r="NE96" s="153">
        <v>43096</v>
      </c>
      <c r="NF96" s="153">
        <v>43097</v>
      </c>
      <c r="NG96" s="153">
        <v>43098</v>
      </c>
      <c r="NH96" s="153">
        <v>43099</v>
      </c>
      <c r="NI96" s="153">
        <v>43100</v>
      </c>
      <c r="NJ96" s="154"/>
    </row>
    <row r="97" spans="1:374" s="155" customFormat="1" x14ac:dyDescent="0.35">
      <c r="A97" s="151"/>
      <c r="B97" s="1155"/>
      <c r="C97" s="1155"/>
      <c r="D97" s="1155"/>
      <c r="E97" s="1155"/>
      <c r="F97" s="1155"/>
      <c r="G97" s="1155"/>
      <c r="H97" s="1155"/>
      <c r="I97" s="156">
        <v>42736</v>
      </c>
      <c r="J97" s="157">
        <v>42737</v>
      </c>
      <c r="K97" s="157">
        <v>42738</v>
      </c>
      <c r="L97" s="157">
        <v>42739</v>
      </c>
      <c r="M97" s="157">
        <v>42740</v>
      </c>
      <c r="N97" s="157">
        <v>42741</v>
      </c>
      <c r="O97" s="157">
        <v>42742</v>
      </c>
      <c r="P97" s="157">
        <v>42743</v>
      </c>
      <c r="Q97" s="157">
        <v>42744</v>
      </c>
      <c r="R97" s="157">
        <v>42745</v>
      </c>
      <c r="S97" s="157">
        <v>42746</v>
      </c>
      <c r="T97" s="157">
        <v>42747</v>
      </c>
      <c r="U97" s="157">
        <v>42748</v>
      </c>
      <c r="V97" s="157">
        <v>42749</v>
      </c>
      <c r="W97" s="157">
        <v>42750</v>
      </c>
      <c r="X97" s="157">
        <v>42751</v>
      </c>
      <c r="Y97" s="157">
        <v>42752</v>
      </c>
      <c r="Z97" s="157">
        <v>42753</v>
      </c>
      <c r="AA97" s="157">
        <v>42754</v>
      </c>
      <c r="AB97" s="157">
        <v>42755</v>
      </c>
      <c r="AC97" s="157">
        <v>42756</v>
      </c>
      <c r="AD97" s="157">
        <v>42757</v>
      </c>
      <c r="AE97" s="157">
        <v>42758</v>
      </c>
      <c r="AF97" s="157">
        <v>42759</v>
      </c>
      <c r="AG97" s="157">
        <v>42760</v>
      </c>
      <c r="AH97" s="157">
        <v>42761</v>
      </c>
      <c r="AI97" s="157">
        <v>42762</v>
      </c>
      <c r="AJ97" s="157">
        <v>42763</v>
      </c>
      <c r="AK97" s="157">
        <v>42764</v>
      </c>
      <c r="AL97" s="157">
        <v>42765</v>
      </c>
      <c r="AM97" s="157">
        <v>42766</v>
      </c>
      <c r="AN97" s="157">
        <v>42767</v>
      </c>
      <c r="AO97" s="157">
        <v>42768</v>
      </c>
      <c r="AP97" s="157">
        <v>42769</v>
      </c>
      <c r="AQ97" s="157">
        <v>42770</v>
      </c>
      <c r="AR97" s="157">
        <v>42771</v>
      </c>
      <c r="AS97" s="157">
        <v>42772</v>
      </c>
      <c r="AT97" s="157">
        <v>42773</v>
      </c>
      <c r="AU97" s="157">
        <v>42774</v>
      </c>
      <c r="AV97" s="157">
        <v>42775</v>
      </c>
      <c r="AW97" s="157">
        <v>42776</v>
      </c>
      <c r="AX97" s="157">
        <v>42777</v>
      </c>
      <c r="AY97" s="157">
        <v>42778</v>
      </c>
      <c r="AZ97" s="157">
        <v>42779</v>
      </c>
      <c r="BA97" s="157">
        <v>42780</v>
      </c>
      <c r="BB97" s="157">
        <v>42781</v>
      </c>
      <c r="BC97" s="157">
        <v>42782</v>
      </c>
      <c r="BD97" s="157">
        <v>42783</v>
      </c>
      <c r="BE97" s="157">
        <v>42784</v>
      </c>
      <c r="BF97" s="157">
        <v>42785</v>
      </c>
      <c r="BG97" s="157">
        <v>42786</v>
      </c>
      <c r="BH97" s="157">
        <v>42787</v>
      </c>
      <c r="BI97" s="157">
        <v>42788</v>
      </c>
      <c r="BJ97" s="157">
        <v>42789</v>
      </c>
      <c r="BK97" s="157">
        <v>42790</v>
      </c>
      <c r="BL97" s="157">
        <v>42791</v>
      </c>
      <c r="BM97" s="157">
        <v>42792</v>
      </c>
      <c r="BN97" s="157">
        <v>42793</v>
      </c>
      <c r="BO97" s="157">
        <v>42794</v>
      </c>
      <c r="BP97" s="157">
        <v>42795</v>
      </c>
      <c r="BQ97" s="157">
        <v>42796</v>
      </c>
      <c r="BR97" s="157">
        <v>42797</v>
      </c>
      <c r="BS97" s="157">
        <v>42798</v>
      </c>
      <c r="BT97" s="157">
        <v>42799</v>
      </c>
      <c r="BU97" s="157">
        <v>42800</v>
      </c>
      <c r="BV97" s="157">
        <v>42801</v>
      </c>
      <c r="BW97" s="157">
        <v>42802</v>
      </c>
      <c r="BX97" s="157">
        <v>42803</v>
      </c>
      <c r="BY97" s="157">
        <v>42804</v>
      </c>
      <c r="BZ97" s="157">
        <v>42805</v>
      </c>
      <c r="CA97" s="157">
        <v>42806</v>
      </c>
      <c r="CB97" s="157">
        <v>42807</v>
      </c>
      <c r="CC97" s="157">
        <v>42808</v>
      </c>
      <c r="CD97" s="157">
        <v>42809</v>
      </c>
      <c r="CE97" s="157">
        <v>42810</v>
      </c>
      <c r="CF97" s="157">
        <v>42811</v>
      </c>
      <c r="CG97" s="157">
        <v>42812</v>
      </c>
      <c r="CH97" s="157">
        <v>42813</v>
      </c>
      <c r="CI97" s="157">
        <v>42814</v>
      </c>
      <c r="CJ97" s="157">
        <v>42815</v>
      </c>
      <c r="CK97" s="157">
        <v>42816</v>
      </c>
      <c r="CL97" s="157">
        <v>42817</v>
      </c>
      <c r="CM97" s="157">
        <v>42818</v>
      </c>
      <c r="CN97" s="157">
        <v>42819</v>
      </c>
      <c r="CO97" s="157">
        <v>42820</v>
      </c>
      <c r="CP97" s="157">
        <v>42821</v>
      </c>
      <c r="CQ97" s="157">
        <v>42822</v>
      </c>
      <c r="CR97" s="157">
        <v>42823</v>
      </c>
      <c r="CS97" s="157">
        <v>42824</v>
      </c>
      <c r="CT97" s="157">
        <v>42825</v>
      </c>
      <c r="CU97" s="157">
        <v>42826</v>
      </c>
      <c r="CV97" s="157">
        <v>42827</v>
      </c>
      <c r="CW97" s="157">
        <v>42828</v>
      </c>
      <c r="CX97" s="157">
        <v>42829</v>
      </c>
      <c r="CY97" s="157">
        <v>42830</v>
      </c>
      <c r="CZ97" s="157">
        <v>42831</v>
      </c>
      <c r="DA97" s="157">
        <v>42832</v>
      </c>
      <c r="DB97" s="157">
        <v>42833</v>
      </c>
      <c r="DC97" s="157">
        <v>42834</v>
      </c>
      <c r="DD97" s="157">
        <v>42835</v>
      </c>
      <c r="DE97" s="157">
        <v>42836</v>
      </c>
      <c r="DF97" s="157">
        <v>42837</v>
      </c>
      <c r="DG97" s="157">
        <v>42838</v>
      </c>
      <c r="DH97" s="157">
        <v>42839</v>
      </c>
      <c r="DI97" s="157">
        <v>42840</v>
      </c>
      <c r="DJ97" s="157">
        <v>42841</v>
      </c>
      <c r="DK97" s="157">
        <v>42842</v>
      </c>
      <c r="DL97" s="157">
        <v>42843</v>
      </c>
      <c r="DM97" s="157">
        <v>42844</v>
      </c>
      <c r="DN97" s="157">
        <v>42845</v>
      </c>
      <c r="DO97" s="157">
        <v>42846</v>
      </c>
      <c r="DP97" s="157">
        <v>42847</v>
      </c>
      <c r="DQ97" s="157">
        <v>42848</v>
      </c>
      <c r="DR97" s="157">
        <v>42849</v>
      </c>
      <c r="DS97" s="157">
        <v>42850</v>
      </c>
      <c r="DT97" s="157">
        <v>42851</v>
      </c>
      <c r="DU97" s="157">
        <v>42852</v>
      </c>
      <c r="DV97" s="157">
        <v>42853</v>
      </c>
      <c r="DW97" s="157">
        <v>42854</v>
      </c>
      <c r="DX97" s="157">
        <v>42855</v>
      </c>
      <c r="DY97" s="157">
        <v>42856</v>
      </c>
      <c r="DZ97" s="157">
        <v>42857</v>
      </c>
      <c r="EA97" s="157">
        <v>42858</v>
      </c>
      <c r="EB97" s="157">
        <v>42859</v>
      </c>
      <c r="EC97" s="157">
        <v>42860</v>
      </c>
      <c r="ED97" s="157">
        <v>42861</v>
      </c>
      <c r="EE97" s="157">
        <v>42862</v>
      </c>
      <c r="EF97" s="157">
        <v>42863</v>
      </c>
      <c r="EG97" s="157">
        <v>42864</v>
      </c>
      <c r="EH97" s="157">
        <v>42865</v>
      </c>
      <c r="EI97" s="157">
        <v>42866</v>
      </c>
      <c r="EJ97" s="157">
        <v>42867</v>
      </c>
      <c r="EK97" s="157">
        <v>42868</v>
      </c>
      <c r="EL97" s="157">
        <v>42869</v>
      </c>
      <c r="EM97" s="157">
        <v>42870</v>
      </c>
      <c r="EN97" s="157">
        <v>42871</v>
      </c>
      <c r="EO97" s="157">
        <v>42872</v>
      </c>
      <c r="EP97" s="157">
        <v>42873</v>
      </c>
      <c r="EQ97" s="157">
        <v>42874</v>
      </c>
      <c r="ER97" s="157">
        <v>42875</v>
      </c>
      <c r="ES97" s="157">
        <v>42876</v>
      </c>
      <c r="ET97" s="157">
        <v>42877</v>
      </c>
      <c r="EU97" s="157">
        <v>42878</v>
      </c>
      <c r="EV97" s="157">
        <v>42879</v>
      </c>
      <c r="EW97" s="157">
        <v>42880</v>
      </c>
      <c r="EX97" s="157">
        <v>42881</v>
      </c>
      <c r="EY97" s="157">
        <v>42882</v>
      </c>
      <c r="EZ97" s="157">
        <v>42883</v>
      </c>
      <c r="FA97" s="157">
        <v>42884</v>
      </c>
      <c r="FB97" s="157">
        <v>42885</v>
      </c>
      <c r="FC97" s="157">
        <v>42886</v>
      </c>
      <c r="FD97" s="157">
        <v>42887</v>
      </c>
      <c r="FE97" s="157">
        <v>42888</v>
      </c>
      <c r="FF97" s="157">
        <v>42889</v>
      </c>
      <c r="FG97" s="157">
        <v>42890</v>
      </c>
      <c r="FH97" s="157">
        <v>42891</v>
      </c>
      <c r="FI97" s="157">
        <v>42892</v>
      </c>
      <c r="FJ97" s="157">
        <v>42893</v>
      </c>
      <c r="FK97" s="157">
        <v>42894</v>
      </c>
      <c r="FL97" s="157">
        <v>42895</v>
      </c>
      <c r="FM97" s="157">
        <v>42896</v>
      </c>
      <c r="FN97" s="157">
        <v>42897</v>
      </c>
      <c r="FO97" s="157">
        <v>42898</v>
      </c>
      <c r="FP97" s="157">
        <v>42899</v>
      </c>
      <c r="FQ97" s="157">
        <v>42900</v>
      </c>
      <c r="FR97" s="157">
        <v>42901</v>
      </c>
      <c r="FS97" s="157">
        <v>42902</v>
      </c>
      <c r="FT97" s="157">
        <v>42903</v>
      </c>
      <c r="FU97" s="157">
        <v>42904</v>
      </c>
      <c r="FV97" s="157">
        <v>42905</v>
      </c>
      <c r="FW97" s="157">
        <v>42906</v>
      </c>
      <c r="FX97" s="157">
        <v>42907</v>
      </c>
      <c r="FY97" s="157">
        <v>42908</v>
      </c>
      <c r="FZ97" s="157">
        <v>42909</v>
      </c>
      <c r="GA97" s="157">
        <v>42910</v>
      </c>
      <c r="GB97" s="157">
        <v>42911</v>
      </c>
      <c r="GC97" s="157">
        <v>42912</v>
      </c>
      <c r="GD97" s="157">
        <v>42913</v>
      </c>
      <c r="GE97" s="157">
        <v>42914</v>
      </c>
      <c r="GF97" s="157">
        <v>42915</v>
      </c>
      <c r="GG97" s="157">
        <v>42916</v>
      </c>
      <c r="GH97" s="157">
        <v>42917</v>
      </c>
      <c r="GI97" s="157">
        <v>42918</v>
      </c>
      <c r="GJ97" s="157">
        <v>42919</v>
      </c>
      <c r="GK97" s="157">
        <v>42920</v>
      </c>
      <c r="GL97" s="157">
        <v>42921</v>
      </c>
      <c r="GM97" s="157">
        <v>42922</v>
      </c>
      <c r="GN97" s="157">
        <v>42923</v>
      </c>
      <c r="GO97" s="157">
        <v>42924</v>
      </c>
      <c r="GP97" s="157">
        <v>42925</v>
      </c>
      <c r="GQ97" s="157">
        <v>42926</v>
      </c>
      <c r="GR97" s="157">
        <v>42927</v>
      </c>
      <c r="GS97" s="157">
        <v>42928</v>
      </c>
      <c r="GT97" s="157">
        <v>42929</v>
      </c>
      <c r="GU97" s="157">
        <v>42930</v>
      </c>
      <c r="GV97" s="157">
        <v>42931</v>
      </c>
      <c r="GW97" s="157">
        <v>42932</v>
      </c>
      <c r="GX97" s="157">
        <v>42933</v>
      </c>
      <c r="GY97" s="157">
        <v>42934</v>
      </c>
      <c r="GZ97" s="157">
        <v>42935</v>
      </c>
      <c r="HA97" s="157">
        <v>42936</v>
      </c>
      <c r="HB97" s="157">
        <v>42937</v>
      </c>
      <c r="HC97" s="157">
        <v>42938</v>
      </c>
      <c r="HD97" s="157">
        <v>42939</v>
      </c>
      <c r="HE97" s="157">
        <v>42940</v>
      </c>
      <c r="HF97" s="157">
        <v>42941</v>
      </c>
      <c r="HG97" s="157">
        <v>42942</v>
      </c>
      <c r="HH97" s="157">
        <v>42943</v>
      </c>
      <c r="HI97" s="157">
        <v>42944</v>
      </c>
      <c r="HJ97" s="157">
        <v>42945</v>
      </c>
      <c r="HK97" s="157">
        <v>42946</v>
      </c>
      <c r="HL97" s="157">
        <v>42947</v>
      </c>
      <c r="HM97" s="157">
        <v>42948</v>
      </c>
      <c r="HN97" s="157">
        <v>42949</v>
      </c>
      <c r="HO97" s="157">
        <v>42950</v>
      </c>
      <c r="HP97" s="157">
        <v>42951</v>
      </c>
      <c r="HQ97" s="157">
        <v>42952</v>
      </c>
      <c r="HR97" s="157">
        <v>42953</v>
      </c>
      <c r="HS97" s="157">
        <v>42954</v>
      </c>
      <c r="HT97" s="157">
        <v>42955</v>
      </c>
      <c r="HU97" s="157">
        <v>42956</v>
      </c>
      <c r="HV97" s="157">
        <v>42957</v>
      </c>
      <c r="HW97" s="157">
        <v>42958</v>
      </c>
      <c r="HX97" s="157">
        <v>42959</v>
      </c>
      <c r="HY97" s="157">
        <v>42960</v>
      </c>
      <c r="HZ97" s="157">
        <v>42961</v>
      </c>
      <c r="IA97" s="157">
        <v>42962</v>
      </c>
      <c r="IB97" s="157">
        <v>42963</v>
      </c>
      <c r="IC97" s="157">
        <v>42964</v>
      </c>
      <c r="ID97" s="157">
        <v>42965</v>
      </c>
      <c r="IE97" s="157">
        <v>42966</v>
      </c>
      <c r="IF97" s="157">
        <v>42967</v>
      </c>
      <c r="IG97" s="157">
        <v>42968</v>
      </c>
      <c r="IH97" s="157">
        <v>42969</v>
      </c>
      <c r="II97" s="157">
        <v>42970</v>
      </c>
      <c r="IJ97" s="157">
        <v>42971</v>
      </c>
      <c r="IK97" s="157">
        <v>42972</v>
      </c>
      <c r="IL97" s="157">
        <v>42973</v>
      </c>
      <c r="IM97" s="157">
        <v>42974</v>
      </c>
      <c r="IN97" s="157">
        <v>42975</v>
      </c>
      <c r="IO97" s="157">
        <v>42976</v>
      </c>
      <c r="IP97" s="157">
        <v>42977</v>
      </c>
      <c r="IQ97" s="157">
        <v>42978</v>
      </c>
      <c r="IR97" s="157">
        <v>42979</v>
      </c>
      <c r="IS97" s="157">
        <v>42980</v>
      </c>
      <c r="IT97" s="157">
        <v>42981</v>
      </c>
      <c r="IU97" s="157">
        <v>42982</v>
      </c>
      <c r="IV97" s="157">
        <v>42983</v>
      </c>
      <c r="IW97" s="157">
        <v>42984</v>
      </c>
      <c r="IX97" s="157">
        <v>42985</v>
      </c>
      <c r="IY97" s="157">
        <v>42986</v>
      </c>
      <c r="IZ97" s="157">
        <v>42987</v>
      </c>
      <c r="JA97" s="157">
        <v>42988</v>
      </c>
      <c r="JB97" s="157">
        <v>42989</v>
      </c>
      <c r="JC97" s="157">
        <v>42990</v>
      </c>
      <c r="JD97" s="157">
        <v>42991</v>
      </c>
      <c r="JE97" s="157">
        <v>42992</v>
      </c>
      <c r="JF97" s="157">
        <v>42993</v>
      </c>
      <c r="JG97" s="157">
        <v>42994</v>
      </c>
      <c r="JH97" s="157">
        <v>42995</v>
      </c>
      <c r="JI97" s="157">
        <v>42996</v>
      </c>
      <c r="JJ97" s="157">
        <v>42997</v>
      </c>
      <c r="JK97" s="157">
        <v>42998</v>
      </c>
      <c r="JL97" s="157">
        <v>42999</v>
      </c>
      <c r="JM97" s="157">
        <v>43000</v>
      </c>
      <c r="JN97" s="157">
        <v>43001</v>
      </c>
      <c r="JO97" s="157">
        <v>43002</v>
      </c>
      <c r="JP97" s="157">
        <v>43003</v>
      </c>
      <c r="JQ97" s="157">
        <v>43004</v>
      </c>
      <c r="JR97" s="157">
        <v>43005</v>
      </c>
      <c r="JS97" s="157">
        <v>43006</v>
      </c>
      <c r="JT97" s="157">
        <v>43007</v>
      </c>
      <c r="JU97" s="157">
        <v>43008</v>
      </c>
      <c r="JV97" s="157">
        <v>43009</v>
      </c>
      <c r="JW97" s="157">
        <v>43010</v>
      </c>
      <c r="JX97" s="157">
        <v>43011</v>
      </c>
      <c r="JY97" s="157">
        <v>43012</v>
      </c>
      <c r="JZ97" s="157">
        <v>43013</v>
      </c>
      <c r="KA97" s="157">
        <v>43014</v>
      </c>
      <c r="KB97" s="157">
        <v>43015</v>
      </c>
      <c r="KC97" s="157">
        <v>43016</v>
      </c>
      <c r="KD97" s="157">
        <v>43017</v>
      </c>
      <c r="KE97" s="157">
        <v>43018</v>
      </c>
      <c r="KF97" s="157">
        <v>43019</v>
      </c>
      <c r="KG97" s="157">
        <v>43020</v>
      </c>
      <c r="KH97" s="157">
        <v>43021</v>
      </c>
      <c r="KI97" s="157">
        <v>43022</v>
      </c>
      <c r="KJ97" s="157">
        <v>43023</v>
      </c>
      <c r="KK97" s="157">
        <v>43024</v>
      </c>
      <c r="KL97" s="157">
        <v>43025</v>
      </c>
      <c r="KM97" s="157">
        <v>43026</v>
      </c>
      <c r="KN97" s="157">
        <v>43027</v>
      </c>
      <c r="KO97" s="157">
        <v>43028</v>
      </c>
      <c r="KP97" s="157">
        <v>43029</v>
      </c>
      <c r="KQ97" s="157">
        <v>43030</v>
      </c>
      <c r="KR97" s="157">
        <v>43031</v>
      </c>
      <c r="KS97" s="157">
        <v>43032</v>
      </c>
      <c r="KT97" s="157">
        <v>43033</v>
      </c>
      <c r="KU97" s="157">
        <v>43034</v>
      </c>
      <c r="KV97" s="157">
        <v>43035</v>
      </c>
      <c r="KW97" s="157">
        <v>43036</v>
      </c>
      <c r="KX97" s="157">
        <v>43037</v>
      </c>
      <c r="KY97" s="157">
        <v>43038</v>
      </c>
      <c r="KZ97" s="157">
        <v>43039</v>
      </c>
      <c r="LA97" s="157">
        <v>43040</v>
      </c>
      <c r="LB97" s="157">
        <v>43041</v>
      </c>
      <c r="LC97" s="157">
        <v>43042</v>
      </c>
      <c r="LD97" s="157">
        <v>43043</v>
      </c>
      <c r="LE97" s="157">
        <v>43044</v>
      </c>
      <c r="LF97" s="157">
        <v>43045</v>
      </c>
      <c r="LG97" s="157">
        <v>43046</v>
      </c>
      <c r="LH97" s="157">
        <v>43047</v>
      </c>
      <c r="LI97" s="157">
        <v>43048</v>
      </c>
      <c r="LJ97" s="157">
        <v>43049</v>
      </c>
      <c r="LK97" s="157">
        <v>43050</v>
      </c>
      <c r="LL97" s="157">
        <v>43051</v>
      </c>
      <c r="LM97" s="157">
        <v>43052</v>
      </c>
      <c r="LN97" s="157">
        <v>43053</v>
      </c>
      <c r="LO97" s="157">
        <v>43054</v>
      </c>
      <c r="LP97" s="157">
        <v>43055</v>
      </c>
      <c r="LQ97" s="157">
        <v>43056</v>
      </c>
      <c r="LR97" s="157">
        <v>43057</v>
      </c>
      <c r="LS97" s="157">
        <v>43058</v>
      </c>
      <c r="LT97" s="157">
        <v>43059</v>
      </c>
      <c r="LU97" s="157">
        <v>43060</v>
      </c>
      <c r="LV97" s="157">
        <v>43061</v>
      </c>
      <c r="LW97" s="157">
        <v>43062</v>
      </c>
      <c r="LX97" s="157">
        <v>43063</v>
      </c>
      <c r="LY97" s="157">
        <v>43064</v>
      </c>
      <c r="LZ97" s="157">
        <v>43065</v>
      </c>
      <c r="MA97" s="157">
        <v>43066</v>
      </c>
      <c r="MB97" s="157">
        <v>43067</v>
      </c>
      <c r="MC97" s="157">
        <v>43068</v>
      </c>
      <c r="MD97" s="157">
        <v>43069</v>
      </c>
      <c r="ME97" s="157">
        <v>43070</v>
      </c>
      <c r="MF97" s="157">
        <v>43071</v>
      </c>
      <c r="MG97" s="157">
        <v>43072</v>
      </c>
      <c r="MH97" s="157">
        <v>43073</v>
      </c>
      <c r="MI97" s="157">
        <v>43074</v>
      </c>
      <c r="MJ97" s="157">
        <v>43075</v>
      </c>
      <c r="MK97" s="157">
        <v>43076</v>
      </c>
      <c r="ML97" s="157">
        <v>43077</v>
      </c>
      <c r="MM97" s="157">
        <v>43078</v>
      </c>
      <c r="MN97" s="157">
        <v>43079</v>
      </c>
      <c r="MO97" s="157">
        <v>43080</v>
      </c>
      <c r="MP97" s="157">
        <v>43081</v>
      </c>
      <c r="MQ97" s="157">
        <v>43082</v>
      </c>
      <c r="MR97" s="157">
        <v>43083</v>
      </c>
      <c r="MS97" s="157">
        <v>43084</v>
      </c>
      <c r="MT97" s="157">
        <v>43085</v>
      </c>
      <c r="MU97" s="157">
        <v>43086</v>
      </c>
      <c r="MV97" s="157">
        <v>43087</v>
      </c>
      <c r="MW97" s="157">
        <v>43088</v>
      </c>
      <c r="MX97" s="157">
        <v>43089</v>
      </c>
      <c r="MY97" s="157">
        <v>43090</v>
      </c>
      <c r="MZ97" s="157">
        <v>43091</v>
      </c>
      <c r="NA97" s="157">
        <v>43092</v>
      </c>
      <c r="NB97" s="157">
        <v>43093</v>
      </c>
      <c r="NC97" s="157">
        <v>43094</v>
      </c>
      <c r="ND97" s="157">
        <v>43095</v>
      </c>
      <c r="NE97" s="157">
        <v>43096</v>
      </c>
      <c r="NF97" s="157">
        <v>43097</v>
      </c>
      <c r="NG97" s="157">
        <v>43098</v>
      </c>
      <c r="NH97" s="157">
        <v>43099</v>
      </c>
      <c r="NI97" s="157">
        <v>43100</v>
      </c>
      <c r="NJ97" s="154"/>
    </row>
    <row r="98" spans="1:374" s="155" customFormat="1" x14ac:dyDescent="0.35">
      <c r="A98" s="151"/>
      <c r="B98" s="1154"/>
      <c r="C98" s="1154"/>
      <c r="D98" s="1154"/>
      <c r="E98" s="1154"/>
      <c r="F98" s="1154"/>
      <c r="G98" s="1154"/>
      <c r="H98" s="1154" t="str">
        <f t="shared" ref="H98" si="37">IF(F98="","",F98-G98)</f>
        <v/>
      </c>
      <c r="I98" s="152">
        <v>42736</v>
      </c>
      <c r="J98" s="153">
        <v>42737</v>
      </c>
      <c r="K98" s="153">
        <v>42738</v>
      </c>
      <c r="L98" s="153">
        <v>42739</v>
      </c>
      <c r="M98" s="153">
        <v>42740</v>
      </c>
      <c r="N98" s="153">
        <v>42741</v>
      </c>
      <c r="O98" s="153">
        <v>42742</v>
      </c>
      <c r="P98" s="153">
        <v>42743</v>
      </c>
      <c r="Q98" s="153">
        <v>42744</v>
      </c>
      <c r="R98" s="153">
        <v>42745</v>
      </c>
      <c r="S98" s="153">
        <v>42746</v>
      </c>
      <c r="T98" s="153">
        <v>42747</v>
      </c>
      <c r="U98" s="153">
        <v>42748</v>
      </c>
      <c r="V98" s="153">
        <v>42749</v>
      </c>
      <c r="W98" s="153">
        <v>42750</v>
      </c>
      <c r="X98" s="153">
        <v>42751</v>
      </c>
      <c r="Y98" s="153">
        <v>42752</v>
      </c>
      <c r="Z98" s="153">
        <v>42753</v>
      </c>
      <c r="AA98" s="153">
        <v>42754</v>
      </c>
      <c r="AB98" s="153">
        <v>42755</v>
      </c>
      <c r="AC98" s="153">
        <v>42756</v>
      </c>
      <c r="AD98" s="153">
        <v>42757</v>
      </c>
      <c r="AE98" s="153">
        <v>42758</v>
      </c>
      <c r="AF98" s="153">
        <v>42759</v>
      </c>
      <c r="AG98" s="153">
        <v>42760</v>
      </c>
      <c r="AH98" s="153">
        <v>42761</v>
      </c>
      <c r="AI98" s="153">
        <v>42762</v>
      </c>
      <c r="AJ98" s="153">
        <v>42763</v>
      </c>
      <c r="AK98" s="153">
        <v>42764</v>
      </c>
      <c r="AL98" s="153">
        <v>42765</v>
      </c>
      <c r="AM98" s="153">
        <v>42766</v>
      </c>
      <c r="AN98" s="153">
        <v>42767</v>
      </c>
      <c r="AO98" s="153">
        <v>42768</v>
      </c>
      <c r="AP98" s="153">
        <v>42769</v>
      </c>
      <c r="AQ98" s="153">
        <v>42770</v>
      </c>
      <c r="AR98" s="153">
        <v>42771</v>
      </c>
      <c r="AS98" s="153">
        <v>42772</v>
      </c>
      <c r="AT98" s="153">
        <v>42773</v>
      </c>
      <c r="AU98" s="153">
        <v>42774</v>
      </c>
      <c r="AV98" s="153">
        <v>42775</v>
      </c>
      <c r="AW98" s="153">
        <v>42776</v>
      </c>
      <c r="AX98" s="153">
        <v>42777</v>
      </c>
      <c r="AY98" s="153">
        <v>42778</v>
      </c>
      <c r="AZ98" s="153">
        <v>42779</v>
      </c>
      <c r="BA98" s="153">
        <v>42780</v>
      </c>
      <c r="BB98" s="153">
        <v>42781</v>
      </c>
      <c r="BC98" s="153">
        <v>42782</v>
      </c>
      <c r="BD98" s="153">
        <v>42783</v>
      </c>
      <c r="BE98" s="153">
        <v>42784</v>
      </c>
      <c r="BF98" s="153">
        <v>42785</v>
      </c>
      <c r="BG98" s="153">
        <v>42786</v>
      </c>
      <c r="BH98" s="153">
        <v>42787</v>
      </c>
      <c r="BI98" s="153">
        <v>42788</v>
      </c>
      <c r="BJ98" s="153">
        <v>42789</v>
      </c>
      <c r="BK98" s="153">
        <v>42790</v>
      </c>
      <c r="BL98" s="153">
        <v>42791</v>
      </c>
      <c r="BM98" s="153">
        <v>42792</v>
      </c>
      <c r="BN98" s="153">
        <v>42793</v>
      </c>
      <c r="BO98" s="153">
        <v>42794</v>
      </c>
      <c r="BP98" s="153">
        <v>42795</v>
      </c>
      <c r="BQ98" s="153">
        <v>42796</v>
      </c>
      <c r="BR98" s="153">
        <v>42797</v>
      </c>
      <c r="BS98" s="153">
        <v>42798</v>
      </c>
      <c r="BT98" s="153">
        <v>42799</v>
      </c>
      <c r="BU98" s="153">
        <v>42800</v>
      </c>
      <c r="BV98" s="153">
        <v>42801</v>
      </c>
      <c r="BW98" s="153">
        <v>42802</v>
      </c>
      <c r="BX98" s="153">
        <v>42803</v>
      </c>
      <c r="BY98" s="153">
        <v>42804</v>
      </c>
      <c r="BZ98" s="153">
        <v>42805</v>
      </c>
      <c r="CA98" s="153">
        <v>42806</v>
      </c>
      <c r="CB98" s="153">
        <v>42807</v>
      </c>
      <c r="CC98" s="153">
        <v>42808</v>
      </c>
      <c r="CD98" s="153">
        <v>42809</v>
      </c>
      <c r="CE98" s="153">
        <v>42810</v>
      </c>
      <c r="CF98" s="153">
        <v>42811</v>
      </c>
      <c r="CG98" s="153">
        <v>42812</v>
      </c>
      <c r="CH98" s="153">
        <v>42813</v>
      </c>
      <c r="CI98" s="153">
        <v>42814</v>
      </c>
      <c r="CJ98" s="153">
        <v>42815</v>
      </c>
      <c r="CK98" s="153">
        <v>42816</v>
      </c>
      <c r="CL98" s="153">
        <v>42817</v>
      </c>
      <c r="CM98" s="153">
        <v>42818</v>
      </c>
      <c r="CN98" s="153">
        <v>42819</v>
      </c>
      <c r="CO98" s="153">
        <v>42820</v>
      </c>
      <c r="CP98" s="153">
        <v>42821</v>
      </c>
      <c r="CQ98" s="153">
        <v>42822</v>
      </c>
      <c r="CR98" s="153">
        <v>42823</v>
      </c>
      <c r="CS98" s="153">
        <v>42824</v>
      </c>
      <c r="CT98" s="153">
        <v>42825</v>
      </c>
      <c r="CU98" s="153">
        <v>42826</v>
      </c>
      <c r="CV98" s="153">
        <v>42827</v>
      </c>
      <c r="CW98" s="153">
        <v>42828</v>
      </c>
      <c r="CX98" s="153">
        <v>42829</v>
      </c>
      <c r="CY98" s="153">
        <v>42830</v>
      </c>
      <c r="CZ98" s="153">
        <v>42831</v>
      </c>
      <c r="DA98" s="153">
        <v>42832</v>
      </c>
      <c r="DB98" s="153">
        <v>42833</v>
      </c>
      <c r="DC98" s="153">
        <v>42834</v>
      </c>
      <c r="DD98" s="153">
        <v>42835</v>
      </c>
      <c r="DE98" s="153">
        <v>42836</v>
      </c>
      <c r="DF98" s="153">
        <v>42837</v>
      </c>
      <c r="DG98" s="153">
        <v>42838</v>
      </c>
      <c r="DH98" s="153">
        <v>42839</v>
      </c>
      <c r="DI98" s="153">
        <v>42840</v>
      </c>
      <c r="DJ98" s="153">
        <v>42841</v>
      </c>
      <c r="DK98" s="153">
        <v>42842</v>
      </c>
      <c r="DL98" s="153">
        <v>42843</v>
      </c>
      <c r="DM98" s="153">
        <v>42844</v>
      </c>
      <c r="DN98" s="153">
        <v>42845</v>
      </c>
      <c r="DO98" s="153">
        <v>42846</v>
      </c>
      <c r="DP98" s="153">
        <v>42847</v>
      </c>
      <c r="DQ98" s="153">
        <v>42848</v>
      </c>
      <c r="DR98" s="153">
        <v>42849</v>
      </c>
      <c r="DS98" s="153">
        <v>42850</v>
      </c>
      <c r="DT98" s="153">
        <v>42851</v>
      </c>
      <c r="DU98" s="153">
        <v>42852</v>
      </c>
      <c r="DV98" s="153">
        <v>42853</v>
      </c>
      <c r="DW98" s="153">
        <v>42854</v>
      </c>
      <c r="DX98" s="153">
        <v>42855</v>
      </c>
      <c r="DY98" s="153">
        <v>42856</v>
      </c>
      <c r="DZ98" s="153">
        <v>42857</v>
      </c>
      <c r="EA98" s="153">
        <v>42858</v>
      </c>
      <c r="EB98" s="153">
        <v>42859</v>
      </c>
      <c r="EC98" s="153">
        <v>42860</v>
      </c>
      <c r="ED98" s="153">
        <v>42861</v>
      </c>
      <c r="EE98" s="153">
        <v>42862</v>
      </c>
      <c r="EF98" s="153">
        <v>42863</v>
      </c>
      <c r="EG98" s="153">
        <v>42864</v>
      </c>
      <c r="EH98" s="153">
        <v>42865</v>
      </c>
      <c r="EI98" s="153">
        <v>42866</v>
      </c>
      <c r="EJ98" s="153">
        <v>42867</v>
      </c>
      <c r="EK98" s="153">
        <v>42868</v>
      </c>
      <c r="EL98" s="153">
        <v>42869</v>
      </c>
      <c r="EM98" s="153">
        <v>42870</v>
      </c>
      <c r="EN98" s="153">
        <v>42871</v>
      </c>
      <c r="EO98" s="153">
        <v>42872</v>
      </c>
      <c r="EP98" s="153">
        <v>42873</v>
      </c>
      <c r="EQ98" s="153">
        <v>42874</v>
      </c>
      <c r="ER98" s="153">
        <v>42875</v>
      </c>
      <c r="ES98" s="153">
        <v>42876</v>
      </c>
      <c r="ET98" s="153">
        <v>42877</v>
      </c>
      <c r="EU98" s="153">
        <v>42878</v>
      </c>
      <c r="EV98" s="153">
        <v>42879</v>
      </c>
      <c r="EW98" s="153">
        <v>42880</v>
      </c>
      <c r="EX98" s="153">
        <v>42881</v>
      </c>
      <c r="EY98" s="153">
        <v>42882</v>
      </c>
      <c r="EZ98" s="153">
        <v>42883</v>
      </c>
      <c r="FA98" s="153">
        <v>42884</v>
      </c>
      <c r="FB98" s="153">
        <v>42885</v>
      </c>
      <c r="FC98" s="153">
        <v>42886</v>
      </c>
      <c r="FD98" s="153">
        <v>42887</v>
      </c>
      <c r="FE98" s="153">
        <v>42888</v>
      </c>
      <c r="FF98" s="153">
        <v>42889</v>
      </c>
      <c r="FG98" s="153">
        <v>42890</v>
      </c>
      <c r="FH98" s="153">
        <v>42891</v>
      </c>
      <c r="FI98" s="153">
        <v>42892</v>
      </c>
      <c r="FJ98" s="153">
        <v>42893</v>
      </c>
      <c r="FK98" s="153">
        <v>42894</v>
      </c>
      <c r="FL98" s="153">
        <v>42895</v>
      </c>
      <c r="FM98" s="153">
        <v>42896</v>
      </c>
      <c r="FN98" s="153">
        <v>42897</v>
      </c>
      <c r="FO98" s="153">
        <v>42898</v>
      </c>
      <c r="FP98" s="153">
        <v>42899</v>
      </c>
      <c r="FQ98" s="153">
        <v>42900</v>
      </c>
      <c r="FR98" s="153">
        <v>42901</v>
      </c>
      <c r="FS98" s="153">
        <v>42902</v>
      </c>
      <c r="FT98" s="153">
        <v>42903</v>
      </c>
      <c r="FU98" s="153">
        <v>42904</v>
      </c>
      <c r="FV98" s="153">
        <v>42905</v>
      </c>
      <c r="FW98" s="153">
        <v>42906</v>
      </c>
      <c r="FX98" s="153">
        <v>42907</v>
      </c>
      <c r="FY98" s="153">
        <v>42908</v>
      </c>
      <c r="FZ98" s="153">
        <v>42909</v>
      </c>
      <c r="GA98" s="153">
        <v>42910</v>
      </c>
      <c r="GB98" s="153">
        <v>42911</v>
      </c>
      <c r="GC98" s="153">
        <v>42912</v>
      </c>
      <c r="GD98" s="153">
        <v>42913</v>
      </c>
      <c r="GE98" s="153">
        <v>42914</v>
      </c>
      <c r="GF98" s="153">
        <v>42915</v>
      </c>
      <c r="GG98" s="153">
        <v>42916</v>
      </c>
      <c r="GH98" s="153">
        <v>42917</v>
      </c>
      <c r="GI98" s="153">
        <v>42918</v>
      </c>
      <c r="GJ98" s="153">
        <v>42919</v>
      </c>
      <c r="GK98" s="153">
        <v>42920</v>
      </c>
      <c r="GL98" s="153">
        <v>42921</v>
      </c>
      <c r="GM98" s="153">
        <v>42922</v>
      </c>
      <c r="GN98" s="153">
        <v>42923</v>
      </c>
      <c r="GO98" s="153">
        <v>42924</v>
      </c>
      <c r="GP98" s="153">
        <v>42925</v>
      </c>
      <c r="GQ98" s="153">
        <v>42926</v>
      </c>
      <c r="GR98" s="153">
        <v>42927</v>
      </c>
      <c r="GS98" s="153">
        <v>42928</v>
      </c>
      <c r="GT98" s="153">
        <v>42929</v>
      </c>
      <c r="GU98" s="153">
        <v>42930</v>
      </c>
      <c r="GV98" s="153">
        <v>42931</v>
      </c>
      <c r="GW98" s="153">
        <v>42932</v>
      </c>
      <c r="GX98" s="153">
        <v>42933</v>
      </c>
      <c r="GY98" s="153">
        <v>42934</v>
      </c>
      <c r="GZ98" s="153">
        <v>42935</v>
      </c>
      <c r="HA98" s="153">
        <v>42936</v>
      </c>
      <c r="HB98" s="153">
        <v>42937</v>
      </c>
      <c r="HC98" s="153">
        <v>42938</v>
      </c>
      <c r="HD98" s="153">
        <v>42939</v>
      </c>
      <c r="HE98" s="153">
        <v>42940</v>
      </c>
      <c r="HF98" s="153">
        <v>42941</v>
      </c>
      <c r="HG98" s="153">
        <v>42942</v>
      </c>
      <c r="HH98" s="153">
        <v>42943</v>
      </c>
      <c r="HI98" s="153">
        <v>42944</v>
      </c>
      <c r="HJ98" s="153">
        <v>42945</v>
      </c>
      <c r="HK98" s="153">
        <v>42946</v>
      </c>
      <c r="HL98" s="153">
        <v>42947</v>
      </c>
      <c r="HM98" s="153">
        <v>42948</v>
      </c>
      <c r="HN98" s="153">
        <v>42949</v>
      </c>
      <c r="HO98" s="153">
        <v>42950</v>
      </c>
      <c r="HP98" s="153">
        <v>42951</v>
      </c>
      <c r="HQ98" s="153">
        <v>42952</v>
      </c>
      <c r="HR98" s="153">
        <v>42953</v>
      </c>
      <c r="HS98" s="153">
        <v>42954</v>
      </c>
      <c r="HT98" s="153">
        <v>42955</v>
      </c>
      <c r="HU98" s="153">
        <v>42956</v>
      </c>
      <c r="HV98" s="153">
        <v>42957</v>
      </c>
      <c r="HW98" s="153">
        <v>42958</v>
      </c>
      <c r="HX98" s="153">
        <v>42959</v>
      </c>
      <c r="HY98" s="153">
        <v>42960</v>
      </c>
      <c r="HZ98" s="153">
        <v>42961</v>
      </c>
      <c r="IA98" s="153">
        <v>42962</v>
      </c>
      <c r="IB98" s="153">
        <v>42963</v>
      </c>
      <c r="IC98" s="153">
        <v>42964</v>
      </c>
      <c r="ID98" s="153">
        <v>42965</v>
      </c>
      <c r="IE98" s="153">
        <v>42966</v>
      </c>
      <c r="IF98" s="153">
        <v>42967</v>
      </c>
      <c r="IG98" s="153">
        <v>42968</v>
      </c>
      <c r="IH98" s="153">
        <v>42969</v>
      </c>
      <c r="II98" s="153">
        <v>42970</v>
      </c>
      <c r="IJ98" s="153">
        <v>42971</v>
      </c>
      <c r="IK98" s="153">
        <v>42972</v>
      </c>
      <c r="IL98" s="153">
        <v>42973</v>
      </c>
      <c r="IM98" s="153">
        <v>42974</v>
      </c>
      <c r="IN98" s="153">
        <v>42975</v>
      </c>
      <c r="IO98" s="153">
        <v>42976</v>
      </c>
      <c r="IP98" s="153">
        <v>42977</v>
      </c>
      <c r="IQ98" s="153">
        <v>42978</v>
      </c>
      <c r="IR98" s="153">
        <v>42979</v>
      </c>
      <c r="IS98" s="153">
        <v>42980</v>
      </c>
      <c r="IT98" s="153">
        <v>42981</v>
      </c>
      <c r="IU98" s="153">
        <v>42982</v>
      </c>
      <c r="IV98" s="153">
        <v>42983</v>
      </c>
      <c r="IW98" s="153">
        <v>42984</v>
      </c>
      <c r="IX98" s="153">
        <v>42985</v>
      </c>
      <c r="IY98" s="153">
        <v>42986</v>
      </c>
      <c r="IZ98" s="153">
        <v>42987</v>
      </c>
      <c r="JA98" s="153">
        <v>42988</v>
      </c>
      <c r="JB98" s="153">
        <v>42989</v>
      </c>
      <c r="JC98" s="153">
        <v>42990</v>
      </c>
      <c r="JD98" s="153">
        <v>42991</v>
      </c>
      <c r="JE98" s="153">
        <v>42992</v>
      </c>
      <c r="JF98" s="153">
        <v>42993</v>
      </c>
      <c r="JG98" s="153">
        <v>42994</v>
      </c>
      <c r="JH98" s="153">
        <v>42995</v>
      </c>
      <c r="JI98" s="153">
        <v>42996</v>
      </c>
      <c r="JJ98" s="153">
        <v>42997</v>
      </c>
      <c r="JK98" s="153">
        <v>42998</v>
      </c>
      <c r="JL98" s="153">
        <v>42999</v>
      </c>
      <c r="JM98" s="153">
        <v>43000</v>
      </c>
      <c r="JN98" s="153">
        <v>43001</v>
      </c>
      <c r="JO98" s="153">
        <v>43002</v>
      </c>
      <c r="JP98" s="153">
        <v>43003</v>
      </c>
      <c r="JQ98" s="153">
        <v>43004</v>
      </c>
      <c r="JR98" s="153">
        <v>43005</v>
      </c>
      <c r="JS98" s="153">
        <v>43006</v>
      </c>
      <c r="JT98" s="153">
        <v>43007</v>
      </c>
      <c r="JU98" s="153">
        <v>43008</v>
      </c>
      <c r="JV98" s="153">
        <v>43009</v>
      </c>
      <c r="JW98" s="153">
        <v>43010</v>
      </c>
      <c r="JX98" s="153">
        <v>43011</v>
      </c>
      <c r="JY98" s="153">
        <v>43012</v>
      </c>
      <c r="JZ98" s="153">
        <v>43013</v>
      </c>
      <c r="KA98" s="153">
        <v>43014</v>
      </c>
      <c r="KB98" s="153">
        <v>43015</v>
      </c>
      <c r="KC98" s="153">
        <v>43016</v>
      </c>
      <c r="KD98" s="153">
        <v>43017</v>
      </c>
      <c r="KE98" s="153">
        <v>43018</v>
      </c>
      <c r="KF98" s="153">
        <v>43019</v>
      </c>
      <c r="KG98" s="153">
        <v>43020</v>
      </c>
      <c r="KH98" s="153">
        <v>43021</v>
      </c>
      <c r="KI98" s="153">
        <v>43022</v>
      </c>
      <c r="KJ98" s="153">
        <v>43023</v>
      </c>
      <c r="KK98" s="153">
        <v>43024</v>
      </c>
      <c r="KL98" s="153">
        <v>43025</v>
      </c>
      <c r="KM98" s="153">
        <v>43026</v>
      </c>
      <c r="KN98" s="153">
        <v>43027</v>
      </c>
      <c r="KO98" s="153">
        <v>43028</v>
      </c>
      <c r="KP98" s="153">
        <v>43029</v>
      </c>
      <c r="KQ98" s="153">
        <v>43030</v>
      </c>
      <c r="KR98" s="153">
        <v>43031</v>
      </c>
      <c r="KS98" s="153">
        <v>43032</v>
      </c>
      <c r="KT98" s="153">
        <v>43033</v>
      </c>
      <c r="KU98" s="153">
        <v>43034</v>
      </c>
      <c r="KV98" s="153">
        <v>43035</v>
      </c>
      <c r="KW98" s="153">
        <v>43036</v>
      </c>
      <c r="KX98" s="153">
        <v>43037</v>
      </c>
      <c r="KY98" s="153">
        <v>43038</v>
      </c>
      <c r="KZ98" s="153">
        <v>43039</v>
      </c>
      <c r="LA98" s="153">
        <v>43040</v>
      </c>
      <c r="LB98" s="153">
        <v>43041</v>
      </c>
      <c r="LC98" s="153">
        <v>43042</v>
      </c>
      <c r="LD98" s="153">
        <v>43043</v>
      </c>
      <c r="LE98" s="153">
        <v>43044</v>
      </c>
      <c r="LF98" s="153">
        <v>43045</v>
      </c>
      <c r="LG98" s="153">
        <v>43046</v>
      </c>
      <c r="LH98" s="153">
        <v>43047</v>
      </c>
      <c r="LI98" s="153">
        <v>43048</v>
      </c>
      <c r="LJ98" s="153">
        <v>43049</v>
      </c>
      <c r="LK98" s="153">
        <v>43050</v>
      </c>
      <c r="LL98" s="153">
        <v>43051</v>
      </c>
      <c r="LM98" s="153">
        <v>43052</v>
      </c>
      <c r="LN98" s="153">
        <v>43053</v>
      </c>
      <c r="LO98" s="153">
        <v>43054</v>
      </c>
      <c r="LP98" s="153">
        <v>43055</v>
      </c>
      <c r="LQ98" s="153">
        <v>43056</v>
      </c>
      <c r="LR98" s="153">
        <v>43057</v>
      </c>
      <c r="LS98" s="153">
        <v>43058</v>
      </c>
      <c r="LT98" s="153">
        <v>43059</v>
      </c>
      <c r="LU98" s="153">
        <v>43060</v>
      </c>
      <c r="LV98" s="153">
        <v>43061</v>
      </c>
      <c r="LW98" s="153">
        <v>43062</v>
      </c>
      <c r="LX98" s="153">
        <v>43063</v>
      </c>
      <c r="LY98" s="153">
        <v>43064</v>
      </c>
      <c r="LZ98" s="153">
        <v>43065</v>
      </c>
      <c r="MA98" s="153">
        <v>43066</v>
      </c>
      <c r="MB98" s="153">
        <v>43067</v>
      </c>
      <c r="MC98" s="153">
        <v>43068</v>
      </c>
      <c r="MD98" s="153">
        <v>43069</v>
      </c>
      <c r="ME98" s="153">
        <v>43070</v>
      </c>
      <c r="MF98" s="153">
        <v>43071</v>
      </c>
      <c r="MG98" s="153">
        <v>43072</v>
      </c>
      <c r="MH98" s="153">
        <v>43073</v>
      </c>
      <c r="MI98" s="153">
        <v>43074</v>
      </c>
      <c r="MJ98" s="153">
        <v>43075</v>
      </c>
      <c r="MK98" s="153">
        <v>43076</v>
      </c>
      <c r="ML98" s="153">
        <v>43077</v>
      </c>
      <c r="MM98" s="153">
        <v>43078</v>
      </c>
      <c r="MN98" s="153">
        <v>43079</v>
      </c>
      <c r="MO98" s="153">
        <v>43080</v>
      </c>
      <c r="MP98" s="153">
        <v>43081</v>
      </c>
      <c r="MQ98" s="153">
        <v>43082</v>
      </c>
      <c r="MR98" s="153">
        <v>43083</v>
      </c>
      <c r="MS98" s="153">
        <v>43084</v>
      </c>
      <c r="MT98" s="153">
        <v>43085</v>
      </c>
      <c r="MU98" s="153">
        <v>43086</v>
      </c>
      <c r="MV98" s="153">
        <v>43087</v>
      </c>
      <c r="MW98" s="153">
        <v>43088</v>
      </c>
      <c r="MX98" s="153">
        <v>43089</v>
      </c>
      <c r="MY98" s="153">
        <v>43090</v>
      </c>
      <c r="MZ98" s="153">
        <v>43091</v>
      </c>
      <c r="NA98" s="153">
        <v>43092</v>
      </c>
      <c r="NB98" s="153">
        <v>43093</v>
      </c>
      <c r="NC98" s="153">
        <v>43094</v>
      </c>
      <c r="ND98" s="153">
        <v>43095</v>
      </c>
      <c r="NE98" s="153">
        <v>43096</v>
      </c>
      <c r="NF98" s="153">
        <v>43097</v>
      </c>
      <c r="NG98" s="153">
        <v>43098</v>
      </c>
      <c r="NH98" s="153">
        <v>43099</v>
      </c>
      <c r="NI98" s="153">
        <v>43100</v>
      </c>
      <c r="NJ98" s="154"/>
    </row>
    <row r="99" spans="1:374" s="155" customFormat="1" x14ac:dyDescent="0.35">
      <c r="A99" s="151"/>
      <c r="B99" s="1155"/>
      <c r="C99" s="1155"/>
      <c r="D99" s="1155"/>
      <c r="E99" s="1155"/>
      <c r="F99" s="1155"/>
      <c r="G99" s="1155"/>
      <c r="H99" s="1155"/>
      <c r="I99" s="156">
        <v>42736</v>
      </c>
      <c r="J99" s="157">
        <v>42737</v>
      </c>
      <c r="K99" s="157">
        <v>42738</v>
      </c>
      <c r="L99" s="157">
        <v>42739</v>
      </c>
      <c r="M99" s="157">
        <v>42740</v>
      </c>
      <c r="N99" s="157">
        <v>42741</v>
      </c>
      <c r="O99" s="157">
        <v>42742</v>
      </c>
      <c r="P99" s="157">
        <v>42743</v>
      </c>
      <c r="Q99" s="157">
        <v>42744</v>
      </c>
      <c r="R99" s="157">
        <v>42745</v>
      </c>
      <c r="S99" s="157">
        <v>42746</v>
      </c>
      <c r="T99" s="157">
        <v>42747</v>
      </c>
      <c r="U99" s="157">
        <v>42748</v>
      </c>
      <c r="V99" s="157">
        <v>42749</v>
      </c>
      <c r="W99" s="157">
        <v>42750</v>
      </c>
      <c r="X99" s="157">
        <v>42751</v>
      </c>
      <c r="Y99" s="157">
        <v>42752</v>
      </c>
      <c r="Z99" s="157">
        <v>42753</v>
      </c>
      <c r="AA99" s="157">
        <v>42754</v>
      </c>
      <c r="AB99" s="157">
        <v>42755</v>
      </c>
      <c r="AC99" s="157">
        <v>42756</v>
      </c>
      <c r="AD99" s="157">
        <v>42757</v>
      </c>
      <c r="AE99" s="157">
        <v>42758</v>
      </c>
      <c r="AF99" s="157">
        <v>42759</v>
      </c>
      <c r="AG99" s="157">
        <v>42760</v>
      </c>
      <c r="AH99" s="157">
        <v>42761</v>
      </c>
      <c r="AI99" s="157">
        <v>42762</v>
      </c>
      <c r="AJ99" s="157">
        <v>42763</v>
      </c>
      <c r="AK99" s="157">
        <v>42764</v>
      </c>
      <c r="AL99" s="157">
        <v>42765</v>
      </c>
      <c r="AM99" s="157">
        <v>42766</v>
      </c>
      <c r="AN99" s="157">
        <v>42767</v>
      </c>
      <c r="AO99" s="157">
        <v>42768</v>
      </c>
      <c r="AP99" s="157">
        <v>42769</v>
      </c>
      <c r="AQ99" s="157">
        <v>42770</v>
      </c>
      <c r="AR99" s="157">
        <v>42771</v>
      </c>
      <c r="AS99" s="157">
        <v>42772</v>
      </c>
      <c r="AT99" s="157">
        <v>42773</v>
      </c>
      <c r="AU99" s="157">
        <v>42774</v>
      </c>
      <c r="AV99" s="157">
        <v>42775</v>
      </c>
      <c r="AW99" s="157">
        <v>42776</v>
      </c>
      <c r="AX99" s="157">
        <v>42777</v>
      </c>
      <c r="AY99" s="157">
        <v>42778</v>
      </c>
      <c r="AZ99" s="157">
        <v>42779</v>
      </c>
      <c r="BA99" s="157">
        <v>42780</v>
      </c>
      <c r="BB99" s="157">
        <v>42781</v>
      </c>
      <c r="BC99" s="157">
        <v>42782</v>
      </c>
      <c r="BD99" s="157">
        <v>42783</v>
      </c>
      <c r="BE99" s="157">
        <v>42784</v>
      </c>
      <c r="BF99" s="157">
        <v>42785</v>
      </c>
      <c r="BG99" s="157">
        <v>42786</v>
      </c>
      <c r="BH99" s="157">
        <v>42787</v>
      </c>
      <c r="BI99" s="157">
        <v>42788</v>
      </c>
      <c r="BJ99" s="157">
        <v>42789</v>
      </c>
      <c r="BK99" s="157">
        <v>42790</v>
      </c>
      <c r="BL99" s="157">
        <v>42791</v>
      </c>
      <c r="BM99" s="157">
        <v>42792</v>
      </c>
      <c r="BN99" s="157">
        <v>42793</v>
      </c>
      <c r="BO99" s="157">
        <v>42794</v>
      </c>
      <c r="BP99" s="157">
        <v>42795</v>
      </c>
      <c r="BQ99" s="157">
        <v>42796</v>
      </c>
      <c r="BR99" s="157">
        <v>42797</v>
      </c>
      <c r="BS99" s="157">
        <v>42798</v>
      </c>
      <c r="BT99" s="157">
        <v>42799</v>
      </c>
      <c r="BU99" s="157">
        <v>42800</v>
      </c>
      <c r="BV99" s="157">
        <v>42801</v>
      </c>
      <c r="BW99" s="157">
        <v>42802</v>
      </c>
      <c r="BX99" s="157">
        <v>42803</v>
      </c>
      <c r="BY99" s="157">
        <v>42804</v>
      </c>
      <c r="BZ99" s="157">
        <v>42805</v>
      </c>
      <c r="CA99" s="157">
        <v>42806</v>
      </c>
      <c r="CB99" s="157">
        <v>42807</v>
      </c>
      <c r="CC99" s="157">
        <v>42808</v>
      </c>
      <c r="CD99" s="157">
        <v>42809</v>
      </c>
      <c r="CE99" s="157">
        <v>42810</v>
      </c>
      <c r="CF99" s="157">
        <v>42811</v>
      </c>
      <c r="CG99" s="157">
        <v>42812</v>
      </c>
      <c r="CH99" s="157">
        <v>42813</v>
      </c>
      <c r="CI99" s="157">
        <v>42814</v>
      </c>
      <c r="CJ99" s="157">
        <v>42815</v>
      </c>
      <c r="CK99" s="157">
        <v>42816</v>
      </c>
      <c r="CL99" s="157">
        <v>42817</v>
      </c>
      <c r="CM99" s="157">
        <v>42818</v>
      </c>
      <c r="CN99" s="157">
        <v>42819</v>
      </c>
      <c r="CO99" s="157">
        <v>42820</v>
      </c>
      <c r="CP99" s="157">
        <v>42821</v>
      </c>
      <c r="CQ99" s="157">
        <v>42822</v>
      </c>
      <c r="CR99" s="157">
        <v>42823</v>
      </c>
      <c r="CS99" s="157">
        <v>42824</v>
      </c>
      <c r="CT99" s="157">
        <v>42825</v>
      </c>
      <c r="CU99" s="157">
        <v>42826</v>
      </c>
      <c r="CV99" s="157">
        <v>42827</v>
      </c>
      <c r="CW99" s="157">
        <v>42828</v>
      </c>
      <c r="CX99" s="157">
        <v>42829</v>
      </c>
      <c r="CY99" s="157">
        <v>42830</v>
      </c>
      <c r="CZ99" s="157">
        <v>42831</v>
      </c>
      <c r="DA99" s="157">
        <v>42832</v>
      </c>
      <c r="DB99" s="157">
        <v>42833</v>
      </c>
      <c r="DC99" s="157">
        <v>42834</v>
      </c>
      <c r="DD99" s="157">
        <v>42835</v>
      </c>
      <c r="DE99" s="157">
        <v>42836</v>
      </c>
      <c r="DF99" s="157">
        <v>42837</v>
      </c>
      <c r="DG99" s="157">
        <v>42838</v>
      </c>
      <c r="DH99" s="157">
        <v>42839</v>
      </c>
      <c r="DI99" s="157">
        <v>42840</v>
      </c>
      <c r="DJ99" s="157">
        <v>42841</v>
      </c>
      <c r="DK99" s="157">
        <v>42842</v>
      </c>
      <c r="DL99" s="157">
        <v>42843</v>
      </c>
      <c r="DM99" s="157">
        <v>42844</v>
      </c>
      <c r="DN99" s="157">
        <v>42845</v>
      </c>
      <c r="DO99" s="157">
        <v>42846</v>
      </c>
      <c r="DP99" s="157">
        <v>42847</v>
      </c>
      <c r="DQ99" s="157">
        <v>42848</v>
      </c>
      <c r="DR99" s="157">
        <v>42849</v>
      </c>
      <c r="DS99" s="157">
        <v>42850</v>
      </c>
      <c r="DT99" s="157">
        <v>42851</v>
      </c>
      <c r="DU99" s="157">
        <v>42852</v>
      </c>
      <c r="DV99" s="157">
        <v>42853</v>
      </c>
      <c r="DW99" s="157">
        <v>42854</v>
      </c>
      <c r="DX99" s="157">
        <v>42855</v>
      </c>
      <c r="DY99" s="157">
        <v>42856</v>
      </c>
      <c r="DZ99" s="157">
        <v>42857</v>
      </c>
      <c r="EA99" s="157">
        <v>42858</v>
      </c>
      <c r="EB99" s="157">
        <v>42859</v>
      </c>
      <c r="EC99" s="157">
        <v>42860</v>
      </c>
      <c r="ED99" s="157">
        <v>42861</v>
      </c>
      <c r="EE99" s="157">
        <v>42862</v>
      </c>
      <c r="EF99" s="157">
        <v>42863</v>
      </c>
      <c r="EG99" s="157">
        <v>42864</v>
      </c>
      <c r="EH99" s="157">
        <v>42865</v>
      </c>
      <c r="EI99" s="157">
        <v>42866</v>
      </c>
      <c r="EJ99" s="157">
        <v>42867</v>
      </c>
      <c r="EK99" s="157">
        <v>42868</v>
      </c>
      <c r="EL99" s="157">
        <v>42869</v>
      </c>
      <c r="EM99" s="157">
        <v>42870</v>
      </c>
      <c r="EN99" s="157">
        <v>42871</v>
      </c>
      <c r="EO99" s="157">
        <v>42872</v>
      </c>
      <c r="EP99" s="157">
        <v>42873</v>
      </c>
      <c r="EQ99" s="157">
        <v>42874</v>
      </c>
      <c r="ER99" s="157">
        <v>42875</v>
      </c>
      <c r="ES99" s="157">
        <v>42876</v>
      </c>
      <c r="ET99" s="157">
        <v>42877</v>
      </c>
      <c r="EU99" s="157">
        <v>42878</v>
      </c>
      <c r="EV99" s="157">
        <v>42879</v>
      </c>
      <c r="EW99" s="157">
        <v>42880</v>
      </c>
      <c r="EX99" s="157">
        <v>42881</v>
      </c>
      <c r="EY99" s="157">
        <v>42882</v>
      </c>
      <c r="EZ99" s="157">
        <v>42883</v>
      </c>
      <c r="FA99" s="157">
        <v>42884</v>
      </c>
      <c r="FB99" s="157">
        <v>42885</v>
      </c>
      <c r="FC99" s="157">
        <v>42886</v>
      </c>
      <c r="FD99" s="157">
        <v>42887</v>
      </c>
      <c r="FE99" s="157">
        <v>42888</v>
      </c>
      <c r="FF99" s="157">
        <v>42889</v>
      </c>
      <c r="FG99" s="157">
        <v>42890</v>
      </c>
      <c r="FH99" s="157">
        <v>42891</v>
      </c>
      <c r="FI99" s="157">
        <v>42892</v>
      </c>
      <c r="FJ99" s="157">
        <v>42893</v>
      </c>
      <c r="FK99" s="157">
        <v>42894</v>
      </c>
      <c r="FL99" s="157">
        <v>42895</v>
      </c>
      <c r="FM99" s="157">
        <v>42896</v>
      </c>
      <c r="FN99" s="157">
        <v>42897</v>
      </c>
      <c r="FO99" s="157">
        <v>42898</v>
      </c>
      <c r="FP99" s="157">
        <v>42899</v>
      </c>
      <c r="FQ99" s="157">
        <v>42900</v>
      </c>
      <c r="FR99" s="157">
        <v>42901</v>
      </c>
      <c r="FS99" s="157">
        <v>42902</v>
      </c>
      <c r="FT99" s="157">
        <v>42903</v>
      </c>
      <c r="FU99" s="157">
        <v>42904</v>
      </c>
      <c r="FV99" s="157">
        <v>42905</v>
      </c>
      <c r="FW99" s="157">
        <v>42906</v>
      </c>
      <c r="FX99" s="157">
        <v>42907</v>
      </c>
      <c r="FY99" s="157">
        <v>42908</v>
      </c>
      <c r="FZ99" s="157">
        <v>42909</v>
      </c>
      <c r="GA99" s="157">
        <v>42910</v>
      </c>
      <c r="GB99" s="157">
        <v>42911</v>
      </c>
      <c r="GC99" s="157">
        <v>42912</v>
      </c>
      <c r="GD99" s="157">
        <v>42913</v>
      </c>
      <c r="GE99" s="157">
        <v>42914</v>
      </c>
      <c r="GF99" s="157">
        <v>42915</v>
      </c>
      <c r="GG99" s="157">
        <v>42916</v>
      </c>
      <c r="GH99" s="157">
        <v>42917</v>
      </c>
      <c r="GI99" s="157">
        <v>42918</v>
      </c>
      <c r="GJ99" s="157">
        <v>42919</v>
      </c>
      <c r="GK99" s="157">
        <v>42920</v>
      </c>
      <c r="GL99" s="157">
        <v>42921</v>
      </c>
      <c r="GM99" s="157">
        <v>42922</v>
      </c>
      <c r="GN99" s="157">
        <v>42923</v>
      </c>
      <c r="GO99" s="157">
        <v>42924</v>
      </c>
      <c r="GP99" s="157">
        <v>42925</v>
      </c>
      <c r="GQ99" s="157">
        <v>42926</v>
      </c>
      <c r="GR99" s="157">
        <v>42927</v>
      </c>
      <c r="GS99" s="157">
        <v>42928</v>
      </c>
      <c r="GT99" s="157">
        <v>42929</v>
      </c>
      <c r="GU99" s="157">
        <v>42930</v>
      </c>
      <c r="GV99" s="157">
        <v>42931</v>
      </c>
      <c r="GW99" s="157">
        <v>42932</v>
      </c>
      <c r="GX99" s="157">
        <v>42933</v>
      </c>
      <c r="GY99" s="157">
        <v>42934</v>
      </c>
      <c r="GZ99" s="157">
        <v>42935</v>
      </c>
      <c r="HA99" s="157">
        <v>42936</v>
      </c>
      <c r="HB99" s="157">
        <v>42937</v>
      </c>
      <c r="HC99" s="157">
        <v>42938</v>
      </c>
      <c r="HD99" s="157">
        <v>42939</v>
      </c>
      <c r="HE99" s="157">
        <v>42940</v>
      </c>
      <c r="HF99" s="157">
        <v>42941</v>
      </c>
      <c r="HG99" s="157">
        <v>42942</v>
      </c>
      <c r="HH99" s="157">
        <v>42943</v>
      </c>
      <c r="HI99" s="157">
        <v>42944</v>
      </c>
      <c r="HJ99" s="157">
        <v>42945</v>
      </c>
      <c r="HK99" s="157">
        <v>42946</v>
      </c>
      <c r="HL99" s="157">
        <v>42947</v>
      </c>
      <c r="HM99" s="157">
        <v>42948</v>
      </c>
      <c r="HN99" s="157">
        <v>42949</v>
      </c>
      <c r="HO99" s="157">
        <v>42950</v>
      </c>
      <c r="HP99" s="157">
        <v>42951</v>
      </c>
      <c r="HQ99" s="157">
        <v>42952</v>
      </c>
      <c r="HR99" s="157">
        <v>42953</v>
      </c>
      <c r="HS99" s="157">
        <v>42954</v>
      </c>
      <c r="HT99" s="157">
        <v>42955</v>
      </c>
      <c r="HU99" s="157">
        <v>42956</v>
      </c>
      <c r="HV99" s="157">
        <v>42957</v>
      </c>
      <c r="HW99" s="157">
        <v>42958</v>
      </c>
      <c r="HX99" s="157">
        <v>42959</v>
      </c>
      <c r="HY99" s="157">
        <v>42960</v>
      </c>
      <c r="HZ99" s="157">
        <v>42961</v>
      </c>
      <c r="IA99" s="157">
        <v>42962</v>
      </c>
      <c r="IB99" s="157">
        <v>42963</v>
      </c>
      <c r="IC99" s="157">
        <v>42964</v>
      </c>
      <c r="ID99" s="157">
        <v>42965</v>
      </c>
      <c r="IE99" s="157">
        <v>42966</v>
      </c>
      <c r="IF99" s="157">
        <v>42967</v>
      </c>
      <c r="IG99" s="157">
        <v>42968</v>
      </c>
      <c r="IH99" s="157">
        <v>42969</v>
      </c>
      <c r="II99" s="157">
        <v>42970</v>
      </c>
      <c r="IJ99" s="157">
        <v>42971</v>
      </c>
      <c r="IK99" s="157">
        <v>42972</v>
      </c>
      <c r="IL99" s="157">
        <v>42973</v>
      </c>
      <c r="IM99" s="157">
        <v>42974</v>
      </c>
      <c r="IN99" s="157">
        <v>42975</v>
      </c>
      <c r="IO99" s="157">
        <v>42976</v>
      </c>
      <c r="IP99" s="157">
        <v>42977</v>
      </c>
      <c r="IQ99" s="157">
        <v>42978</v>
      </c>
      <c r="IR99" s="157">
        <v>42979</v>
      </c>
      <c r="IS99" s="157">
        <v>42980</v>
      </c>
      <c r="IT99" s="157">
        <v>42981</v>
      </c>
      <c r="IU99" s="157">
        <v>42982</v>
      </c>
      <c r="IV99" s="157">
        <v>42983</v>
      </c>
      <c r="IW99" s="157">
        <v>42984</v>
      </c>
      <c r="IX99" s="157">
        <v>42985</v>
      </c>
      <c r="IY99" s="157">
        <v>42986</v>
      </c>
      <c r="IZ99" s="157">
        <v>42987</v>
      </c>
      <c r="JA99" s="157">
        <v>42988</v>
      </c>
      <c r="JB99" s="157">
        <v>42989</v>
      </c>
      <c r="JC99" s="157">
        <v>42990</v>
      </c>
      <c r="JD99" s="157">
        <v>42991</v>
      </c>
      <c r="JE99" s="157">
        <v>42992</v>
      </c>
      <c r="JF99" s="157">
        <v>42993</v>
      </c>
      <c r="JG99" s="157">
        <v>42994</v>
      </c>
      <c r="JH99" s="157">
        <v>42995</v>
      </c>
      <c r="JI99" s="157">
        <v>42996</v>
      </c>
      <c r="JJ99" s="157">
        <v>42997</v>
      </c>
      <c r="JK99" s="157">
        <v>42998</v>
      </c>
      <c r="JL99" s="157">
        <v>42999</v>
      </c>
      <c r="JM99" s="157">
        <v>43000</v>
      </c>
      <c r="JN99" s="157">
        <v>43001</v>
      </c>
      <c r="JO99" s="157">
        <v>43002</v>
      </c>
      <c r="JP99" s="157">
        <v>43003</v>
      </c>
      <c r="JQ99" s="157">
        <v>43004</v>
      </c>
      <c r="JR99" s="157">
        <v>43005</v>
      </c>
      <c r="JS99" s="157">
        <v>43006</v>
      </c>
      <c r="JT99" s="157">
        <v>43007</v>
      </c>
      <c r="JU99" s="157">
        <v>43008</v>
      </c>
      <c r="JV99" s="157">
        <v>43009</v>
      </c>
      <c r="JW99" s="157">
        <v>43010</v>
      </c>
      <c r="JX99" s="157">
        <v>43011</v>
      </c>
      <c r="JY99" s="157">
        <v>43012</v>
      </c>
      <c r="JZ99" s="157">
        <v>43013</v>
      </c>
      <c r="KA99" s="157">
        <v>43014</v>
      </c>
      <c r="KB99" s="157">
        <v>43015</v>
      </c>
      <c r="KC99" s="157">
        <v>43016</v>
      </c>
      <c r="KD99" s="157">
        <v>43017</v>
      </c>
      <c r="KE99" s="157">
        <v>43018</v>
      </c>
      <c r="KF99" s="157">
        <v>43019</v>
      </c>
      <c r="KG99" s="157">
        <v>43020</v>
      </c>
      <c r="KH99" s="157">
        <v>43021</v>
      </c>
      <c r="KI99" s="157">
        <v>43022</v>
      </c>
      <c r="KJ99" s="157">
        <v>43023</v>
      </c>
      <c r="KK99" s="157">
        <v>43024</v>
      </c>
      <c r="KL99" s="157">
        <v>43025</v>
      </c>
      <c r="KM99" s="157">
        <v>43026</v>
      </c>
      <c r="KN99" s="157">
        <v>43027</v>
      </c>
      <c r="KO99" s="157">
        <v>43028</v>
      </c>
      <c r="KP99" s="157">
        <v>43029</v>
      </c>
      <c r="KQ99" s="157">
        <v>43030</v>
      </c>
      <c r="KR99" s="157">
        <v>43031</v>
      </c>
      <c r="KS99" s="157">
        <v>43032</v>
      </c>
      <c r="KT99" s="157">
        <v>43033</v>
      </c>
      <c r="KU99" s="157">
        <v>43034</v>
      </c>
      <c r="KV99" s="157">
        <v>43035</v>
      </c>
      <c r="KW99" s="157">
        <v>43036</v>
      </c>
      <c r="KX99" s="157">
        <v>43037</v>
      </c>
      <c r="KY99" s="157">
        <v>43038</v>
      </c>
      <c r="KZ99" s="157">
        <v>43039</v>
      </c>
      <c r="LA99" s="157">
        <v>43040</v>
      </c>
      <c r="LB99" s="157">
        <v>43041</v>
      </c>
      <c r="LC99" s="157">
        <v>43042</v>
      </c>
      <c r="LD99" s="157">
        <v>43043</v>
      </c>
      <c r="LE99" s="157">
        <v>43044</v>
      </c>
      <c r="LF99" s="157">
        <v>43045</v>
      </c>
      <c r="LG99" s="157">
        <v>43046</v>
      </c>
      <c r="LH99" s="157">
        <v>43047</v>
      </c>
      <c r="LI99" s="157">
        <v>43048</v>
      </c>
      <c r="LJ99" s="157">
        <v>43049</v>
      </c>
      <c r="LK99" s="157">
        <v>43050</v>
      </c>
      <c r="LL99" s="157">
        <v>43051</v>
      </c>
      <c r="LM99" s="157">
        <v>43052</v>
      </c>
      <c r="LN99" s="157">
        <v>43053</v>
      </c>
      <c r="LO99" s="157">
        <v>43054</v>
      </c>
      <c r="LP99" s="157">
        <v>43055</v>
      </c>
      <c r="LQ99" s="157">
        <v>43056</v>
      </c>
      <c r="LR99" s="157">
        <v>43057</v>
      </c>
      <c r="LS99" s="157">
        <v>43058</v>
      </c>
      <c r="LT99" s="157">
        <v>43059</v>
      </c>
      <c r="LU99" s="157">
        <v>43060</v>
      </c>
      <c r="LV99" s="157">
        <v>43061</v>
      </c>
      <c r="LW99" s="157">
        <v>43062</v>
      </c>
      <c r="LX99" s="157">
        <v>43063</v>
      </c>
      <c r="LY99" s="157">
        <v>43064</v>
      </c>
      <c r="LZ99" s="157">
        <v>43065</v>
      </c>
      <c r="MA99" s="157">
        <v>43066</v>
      </c>
      <c r="MB99" s="157">
        <v>43067</v>
      </c>
      <c r="MC99" s="157">
        <v>43068</v>
      </c>
      <c r="MD99" s="157">
        <v>43069</v>
      </c>
      <c r="ME99" s="157">
        <v>43070</v>
      </c>
      <c r="MF99" s="157">
        <v>43071</v>
      </c>
      <c r="MG99" s="157">
        <v>43072</v>
      </c>
      <c r="MH99" s="157">
        <v>43073</v>
      </c>
      <c r="MI99" s="157">
        <v>43074</v>
      </c>
      <c r="MJ99" s="157">
        <v>43075</v>
      </c>
      <c r="MK99" s="157">
        <v>43076</v>
      </c>
      <c r="ML99" s="157">
        <v>43077</v>
      </c>
      <c r="MM99" s="157">
        <v>43078</v>
      </c>
      <c r="MN99" s="157">
        <v>43079</v>
      </c>
      <c r="MO99" s="157">
        <v>43080</v>
      </c>
      <c r="MP99" s="157">
        <v>43081</v>
      </c>
      <c r="MQ99" s="157">
        <v>43082</v>
      </c>
      <c r="MR99" s="157">
        <v>43083</v>
      </c>
      <c r="MS99" s="157">
        <v>43084</v>
      </c>
      <c r="MT99" s="157">
        <v>43085</v>
      </c>
      <c r="MU99" s="157">
        <v>43086</v>
      </c>
      <c r="MV99" s="157">
        <v>43087</v>
      </c>
      <c r="MW99" s="157">
        <v>43088</v>
      </c>
      <c r="MX99" s="157">
        <v>43089</v>
      </c>
      <c r="MY99" s="157">
        <v>43090</v>
      </c>
      <c r="MZ99" s="157">
        <v>43091</v>
      </c>
      <c r="NA99" s="157">
        <v>43092</v>
      </c>
      <c r="NB99" s="157">
        <v>43093</v>
      </c>
      <c r="NC99" s="157">
        <v>43094</v>
      </c>
      <c r="ND99" s="157">
        <v>43095</v>
      </c>
      <c r="NE99" s="157">
        <v>43096</v>
      </c>
      <c r="NF99" s="157">
        <v>43097</v>
      </c>
      <c r="NG99" s="157">
        <v>43098</v>
      </c>
      <c r="NH99" s="157">
        <v>43099</v>
      </c>
      <c r="NI99" s="157">
        <v>43100</v>
      </c>
      <c r="NJ99" s="154"/>
    </row>
    <row r="100" spans="1:374" s="155" customFormat="1" x14ac:dyDescent="0.35">
      <c r="A100" s="151"/>
      <c r="B100" s="1154"/>
      <c r="C100" s="1154"/>
      <c r="D100" s="1154"/>
      <c r="E100" s="1154"/>
      <c r="F100" s="1154"/>
      <c r="G100" s="1154"/>
      <c r="H100" s="1154" t="str">
        <f t="shared" ref="H100" si="38">IF(F100="","",F100-G100)</f>
        <v/>
      </c>
      <c r="I100" s="152">
        <v>42736</v>
      </c>
      <c r="J100" s="153">
        <v>42737</v>
      </c>
      <c r="K100" s="153">
        <v>42738</v>
      </c>
      <c r="L100" s="153">
        <v>42739</v>
      </c>
      <c r="M100" s="153">
        <v>42740</v>
      </c>
      <c r="N100" s="153">
        <v>42741</v>
      </c>
      <c r="O100" s="153">
        <v>42742</v>
      </c>
      <c r="P100" s="153">
        <v>42743</v>
      </c>
      <c r="Q100" s="153">
        <v>42744</v>
      </c>
      <c r="R100" s="153">
        <v>42745</v>
      </c>
      <c r="S100" s="153">
        <v>42746</v>
      </c>
      <c r="T100" s="153">
        <v>42747</v>
      </c>
      <c r="U100" s="153">
        <v>42748</v>
      </c>
      <c r="V100" s="153">
        <v>42749</v>
      </c>
      <c r="W100" s="153">
        <v>42750</v>
      </c>
      <c r="X100" s="153">
        <v>42751</v>
      </c>
      <c r="Y100" s="153">
        <v>42752</v>
      </c>
      <c r="Z100" s="153">
        <v>42753</v>
      </c>
      <c r="AA100" s="153">
        <v>42754</v>
      </c>
      <c r="AB100" s="153">
        <v>42755</v>
      </c>
      <c r="AC100" s="153">
        <v>42756</v>
      </c>
      <c r="AD100" s="153">
        <v>42757</v>
      </c>
      <c r="AE100" s="153">
        <v>42758</v>
      </c>
      <c r="AF100" s="153">
        <v>42759</v>
      </c>
      <c r="AG100" s="153">
        <v>42760</v>
      </c>
      <c r="AH100" s="153">
        <v>42761</v>
      </c>
      <c r="AI100" s="153">
        <v>42762</v>
      </c>
      <c r="AJ100" s="153">
        <v>42763</v>
      </c>
      <c r="AK100" s="153">
        <v>42764</v>
      </c>
      <c r="AL100" s="153">
        <v>42765</v>
      </c>
      <c r="AM100" s="153">
        <v>42766</v>
      </c>
      <c r="AN100" s="153">
        <v>42767</v>
      </c>
      <c r="AO100" s="153">
        <v>42768</v>
      </c>
      <c r="AP100" s="153">
        <v>42769</v>
      </c>
      <c r="AQ100" s="153">
        <v>42770</v>
      </c>
      <c r="AR100" s="153">
        <v>42771</v>
      </c>
      <c r="AS100" s="153">
        <v>42772</v>
      </c>
      <c r="AT100" s="153">
        <v>42773</v>
      </c>
      <c r="AU100" s="153">
        <v>42774</v>
      </c>
      <c r="AV100" s="153">
        <v>42775</v>
      </c>
      <c r="AW100" s="153">
        <v>42776</v>
      </c>
      <c r="AX100" s="153">
        <v>42777</v>
      </c>
      <c r="AY100" s="153">
        <v>42778</v>
      </c>
      <c r="AZ100" s="153">
        <v>42779</v>
      </c>
      <c r="BA100" s="153">
        <v>42780</v>
      </c>
      <c r="BB100" s="153">
        <v>42781</v>
      </c>
      <c r="BC100" s="153">
        <v>42782</v>
      </c>
      <c r="BD100" s="153">
        <v>42783</v>
      </c>
      <c r="BE100" s="153">
        <v>42784</v>
      </c>
      <c r="BF100" s="153">
        <v>42785</v>
      </c>
      <c r="BG100" s="153">
        <v>42786</v>
      </c>
      <c r="BH100" s="153">
        <v>42787</v>
      </c>
      <c r="BI100" s="153">
        <v>42788</v>
      </c>
      <c r="BJ100" s="153">
        <v>42789</v>
      </c>
      <c r="BK100" s="153">
        <v>42790</v>
      </c>
      <c r="BL100" s="153">
        <v>42791</v>
      </c>
      <c r="BM100" s="153">
        <v>42792</v>
      </c>
      <c r="BN100" s="153">
        <v>42793</v>
      </c>
      <c r="BO100" s="153">
        <v>42794</v>
      </c>
      <c r="BP100" s="153">
        <v>42795</v>
      </c>
      <c r="BQ100" s="153">
        <v>42796</v>
      </c>
      <c r="BR100" s="153">
        <v>42797</v>
      </c>
      <c r="BS100" s="153">
        <v>42798</v>
      </c>
      <c r="BT100" s="153">
        <v>42799</v>
      </c>
      <c r="BU100" s="153">
        <v>42800</v>
      </c>
      <c r="BV100" s="153">
        <v>42801</v>
      </c>
      <c r="BW100" s="153">
        <v>42802</v>
      </c>
      <c r="BX100" s="153">
        <v>42803</v>
      </c>
      <c r="BY100" s="153">
        <v>42804</v>
      </c>
      <c r="BZ100" s="153">
        <v>42805</v>
      </c>
      <c r="CA100" s="153">
        <v>42806</v>
      </c>
      <c r="CB100" s="153">
        <v>42807</v>
      </c>
      <c r="CC100" s="153">
        <v>42808</v>
      </c>
      <c r="CD100" s="153">
        <v>42809</v>
      </c>
      <c r="CE100" s="153">
        <v>42810</v>
      </c>
      <c r="CF100" s="153">
        <v>42811</v>
      </c>
      <c r="CG100" s="153">
        <v>42812</v>
      </c>
      <c r="CH100" s="153">
        <v>42813</v>
      </c>
      <c r="CI100" s="153">
        <v>42814</v>
      </c>
      <c r="CJ100" s="153">
        <v>42815</v>
      </c>
      <c r="CK100" s="153">
        <v>42816</v>
      </c>
      <c r="CL100" s="153">
        <v>42817</v>
      </c>
      <c r="CM100" s="153">
        <v>42818</v>
      </c>
      <c r="CN100" s="153">
        <v>42819</v>
      </c>
      <c r="CO100" s="153">
        <v>42820</v>
      </c>
      <c r="CP100" s="153">
        <v>42821</v>
      </c>
      <c r="CQ100" s="153">
        <v>42822</v>
      </c>
      <c r="CR100" s="153">
        <v>42823</v>
      </c>
      <c r="CS100" s="153">
        <v>42824</v>
      </c>
      <c r="CT100" s="153">
        <v>42825</v>
      </c>
      <c r="CU100" s="153">
        <v>42826</v>
      </c>
      <c r="CV100" s="153">
        <v>42827</v>
      </c>
      <c r="CW100" s="153">
        <v>42828</v>
      </c>
      <c r="CX100" s="153">
        <v>42829</v>
      </c>
      <c r="CY100" s="153">
        <v>42830</v>
      </c>
      <c r="CZ100" s="153">
        <v>42831</v>
      </c>
      <c r="DA100" s="153">
        <v>42832</v>
      </c>
      <c r="DB100" s="153">
        <v>42833</v>
      </c>
      <c r="DC100" s="153">
        <v>42834</v>
      </c>
      <c r="DD100" s="153">
        <v>42835</v>
      </c>
      <c r="DE100" s="153">
        <v>42836</v>
      </c>
      <c r="DF100" s="153">
        <v>42837</v>
      </c>
      <c r="DG100" s="153">
        <v>42838</v>
      </c>
      <c r="DH100" s="153">
        <v>42839</v>
      </c>
      <c r="DI100" s="153">
        <v>42840</v>
      </c>
      <c r="DJ100" s="153">
        <v>42841</v>
      </c>
      <c r="DK100" s="153">
        <v>42842</v>
      </c>
      <c r="DL100" s="153">
        <v>42843</v>
      </c>
      <c r="DM100" s="153">
        <v>42844</v>
      </c>
      <c r="DN100" s="153">
        <v>42845</v>
      </c>
      <c r="DO100" s="153">
        <v>42846</v>
      </c>
      <c r="DP100" s="153">
        <v>42847</v>
      </c>
      <c r="DQ100" s="153">
        <v>42848</v>
      </c>
      <c r="DR100" s="153">
        <v>42849</v>
      </c>
      <c r="DS100" s="153">
        <v>42850</v>
      </c>
      <c r="DT100" s="153">
        <v>42851</v>
      </c>
      <c r="DU100" s="153">
        <v>42852</v>
      </c>
      <c r="DV100" s="153">
        <v>42853</v>
      </c>
      <c r="DW100" s="153">
        <v>42854</v>
      </c>
      <c r="DX100" s="153">
        <v>42855</v>
      </c>
      <c r="DY100" s="153">
        <v>42856</v>
      </c>
      <c r="DZ100" s="153">
        <v>42857</v>
      </c>
      <c r="EA100" s="153">
        <v>42858</v>
      </c>
      <c r="EB100" s="153">
        <v>42859</v>
      </c>
      <c r="EC100" s="153">
        <v>42860</v>
      </c>
      <c r="ED100" s="153">
        <v>42861</v>
      </c>
      <c r="EE100" s="153">
        <v>42862</v>
      </c>
      <c r="EF100" s="153">
        <v>42863</v>
      </c>
      <c r="EG100" s="153">
        <v>42864</v>
      </c>
      <c r="EH100" s="153">
        <v>42865</v>
      </c>
      <c r="EI100" s="153">
        <v>42866</v>
      </c>
      <c r="EJ100" s="153">
        <v>42867</v>
      </c>
      <c r="EK100" s="153">
        <v>42868</v>
      </c>
      <c r="EL100" s="153">
        <v>42869</v>
      </c>
      <c r="EM100" s="153">
        <v>42870</v>
      </c>
      <c r="EN100" s="153">
        <v>42871</v>
      </c>
      <c r="EO100" s="153">
        <v>42872</v>
      </c>
      <c r="EP100" s="153">
        <v>42873</v>
      </c>
      <c r="EQ100" s="153">
        <v>42874</v>
      </c>
      <c r="ER100" s="153">
        <v>42875</v>
      </c>
      <c r="ES100" s="153">
        <v>42876</v>
      </c>
      <c r="ET100" s="153">
        <v>42877</v>
      </c>
      <c r="EU100" s="153">
        <v>42878</v>
      </c>
      <c r="EV100" s="153">
        <v>42879</v>
      </c>
      <c r="EW100" s="153">
        <v>42880</v>
      </c>
      <c r="EX100" s="153">
        <v>42881</v>
      </c>
      <c r="EY100" s="153">
        <v>42882</v>
      </c>
      <c r="EZ100" s="153">
        <v>42883</v>
      </c>
      <c r="FA100" s="153">
        <v>42884</v>
      </c>
      <c r="FB100" s="153">
        <v>42885</v>
      </c>
      <c r="FC100" s="153">
        <v>42886</v>
      </c>
      <c r="FD100" s="153">
        <v>42887</v>
      </c>
      <c r="FE100" s="153">
        <v>42888</v>
      </c>
      <c r="FF100" s="153">
        <v>42889</v>
      </c>
      <c r="FG100" s="153">
        <v>42890</v>
      </c>
      <c r="FH100" s="153">
        <v>42891</v>
      </c>
      <c r="FI100" s="153">
        <v>42892</v>
      </c>
      <c r="FJ100" s="153">
        <v>42893</v>
      </c>
      <c r="FK100" s="153">
        <v>42894</v>
      </c>
      <c r="FL100" s="153">
        <v>42895</v>
      </c>
      <c r="FM100" s="153">
        <v>42896</v>
      </c>
      <c r="FN100" s="153">
        <v>42897</v>
      </c>
      <c r="FO100" s="153">
        <v>42898</v>
      </c>
      <c r="FP100" s="153">
        <v>42899</v>
      </c>
      <c r="FQ100" s="153">
        <v>42900</v>
      </c>
      <c r="FR100" s="153">
        <v>42901</v>
      </c>
      <c r="FS100" s="153">
        <v>42902</v>
      </c>
      <c r="FT100" s="153">
        <v>42903</v>
      </c>
      <c r="FU100" s="153">
        <v>42904</v>
      </c>
      <c r="FV100" s="153">
        <v>42905</v>
      </c>
      <c r="FW100" s="153">
        <v>42906</v>
      </c>
      <c r="FX100" s="153">
        <v>42907</v>
      </c>
      <c r="FY100" s="153">
        <v>42908</v>
      </c>
      <c r="FZ100" s="153">
        <v>42909</v>
      </c>
      <c r="GA100" s="153">
        <v>42910</v>
      </c>
      <c r="GB100" s="153">
        <v>42911</v>
      </c>
      <c r="GC100" s="153">
        <v>42912</v>
      </c>
      <c r="GD100" s="153">
        <v>42913</v>
      </c>
      <c r="GE100" s="153">
        <v>42914</v>
      </c>
      <c r="GF100" s="153">
        <v>42915</v>
      </c>
      <c r="GG100" s="153">
        <v>42916</v>
      </c>
      <c r="GH100" s="153">
        <v>42917</v>
      </c>
      <c r="GI100" s="153">
        <v>42918</v>
      </c>
      <c r="GJ100" s="153">
        <v>42919</v>
      </c>
      <c r="GK100" s="153">
        <v>42920</v>
      </c>
      <c r="GL100" s="153">
        <v>42921</v>
      </c>
      <c r="GM100" s="153">
        <v>42922</v>
      </c>
      <c r="GN100" s="153">
        <v>42923</v>
      </c>
      <c r="GO100" s="153">
        <v>42924</v>
      </c>
      <c r="GP100" s="153">
        <v>42925</v>
      </c>
      <c r="GQ100" s="153">
        <v>42926</v>
      </c>
      <c r="GR100" s="153">
        <v>42927</v>
      </c>
      <c r="GS100" s="153">
        <v>42928</v>
      </c>
      <c r="GT100" s="153">
        <v>42929</v>
      </c>
      <c r="GU100" s="153">
        <v>42930</v>
      </c>
      <c r="GV100" s="153">
        <v>42931</v>
      </c>
      <c r="GW100" s="153">
        <v>42932</v>
      </c>
      <c r="GX100" s="153">
        <v>42933</v>
      </c>
      <c r="GY100" s="153">
        <v>42934</v>
      </c>
      <c r="GZ100" s="153">
        <v>42935</v>
      </c>
      <c r="HA100" s="153">
        <v>42936</v>
      </c>
      <c r="HB100" s="153">
        <v>42937</v>
      </c>
      <c r="HC100" s="153">
        <v>42938</v>
      </c>
      <c r="HD100" s="153">
        <v>42939</v>
      </c>
      <c r="HE100" s="153">
        <v>42940</v>
      </c>
      <c r="HF100" s="153">
        <v>42941</v>
      </c>
      <c r="HG100" s="153">
        <v>42942</v>
      </c>
      <c r="HH100" s="153">
        <v>42943</v>
      </c>
      <c r="HI100" s="153">
        <v>42944</v>
      </c>
      <c r="HJ100" s="153">
        <v>42945</v>
      </c>
      <c r="HK100" s="153">
        <v>42946</v>
      </c>
      <c r="HL100" s="153">
        <v>42947</v>
      </c>
      <c r="HM100" s="153">
        <v>42948</v>
      </c>
      <c r="HN100" s="153">
        <v>42949</v>
      </c>
      <c r="HO100" s="153">
        <v>42950</v>
      </c>
      <c r="HP100" s="153">
        <v>42951</v>
      </c>
      <c r="HQ100" s="153">
        <v>42952</v>
      </c>
      <c r="HR100" s="153">
        <v>42953</v>
      </c>
      <c r="HS100" s="153">
        <v>42954</v>
      </c>
      <c r="HT100" s="153">
        <v>42955</v>
      </c>
      <c r="HU100" s="153">
        <v>42956</v>
      </c>
      <c r="HV100" s="153">
        <v>42957</v>
      </c>
      <c r="HW100" s="153">
        <v>42958</v>
      </c>
      <c r="HX100" s="153">
        <v>42959</v>
      </c>
      <c r="HY100" s="153">
        <v>42960</v>
      </c>
      <c r="HZ100" s="153">
        <v>42961</v>
      </c>
      <c r="IA100" s="153">
        <v>42962</v>
      </c>
      <c r="IB100" s="153">
        <v>42963</v>
      </c>
      <c r="IC100" s="153">
        <v>42964</v>
      </c>
      <c r="ID100" s="153">
        <v>42965</v>
      </c>
      <c r="IE100" s="153">
        <v>42966</v>
      </c>
      <c r="IF100" s="153">
        <v>42967</v>
      </c>
      <c r="IG100" s="153">
        <v>42968</v>
      </c>
      <c r="IH100" s="153">
        <v>42969</v>
      </c>
      <c r="II100" s="153">
        <v>42970</v>
      </c>
      <c r="IJ100" s="153">
        <v>42971</v>
      </c>
      <c r="IK100" s="153">
        <v>42972</v>
      </c>
      <c r="IL100" s="153">
        <v>42973</v>
      </c>
      <c r="IM100" s="153">
        <v>42974</v>
      </c>
      <c r="IN100" s="153">
        <v>42975</v>
      </c>
      <c r="IO100" s="153">
        <v>42976</v>
      </c>
      <c r="IP100" s="153">
        <v>42977</v>
      </c>
      <c r="IQ100" s="153">
        <v>42978</v>
      </c>
      <c r="IR100" s="153">
        <v>42979</v>
      </c>
      <c r="IS100" s="153">
        <v>42980</v>
      </c>
      <c r="IT100" s="153">
        <v>42981</v>
      </c>
      <c r="IU100" s="153">
        <v>42982</v>
      </c>
      <c r="IV100" s="153">
        <v>42983</v>
      </c>
      <c r="IW100" s="153">
        <v>42984</v>
      </c>
      <c r="IX100" s="153">
        <v>42985</v>
      </c>
      <c r="IY100" s="153">
        <v>42986</v>
      </c>
      <c r="IZ100" s="153">
        <v>42987</v>
      </c>
      <c r="JA100" s="153">
        <v>42988</v>
      </c>
      <c r="JB100" s="153">
        <v>42989</v>
      </c>
      <c r="JC100" s="153">
        <v>42990</v>
      </c>
      <c r="JD100" s="153">
        <v>42991</v>
      </c>
      <c r="JE100" s="153">
        <v>42992</v>
      </c>
      <c r="JF100" s="153">
        <v>42993</v>
      </c>
      <c r="JG100" s="153">
        <v>42994</v>
      </c>
      <c r="JH100" s="153">
        <v>42995</v>
      </c>
      <c r="JI100" s="153">
        <v>42996</v>
      </c>
      <c r="JJ100" s="153">
        <v>42997</v>
      </c>
      <c r="JK100" s="153">
        <v>42998</v>
      </c>
      <c r="JL100" s="153">
        <v>42999</v>
      </c>
      <c r="JM100" s="153">
        <v>43000</v>
      </c>
      <c r="JN100" s="153">
        <v>43001</v>
      </c>
      <c r="JO100" s="153">
        <v>43002</v>
      </c>
      <c r="JP100" s="153">
        <v>43003</v>
      </c>
      <c r="JQ100" s="153">
        <v>43004</v>
      </c>
      <c r="JR100" s="153">
        <v>43005</v>
      </c>
      <c r="JS100" s="153">
        <v>43006</v>
      </c>
      <c r="JT100" s="153">
        <v>43007</v>
      </c>
      <c r="JU100" s="153">
        <v>43008</v>
      </c>
      <c r="JV100" s="153">
        <v>43009</v>
      </c>
      <c r="JW100" s="153">
        <v>43010</v>
      </c>
      <c r="JX100" s="153">
        <v>43011</v>
      </c>
      <c r="JY100" s="153">
        <v>43012</v>
      </c>
      <c r="JZ100" s="153">
        <v>43013</v>
      </c>
      <c r="KA100" s="153">
        <v>43014</v>
      </c>
      <c r="KB100" s="153">
        <v>43015</v>
      </c>
      <c r="KC100" s="153">
        <v>43016</v>
      </c>
      <c r="KD100" s="153">
        <v>43017</v>
      </c>
      <c r="KE100" s="153">
        <v>43018</v>
      </c>
      <c r="KF100" s="153">
        <v>43019</v>
      </c>
      <c r="KG100" s="153">
        <v>43020</v>
      </c>
      <c r="KH100" s="153">
        <v>43021</v>
      </c>
      <c r="KI100" s="153">
        <v>43022</v>
      </c>
      <c r="KJ100" s="153">
        <v>43023</v>
      </c>
      <c r="KK100" s="153">
        <v>43024</v>
      </c>
      <c r="KL100" s="153">
        <v>43025</v>
      </c>
      <c r="KM100" s="153">
        <v>43026</v>
      </c>
      <c r="KN100" s="153">
        <v>43027</v>
      </c>
      <c r="KO100" s="153">
        <v>43028</v>
      </c>
      <c r="KP100" s="153">
        <v>43029</v>
      </c>
      <c r="KQ100" s="153">
        <v>43030</v>
      </c>
      <c r="KR100" s="153">
        <v>43031</v>
      </c>
      <c r="KS100" s="153">
        <v>43032</v>
      </c>
      <c r="KT100" s="153">
        <v>43033</v>
      </c>
      <c r="KU100" s="153">
        <v>43034</v>
      </c>
      <c r="KV100" s="153">
        <v>43035</v>
      </c>
      <c r="KW100" s="153">
        <v>43036</v>
      </c>
      <c r="KX100" s="153">
        <v>43037</v>
      </c>
      <c r="KY100" s="153">
        <v>43038</v>
      </c>
      <c r="KZ100" s="153">
        <v>43039</v>
      </c>
      <c r="LA100" s="153">
        <v>43040</v>
      </c>
      <c r="LB100" s="153">
        <v>43041</v>
      </c>
      <c r="LC100" s="153">
        <v>43042</v>
      </c>
      <c r="LD100" s="153">
        <v>43043</v>
      </c>
      <c r="LE100" s="153">
        <v>43044</v>
      </c>
      <c r="LF100" s="153">
        <v>43045</v>
      </c>
      <c r="LG100" s="153">
        <v>43046</v>
      </c>
      <c r="LH100" s="153">
        <v>43047</v>
      </c>
      <c r="LI100" s="153">
        <v>43048</v>
      </c>
      <c r="LJ100" s="153">
        <v>43049</v>
      </c>
      <c r="LK100" s="153">
        <v>43050</v>
      </c>
      <c r="LL100" s="153">
        <v>43051</v>
      </c>
      <c r="LM100" s="153">
        <v>43052</v>
      </c>
      <c r="LN100" s="153">
        <v>43053</v>
      </c>
      <c r="LO100" s="153">
        <v>43054</v>
      </c>
      <c r="LP100" s="153">
        <v>43055</v>
      </c>
      <c r="LQ100" s="153">
        <v>43056</v>
      </c>
      <c r="LR100" s="153">
        <v>43057</v>
      </c>
      <c r="LS100" s="153">
        <v>43058</v>
      </c>
      <c r="LT100" s="153">
        <v>43059</v>
      </c>
      <c r="LU100" s="153">
        <v>43060</v>
      </c>
      <c r="LV100" s="153">
        <v>43061</v>
      </c>
      <c r="LW100" s="153">
        <v>43062</v>
      </c>
      <c r="LX100" s="153">
        <v>43063</v>
      </c>
      <c r="LY100" s="153">
        <v>43064</v>
      </c>
      <c r="LZ100" s="153">
        <v>43065</v>
      </c>
      <c r="MA100" s="153">
        <v>43066</v>
      </c>
      <c r="MB100" s="153">
        <v>43067</v>
      </c>
      <c r="MC100" s="153">
        <v>43068</v>
      </c>
      <c r="MD100" s="153">
        <v>43069</v>
      </c>
      <c r="ME100" s="153">
        <v>43070</v>
      </c>
      <c r="MF100" s="153">
        <v>43071</v>
      </c>
      <c r="MG100" s="153">
        <v>43072</v>
      </c>
      <c r="MH100" s="153">
        <v>43073</v>
      </c>
      <c r="MI100" s="153">
        <v>43074</v>
      </c>
      <c r="MJ100" s="153">
        <v>43075</v>
      </c>
      <c r="MK100" s="153">
        <v>43076</v>
      </c>
      <c r="ML100" s="153">
        <v>43077</v>
      </c>
      <c r="MM100" s="153">
        <v>43078</v>
      </c>
      <c r="MN100" s="153">
        <v>43079</v>
      </c>
      <c r="MO100" s="153">
        <v>43080</v>
      </c>
      <c r="MP100" s="153">
        <v>43081</v>
      </c>
      <c r="MQ100" s="153">
        <v>43082</v>
      </c>
      <c r="MR100" s="153">
        <v>43083</v>
      </c>
      <c r="MS100" s="153">
        <v>43084</v>
      </c>
      <c r="MT100" s="153">
        <v>43085</v>
      </c>
      <c r="MU100" s="153">
        <v>43086</v>
      </c>
      <c r="MV100" s="153">
        <v>43087</v>
      </c>
      <c r="MW100" s="153">
        <v>43088</v>
      </c>
      <c r="MX100" s="153">
        <v>43089</v>
      </c>
      <c r="MY100" s="153">
        <v>43090</v>
      </c>
      <c r="MZ100" s="153">
        <v>43091</v>
      </c>
      <c r="NA100" s="153">
        <v>43092</v>
      </c>
      <c r="NB100" s="153">
        <v>43093</v>
      </c>
      <c r="NC100" s="153">
        <v>43094</v>
      </c>
      <c r="ND100" s="153">
        <v>43095</v>
      </c>
      <c r="NE100" s="153">
        <v>43096</v>
      </c>
      <c r="NF100" s="153">
        <v>43097</v>
      </c>
      <c r="NG100" s="153">
        <v>43098</v>
      </c>
      <c r="NH100" s="153">
        <v>43099</v>
      </c>
      <c r="NI100" s="153">
        <v>43100</v>
      </c>
      <c r="NJ100" s="154"/>
    </row>
    <row r="101" spans="1:374" s="155" customFormat="1" x14ac:dyDescent="0.35">
      <c r="A101" s="151"/>
      <c r="B101" s="1155"/>
      <c r="C101" s="1155"/>
      <c r="D101" s="1155"/>
      <c r="E101" s="1155"/>
      <c r="F101" s="1155"/>
      <c r="G101" s="1155"/>
      <c r="H101" s="1155"/>
      <c r="I101" s="156">
        <v>42736</v>
      </c>
      <c r="J101" s="157">
        <v>42737</v>
      </c>
      <c r="K101" s="157">
        <v>42738</v>
      </c>
      <c r="L101" s="157">
        <v>42739</v>
      </c>
      <c r="M101" s="157">
        <v>42740</v>
      </c>
      <c r="N101" s="157">
        <v>42741</v>
      </c>
      <c r="O101" s="157">
        <v>42742</v>
      </c>
      <c r="P101" s="157">
        <v>42743</v>
      </c>
      <c r="Q101" s="157">
        <v>42744</v>
      </c>
      <c r="R101" s="157">
        <v>42745</v>
      </c>
      <c r="S101" s="157">
        <v>42746</v>
      </c>
      <c r="T101" s="157">
        <v>42747</v>
      </c>
      <c r="U101" s="157">
        <v>42748</v>
      </c>
      <c r="V101" s="157">
        <v>42749</v>
      </c>
      <c r="W101" s="157">
        <v>42750</v>
      </c>
      <c r="X101" s="157">
        <v>42751</v>
      </c>
      <c r="Y101" s="157">
        <v>42752</v>
      </c>
      <c r="Z101" s="157">
        <v>42753</v>
      </c>
      <c r="AA101" s="157">
        <v>42754</v>
      </c>
      <c r="AB101" s="157">
        <v>42755</v>
      </c>
      <c r="AC101" s="157">
        <v>42756</v>
      </c>
      <c r="AD101" s="157">
        <v>42757</v>
      </c>
      <c r="AE101" s="157">
        <v>42758</v>
      </c>
      <c r="AF101" s="157">
        <v>42759</v>
      </c>
      <c r="AG101" s="157">
        <v>42760</v>
      </c>
      <c r="AH101" s="157">
        <v>42761</v>
      </c>
      <c r="AI101" s="157">
        <v>42762</v>
      </c>
      <c r="AJ101" s="157">
        <v>42763</v>
      </c>
      <c r="AK101" s="157">
        <v>42764</v>
      </c>
      <c r="AL101" s="157">
        <v>42765</v>
      </c>
      <c r="AM101" s="157">
        <v>42766</v>
      </c>
      <c r="AN101" s="157">
        <v>42767</v>
      </c>
      <c r="AO101" s="157">
        <v>42768</v>
      </c>
      <c r="AP101" s="157">
        <v>42769</v>
      </c>
      <c r="AQ101" s="157">
        <v>42770</v>
      </c>
      <c r="AR101" s="157">
        <v>42771</v>
      </c>
      <c r="AS101" s="157">
        <v>42772</v>
      </c>
      <c r="AT101" s="157">
        <v>42773</v>
      </c>
      <c r="AU101" s="157">
        <v>42774</v>
      </c>
      <c r="AV101" s="157">
        <v>42775</v>
      </c>
      <c r="AW101" s="157">
        <v>42776</v>
      </c>
      <c r="AX101" s="157">
        <v>42777</v>
      </c>
      <c r="AY101" s="157">
        <v>42778</v>
      </c>
      <c r="AZ101" s="157">
        <v>42779</v>
      </c>
      <c r="BA101" s="157">
        <v>42780</v>
      </c>
      <c r="BB101" s="157">
        <v>42781</v>
      </c>
      <c r="BC101" s="157">
        <v>42782</v>
      </c>
      <c r="BD101" s="157">
        <v>42783</v>
      </c>
      <c r="BE101" s="157">
        <v>42784</v>
      </c>
      <c r="BF101" s="157">
        <v>42785</v>
      </c>
      <c r="BG101" s="157">
        <v>42786</v>
      </c>
      <c r="BH101" s="157">
        <v>42787</v>
      </c>
      <c r="BI101" s="157">
        <v>42788</v>
      </c>
      <c r="BJ101" s="157">
        <v>42789</v>
      </c>
      <c r="BK101" s="157">
        <v>42790</v>
      </c>
      <c r="BL101" s="157">
        <v>42791</v>
      </c>
      <c r="BM101" s="157">
        <v>42792</v>
      </c>
      <c r="BN101" s="157">
        <v>42793</v>
      </c>
      <c r="BO101" s="157">
        <v>42794</v>
      </c>
      <c r="BP101" s="157">
        <v>42795</v>
      </c>
      <c r="BQ101" s="157">
        <v>42796</v>
      </c>
      <c r="BR101" s="157">
        <v>42797</v>
      </c>
      <c r="BS101" s="157">
        <v>42798</v>
      </c>
      <c r="BT101" s="157">
        <v>42799</v>
      </c>
      <c r="BU101" s="157">
        <v>42800</v>
      </c>
      <c r="BV101" s="157">
        <v>42801</v>
      </c>
      <c r="BW101" s="157">
        <v>42802</v>
      </c>
      <c r="BX101" s="157">
        <v>42803</v>
      </c>
      <c r="BY101" s="157">
        <v>42804</v>
      </c>
      <c r="BZ101" s="157">
        <v>42805</v>
      </c>
      <c r="CA101" s="157">
        <v>42806</v>
      </c>
      <c r="CB101" s="157">
        <v>42807</v>
      </c>
      <c r="CC101" s="157">
        <v>42808</v>
      </c>
      <c r="CD101" s="157">
        <v>42809</v>
      </c>
      <c r="CE101" s="157">
        <v>42810</v>
      </c>
      <c r="CF101" s="157">
        <v>42811</v>
      </c>
      <c r="CG101" s="157">
        <v>42812</v>
      </c>
      <c r="CH101" s="157">
        <v>42813</v>
      </c>
      <c r="CI101" s="157">
        <v>42814</v>
      </c>
      <c r="CJ101" s="157">
        <v>42815</v>
      </c>
      <c r="CK101" s="157">
        <v>42816</v>
      </c>
      <c r="CL101" s="157">
        <v>42817</v>
      </c>
      <c r="CM101" s="157">
        <v>42818</v>
      </c>
      <c r="CN101" s="157">
        <v>42819</v>
      </c>
      <c r="CO101" s="157">
        <v>42820</v>
      </c>
      <c r="CP101" s="157">
        <v>42821</v>
      </c>
      <c r="CQ101" s="157">
        <v>42822</v>
      </c>
      <c r="CR101" s="157">
        <v>42823</v>
      </c>
      <c r="CS101" s="157">
        <v>42824</v>
      </c>
      <c r="CT101" s="157">
        <v>42825</v>
      </c>
      <c r="CU101" s="157">
        <v>42826</v>
      </c>
      <c r="CV101" s="157">
        <v>42827</v>
      </c>
      <c r="CW101" s="157">
        <v>42828</v>
      </c>
      <c r="CX101" s="157">
        <v>42829</v>
      </c>
      <c r="CY101" s="157">
        <v>42830</v>
      </c>
      <c r="CZ101" s="157">
        <v>42831</v>
      </c>
      <c r="DA101" s="157">
        <v>42832</v>
      </c>
      <c r="DB101" s="157">
        <v>42833</v>
      </c>
      <c r="DC101" s="157">
        <v>42834</v>
      </c>
      <c r="DD101" s="157">
        <v>42835</v>
      </c>
      <c r="DE101" s="157">
        <v>42836</v>
      </c>
      <c r="DF101" s="157">
        <v>42837</v>
      </c>
      <c r="DG101" s="157">
        <v>42838</v>
      </c>
      <c r="DH101" s="157">
        <v>42839</v>
      </c>
      <c r="DI101" s="157">
        <v>42840</v>
      </c>
      <c r="DJ101" s="157">
        <v>42841</v>
      </c>
      <c r="DK101" s="157">
        <v>42842</v>
      </c>
      <c r="DL101" s="157">
        <v>42843</v>
      </c>
      <c r="DM101" s="157">
        <v>42844</v>
      </c>
      <c r="DN101" s="157">
        <v>42845</v>
      </c>
      <c r="DO101" s="157">
        <v>42846</v>
      </c>
      <c r="DP101" s="157">
        <v>42847</v>
      </c>
      <c r="DQ101" s="157">
        <v>42848</v>
      </c>
      <c r="DR101" s="157">
        <v>42849</v>
      </c>
      <c r="DS101" s="157">
        <v>42850</v>
      </c>
      <c r="DT101" s="157">
        <v>42851</v>
      </c>
      <c r="DU101" s="157">
        <v>42852</v>
      </c>
      <c r="DV101" s="157">
        <v>42853</v>
      </c>
      <c r="DW101" s="157">
        <v>42854</v>
      </c>
      <c r="DX101" s="157">
        <v>42855</v>
      </c>
      <c r="DY101" s="157">
        <v>42856</v>
      </c>
      <c r="DZ101" s="157">
        <v>42857</v>
      </c>
      <c r="EA101" s="157">
        <v>42858</v>
      </c>
      <c r="EB101" s="157">
        <v>42859</v>
      </c>
      <c r="EC101" s="157">
        <v>42860</v>
      </c>
      <c r="ED101" s="157">
        <v>42861</v>
      </c>
      <c r="EE101" s="157">
        <v>42862</v>
      </c>
      <c r="EF101" s="157">
        <v>42863</v>
      </c>
      <c r="EG101" s="157">
        <v>42864</v>
      </c>
      <c r="EH101" s="157">
        <v>42865</v>
      </c>
      <c r="EI101" s="157">
        <v>42866</v>
      </c>
      <c r="EJ101" s="157">
        <v>42867</v>
      </c>
      <c r="EK101" s="157">
        <v>42868</v>
      </c>
      <c r="EL101" s="157">
        <v>42869</v>
      </c>
      <c r="EM101" s="157">
        <v>42870</v>
      </c>
      <c r="EN101" s="157">
        <v>42871</v>
      </c>
      <c r="EO101" s="157">
        <v>42872</v>
      </c>
      <c r="EP101" s="157">
        <v>42873</v>
      </c>
      <c r="EQ101" s="157">
        <v>42874</v>
      </c>
      <c r="ER101" s="157">
        <v>42875</v>
      </c>
      <c r="ES101" s="157">
        <v>42876</v>
      </c>
      <c r="ET101" s="157">
        <v>42877</v>
      </c>
      <c r="EU101" s="157">
        <v>42878</v>
      </c>
      <c r="EV101" s="157">
        <v>42879</v>
      </c>
      <c r="EW101" s="157">
        <v>42880</v>
      </c>
      <c r="EX101" s="157">
        <v>42881</v>
      </c>
      <c r="EY101" s="157">
        <v>42882</v>
      </c>
      <c r="EZ101" s="157">
        <v>42883</v>
      </c>
      <c r="FA101" s="157">
        <v>42884</v>
      </c>
      <c r="FB101" s="157">
        <v>42885</v>
      </c>
      <c r="FC101" s="157">
        <v>42886</v>
      </c>
      <c r="FD101" s="157">
        <v>42887</v>
      </c>
      <c r="FE101" s="157">
        <v>42888</v>
      </c>
      <c r="FF101" s="157">
        <v>42889</v>
      </c>
      <c r="FG101" s="157">
        <v>42890</v>
      </c>
      <c r="FH101" s="157">
        <v>42891</v>
      </c>
      <c r="FI101" s="157">
        <v>42892</v>
      </c>
      <c r="FJ101" s="157">
        <v>42893</v>
      </c>
      <c r="FK101" s="157">
        <v>42894</v>
      </c>
      <c r="FL101" s="157">
        <v>42895</v>
      </c>
      <c r="FM101" s="157">
        <v>42896</v>
      </c>
      <c r="FN101" s="157">
        <v>42897</v>
      </c>
      <c r="FO101" s="157">
        <v>42898</v>
      </c>
      <c r="FP101" s="157">
        <v>42899</v>
      </c>
      <c r="FQ101" s="157">
        <v>42900</v>
      </c>
      <c r="FR101" s="157">
        <v>42901</v>
      </c>
      <c r="FS101" s="157">
        <v>42902</v>
      </c>
      <c r="FT101" s="157">
        <v>42903</v>
      </c>
      <c r="FU101" s="157">
        <v>42904</v>
      </c>
      <c r="FV101" s="157">
        <v>42905</v>
      </c>
      <c r="FW101" s="157">
        <v>42906</v>
      </c>
      <c r="FX101" s="157">
        <v>42907</v>
      </c>
      <c r="FY101" s="157">
        <v>42908</v>
      </c>
      <c r="FZ101" s="157">
        <v>42909</v>
      </c>
      <c r="GA101" s="157">
        <v>42910</v>
      </c>
      <c r="GB101" s="157">
        <v>42911</v>
      </c>
      <c r="GC101" s="157">
        <v>42912</v>
      </c>
      <c r="GD101" s="157">
        <v>42913</v>
      </c>
      <c r="GE101" s="157">
        <v>42914</v>
      </c>
      <c r="GF101" s="157">
        <v>42915</v>
      </c>
      <c r="GG101" s="157">
        <v>42916</v>
      </c>
      <c r="GH101" s="157">
        <v>42917</v>
      </c>
      <c r="GI101" s="157">
        <v>42918</v>
      </c>
      <c r="GJ101" s="157">
        <v>42919</v>
      </c>
      <c r="GK101" s="157">
        <v>42920</v>
      </c>
      <c r="GL101" s="157">
        <v>42921</v>
      </c>
      <c r="GM101" s="157">
        <v>42922</v>
      </c>
      <c r="GN101" s="157">
        <v>42923</v>
      </c>
      <c r="GO101" s="157">
        <v>42924</v>
      </c>
      <c r="GP101" s="157">
        <v>42925</v>
      </c>
      <c r="GQ101" s="157">
        <v>42926</v>
      </c>
      <c r="GR101" s="157">
        <v>42927</v>
      </c>
      <c r="GS101" s="157">
        <v>42928</v>
      </c>
      <c r="GT101" s="157">
        <v>42929</v>
      </c>
      <c r="GU101" s="157">
        <v>42930</v>
      </c>
      <c r="GV101" s="157">
        <v>42931</v>
      </c>
      <c r="GW101" s="157">
        <v>42932</v>
      </c>
      <c r="GX101" s="157">
        <v>42933</v>
      </c>
      <c r="GY101" s="157">
        <v>42934</v>
      </c>
      <c r="GZ101" s="157">
        <v>42935</v>
      </c>
      <c r="HA101" s="157">
        <v>42936</v>
      </c>
      <c r="HB101" s="157">
        <v>42937</v>
      </c>
      <c r="HC101" s="157">
        <v>42938</v>
      </c>
      <c r="HD101" s="157">
        <v>42939</v>
      </c>
      <c r="HE101" s="157">
        <v>42940</v>
      </c>
      <c r="HF101" s="157">
        <v>42941</v>
      </c>
      <c r="HG101" s="157">
        <v>42942</v>
      </c>
      <c r="HH101" s="157">
        <v>42943</v>
      </c>
      <c r="HI101" s="157">
        <v>42944</v>
      </c>
      <c r="HJ101" s="157">
        <v>42945</v>
      </c>
      <c r="HK101" s="157">
        <v>42946</v>
      </c>
      <c r="HL101" s="157">
        <v>42947</v>
      </c>
      <c r="HM101" s="157">
        <v>42948</v>
      </c>
      <c r="HN101" s="157">
        <v>42949</v>
      </c>
      <c r="HO101" s="157">
        <v>42950</v>
      </c>
      <c r="HP101" s="157">
        <v>42951</v>
      </c>
      <c r="HQ101" s="157">
        <v>42952</v>
      </c>
      <c r="HR101" s="157">
        <v>42953</v>
      </c>
      <c r="HS101" s="157">
        <v>42954</v>
      </c>
      <c r="HT101" s="157">
        <v>42955</v>
      </c>
      <c r="HU101" s="157">
        <v>42956</v>
      </c>
      <c r="HV101" s="157">
        <v>42957</v>
      </c>
      <c r="HW101" s="157">
        <v>42958</v>
      </c>
      <c r="HX101" s="157">
        <v>42959</v>
      </c>
      <c r="HY101" s="157">
        <v>42960</v>
      </c>
      <c r="HZ101" s="157">
        <v>42961</v>
      </c>
      <c r="IA101" s="157">
        <v>42962</v>
      </c>
      <c r="IB101" s="157">
        <v>42963</v>
      </c>
      <c r="IC101" s="157">
        <v>42964</v>
      </c>
      <c r="ID101" s="157">
        <v>42965</v>
      </c>
      <c r="IE101" s="157">
        <v>42966</v>
      </c>
      <c r="IF101" s="157">
        <v>42967</v>
      </c>
      <c r="IG101" s="157">
        <v>42968</v>
      </c>
      <c r="IH101" s="157">
        <v>42969</v>
      </c>
      <c r="II101" s="157">
        <v>42970</v>
      </c>
      <c r="IJ101" s="157">
        <v>42971</v>
      </c>
      <c r="IK101" s="157">
        <v>42972</v>
      </c>
      <c r="IL101" s="157">
        <v>42973</v>
      </c>
      <c r="IM101" s="157">
        <v>42974</v>
      </c>
      <c r="IN101" s="157">
        <v>42975</v>
      </c>
      <c r="IO101" s="157">
        <v>42976</v>
      </c>
      <c r="IP101" s="157">
        <v>42977</v>
      </c>
      <c r="IQ101" s="157">
        <v>42978</v>
      </c>
      <c r="IR101" s="157">
        <v>42979</v>
      </c>
      <c r="IS101" s="157">
        <v>42980</v>
      </c>
      <c r="IT101" s="157">
        <v>42981</v>
      </c>
      <c r="IU101" s="157">
        <v>42982</v>
      </c>
      <c r="IV101" s="157">
        <v>42983</v>
      </c>
      <c r="IW101" s="157">
        <v>42984</v>
      </c>
      <c r="IX101" s="157">
        <v>42985</v>
      </c>
      <c r="IY101" s="157">
        <v>42986</v>
      </c>
      <c r="IZ101" s="157">
        <v>42987</v>
      </c>
      <c r="JA101" s="157">
        <v>42988</v>
      </c>
      <c r="JB101" s="157">
        <v>42989</v>
      </c>
      <c r="JC101" s="157">
        <v>42990</v>
      </c>
      <c r="JD101" s="157">
        <v>42991</v>
      </c>
      <c r="JE101" s="157">
        <v>42992</v>
      </c>
      <c r="JF101" s="157">
        <v>42993</v>
      </c>
      <c r="JG101" s="157">
        <v>42994</v>
      </c>
      <c r="JH101" s="157">
        <v>42995</v>
      </c>
      <c r="JI101" s="157">
        <v>42996</v>
      </c>
      <c r="JJ101" s="157">
        <v>42997</v>
      </c>
      <c r="JK101" s="157">
        <v>42998</v>
      </c>
      <c r="JL101" s="157">
        <v>42999</v>
      </c>
      <c r="JM101" s="157">
        <v>43000</v>
      </c>
      <c r="JN101" s="157">
        <v>43001</v>
      </c>
      <c r="JO101" s="157">
        <v>43002</v>
      </c>
      <c r="JP101" s="157">
        <v>43003</v>
      </c>
      <c r="JQ101" s="157">
        <v>43004</v>
      </c>
      <c r="JR101" s="157">
        <v>43005</v>
      </c>
      <c r="JS101" s="157">
        <v>43006</v>
      </c>
      <c r="JT101" s="157">
        <v>43007</v>
      </c>
      <c r="JU101" s="157">
        <v>43008</v>
      </c>
      <c r="JV101" s="157">
        <v>43009</v>
      </c>
      <c r="JW101" s="157">
        <v>43010</v>
      </c>
      <c r="JX101" s="157">
        <v>43011</v>
      </c>
      <c r="JY101" s="157">
        <v>43012</v>
      </c>
      <c r="JZ101" s="157">
        <v>43013</v>
      </c>
      <c r="KA101" s="157">
        <v>43014</v>
      </c>
      <c r="KB101" s="157">
        <v>43015</v>
      </c>
      <c r="KC101" s="157">
        <v>43016</v>
      </c>
      <c r="KD101" s="157">
        <v>43017</v>
      </c>
      <c r="KE101" s="157">
        <v>43018</v>
      </c>
      <c r="KF101" s="157">
        <v>43019</v>
      </c>
      <c r="KG101" s="157">
        <v>43020</v>
      </c>
      <c r="KH101" s="157">
        <v>43021</v>
      </c>
      <c r="KI101" s="157">
        <v>43022</v>
      </c>
      <c r="KJ101" s="157">
        <v>43023</v>
      </c>
      <c r="KK101" s="157">
        <v>43024</v>
      </c>
      <c r="KL101" s="157">
        <v>43025</v>
      </c>
      <c r="KM101" s="157">
        <v>43026</v>
      </c>
      <c r="KN101" s="157">
        <v>43027</v>
      </c>
      <c r="KO101" s="157">
        <v>43028</v>
      </c>
      <c r="KP101" s="157">
        <v>43029</v>
      </c>
      <c r="KQ101" s="157">
        <v>43030</v>
      </c>
      <c r="KR101" s="157">
        <v>43031</v>
      </c>
      <c r="KS101" s="157">
        <v>43032</v>
      </c>
      <c r="KT101" s="157">
        <v>43033</v>
      </c>
      <c r="KU101" s="157">
        <v>43034</v>
      </c>
      <c r="KV101" s="157">
        <v>43035</v>
      </c>
      <c r="KW101" s="157">
        <v>43036</v>
      </c>
      <c r="KX101" s="157">
        <v>43037</v>
      </c>
      <c r="KY101" s="157">
        <v>43038</v>
      </c>
      <c r="KZ101" s="157">
        <v>43039</v>
      </c>
      <c r="LA101" s="157">
        <v>43040</v>
      </c>
      <c r="LB101" s="157">
        <v>43041</v>
      </c>
      <c r="LC101" s="157">
        <v>43042</v>
      </c>
      <c r="LD101" s="157">
        <v>43043</v>
      </c>
      <c r="LE101" s="157">
        <v>43044</v>
      </c>
      <c r="LF101" s="157">
        <v>43045</v>
      </c>
      <c r="LG101" s="157">
        <v>43046</v>
      </c>
      <c r="LH101" s="157">
        <v>43047</v>
      </c>
      <c r="LI101" s="157">
        <v>43048</v>
      </c>
      <c r="LJ101" s="157">
        <v>43049</v>
      </c>
      <c r="LK101" s="157">
        <v>43050</v>
      </c>
      <c r="LL101" s="157">
        <v>43051</v>
      </c>
      <c r="LM101" s="157">
        <v>43052</v>
      </c>
      <c r="LN101" s="157">
        <v>43053</v>
      </c>
      <c r="LO101" s="157">
        <v>43054</v>
      </c>
      <c r="LP101" s="157">
        <v>43055</v>
      </c>
      <c r="LQ101" s="157">
        <v>43056</v>
      </c>
      <c r="LR101" s="157">
        <v>43057</v>
      </c>
      <c r="LS101" s="157">
        <v>43058</v>
      </c>
      <c r="LT101" s="157">
        <v>43059</v>
      </c>
      <c r="LU101" s="157">
        <v>43060</v>
      </c>
      <c r="LV101" s="157">
        <v>43061</v>
      </c>
      <c r="LW101" s="157">
        <v>43062</v>
      </c>
      <c r="LX101" s="157">
        <v>43063</v>
      </c>
      <c r="LY101" s="157">
        <v>43064</v>
      </c>
      <c r="LZ101" s="157">
        <v>43065</v>
      </c>
      <c r="MA101" s="157">
        <v>43066</v>
      </c>
      <c r="MB101" s="157">
        <v>43067</v>
      </c>
      <c r="MC101" s="157">
        <v>43068</v>
      </c>
      <c r="MD101" s="157">
        <v>43069</v>
      </c>
      <c r="ME101" s="157">
        <v>43070</v>
      </c>
      <c r="MF101" s="157">
        <v>43071</v>
      </c>
      <c r="MG101" s="157">
        <v>43072</v>
      </c>
      <c r="MH101" s="157">
        <v>43073</v>
      </c>
      <c r="MI101" s="157">
        <v>43074</v>
      </c>
      <c r="MJ101" s="157">
        <v>43075</v>
      </c>
      <c r="MK101" s="157">
        <v>43076</v>
      </c>
      <c r="ML101" s="157">
        <v>43077</v>
      </c>
      <c r="MM101" s="157">
        <v>43078</v>
      </c>
      <c r="MN101" s="157">
        <v>43079</v>
      </c>
      <c r="MO101" s="157">
        <v>43080</v>
      </c>
      <c r="MP101" s="157">
        <v>43081</v>
      </c>
      <c r="MQ101" s="157">
        <v>43082</v>
      </c>
      <c r="MR101" s="157">
        <v>43083</v>
      </c>
      <c r="MS101" s="157">
        <v>43084</v>
      </c>
      <c r="MT101" s="157">
        <v>43085</v>
      </c>
      <c r="MU101" s="157">
        <v>43086</v>
      </c>
      <c r="MV101" s="157">
        <v>43087</v>
      </c>
      <c r="MW101" s="157">
        <v>43088</v>
      </c>
      <c r="MX101" s="157">
        <v>43089</v>
      </c>
      <c r="MY101" s="157">
        <v>43090</v>
      </c>
      <c r="MZ101" s="157">
        <v>43091</v>
      </c>
      <c r="NA101" s="157">
        <v>43092</v>
      </c>
      <c r="NB101" s="157">
        <v>43093</v>
      </c>
      <c r="NC101" s="157">
        <v>43094</v>
      </c>
      <c r="ND101" s="157">
        <v>43095</v>
      </c>
      <c r="NE101" s="157">
        <v>43096</v>
      </c>
      <c r="NF101" s="157">
        <v>43097</v>
      </c>
      <c r="NG101" s="157">
        <v>43098</v>
      </c>
      <c r="NH101" s="157">
        <v>43099</v>
      </c>
      <c r="NI101" s="157">
        <v>43100</v>
      </c>
      <c r="NJ101" s="154"/>
    </row>
    <row r="102" spans="1:374" s="155" customFormat="1" x14ac:dyDescent="0.35">
      <c r="A102" s="151"/>
      <c r="B102" s="1154"/>
      <c r="C102" s="1154"/>
      <c r="D102" s="1154"/>
      <c r="E102" s="1154"/>
      <c r="F102" s="1154"/>
      <c r="G102" s="1154"/>
      <c r="H102" s="1154" t="str">
        <f t="shared" ref="H102" si="39">IF(F102="","",F102-G102)</f>
        <v/>
      </c>
      <c r="I102" s="152">
        <v>42736</v>
      </c>
      <c r="J102" s="153">
        <v>42737</v>
      </c>
      <c r="K102" s="153">
        <v>42738</v>
      </c>
      <c r="L102" s="153">
        <v>42739</v>
      </c>
      <c r="M102" s="153">
        <v>42740</v>
      </c>
      <c r="N102" s="153">
        <v>42741</v>
      </c>
      <c r="O102" s="153">
        <v>42742</v>
      </c>
      <c r="P102" s="153">
        <v>42743</v>
      </c>
      <c r="Q102" s="153">
        <v>42744</v>
      </c>
      <c r="R102" s="153">
        <v>42745</v>
      </c>
      <c r="S102" s="153">
        <v>42746</v>
      </c>
      <c r="T102" s="153">
        <v>42747</v>
      </c>
      <c r="U102" s="153">
        <v>42748</v>
      </c>
      <c r="V102" s="153">
        <v>42749</v>
      </c>
      <c r="W102" s="153">
        <v>42750</v>
      </c>
      <c r="X102" s="153">
        <v>42751</v>
      </c>
      <c r="Y102" s="153">
        <v>42752</v>
      </c>
      <c r="Z102" s="153">
        <v>42753</v>
      </c>
      <c r="AA102" s="153">
        <v>42754</v>
      </c>
      <c r="AB102" s="153">
        <v>42755</v>
      </c>
      <c r="AC102" s="153">
        <v>42756</v>
      </c>
      <c r="AD102" s="153">
        <v>42757</v>
      </c>
      <c r="AE102" s="153">
        <v>42758</v>
      </c>
      <c r="AF102" s="153">
        <v>42759</v>
      </c>
      <c r="AG102" s="153">
        <v>42760</v>
      </c>
      <c r="AH102" s="153">
        <v>42761</v>
      </c>
      <c r="AI102" s="153">
        <v>42762</v>
      </c>
      <c r="AJ102" s="153">
        <v>42763</v>
      </c>
      <c r="AK102" s="153">
        <v>42764</v>
      </c>
      <c r="AL102" s="153">
        <v>42765</v>
      </c>
      <c r="AM102" s="153">
        <v>42766</v>
      </c>
      <c r="AN102" s="153">
        <v>42767</v>
      </c>
      <c r="AO102" s="153">
        <v>42768</v>
      </c>
      <c r="AP102" s="153">
        <v>42769</v>
      </c>
      <c r="AQ102" s="153">
        <v>42770</v>
      </c>
      <c r="AR102" s="153">
        <v>42771</v>
      </c>
      <c r="AS102" s="153">
        <v>42772</v>
      </c>
      <c r="AT102" s="153">
        <v>42773</v>
      </c>
      <c r="AU102" s="153">
        <v>42774</v>
      </c>
      <c r="AV102" s="153">
        <v>42775</v>
      </c>
      <c r="AW102" s="153">
        <v>42776</v>
      </c>
      <c r="AX102" s="153">
        <v>42777</v>
      </c>
      <c r="AY102" s="153">
        <v>42778</v>
      </c>
      <c r="AZ102" s="153">
        <v>42779</v>
      </c>
      <c r="BA102" s="153">
        <v>42780</v>
      </c>
      <c r="BB102" s="153">
        <v>42781</v>
      </c>
      <c r="BC102" s="153">
        <v>42782</v>
      </c>
      <c r="BD102" s="153">
        <v>42783</v>
      </c>
      <c r="BE102" s="153">
        <v>42784</v>
      </c>
      <c r="BF102" s="153">
        <v>42785</v>
      </c>
      <c r="BG102" s="153">
        <v>42786</v>
      </c>
      <c r="BH102" s="153">
        <v>42787</v>
      </c>
      <c r="BI102" s="153">
        <v>42788</v>
      </c>
      <c r="BJ102" s="153">
        <v>42789</v>
      </c>
      <c r="BK102" s="153">
        <v>42790</v>
      </c>
      <c r="BL102" s="153">
        <v>42791</v>
      </c>
      <c r="BM102" s="153">
        <v>42792</v>
      </c>
      <c r="BN102" s="153">
        <v>42793</v>
      </c>
      <c r="BO102" s="153">
        <v>42794</v>
      </c>
      <c r="BP102" s="153">
        <v>42795</v>
      </c>
      <c r="BQ102" s="153">
        <v>42796</v>
      </c>
      <c r="BR102" s="153">
        <v>42797</v>
      </c>
      <c r="BS102" s="153">
        <v>42798</v>
      </c>
      <c r="BT102" s="153">
        <v>42799</v>
      </c>
      <c r="BU102" s="153">
        <v>42800</v>
      </c>
      <c r="BV102" s="153">
        <v>42801</v>
      </c>
      <c r="BW102" s="153">
        <v>42802</v>
      </c>
      <c r="BX102" s="153">
        <v>42803</v>
      </c>
      <c r="BY102" s="153">
        <v>42804</v>
      </c>
      <c r="BZ102" s="153">
        <v>42805</v>
      </c>
      <c r="CA102" s="153">
        <v>42806</v>
      </c>
      <c r="CB102" s="153">
        <v>42807</v>
      </c>
      <c r="CC102" s="153">
        <v>42808</v>
      </c>
      <c r="CD102" s="153">
        <v>42809</v>
      </c>
      <c r="CE102" s="153">
        <v>42810</v>
      </c>
      <c r="CF102" s="153">
        <v>42811</v>
      </c>
      <c r="CG102" s="153">
        <v>42812</v>
      </c>
      <c r="CH102" s="153">
        <v>42813</v>
      </c>
      <c r="CI102" s="153">
        <v>42814</v>
      </c>
      <c r="CJ102" s="153">
        <v>42815</v>
      </c>
      <c r="CK102" s="153">
        <v>42816</v>
      </c>
      <c r="CL102" s="153">
        <v>42817</v>
      </c>
      <c r="CM102" s="153">
        <v>42818</v>
      </c>
      <c r="CN102" s="153">
        <v>42819</v>
      </c>
      <c r="CO102" s="153">
        <v>42820</v>
      </c>
      <c r="CP102" s="153">
        <v>42821</v>
      </c>
      <c r="CQ102" s="153">
        <v>42822</v>
      </c>
      <c r="CR102" s="153">
        <v>42823</v>
      </c>
      <c r="CS102" s="153">
        <v>42824</v>
      </c>
      <c r="CT102" s="153">
        <v>42825</v>
      </c>
      <c r="CU102" s="153">
        <v>42826</v>
      </c>
      <c r="CV102" s="153">
        <v>42827</v>
      </c>
      <c r="CW102" s="153">
        <v>42828</v>
      </c>
      <c r="CX102" s="153">
        <v>42829</v>
      </c>
      <c r="CY102" s="153">
        <v>42830</v>
      </c>
      <c r="CZ102" s="153">
        <v>42831</v>
      </c>
      <c r="DA102" s="153">
        <v>42832</v>
      </c>
      <c r="DB102" s="153">
        <v>42833</v>
      </c>
      <c r="DC102" s="153">
        <v>42834</v>
      </c>
      <c r="DD102" s="153">
        <v>42835</v>
      </c>
      <c r="DE102" s="153">
        <v>42836</v>
      </c>
      <c r="DF102" s="153">
        <v>42837</v>
      </c>
      <c r="DG102" s="153">
        <v>42838</v>
      </c>
      <c r="DH102" s="153">
        <v>42839</v>
      </c>
      <c r="DI102" s="153">
        <v>42840</v>
      </c>
      <c r="DJ102" s="153">
        <v>42841</v>
      </c>
      <c r="DK102" s="153">
        <v>42842</v>
      </c>
      <c r="DL102" s="153">
        <v>42843</v>
      </c>
      <c r="DM102" s="153">
        <v>42844</v>
      </c>
      <c r="DN102" s="153">
        <v>42845</v>
      </c>
      <c r="DO102" s="153">
        <v>42846</v>
      </c>
      <c r="DP102" s="153">
        <v>42847</v>
      </c>
      <c r="DQ102" s="153">
        <v>42848</v>
      </c>
      <c r="DR102" s="153">
        <v>42849</v>
      </c>
      <c r="DS102" s="153">
        <v>42850</v>
      </c>
      <c r="DT102" s="153">
        <v>42851</v>
      </c>
      <c r="DU102" s="153">
        <v>42852</v>
      </c>
      <c r="DV102" s="153">
        <v>42853</v>
      </c>
      <c r="DW102" s="153">
        <v>42854</v>
      </c>
      <c r="DX102" s="153">
        <v>42855</v>
      </c>
      <c r="DY102" s="153">
        <v>42856</v>
      </c>
      <c r="DZ102" s="153">
        <v>42857</v>
      </c>
      <c r="EA102" s="153">
        <v>42858</v>
      </c>
      <c r="EB102" s="153">
        <v>42859</v>
      </c>
      <c r="EC102" s="153">
        <v>42860</v>
      </c>
      <c r="ED102" s="153">
        <v>42861</v>
      </c>
      <c r="EE102" s="153">
        <v>42862</v>
      </c>
      <c r="EF102" s="153">
        <v>42863</v>
      </c>
      <c r="EG102" s="153">
        <v>42864</v>
      </c>
      <c r="EH102" s="153">
        <v>42865</v>
      </c>
      <c r="EI102" s="153">
        <v>42866</v>
      </c>
      <c r="EJ102" s="153">
        <v>42867</v>
      </c>
      <c r="EK102" s="153">
        <v>42868</v>
      </c>
      <c r="EL102" s="153">
        <v>42869</v>
      </c>
      <c r="EM102" s="153">
        <v>42870</v>
      </c>
      <c r="EN102" s="153">
        <v>42871</v>
      </c>
      <c r="EO102" s="153">
        <v>42872</v>
      </c>
      <c r="EP102" s="153">
        <v>42873</v>
      </c>
      <c r="EQ102" s="153">
        <v>42874</v>
      </c>
      <c r="ER102" s="153">
        <v>42875</v>
      </c>
      <c r="ES102" s="153">
        <v>42876</v>
      </c>
      <c r="ET102" s="153">
        <v>42877</v>
      </c>
      <c r="EU102" s="153">
        <v>42878</v>
      </c>
      <c r="EV102" s="153">
        <v>42879</v>
      </c>
      <c r="EW102" s="153">
        <v>42880</v>
      </c>
      <c r="EX102" s="153">
        <v>42881</v>
      </c>
      <c r="EY102" s="153">
        <v>42882</v>
      </c>
      <c r="EZ102" s="153">
        <v>42883</v>
      </c>
      <c r="FA102" s="153">
        <v>42884</v>
      </c>
      <c r="FB102" s="153">
        <v>42885</v>
      </c>
      <c r="FC102" s="153">
        <v>42886</v>
      </c>
      <c r="FD102" s="153">
        <v>42887</v>
      </c>
      <c r="FE102" s="153">
        <v>42888</v>
      </c>
      <c r="FF102" s="153">
        <v>42889</v>
      </c>
      <c r="FG102" s="153">
        <v>42890</v>
      </c>
      <c r="FH102" s="153">
        <v>42891</v>
      </c>
      <c r="FI102" s="153">
        <v>42892</v>
      </c>
      <c r="FJ102" s="153">
        <v>42893</v>
      </c>
      <c r="FK102" s="153">
        <v>42894</v>
      </c>
      <c r="FL102" s="153">
        <v>42895</v>
      </c>
      <c r="FM102" s="153">
        <v>42896</v>
      </c>
      <c r="FN102" s="153">
        <v>42897</v>
      </c>
      <c r="FO102" s="153">
        <v>42898</v>
      </c>
      <c r="FP102" s="153">
        <v>42899</v>
      </c>
      <c r="FQ102" s="153">
        <v>42900</v>
      </c>
      <c r="FR102" s="153">
        <v>42901</v>
      </c>
      <c r="FS102" s="153">
        <v>42902</v>
      </c>
      <c r="FT102" s="153">
        <v>42903</v>
      </c>
      <c r="FU102" s="153">
        <v>42904</v>
      </c>
      <c r="FV102" s="153">
        <v>42905</v>
      </c>
      <c r="FW102" s="153">
        <v>42906</v>
      </c>
      <c r="FX102" s="153">
        <v>42907</v>
      </c>
      <c r="FY102" s="153">
        <v>42908</v>
      </c>
      <c r="FZ102" s="153">
        <v>42909</v>
      </c>
      <c r="GA102" s="153">
        <v>42910</v>
      </c>
      <c r="GB102" s="153">
        <v>42911</v>
      </c>
      <c r="GC102" s="153">
        <v>42912</v>
      </c>
      <c r="GD102" s="153">
        <v>42913</v>
      </c>
      <c r="GE102" s="153">
        <v>42914</v>
      </c>
      <c r="GF102" s="153">
        <v>42915</v>
      </c>
      <c r="GG102" s="153">
        <v>42916</v>
      </c>
      <c r="GH102" s="153">
        <v>42917</v>
      </c>
      <c r="GI102" s="153">
        <v>42918</v>
      </c>
      <c r="GJ102" s="153">
        <v>42919</v>
      </c>
      <c r="GK102" s="153">
        <v>42920</v>
      </c>
      <c r="GL102" s="153">
        <v>42921</v>
      </c>
      <c r="GM102" s="153">
        <v>42922</v>
      </c>
      <c r="GN102" s="153">
        <v>42923</v>
      </c>
      <c r="GO102" s="153">
        <v>42924</v>
      </c>
      <c r="GP102" s="153">
        <v>42925</v>
      </c>
      <c r="GQ102" s="153">
        <v>42926</v>
      </c>
      <c r="GR102" s="153">
        <v>42927</v>
      </c>
      <c r="GS102" s="153">
        <v>42928</v>
      </c>
      <c r="GT102" s="153">
        <v>42929</v>
      </c>
      <c r="GU102" s="153">
        <v>42930</v>
      </c>
      <c r="GV102" s="153">
        <v>42931</v>
      </c>
      <c r="GW102" s="153">
        <v>42932</v>
      </c>
      <c r="GX102" s="153">
        <v>42933</v>
      </c>
      <c r="GY102" s="153">
        <v>42934</v>
      </c>
      <c r="GZ102" s="153">
        <v>42935</v>
      </c>
      <c r="HA102" s="153">
        <v>42936</v>
      </c>
      <c r="HB102" s="153">
        <v>42937</v>
      </c>
      <c r="HC102" s="153">
        <v>42938</v>
      </c>
      <c r="HD102" s="153">
        <v>42939</v>
      </c>
      <c r="HE102" s="153">
        <v>42940</v>
      </c>
      <c r="HF102" s="153">
        <v>42941</v>
      </c>
      <c r="HG102" s="153">
        <v>42942</v>
      </c>
      <c r="HH102" s="153">
        <v>42943</v>
      </c>
      <c r="HI102" s="153">
        <v>42944</v>
      </c>
      <c r="HJ102" s="153">
        <v>42945</v>
      </c>
      <c r="HK102" s="153">
        <v>42946</v>
      </c>
      <c r="HL102" s="153">
        <v>42947</v>
      </c>
      <c r="HM102" s="153">
        <v>42948</v>
      </c>
      <c r="HN102" s="153">
        <v>42949</v>
      </c>
      <c r="HO102" s="153">
        <v>42950</v>
      </c>
      <c r="HP102" s="153">
        <v>42951</v>
      </c>
      <c r="HQ102" s="153">
        <v>42952</v>
      </c>
      <c r="HR102" s="153">
        <v>42953</v>
      </c>
      <c r="HS102" s="153">
        <v>42954</v>
      </c>
      <c r="HT102" s="153">
        <v>42955</v>
      </c>
      <c r="HU102" s="153">
        <v>42956</v>
      </c>
      <c r="HV102" s="153">
        <v>42957</v>
      </c>
      <c r="HW102" s="153">
        <v>42958</v>
      </c>
      <c r="HX102" s="153">
        <v>42959</v>
      </c>
      <c r="HY102" s="153">
        <v>42960</v>
      </c>
      <c r="HZ102" s="153">
        <v>42961</v>
      </c>
      <c r="IA102" s="153">
        <v>42962</v>
      </c>
      <c r="IB102" s="153">
        <v>42963</v>
      </c>
      <c r="IC102" s="153">
        <v>42964</v>
      </c>
      <c r="ID102" s="153">
        <v>42965</v>
      </c>
      <c r="IE102" s="153">
        <v>42966</v>
      </c>
      <c r="IF102" s="153">
        <v>42967</v>
      </c>
      <c r="IG102" s="153">
        <v>42968</v>
      </c>
      <c r="IH102" s="153">
        <v>42969</v>
      </c>
      <c r="II102" s="153">
        <v>42970</v>
      </c>
      <c r="IJ102" s="153">
        <v>42971</v>
      </c>
      <c r="IK102" s="153">
        <v>42972</v>
      </c>
      <c r="IL102" s="153">
        <v>42973</v>
      </c>
      <c r="IM102" s="153">
        <v>42974</v>
      </c>
      <c r="IN102" s="153">
        <v>42975</v>
      </c>
      <c r="IO102" s="153">
        <v>42976</v>
      </c>
      <c r="IP102" s="153">
        <v>42977</v>
      </c>
      <c r="IQ102" s="153">
        <v>42978</v>
      </c>
      <c r="IR102" s="153">
        <v>42979</v>
      </c>
      <c r="IS102" s="153">
        <v>42980</v>
      </c>
      <c r="IT102" s="153">
        <v>42981</v>
      </c>
      <c r="IU102" s="153">
        <v>42982</v>
      </c>
      <c r="IV102" s="153">
        <v>42983</v>
      </c>
      <c r="IW102" s="153">
        <v>42984</v>
      </c>
      <c r="IX102" s="153">
        <v>42985</v>
      </c>
      <c r="IY102" s="153">
        <v>42986</v>
      </c>
      <c r="IZ102" s="153">
        <v>42987</v>
      </c>
      <c r="JA102" s="153">
        <v>42988</v>
      </c>
      <c r="JB102" s="153">
        <v>42989</v>
      </c>
      <c r="JC102" s="153">
        <v>42990</v>
      </c>
      <c r="JD102" s="153">
        <v>42991</v>
      </c>
      <c r="JE102" s="153">
        <v>42992</v>
      </c>
      <c r="JF102" s="153">
        <v>42993</v>
      </c>
      <c r="JG102" s="153">
        <v>42994</v>
      </c>
      <c r="JH102" s="153">
        <v>42995</v>
      </c>
      <c r="JI102" s="153">
        <v>42996</v>
      </c>
      <c r="JJ102" s="153">
        <v>42997</v>
      </c>
      <c r="JK102" s="153">
        <v>42998</v>
      </c>
      <c r="JL102" s="153">
        <v>42999</v>
      </c>
      <c r="JM102" s="153">
        <v>43000</v>
      </c>
      <c r="JN102" s="153">
        <v>43001</v>
      </c>
      <c r="JO102" s="153">
        <v>43002</v>
      </c>
      <c r="JP102" s="153">
        <v>43003</v>
      </c>
      <c r="JQ102" s="153">
        <v>43004</v>
      </c>
      <c r="JR102" s="153">
        <v>43005</v>
      </c>
      <c r="JS102" s="153">
        <v>43006</v>
      </c>
      <c r="JT102" s="153">
        <v>43007</v>
      </c>
      <c r="JU102" s="153">
        <v>43008</v>
      </c>
      <c r="JV102" s="153">
        <v>43009</v>
      </c>
      <c r="JW102" s="153">
        <v>43010</v>
      </c>
      <c r="JX102" s="153">
        <v>43011</v>
      </c>
      <c r="JY102" s="153">
        <v>43012</v>
      </c>
      <c r="JZ102" s="153">
        <v>43013</v>
      </c>
      <c r="KA102" s="153">
        <v>43014</v>
      </c>
      <c r="KB102" s="153">
        <v>43015</v>
      </c>
      <c r="KC102" s="153">
        <v>43016</v>
      </c>
      <c r="KD102" s="153">
        <v>43017</v>
      </c>
      <c r="KE102" s="153">
        <v>43018</v>
      </c>
      <c r="KF102" s="153">
        <v>43019</v>
      </c>
      <c r="KG102" s="153">
        <v>43020</v>
      </c>
      <c r="KH102" s="153">
        <v>43021</v>
      </c>
      <c r="KI102" s="153">
        <v>43022</v>
      </c>
      <c r="KJ102" s="153">
        <v>43023</v>
      </c>
      <c r="KK102" s="153">
        <v>43024</v>
      </c>
      <c r="KL102" s="153">
        <v>43025</v>
      </c>
      <c r="KM102" s="153">
        <v>43026</v>
      </c>
      <c r="KN102" s="153">
        <v>43027</v>
      </c>
      <c r="KO102" s="153">
        <v>43028</v>
      </c>
      <c r="KP102" s="153">
        <v>43029</v>
      </c>
      <c r="KQ102" s="153">
        <v>43030</v>
      </c>
      <c r="KR102" s="153">
        <v>43031</v>
      </c>
      <c r="KS102" s="153">
        <v>43032</v>
      </c>
      <c r="KT102" s="153">
        <v>43033</v>
      </c>
      <c r="KU102" s="153">
        <v>43034</v>
      </c>
      <c r="KV102" s="153">
        <v>43035</v>
      </c>
      <c r="KW102" s="153">
        <v>43036</v>
      </c>
      <c r="KX102" s="153">
        <v>43037</v>
      </c>
      <c r="KY102" s="153">
        <v>43038</v>
      </c>
      <c r="KZ102" s="153">
        <v>43039</v>
      </c>
      <c r="LA102" s="153">
        <v>43040</v>
      </c>
      <c r="LB102" s="153">
        <v>43041</v>
      </c>
      <c r="LC102" s="153">
        <v>43042</v>
      </c>
      <c r="LD102" s="153">
        <v>43043</v>
      </c>
      <c r="LE102" s="153">
        <v>43044</v>
      </c>
      <c r="LF102" s="153">
        <v>43045</v>
      </c>
      <c r="LG102" s="153">
        <v>43046</v>
      </c>
      <c r="LH102" s="153">
        <v>43047</v>
      </c>
      <c r="LI102" s="153">
        <v>43048</v>
      </c>
      <c r="LJ102" s="153">
        <v>43049</v>
      </c>
      <c r="LK102" s="153">
        <v>43050</v>
      </c>
      <c r="LL102" s="153">
        <v>43051</v>
      </c>
      <c r="LM102" s="153">
        <v>43052</v>
      </c>
      <c r="LN102" s="153">
        <v>43053</v>
      </c>
      <c r="LO102" s="153">
        <v>43054</v>
      </c>
      <c r="LP102" s="153">
        <v>43055</v>
      </c>
      <c r="LQ102" s="153">
        <v>43056</v>
      </c>
      <c r="LR102" s="153">
        <v>43057</v>
      </c>
      <c r="LS102" s="153">
        <v>43058</v>
      </c>
      <c r="LT102" s="153">
        <v>43059</v>
      </c>
      <c r="LU102" s="153">
        <v>43060</v>
      </c>
      <c r="LV102" s="153">
        <v>43061</v>
      </c>
      <c r="LW102" s="153">
        <v>43062</v>
      </c>
      <c r="LX102" s="153">
        <v>43063</v>
      </c>
      <c r="LY102" s="153">
        <v>43064</v>
      </c>
      <c r="LZ102" s="153">
        <v>43065</v>
      </c>
      <c r="MA102" s="153">
        <v>43066</v>
      </c>
      <c r="MB102" s="153">
        <v>43067</v>
      </c>
      <c r="MC102" s="153">
        <v>43068</v>
      </c>
      <c r="MD102" s="153">
        <v>43069</v>
      </c>
      <c r="ME102" s="153">
        <v>43070</v>
      </c>
      <c r="MF102" s="153">
        <v>43071</v>
      </c>
      <c r="MG102" s="153">
        <v>43072</v>
      </c>
      <c r="MH102" s="153">
        <v>43073</v>
      </c>
      <c r="MI102" s="153">
        <v>43074</v>
      </c>
      <c r="MJ102" s="153">
        <v>43075</v>
      </c>
      <c r="MK102" s="153">
        <v>43076</v>
      </c>
      <c r="ML102" s="153">
        <v>43077</v>
      </c>
      <c r="MM102" s="153">
        <v>43078</v>
      </c>
      <c r="MN102" s="153">
        <v>43079</v>
      </c>
      <c r="MO102" s="153">
        <v>43080</v>
      </c>
      <c r="MP102" s="153">
        <v>43081</v>
      </c>
      <c r="MQ102" s="153">
        <v>43082</v>
      </c>
      <c r="MR102" s="153">
        <v>43083</v>
      </c>
      <c r="MS102" s="153">
        <v>43084</v>
      </c>
      <c r="MT102" s="153">
        <v>43085</v>
      </c>
      <c r="MU102" s="153">
        <v>43086</v>
      </c>
      <c r="MV102" s="153">
        <v>43087</v>
      </c>
      <c r="MW102" s="153">
        <v>43088</v>
      </c>
      <c r="MX102" s="153">
        <v>43089</v>
      </c>
      <c r="MY102" s="153">
        <v>43090</v>
      </c>
      <c r="MZ102" s="153">
        <v>43091</v>
      </c>
      <c r="NA102" s="153">
        <v>43092</v>
      </c>
      <c r="NB102" s="153">
        <v>43093</v>
      </c>
      <c r="NC102" s="153">
        <v>43094</v>
      </c>
      <c r="ND102" s="153">
        <v>43095</v>
      </c>
      <c r="NE102" s="153">
        <v>43096</v>
      </c>
      <c r="NF102" s="153">
        <v>43097</v>
      </c>
      <c r="NG102" s="153">
        <v>43098</v>
      </c>
      <c r="NH102" s="153">
        <v>43099</v>
      </c>
      <c r="NI102" s="153">
        <v>43100</v>
      </c>
      <c r="NJ102" s="154"/>
    </row>
    <row r="103" spans="1:374" s="155" customFormat="1" x14ac:dyDescent="0.35">
      <c r="A103" s="151"/>
      <c r="B103" s="1155"/>
      <c r="C103" s="1155"/>
      <c r="D103" s="1155"/>
      <c r="E103" s="1155"/>
      <c r="F103" s="1155"/>
      <c r="G103" s="1155"/>
      <c r="H103" s="1155"/>
      <c r="I103" s="156">
        <v>42736</v>
      </c>
      <c r="J103" s="157">
        <v>42737</v>
      </c>
      <c r="K103" s="157">
        <v>42738</v>
      </c>
      <c r="L103" s="157">
        <v>42739</v>
      </c>
      <c r="M103" s="157">
        <v>42740</v>
      </c>
      <c r="N103" s="157">
        <v>42741</v>
      </c>
      <c r="O103" s="157">
        <v>42742</v>
      </c>
      <c r="P103" s="157">
        <v>42743</v>
      </c>
      <c r="Q103" s="157">
        <v>42744</v>
      </c>
      <c r="R103" s="157">
        <v>42745</v>
      </c>
      <c r="S103" s="157">
        <v>42746</v>
      </c>
      <c r="T103" s="157">
        <v>42747</v>
      </c>
      <c r="U103" s="157">
        <v>42748</v>
      </c>
      <c r="V103" s="157">
        <v>42749</v>
      </c>
      <c r="W103" s="157">
        <v>42750</v>
      </c>
      <c r="X103" s="157">
        <v>42751</v>
      </c>
      <c r="Y103" s="157">
        <v>42752</v>
      </c>
      <c r="Z103" s="157">
        <v>42753</v>
      </c>
      <c r="AA103" s="157">
        <v>42754</v>
      </c>
      <c r="AB103" s="157">
        <v>42755</v>
      </c>
      <c r="AC103" s="157">
        <v>42756</v>
      </c>
      <c r="AD103" s="157">
        <v>42757</v>
      </c>
      <c r="AE103" s="157">
        <v>42758</v>
      </c>
      <c r="AF103" s="157">
        <v>42759</v>
      </c>
      <c r="AG103" s="157">
        <v>42760</v>
      </c>
      <c r="AH103" s="157">
        <v>42761</v>
      </c>
      <c r="AI103" s="157">
        <v>42762</v>
      </c>
      <c r="AJ103" s="157">
        <v>42763</v>
      </c>
      <c r="AK103" s="157">
        <v>42764</v>
      </c>
      <c r="AL103" s="157">
        <v>42765</v>
      </c>
      <c r="AM103" s="157">
        <v>42766</v>
      </c>
      <c r="AN103" s="157">
        <v>42767</v>
      </c>
      <c r="AO103" s="157">
        <v>42768</v>
      </c>
      <c r="AP103" s="157">
        <v>42769</v>
      </c>
      <c r="AQ103" s="157">
        <v>42770</v>
      </c>
      <c r="AR103" s="157">
        <v>42771</v>
      </c>
      <c r="AS103" s="157">
        <v>42772</v>
      </c>
      <c r="AT103" s="157">
        <v>42773</v>
      </c>
      <c r="AU103" s="157">
        <v>42774</v>
      </c>
      <c r="AV103" s="157">
        <v>42775</v>
      </c>
      <c r="AW103" s="157">
        <v>42776</v>
      </c>
      <c r="AX103" s="157">
        <v>42777</v>
      </c>
      <c r="AY103" s="157">
        <v>42778</v>
      </c>
      <c r="AZ103" s="157">
        <v>42779</v>
      </c>
      <c r="BA103" s="157">
        <v>42780</v>
      </c>
      <c r="BB103" s="157">
        <v>42781</v>
      </c>
      <c r="BC103" s="157">
        <v>42782</v>
      </c>
      <c r="BD103" s="157">
        <v>42783</v>
      </c>
      <c r="BE103" s="157">
        <v>42784</v>
      </c>
      <c r="BF103" s="157">
        <v>42785</v>
      </c>
      <c r="BG103" s="157">
        <v>42786</v>
      </c>
      <c r="BH103" s="157">
        <v>42787</v>
      </c>
      <c r="BI103" s="157">
        <v>42788</v>
      </c>
      <c r="BJ103" s="157">
        <v>42789</v>
      </c>
      <c r="BK103" s="157">
        <v>42790</v>
      </c>
      <c r="BL103" s="157">
        <v>42791</v>
      </c>
      <c r="BM103" s="157">
        <v>42792</v>
      </c>
      <c r="BN103" s="157">
        <v>42793</v>
      </c>
      <c r="BO103" s="157">
        <v>42794</v>
      </c>
      <c r="BP103" s="157">
        <v>42795</v>
      </c>
      <c r="BQ103" s="157">
        <v>42796</v>
      </c>
      <c r="BR103" s="157">
        <v>42797</v>
      </c>
      <c r="BS103" s="157">
        <v>42798</v>
      </c>
      <c r="BT103" s="157">
        <v>42799</v>
      </c>
      <c r="BU103" s="157">
        <v>42800</v>
      </c>
      <c r="BV103" s="157">
        <v>42801</v>
      </c>
      <c r="BW103" s="157">
        <v>42802</v>
      </c>
      <c r="BX103" s="157">
        <v>42803</v>
      </c>
      <c r="BY103" s="157">
        <v>42804</v>
      </c>
      <c r="BZ103" s="157">
        <v>42805</v>
      </c>
      <c r="CA103" s="157">
        <v>42806</v>
      </c>
      <c r="CB103" s="157">
        <v>42807</v>
      </c>
      <c r="CC103" s="157">
        <v>42808</v>
      </c>
      <c r="CD103" s="157">
        <v>42809</v>
      </c>
      <c r="CE103" s="157">
        <v>42810</v>
      </c>
      <c r="CF103" s="157">
        <v>42811</v>
      </c>
      <c r="CG103" s="157">
        <v>42812</v>
      </c>
      <c r="CH103" s="157">
        <v>42813</v>
      </c>
      <c r="CI103" s="157">
        <v>42814</v>
      </c>
      <c r="CJ103" s="157">
        <v>42815</v>
      </c>
      <c r="CK103" s="157">
        <v>42816</v>
      </c>
      <c r="CL103" s="157">
        <v>42817</v>
      </c>
      <c r="CM103" s="157">
        <v>42818</v>
      </c>
      <c r="CN103" s="157">
        <v>42819</v>
      </c>
      <c r="CO103" s="157">
        <v>42820</v>
      </c>
      <c r="CP103" s="157">
        <v>42821</v>
      </c>
      <c r="CQ103" s="157">
        <v>42822</v>
      </c>
      <c r="CR103" s="157">
        <v>42823</v>
      </c>
      <c r="CS103" s="157">
        <v>42824</v>
      </c>
      <c r="CT103" s="157">
        <v>42825</v>
      </c>
      <c r="CU103" s="157">
        <v>42826</v>
      </c>
      <c r="CV103" s="157">
        <v>42827</v>
      </c>
      <c r="CW103" s="157">
        <v>42828</v>
      </c>
      <c r="CX103" s="157">
        <v>42829</v>
      </c>
      <c r="CY103" s="157">
        <v>42830</v>
      </c>
      <c r="CZ103" s="157">
        <v>42831</v>
      </c>
      <c r="DA103" s="157">
        <v>42832</v>
      </c>
      <c r="DB103" s="157">
        <v>42833</v>
      </c>
      <c r="DC103" s="157">
        <v>42834</v>
      </c>
      <c r="DD103" s="157">
        <v>42835</v>
      </c>
      <c r="DE103" s="157">
        <v>42836</v>
      </c>
      <c r="DF103" s="157">
        <v>42837</v>
      </c>
      <c r="DG103" s="157">
        <v>42838</v>
      </c>
      <c r="DH103" s="157">
        <v>42839</v>
      </c>
      <c r="DI103" s="157">
        <v>42840</v>
      </c>
      <c r="DJ103" s="157">
        <v>42841</v>
      </c>
      <c r="DK103" s="157">
        <v>42842</v>
      </c>
      <c r="DL103" s="157">
        <v>42843</v>
      </c>
      <c r="DM103" s="157">
        <v>42844</v>
      </c>
      <c r="DN103" s="157">
        <v>42845</v>
      </c>
      <c r="DO103" s="157">
        <v>42846</v>
      </c>
      <c r="DP103" s="157">
        <v>42847</v>
      </c>
      <c r="DQ103" s="157">
        <v>42848</v>
      </c>
      <c r="DR103" s="157">
        <v>42849</v>
      </c>
      <c r="DS103" s="157">
        <v>42850</v>
      </c>
      <c r="DT103" s="157">
        <v>42851</v>
      </c>
      <c r="DU103" s="157">
        <v>42852</v>
      </c>
      <c r="DV103" s="157">
        <v>42853</v>
      </c>
      <c r="DW103" s="157">
        <v>42854</v>
      </c>
      <c r="DX103" s="157">
        <v>42855</v>
      </c>
      <c r="DY103" s="157">
        <v>42856</v>
      </c>
      <c r="DZ103" s="157">
        <v>42857</v>
      </c>
      <c r="EA103" s="157">
        <v>42858</v>
      </c>
      <c r="EB103" s="157">
        <v>42859</v>
      </c>
      <c r="EC103" s="157">
        <v>42860</v>
      </c>
      <c r="ED103" s="157">
        <v>42861</v>
      </c>
      <c r="EE103" s="157">
        <v>42862</v>
      </c>
      <c r="EF103" s="157">
        <v>42863</v>
      </c>
      <c r="EG103" s="157">
        <v>42864</v>
      </c>
      <c r="EH103" s="157">
        <v>42865</v>
      </c>
      <c r="EI103" s="157">
        <v>42866</v>
      </c>
      <c r="EJ103" s="157">
        <v>42867</v>
      </c>
      <c r="EK103" s="157">
        <v>42868</v>
      </c>
      <c r="EL103" s="157">
        <v>42869</v>
      </c>
      <c r="EM103" s="157">
        <v>42870</v>
      </c>
      <c r="EN103" s="157">
        <v>42871</v>
      </c>
      <c r="EO103" s="157">
        <v>42872</v>
      </c>
      <c r="EP103" s="157">
        <v>42873</v>
      </c>
      <c r="EQ103" s="157">
        <v>42874</v>
      </c>
      <c r="ER103" s="157">
        <v>42875</v>
      </c>
      <c r="ES103" s="157">
        <v>42876</v>
      </c>
      <c r="ET103" s="157">
        <v>42877</v>
      </c>
      <c r="EU103" s="157">
        <v>42878</v>
      </c>
      <c r="EV103" s="157">
        <v>42879</v>
      </c>
      <c r="EW103" s="157">
        <v>42880</v>
      </c>
      <c r="EX103" s="157">
        <v>42881</v>
      </c>
      <c r="EY103" s="157">
        <v>42882</v>
      </c>
      <c r="EZ103" s="157">
        <v>42883</v>
      </c>
      <c r="FA103" s="157">
        <v>42884</v>
      </c>
      <c r="FB103" s="157">
        <v>42885</v>
      </c>
      <c r="FC103" s="157">
        <v>42886</v>
      </c>
      <c r="FD103" s="157">
        <v>42887</v>
      </c>
      <c r="FE103" s="157">
        <v>42888</v>
      </c>
      <c r="FF103" s="157">
        <v>42889</v>
      </c>
      <c r="FG103" s="157">
        <v>42890</v>
      </c>
      <c r="FH103" s="157">
        <v>42891</v>
      </c>
      <c r="FI103" s="157">
        <v>42892</v>
      </c>
      <c r="FJ103" s="157">
        <v>42893</v>
      </c>
      <c r="FK103" s="157">
        <v>42894</v>
      </c>
      <c r="FL103" s="157">
        <v>42895</v>
      </c>
      <c r="FM103" s="157">
        <v>42896</v>
      </c>
      <c r="FN103" s="157">
        <v>42897</v>
      </c>
      <c r="FO103" s="157">
        <v>42898</v>
      </c>
      <c r="FP103" s="157">
        <v>42899</v>
      </c>
      <c r="FQ103" s="157">
        <v>42900</v>
      </c>
      <c r="FR103" s="157">
        <v>42901</v>
      </c>
      <c r="FS103" s="157">
        <v>42902</v>
      </c>
      <c r="FT103" s="157">
        <v>42903</v>
      </c>
      <c r="FU103" s="157">
        <v>42904</v>
      </c>
      <c r="FV103" s="157">
        <v>42905</v>
      </c>
      <c r="FW103" s="157">
        <v>42906</v>
      </c>
      <c r="FX103" s="157">
        <v>42907</v>
      </c>
      <c r="FY103" s="157">
        <v>42908</v>
      </c>
      <c r="FZ103" s="157">
        <v>42909</v>
      </c>
      <c r="GA103" s="157">
        <v>42910</v>
      </c>
      <c r="GB103" s="157">
        <v>42911</v>
      </c>
      <c r="GC103" s="157">
        <v>42912</v>
      </c>
      <c r="GD103" s="157">
        <v>42913</v>
      </c>
      <c r="GE103" s="157">
        <v>42914</v>
      </c>
      <c r="GF103" s="157">
        <v>42915</v>
      </c>
      <c r="GG103" s="157">
        <v>42916</v>
      </c>
      <c r="GH103" s="157">
        <v>42917</v>
      </c>
      <c r="GI103" s="157">
        <v>42918</v>
      </c>
      <c r="GJ103" s="157">
        <v>42919</v>
      </c>
      <c r="GK103" s="157">
        <v>42920</v>
      </c>
      <c r="GL103" s="157">
        <v>42921</v>
      </c>
      <c r="GM103" s="157">
        <v>42922</v>
      </c>
      <c r="GN103" s="157">
        <v>42923</v>
      </c>
      <c r="GO103" s="157">
        <v>42924</v>
      </c>
      <c r="GP103" s="157">
        <v>42925</v>
      </c>
      <c r="GQ103" s="157">
        <v>42926</v>
      </c>
      <c r="GR103" s="157">
        <v>42927</v>
      </c>
      <c r="GS103" s="157">
        <v>42928</v>
      </c>
      <c r="GT103" s="157">
        <v>42929</v>
      </c>
      <c r="GU103" s="157">
        <v>42930</v>
      </c>
      <c r="GV103" s="157">
        <v>42931</v>
      </c>
      <c r="GW103" s="157">
        <v>42932</v>
      </c>
      <c r="GX103" s="157">
        <v>42933</v>
      </c>
      <c r="GY103" s="157">
        <v>42934</v>
      </c>
      <c r="GZ103" s="157">
        <v>42935</v>
      </c>
      <c r="HA103" s="157">
        <v>42936</v>
      </c>
      <c r="HB103" s="157">
        <v>42937</v>
      </c>
      <c r="HC103" s="157">
        <v>42938</v>
      </c>
      <c r="HD103" s="157">
        <v>42939</v>
      </c>
      <c r="HE103" s="157">
        <v>42940</v>
      </c>
      <c r="HF103" s="157">
        <v>42941</v>
      </c>
      <c r="HG103" s="157">
        <v>42942</v>
      </c>
      <c r="HH103" s="157">
        <v>42943</v>
      </c>
      <c r="HI103" s="157">
        <v>42944</v>
      </c>
      <c r="HJ103" s="157">
        <v>42945</v>
      </c>
      <c r="HK103" s="157">
        <v>42946</v>
      </c>
      <c r="HL103" s="157">
        <v>42947</v>
      </c>
      <c r="HM103" s="157">
        <v>42948</v>
      </c>
      <c r="HN103" s="157">
        <v>42949</v>
      </c>
      <c r="HO103" s="157">
        <v>42950</v>
      </c>
      <c r="HP103" s="157">
        <v>42951</v>
      </c>
      <c r="HQ103" s="157">
        <v>42952</v>
      </c>
      <c r="HR103" s="157">
        <v>42953</v>
      </c>
      <c r="HS103" s="157">
        <v>42954</v>
      </c>
      <c r="HT103" s="157">
        <v>42955</v>
      </c>
      <c r="HU103" s="157">
        <v>42956</v>
      </c>
      <c r="HV103" s="157">
        <v>42957</v>
      </c>
      <c r="HW103" s="157">
        <v>42958</v>
      </c>
      <c r="HX103" s="157">
        <v>42959</v>
      </c>
      <c r="HY103" s="157">
        <v>42960</v>
      </c>
      <c r="HZ103" s="157">
        <v>42961</v>
      </c>
      <c r="IA103" s="157">
        <v>42962</v>
      </c>
      <c r="IB103" s="157">
        <v>42963</v>
      </c>
      <c r="IC103" s="157">
        <v>42964</v>
      </c>
      <c r="ID103" s="157">
        <v>42965</v>
      </c>
      <c r="IE103" s="157">
        <v>42966</v>
      </c>
      <c r="IF103" s="157">
        <v>42967</v>
      </c>
      <c r="IG103" s="157">
        <v>42968</v>
      </c>
      <c r="IH103" s="157">
        <v>42969</v>
      </c>
      <c r="II103" s="157">
        <v>42970</v>
      </c>
      <c r="IJ103" s="157">
        <v>42971</v>
      </c>
      <c r="IK103" s="157">
        <v>42972</v>
      </c>
      <c r="IL103" s="157">
        <v>42973</v>
      </c>
      <c r="IM103" s="157">
        <v>42974</v>
      </c>
      <c r="IN103" s="157">
        <v>42975</v>
      </c>
      <c r="IO103" s="157">
        <v>42976</v>
      </c>
      <c r="IP103" s="157">
        <v>42977</v>
      </c>
      <c r="IQ103" s="157">
        <v>42978</v>
      </c>
      <c r="IR103" s="157">
        <v>42979</v>
      </c>
      <c r="IS103" s="157">
        <v>42980</v>
      </c>
      <c r="IT103" s="157">
        <v>42981</v>
      </c>
      <c r="IU103" s="157">
        <v>42982</v>
      </c>
      <c r="IV103" s="157">
        <v>42983</v>
      </c>
      <c r="IW103" s="157">
        <v>42984</v>
      </c>
      <c r="IX103" s="157">
        <v>42985</v>
      </c>
      <c r="IY103" s="157">
        <v>42986</v>
      </c>
      <c r="IZ103" s="157">
        <v>42987</v>
      </c>
      <c r="JA103" s="157">
        <v>42988</v>
      </c>
      <c r="JB103" s="157">
        <v>42989</v>
      </c>
      <c r="JC103" s="157">
        <v>42990</v>
      </c>
      <c r="JD103" s="157">
        <v>42991</v>
      </c>
      <c r="JE103" s="157">
        <v>42992</v>
      </c>
      <c r="JF103" s="157">
        <v>42993</v>
      </c>
      <c r="JG103" s="157">
        <v>42994</v>
      </c>
      <c r="JH103" s="157">
        <v>42995</v>
      </c>
      <c r="JI103" s="157">
        <v>42996</v>
      </c>
      <c r="JJ103" s="157">
        <v>42997</v>
      </c>
      <c r="JK103" s="157">
        <v>42998</v>
      </c>
      <c r="JL103" s="157">
        <v>42999</v>
      </c>
      <c r="JM103" s="157">
        <v>43000</v>
      </c>
      <c r="JN103" s="157">
        <v>43001</v>
      </c>
      <c r="JO103" s="157">
        <v>43002</v>
      </c>
      <c r="JP103" s="157">
        <v>43003</v>
      </c>
      <c r="JQ103" s="157">
        <v>43004</v>
      </c>
      <c r="JR103" s="157">
        <v>43005</v>
      </c>
      <c r="JS103" s="157">
        <v>43006</v>
      </c>
      <c r="JT103" s="157">
        <v>43007</v>
      </c>
      <c r="JU103" s="157">
        <v>43008</v>
      </c>
      <c r="JV103" s="157">
        <v>43009</v>
      </c>
      <c r="JW103" s="157">
        <v>43010</v>
      </c>
      <c r="JX103" s="157">
        <v>43011</v>
      </c>
      <c r="JY103" s="157">
        <v>43012</v>
      </c>
      <c r="JZ103" s="157">
        <v>43013</v>
      </c>
      <c r="KA103" s="157">
        <v>43014</v>
      </c>
      <c r="KB103" s="157">
        <v>43015</v>
      </c>
      <c r="KC103" s="157">
        <v>43016</v>
      </c>
      <c r="KD103" s="157">
        <v>43017</v>
      </c>
      <c r="KE103" s="157">
        <v>43018</v>
      </c>
      <c r="KF103" s="157">
        <v>43019</v>
      </c>
      <c r="KG103" s="157">
        <v>43020</v>
      </c>
      <c r="KH103" s="157">
        <v>43021</v>
      </c>
      <c r="KI103" s="157">
        <v>43022</v>
      </c>
      <c r="KJ103" s="157">
        <v>43023</v>
      </c>
      <c r="KK103" s="157">
        <v>43024</v>
      </c>
      <c r="KL103" s="157">
        <v>43025</v>
      </c>
      <c r="KM103" s="157">
        <v>43026</v>
      </c>
      <c r="KN103" s="157">
        <v>43027</v>
      </c>
      <c r="KO103" s="157">
        <v>43028</v>
      </c>
      <c r="KP103" s="157">
        <v>43029</v>
      </c>
      <c r="KQ103" s="157">
        <v>43030</v>
      </c>
      <c r="KR103" s="157">
        <v>43031</v>
      </c>
      <c r="KS103" s="157">
        <v>43032</v>
      </c>
      <c r="KT103" s="157">
        <v>43033</v>
      </c>
      <c r="KU103" s="157">
        <v>43034</v>
      </c>
      <c r="KV103" s="157">
        <v>43035</v>
      </c>
      <c r="KW103" s="157">
        <v>43036</v>
      </c>
      <c r="KX103" s="157">
        <v>43037</v>
      </c>
      <c r="KY103" s="157">
        <v>43038</v>
      </c>
      <c r="KZ103" s="157">
        <v>43039</v>
      </c>
      <c r="LA103" s="157">
        <v>43040</v>
      </c>
      <c r="LB103" s="157">
        <v>43041</v>
      </c>
      <c r="LC103" s="157">
        <v>43042</v>
      </c>
      <c r="LD103" s="157">
        <v>43043</v>
      </c>
      <c r="LE103" s="157">
        <v>43044</v>
      </c>
      <c r="LF103" s="157">
        <v>43045</v>
      </c>
      <c r="LG103" s="157">
        <v>43046</v>
      </c>
      <c r="LH103" s="157">
        <v>43047</v>
      </c>
      <c r="LI103" s="157">
        <v>43048</v>
      </c>
      <c r="LJ103" s="157">
        <v>43049</v>
      </c>
      <c r="LK103" s="157">
        <v>43050</v>
      </c>
      <c r="LL103" s="157">
        <v>43051</v>
      </c>
      <c r="LM103" s="157">
        <v>43052</v>
      </c>
      <c r="LN103" s="157">
        <v>43053</v>
      </c>
      <c r="LO103" s="157">
        <v>43054</v>
      </c>
      <c r="LP103" s="157">
        <v>43055</v>
      </c>
      <c r="LQ103" s="157">
        <v>43056</v>
      </c>
      <c r="LR103" s="157">
        <v>43057</v>
      </c>
      <c r="LS103" s="157">
        <v>43058</v>
      </c>
      <c r="LT103" s="157">
        <v>43059</v>
      </c>
      <c r="LU103" s="157">
        <v>43060</v>
      </c>
      <c r="LV103" s="157">
        <v>43061</v>
      </c>
      <c r="LW103" s="157">
        <v>43062</v>
      </c>
      <c r="LX103" s="157">
        <v>43063</v>
      </c>
      <c r="LY103" s="157">
        <v>43064</v>
      </c>
      <c r="LZ103" s="157">
        <v>43065</v>
      </c>
      <c r="MA103" s="157">
        <v>43066</v>
      </c>
      <c r="MB103" s="157">
        <v>43067</v>
      </c>
      <c r="MC103" s="157">
        <v>43068</v>
      </c>
      <c r="MD103" s="157">
        <v>43069</v>
      </c>
      <c r="ME103" s="157">
        <v>43070</v>
      </c>
      <c r="MF103" s="157">
        <v>43071</v>
      </c>
      <c r="MG103" s="157">
        <v>43072</v>
      </c>
      <c r="MH103" s="157">
        <v>43073</v>
      </c>
      <c r="MI103" s="157">
        <v>43074</v>
      </c>
      <c r="MJ103" s="157">
        <v>43075</v>
      </c>
      <c r="MK103" s="157">
        <v>43076</v>
      </c>
      <c r="ML103" s="157">
        <v>43077</v>
      </c>
      <c r="MM103" s="157">
        <v>43078</v>
      </c>
      <c r="MN103" s="157">
        <v>43079</v>
      </c>
      <c r="MO103" s="157">
        <v>43080</v>
      </c>
      <c r="MP103" s="157">
        <v>43081</v>
      </c>
      <c r="MQ103" s="157">
        <v>43082</v>
      </c>
      <c r="MR103" s="157">
        <v>43083</v>
      </c>
      <c r="MS103" s="157">
        <v>43084</v>
      </c>
      <c r="MT103" s="157">
        <v>43085</v>
      </c>
      <c r="MU103" s="157">
        <v>43086</v>
      </c>
      <c r="MV103" s="157">
        <v>43087</v>
      </c>
      <c r="MW103" s="157">
        <v>43088</v>
      </c>
      <c r="MX103" s="157">
        <v>43089</v>
      </c>
      <c r="MY103" s="157">
        <v>43090</v>
      </c>
      <c r="MZ103" s="157">
        <v>43091</v>
      </c>
      <c r="NA103" s="157">
        <v>43092</v>
      </c>
      <c r="NB103" s="157">
        <v>43093</v>
      </c>
      <c r="NC103" s="157">
        <v>43094</v>
      </c>
      <c r="ND103" s="157">
        <v>43095</v>
      </c>
      <c r="NE103" s="157">
        <v>43096</v>
      </c>
      <c r="NF103" s="157">
        <v>43097</v>
      </c>
      <c r="NG103" s="157">
        <v>43098</v>
      </c>
      <c r="NH103" s="157">
        <v>43099</v>
      </c>
      <c r="NI103" s="157">
        <v>43100</v>
      </c>
      <c r="NJ103" s="154"/>
    </row>
  </sheetData>
  <mergeCells count="343">
    <mergeCell ref="B102:B103"/>
    <mergeCell ref="C102:C103"/>
    <mergeCell ref="D102:D103"/>
    <mergeCell ref="F102:F103"/>
    <mergeCell ref="G102:G103"/>
    <mergeCell ref="E102:E103"/>
    <mergeCell ref="H98:H99"/>
    <mergeCell ref="B100:B101"/>
    <mergeCell ref="C100:C101"/>
    <mergeCell ref="D100:D101"/>
    <mergeCell ref="F100:F101"/>
    <mergeCell ref="G100:G101"/>
    <mergeCell ref="H100:H101"/>
    <mergeCell ref="E98:E99"/>
    <mergeCell ref="E100:E101"/>
    <mergeCell ref="B98:B99"/>
    <mergeCell ref="C98:C99"/>
    <mergeCell ref="D98:D99"/>
    <mergeCell ref="F98:F99"/>
    <mergeCell ref="G98:G99"/>
    <mergeCell ref="H102:H103"/>
    <mergeCell ref="B96:B97"/>
    <mergeCell ref="C96:C97"/>
    <mergeCell ref="D96:D97"/>
    <mergeCell ref="F96:F97"/>
    <mergeCell ref="G96:G97"/>
    <mergeCell ref="H96:H97"/>
    <mergeCell ref="E94:E95"/>
    <mergeCell ref="E96:E97"/>
    <mergeCell ref="B94:B95"/>
    <mergeCell ref="C94:C95"/>
    <mergeCell ref="D94:D95"/>
    <mergeCell ref="F94:F95"/>
    <mergeCell ref="G94:G95"/>
    <mergeCell ref="H94:H95"/>
    <mergeCell ref="B92:B93"/>
    <mergeCell ref="C92:C93"/>
    <mergeCell ref="D92:D93"/>
    <mergeCell ref="F92:F93"/>
    <mergeCell ref="G92:G93"/>
    <mergeCell ref="H92:H93"/>
    <mergeCell ref="E90:E91"/>
    <mergeCell ref="E92:E93"/>
    <mergeCell ref="B90:B91"/>
    <mergeCell ref="C90:C91"/>
    <mergeCell ref="D90:D91"/>
    <mergeCell ref="F90:F91"/>
    <mergeCell ref="G90:G91"/>
    <mergeCell ref="H90:H91"/>
    <mergeCell ref="B88:B89"/>
    <mergeCell ref="C88:C89"/>
    <mergeCell ref="D88:D89"/>
    <mergeCell ref="F88:F89"/>
    <mergeCell ref="G88:G89"/>
    <mergeCell ref="H88:H89"/>
    <mergeCell ref="E86:E87"/>
    <mergeCell ref="E88:E89"/>
    <mergeCell ref="B86:B87"/>
    <mergeCell ref="C86:C87"/>
    <mergeCell ref="D86:D87"/>
    <mergeCell ref="F86:F87"/>
    <mergeCell ref="G86:G87"/>
    <mergeCell ref="H86:H87"/>
    <mergeCell ref="B84:B85"/>
    <mergeCell ref="C84:C85"/>
    <mergeCell ref="D84:D85"/>
    <mergeCell ref="F84:F85"/>
    <mergeCell ref="G84:G85"/>
    <mergeCell ref="H84:H85"/>
    <mergeCell ref="E82:E83"/>
    <mergeCell ref="E84:E85"/>
    <mergeCell ref="B82:B83"/>
    <mergeCell ref="C82:C83"/>
    <mergeCell ref="D82:D83"/>
    <mergeCell ref="F82:F83"/>
    <mergeCell ref="G82:G83"/>
    <mergeCell ref="H82:H83"/>
    <mergeCell ref="B80:B81"/>
    <mergeCell ref="C80:C81"/>
    <mergeCell ref="D80:D81"/>
    <mergeCell ref="F80:F81"/>
    <mergeCell ref="G80:G81"/>
    <mergeCell ref="H80:H81"/>
    <mergeCell ref="E78:E79"/>
    <mergeCell ref="E80:E81"/>
    <mergeCell ref="B78:B79"/>
    <mergeCell ref="C78:C79"/>
    <mergeCell ref="D78:D79"/>
    <mergeCell ref="F78:F79"/>
    <mergeCell ref="G78:G79"/>
    <mergeCell ref="H78:H79"/>
    <mergeCell ref="B76:B77"/>
    <mergeCell ref="C76:C77"/>
    <mergeCell ref="D76:D77"/>
    <mergeCell ref="F76:F77"/>
    <mergeCell ref="G76:G77"/>
    <mergeCell ref="H76:H77"/>
    <mergeCell ref="E74:E75"/>
    <mergeCell ref="E76:E77"/>
    <mergeCell ref="B74:B75"/>
    <mergeCell ref="C74:C75"/>
    <mergeCell ref="D74:D75"/>
    <mergeCell ref="F74:F75"/>
    <mergeCell ref="G74:G75"/>
    <mergeCell ref="H74:H75"/>
    <mergeCell ref="B72:B73"/>
    <mergeCell ref="C72:C73"/>
    <mergeCell ref="D72:D73"/>
    <mergeCell ref="F72:F73"/>
    <mergeCell ref="G72:G73"/>
    <mergeCell ref="H72:H73"/>
    <mergeCell ref="E70:E71"/>
    <mergeCell ref="E72:E73"/>
    <mergeCell ref="B70:B71"/>
    <mergeCell ref="C70:C71"/>
    <mergeCell ref="D70:D71"/>
    <mergeCell ref="F70:F71"/>
    <mergeCell ref="G70:G71"/>
    <mergeCell ref="H70:H71"/>
    <mergeCell ref="B68:B69"/>
    <mergeCell ref="C68:C69"/>
    <mergeCell ref="D68:D69"/>
    <mergeCell ref="F68:F69"/>
    <mergeCell ref="G68:G69"/>
    <mergeCell ref="H68:H69"/>
    <mergeCell ref="E66:E67"/>
    <mergeCell ref="E68:E69"/>
    <mergeCell ref="B66:B67"/>
    <mergeCell ref="C66:C67"/>
    <mergeCell ref="D66:D67"/>
    <mergeCell ref="F66:F67"/>
    <mergeCell ref="G66:G67"/>
    <mergeCell ref="H66:H67"/>
    <mergeCell ref="H62:H63"/>
    <mergeCell ref="B64:B65"/>
    <mergeCell ref="C64:C65"/>
    <mergeCell ref="D64:D65"/>
    <mergeCell ref="F64:F65"/>
    <mergeCell ref="G64:G65"/>
    <mergeCell ref="H64:H65"/>
    <mergeCell ref="E62:E63"/>
    <mergeCell ref="E64:E65"/>
    <mergeCell ref="B62:B63"/>
    <mergeCell ref="C62:C63"/>
    <mergeCell ref="D62:D63"/>
    <mergeCell ref="F62:F63"/>
    <mergeCell ref="G62:G63"/>
    <mergeCell ref="H58:H59"/>
    <mergeCell ref="B60:B61"/>
    <mergeCell ref="C60:C61"/>
    <mergeCell ref="D60:D61"/>
    <mergeCell ref="F60:F61"/>
    <mergeCell ref="G60:G61"/>
    <mergeCell ref="H60:H61"/>
    <mergeCell ref="E58:E59"/>
    <mergeCell ref="E60:E61"/>
    <mergeCell ref="B58:B59"/>
    <mergeCell ref="C58:C59"/>
    <mergeCell ref="D58:D59"/>
    <mergeCell ref="F58:F59"/>
    <mergeCell ref="G58:G59"/>
    <mergeCell ref="H54:H55"/>
    <mergeCell ref="B56:B57"/>
    <mergeCell ref="C56:C57"/>
    <mergeCell ref="D56:D57"/>
    <mergeCell ref="F56:F57"/>
    <mergeCell ref="G56:G57"/>
    <mergeCell ref="H56:H57"/>
    <mergeCell ref="E54:E55"/>
    <mergeCell ref="E56:E57"/>
    <mergeCell ref="B54:B55"/>
    <mergeCell ref="C54:C55"/>
    <mergeCell ref="D54:D55"/>
    <mergeCell ref="F54:F55"/>
    <mergeCell ref="G54:G55"/>
    <mergeCell ref="H50:H51"/>
    <mergeCell ref="B52:B53"/>
    <mergeCell ref="C52:C53"/>
    <mergeCell ref="D52:D53"/>
    <mergeCell ref="F52:F53"/>
    <mergeCell ref="G52:G53"/>
    <mergeCell ref="H52:H53"/>
    <mergeCell ref="E50:E51"/>
    <mergeCell ref="E52:E53"/>
    <mergeCell ref="B50:B51"/>
    <mergeCell ref="C50:C51"/>
    <mergeCell ref="D50:D51"/>
    <mergeCell ref="F50:F51"/>
    <mergeCell ref="G50:G51"/>
    <mergeCell ref="H46:H47"/>
    <mergeCell ref="B48:B49"/>
    <mergeCell ref="C48:C49"/>
    <mergeCell ref="D48:D49"/>
    <mergeCell ref="F48:F49"/>
    <mergeCell ref="G48:G49"/>
    <mergeCell ref="H48:H49"/>
    <mergeCell ref="E46:E47"/>
    <mergeCell ref="E48:E49"/>
    <mergeCell ref="B46:B47"/>
    <mergeCell ref="C46:C47"/>
    <mergeCell ref="D46:D47"/>
    <mergeCell ref="F46:F47"/>
    <mergeCell ref="G46:G47"/>
    <mergeCell ref="H42:H43"/>
    <mergeCell ref="B44:B45"/>
    <mergeCell ref="C44:C45"/>
    <mergeCell ref="D44:D45"/>
    <mergeCell ref="F44:F45"/>
    <mergeCell ref="G44:G45"/>
    <mergeCell ref="H44:H45"/>
    <mergeCell ref="E42:E43"/>
    <mergeCell ref="E44:E45"/>
    <mergeCell ref="B42:B43"/>
    <mergeCell ref="C42:C43"/>
    <mergeCell ref="D42:D43"/>
    <mergeCell ref="F42:F43"/>
    <mergeCell ref="G42:G43"/>
    <mergeCell ref="H38:H39"/>
    <mergeCell ref="B40:B41"/>
    <mergeCell ref="C40:C41"/>
    <mergeCell ref="D40:D41"/>
    <mergeCell ref="F40:F41"/>
    <mergeCell ref="G40:G41"/>
    <mergeCell ref="H40:H41"/>
    <mergeCell ref="E40:E41"/>
    <mergeCell ref="B38:B39"/>
    <mergeCell ref="C38:C39"/>
    <mergeCell ref="D38:D39"/>
    <mergeCell ref="F38:F39"/>
    <mergeCell ref="G38:G39"/>
    <mergeCell ref="E38:E39"/>
    <mergeCell ref="H34:H35"/>
    <mergeCell ref="B36:B37"/>
    <mergeCell ref="C36:C37"/>
    <mergeCell ref="D36:D37"/>
    <mergeCell ref="F36:F37"/>
    <mergeCell ref="G36:G37"/>
    <mergeCell ref="H36:H37"/>
    <mergeCell ref="B34:B35"/>
    <mergeCell ref="C34:C35"/>
    <mergeCell ref="D34:D35"/>
    <mergeCell ref="F34:F35"/>
    <mergeCell ref="G34:G35"/>
    <mergeCell ref="E34:E35"/>
    <mergeCell ref="E36:E37"/>
    <mergeCell ref="H30:H31"/>
    <mergeCell ref="B32:B33"/>
    <mergeCell ref="C32:C33"/>
    <mergeCell ref="D32:D33"/>
    <mergeCell ref="F32:F33"/>
    <mergeCell ref="G32:G33"/>
    <mergeCell ref="H32:H33"/>
    <mergeCell ref="B30:B31"/>
    <mergeCell ref="C30:C31"/>
    <mergeCell ref="D30:D31"/>
    <mergeCell ref="F30:F31"/>
    <mergeCell ref="G30:G31"/>
    <mergeCell ref="E30:E31"/>
    <mergeCell ref="E32:E33"/>
    <mergeCell ref="H26:H27"/>
    <mergeCell ref="B28:B29"/>
    <mergeCell ref="C28:C29"/>
    <mergeCell ref="D28:D29"/>
    <mergeCell ref="F28:F29"/>
    <mergeCell ref="G28:G29"/>
    <mergeCell ref="H28:H29"/>
    <mergeCell ref="B26:B27"/>
    <mergeCell ref="C26:C27"/>
    <mergeCell ref="D26:D27"/>
    <mergeCell ref="F26:F27"/>
    <mergeCell ref="G26:G27"/>
    <mergeCell ref="E26:E27"/>
    <mergeCell ref="E28:E29"/>
    <mergeCell ref="H22:H23"/>
    <mergeCell ref="B24:B25"/>
    <mergeCell ref="C24:C25"/>
    <mergeCell ref="D24:D25"/>
    <mergeCell ref="F24:F25"/>
    <mergeCell ref="G24:G25"/>
    <mergeCell ref="H24:H25"/>
    <mergeCell ref="B22:B23"/>
    <mergeCell ref="C22:C23"/>
    <mergeCell ref="D22:D23"/>
    <mergeCell ref="F22:F23"/>
    <mergeCell ref="G22:G23"/>
    <mergeCell ref="E22:E23"/>
    <mergeCell ref="E24:E25"/>
    <mergeCell ref="H18:H19"/>
    <mergeCell ref="B20:B21"/>
    <mergeCell ref="C20:C21"/>
    <mergeCell ref="D20:D21"/>
    <mergeCell ref="F20:F21"/>
    <mergeCell ref="G20:G21"/>
    <mergeCell ref="H20:H21"/>
    <mergeCell ref="B18:B19"/>
    <mergeCell ref="C18:C19"/>
    <mergeCell ref="D18:D19"/>
    <mergeCell ref="F18:F19"/>
    <mergeCell ref="G18:G19"/>
    <mergeCell ref="E18:E19"/>
    <mergeCell ref="E20:E21"/>
    <mergeCell ref="B12:B13"/>
    <mergeCell ref="C12:C13"/>
    <mergeCell ref="D12:D13"/>
    <mergeCell ref="F12:F13"/>
    <mergeCell ref="G12:G13"/>
    <mergeCell ref="H12:H13"/>
    <mergeCell ref="F10:H10"/>
    <mergeCell ref="H14:H15"/>
    <mergeCell ref="B16:B17"/>
    <mergeCell ref="C16:C17"/>
    <mergeCell ref="D16:D17"/>
    <mergeCell ref="F16:F17"/>
    <mergeCell ref="G16:G17"/>
    <mergeCell ref="H16:H17"/>
    <mergeCell ref="B14:B15"/>
    <mergeCell ref="C14:C15"/>
    <mergeCell ref="D14:D15"/>
    <mergeCell ref="F14:F15"/>
    <mergeCell ref="G14:G15"/>
    <mergeCell ref="E10:E11"/>
    <mergeCell ref="E12:E13"/>
    <mergeCell ref="E14:E15"/>
    <mergeCell ref="E16:E17"/>
    <mergeCell ref="A1:F2"/>
    <mergeCell ref="DY10:FC10"/>
    <mergeCell ref="I10:AM10"/>
    <mergeCell ref="AN10:BO10"/>
    <mergeCell ref="BP10:CT10"/>
    <mergeCell ref="CU10:DX10"/>
    <mergeCell ref="D10:D11"/>
    <mergeCell ref="C10:C11"/>
    <mergeCell ref="B10:B11"/>
    <mergeCell ref="ME10:NI10"/>
    <mergeCell ref="FD10:GG10"/>
    <mergeCell ref="GH10:HL10"/>
    <mergeCell ref="HM10:IQ10"/>
    <mergeCell ref="IR10:JU10"/>
    <mergeCell ref="JV10:KZ10"/>
    <mergeCell ref="LA10:MD10"/>
    <mergeCell ref="C4:D4"/>
    <mergeCell ref="C5:D5"/>
    <mergeCell ref="C6:D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8" r:id="rId4" name="cmdApproveLeave">
          <controlPr defaultSize="0" autoLine="0" autoPict="0" r:id="rId5">
            <anchor moveWithCells="1">
              <from>
                <xdr:col>44</xdr:col>
                <xdr:colOff>31750</xdr:colOff>
                <xdr:row>3</xdr:row>
                <xdr:rowOff>101600</xdr:rowOff>
              </from>
              <to>
                <xdr:col>54</xdr:col>
                <xdr:colOff>158750</xdr:colOff>
                <xdr:row>5</xdr:row>
                <xdr:rowOff>76200</xdr:rowOff>
              </to>
            </anchor>
          </controlPr>
        </control>
      </mc:Choice>
      <mc:Fallback>
        <control shapeId="29698" r:id="rId4" name="cmdApproveLeave"/>
      </mc:Fallback>
    </mc:AlternateContent>
    <mc:AlternateContent xmlns:mc="http://schemas.openxmlformats.org/markup-compatibility/2006">
      <mc:Choice Requires="x14">
        <control shapeId="29697" r:id="rId6" name="cmdLeaveRequest">
          <controlPr defaultSize="0" autoLine="0" r:id="rId7">
            <anchor moveWithCells="1">
              <from>
                <xdr:col>33</xdr:col>
                <xdr:colOff>31750</xdr:colOff>
                <xdr:row>3</xdr:row>
                <xdr:rowOff>107950</xdr:rowOff>
              </from>
              <to>
                <xdr:col>42</xdr:col>
                <xdr:colOff>114300</xdr:colOff>
                <xdr:row>5</xdr:row>
                <xdr:rowOff>88900</xdr:rowOff>
              </to>
            </anchor>
          </controlPr>
        </control>
      </mc:Choice>
      <mc:Fallback>
        <control shapeId="29697" r:id="rId6" name="cmdLeaveRequest"/>
      </mc:Fallback>
    </mc:AlternateContent>
    <mc:AlternateContent xmlns:mc="http://schemas.openxmlformats.org/markup-compatibility/2006">
      <mc:Choice Requires="x14">
        <control shapeId="29700" r:id="rId8" name="Button 4">
          <controlPr defaultSize="0" print="0" autoFill="0" autoPict="0" macro="[0]!Button4_Click">
            <anchor moveWithCells="1" sizeWithCells="1">
              <from>
                <xdr:col>19</xdr:col>
                <xdr:colOff>0</xdr:colOff>
                <xdr:row>3</xdr:row>
                <xdr:rowOff>177800</xdr:rowOff>
              </from>
              <to>
                <xdr:col>23</xdr:col>
                <xdr:colOff>25400</xdr:colOff>
                <xdr:row>5</xdr:row>
                <xdr:rowOff>38100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S162"/>
  <sheetViews>
    <sheetView zoomScale="89" zoomScaleNormal="89" workbookViewId="0">
      <selection activeCell="Y20" sqref="Y20"/>
    </sheetView>
  </sheetViews>
  <sheetFormatPr defaultRowHeight="14.5" x14ac:dyDescent="0.35"/>
  <cols>
    <col min="2" max="2" width="7.90625" customWidth="1"/>
    <col min="3" max="3" width="4.453125" customWidth="1"/>
  </cols>
  <sheetData>
    <row r="1" spans="1:45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</row>
    <row r="2" spans="1:45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</row>
    <row r="3" spans="1:45" ht="19.5" customHeight="1" x14ac:dyDescent="2.75">
      <c r="A3" s="6"/>
      <c r="B3" s="6"/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</row>
    <row r="4" spans="1:45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</row>
    <row r="5" spans="1:45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</row>
    <row r="6" spans="1:45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</row>
    <row r="7" spans="1:45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</row>
    <row r="8" spans="1:4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</row>
    <row r="9" spans="1:45" x14ac:dyDescent="0.35">
      <c r="A9" s="6"/>
      <c r="B9" s="6"/>
      <c r="C9" s="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</row>
    <row r="10" spans="1:45" x14ac:dyDescent="0.35">
      <c r="A10" s="6"/>
      <c r="B10" s="6"/>
      <c r="C10" s="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</row>
    <row r="11" spans="1:45" x14ac:dyDescent="0.35">
      <c r="A11" s="6"/>
      <c r="B11" s="6"/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</row>
    <row r="12" spans="1:45" x14ac:dyDescent="0.35">
      <c r="A12" s="6"/>
      <c r="B12" s="6"/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</row>
    <row r="13" spans="1:45" x14ac:dyDescent="0.35">
      <c r="A13" s="6"/>
      <c r="B13" s="6"/>
      <c r="C13" s="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</row>
    <row r="14" spans="1:45" x14ac:dyDescent="0.35">
      <c r="A14" s="6"/>
      <c r="B14" s="6"/>
      <c r="C14" s="6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</row>
    <row r="15" spans="1:45" x14ac:dyDescent="0.35">
      <c r="A15" s="6"/>
      <c r="B15" s="6"/>
      <c r="C15" s="6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</row>
    <row r="16" spans="1:45" x14ac:dyDescent="0.35">
      <c r="A16" s="6"/>
      <c r="B16" s="6"/>
      <c r="C16" s="6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</row>
    <row r="17" spans="1:45" x14ac:dyDescent="0.35">
      <c r="A17" s="6"/>
      <c r="B17" s="6"/>
      <c r="C17" s="6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</row>
    <row r="18" spans="1:45" x14ac:dyDescent="0.35">
      <c r="A18" s="6"/>
      <c r="B18" s="6"/>
      <c r="C18" s="6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</row>
    <row r="19" spans="1:45" x14ac:dyDescent="0.35">
      <c r="A19" s="6"/>
      <c r="B19" s="6"/>
      <c r="C19" s="6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</row>
    <row r="20" spans="1:45" x14ac:dyDescent="0.35">
      <c r="A20" s="6"/>
      <c r="B20" s="6"/>
      <c r="C20" s="6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</row>
    <row r="21" spans="1:45" x14ac:dyDescent="0.35">
      <c r="A21" s="6"/>
      <c r="B21" s="6"/>
      <c r="C21" s="6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</row>
    <row r="22" spans="1:45" x14ac:dyDescent="0.35">
      <c r="A22" s="6"/>
      <c r="B22" s="6"/>
      <c r="C22" s="6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</row>
    <row r="23" spans="1:45" x14ac:dyDescent="0.35">
      <c r="A23" s="6"/>
      <c r="B23" s="6"/>
      <c r="C23" s="6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</row>
    <row r="24" spans="1:45" x14ac:dyDescent="0.35">
      <c r="A24" s="6"/>
      <c r="B24" s="6"/>
      <c r="C24" s="6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</row>
    <row r="25" spans="1:45" x14ac:dyDescent="0.35">
      <c r="A25" s="6"/>
      <c r="B25" s="6"/>
      <c r="C25" s="6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</row>
    <row r="26" spans="1:45" ht="3.75" customHeight="1" x14ac:dyDescent="0.35">
      <c r="A26" s="6"/>
      <c r="B26" s="6"/>
      <c r="C26" s="6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</row>
    <row r="27" spans="1:45" ht="32.25" customHeight="1" x14ac:dyDescent="0.35">
      <c r="A27" s="162" t="s">
        <v>12</v>
      </c>
      <c r="B27" s="9"/>
      <c r="C27" s="9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4"/>
      <c r="S27" s="4"/>
      <c r="T27" s="4"/>
      <c r="U27" s="4"/>
      <c r="V27" s="4"/>
      <c r="W27" s="4"/>
      <c r="X27" s="4"/>
      <c r="Y27" s="4"/>
      <c r="Z27" s="4"/>
      <c r="AA27" s="4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1"/>
      <c r="AN27" s="1"/>
      <c r="AO27" s="1"/>
      <c r="AP27" s="1"/>
      <c r="AQ27" s="1"/>
      <c r="AR27" s="1"/>
      <c r="AS27" s="1"/>
    </row>
    <row r="28" spans="1:45" x14ac:dyDescent="0.35">
      <c r="A28" s="1"/>
      <c r="B28" s="1"/>
      <c r="C28" s="1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ht="19.5" customHeight="1" x14ac:dyDescent="0.7">
      <c r="A29" s="1"/>
      <c r="B29" s="1"/>
      <c r="C29" s="1"/>
      <c r="D29" s="3"/>
      <c r="E29" s="3"/>
      <c r="F29" s="3"/>
      <c r="G29" s="3"/>
      <c r="H29" s="159"/>
      <c r="I29" s="159"/>
      <c r="J29" s="159"/>
      <c r="K29" s="159"/>
      <c r="L29" s="1161"/>
      <c r="M29" s="1161"/>
      <c r="N29" s="1161"/>
      <c r="O29" s="161"/>
      <c r="P29" s="160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ht="28" x14ac:dyDescent="0.7">
      <c r="A30" s="1"/>
      <c r="B30" s="1"/>
      <c r="C30" s="1"/>
      <c r="D30" s="3"/>
      <c r="E30" s="3"/>
      <c r="F30" s="3"/>
      <c r="G30" s="3"/>
      <c r="H30" s="3"/>
      <c r="I30" s="3"/>
      <c r="J30" s="3"/>
      <c r="K30" s="3"/>
      <c r="L30" s="1161" t="s">
        <v>294</v>
      </c>
      <c r="M30" s="1161"/>
      <c r="N30" s="1161"/>
      <c r="O30" s="161" t="s">
        <v>1045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35">
      <c r="A31" s="1"/>
      <c r="B31" s="1"/>
      <c r="C31" s="1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35">
      <c r="A32" s="1"/>
      <c r="B32" s="1"/>
      <c r="C32" s="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35">
      <c r="A33" s="1"/>
      <c r="B33" s="1"/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35">
      <c r="A34" s="1"/>
      <c r="B34" s="1"/>
      <c r="C34" s="1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35">
      <c r="A35" s="1"/>
      <c r="B35" s="1"/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35">
      <c r="A36" s="1"/>
      <c r="B36" s="1"/>
      <c r="C36" s="1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35">
      <c r="A37" s="1"/>
      <c r="B37" s="1"/>
      <c r="C37" s="1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35">
      <c r="A38" s="1"/>
      <c r="B38" s="1"/>
      <c r="C38" s="1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45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45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45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45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45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45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45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45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45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45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</row>
    <row r="107" spans="1:45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</row>
    <row r="108" spans="1:45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</row>
    <row r="109" spans="1:45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</row>
    <row r="110" spans="1:45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45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</row>
    <row r="112" spans="1:45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</row>
    <row r="113" spans="1:45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</row>
    <row r="114" spans="1:45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</row>
    <row r="115" spans="1:45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</row>
    <row r="116" spans="1:45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</row>
    <row r="117" spans="1:45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</row>
    <row r="118" spans="1:45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</row>
    <row r="119" spans="1:45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</row>
    <row r="120" spans="1:45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</row>
    <row r="121" spans="1:45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</row>
    <row r="122" spans="1:45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</row>
    <row r="123" spans="1:45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</row>
    <row r="124" spans="1:45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</row>
    <row r="125" spans="1:45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</row>
    <row r="126" spans="1:45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</row>
    <row r="127" spans="1:45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</row>
    <row r="128" spans="1:45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</row>
    <row r="129" spans="1:45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</row>
    <row r="130" spans="1:45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</row>
    <row r="131" spans="1:45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</row>
    <row r="132" spans="1:45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</row>
    <row r="133" spans="1:45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</row>
    <row r="134" spans="1:45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</row>
    <row r="135" spans="1:45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</row>
    <row r="136" spans="1:45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</row>
    <row r="137" spans="1:45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</row>
    <row r="138" spans="1:45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</row>
    <row r="139" spans="1:45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</row>
    <row r="140" spans="1:45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</row>
    <row r="141" spans="1:45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</row>
    <row r="142" spans="1:45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</row>
    <row r="143" spans="1:45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</row>
    <row r="144" spans="1:45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</row>
    <row r="145" spans="1:45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</row>
    <row r="146" spans="1:45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</row>
    <row r="147" spans="1:45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</row>
    <row r="148" spans="1:45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</row>
    <row r="149" spans="1:45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</row>
    <row r="150" spans="1:45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</row>
    <row r="151" spans="1:45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</row>
    <row r="152" spans="1:45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</row>
    <row r="153" spans="1:45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</row>
    <row r="154" spans="1:45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</row>
    <row r="155" spans="1:45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</row>
    <row r="156" spans="1:45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</row>
    <row r="157" spans="1:45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</row>
    <row r="158" spans="1:45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</row>
    <row r="159" spans="1:45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</row>
    <row r="160" spans="1:45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</row>
    <row r="161" spans="1:45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</row>
    <row r="162" spans="1:45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</row>
  </sheetData>
  <mergeCells count="2">
    <mergeCell ref="L29:N29"/>
    <mergeCell ref="L30:N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ctivateRibbon">
                <anchor moveWithCells="1" sizeWithCells="1">
                  <from>
                    <xdr:col>11</xdr:col>
                    <xdr:colOff>273050</xdr:colOff>
                    <xdr:row>30</xdr:row>
                    <xdr:rowOff>146050</xdr:rowOff>
                  </from>
                  <to>
                    <xdr:col>17</xdr:col>
                    <xdr:colOff>412750</xdr:colOff>
                    <xdr:row>33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D260"/>
  <sheetViews>
    <sheetView zoomScale="88" zoomScaleNormal="88" workbookViewId="0">
      <selection activeCell="Y20" sqref="Y20"/>
    </sheetView>
  </sheetViews>
  <sheetFormatPr defaultRowHeight="14.5" x14ac:dyDescent="0.35"/>
  <sheetData>
    <row r="1" spans="1:56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F573"/>
  <sheetViews>
    <sheetView workbookViewId="0">
      <selection activeCell="J9" sqref="J9"/>
    </sheetView>
  </sheetViews>
  <sheetFormatPr defaultRowHeight="14.5" x14ac:dyDescent="0.35"/>
  <sheetData>
    <row r="1" spans="1:32" ht="46" x14ac:dyDescent="1">
      <c r="A1" s="280" t="s">
        <v>1002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  <c r="AA1" s="279"/>
      <c r="AB1" s="279"/>
      <c r="AC1" s="279"/>
      <c r="AD1" s="279"/>
      <c r="AE1" s="279"/>
      <c r="AF1" s="279"/>
    </row>
    <row r="2" spans="1:32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</row>
    <row r="3" spans="1:32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</row>
    <row r="4" spans="1:32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</row>
    <row r="5" spans="1:32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</row>
    <row r="6" spans="1:32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</row>
    <row r="7" spans="1:32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</row>
    <row r="8" spans="1:32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</row>
    <row r="9" spans="1:32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</row>
    <row r="10" spans="1:32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</row>
    <row r="11" spans="1:32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</row>
    <row r="12" spans="1:32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</row>
    <row r="13" spans="1:32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</row>
    <row r="14" spans="1:32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</row>
    <row r="15" spans="1:32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</row>
    <row r="16" spans="1:32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</row>
    <row r="17" spans="1:32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</row>
    <row r="18" spans="1:32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</row>
    <row r="19" spans="1:32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</row>
    <row r="20" spans="1:32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</row>
    <row r="21" spans="1:32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</row>
    <row r="22" spans="1:32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</row>
    <row r="23" spans="1:32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</row>
    <row r="24" spans="1:32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</row>
    <row r="25" spans="1:32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</row>
    <row r="26" spans="1:32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</row>
    <row r="27" spans="1:32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</row>
    <row r="28" spans="1:32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</row>
    <row r="29" spans="1:32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</row>
    <row r="30" spans="1:32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</row>
    <row r="31" spans="1:32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</row>
    <row r="32" spans="1:32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</row>
    <row r="33" spans="1:32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</row>
    <row r="34" spans="1:32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</row>
    <row r="35" spans="1:32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</row>
    <row r="36" spans="1:32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</row>
    <row r="37" spans="1:32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</row>
    <row r="38" spans="1:32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</row>
    <row r="39" spans="1:32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</row>
    <row r="40" spans="1:32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</row>
    <row r="41" spans="1:32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</row>
    <row r="42" spans="1:32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</row>
    <row r="43" spans="1:32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</row>
    <row r="44" spans="1:32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</row>
    <row r="45" spans="1:32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</row>
    <row r="46" spans="1:32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</row>
    <row r="47" spans="1:32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</row>
    <row r="48" spans="1:32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</row>
    <row r="49" spans="1:32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</row>
    <row r="50" spans="1:32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</row>
    <row r="51" spans="1:32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</row>
    <row r="52" spans="1:32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</row>
    <row r="53" spans="1:32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</row>
    <row r="54" spans="1:32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</row>
    <row r="55" spans="1:32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</row>
    <row r="56" spans="1:32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</row>
    <row r="57" spans="1:32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</row>
    <row r="58" spans="1:32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</row>
    <row r="59" spans="1:32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</row>
    <row r="60" spans="1:32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</row>
    <row r="61" spans="1:32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</row>
    <row r="62" spans="1:32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</row>
    <row r="63" spans="1:32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</row>
    <row r="64" spans="1:32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</row>
    <row r="65" spans="1:32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</row>
    <row r="66" spans="1:32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</row>
    <row r="67" spans="1:32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</row>
    <row r="68" spans="1:32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</row>
    <row r="69" spans="1:32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</row>
    <row r="70" spans="1:32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</row>
    <row r="71" spans="1:32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</row>
    <row r="72" spans="1:32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</row>
    <row r="73" spans="1:32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</row>
    <row r="74" spans="1:32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</row>
    <row r="75" spans="1:32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</row>
    <row r="76" spans="1:32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</row>
    <row r="77" spans="1:32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</row>
    <row r="78" spans="1:32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</row>
    <row r="79" spans="1:32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</row>
    <row r="80" spans="1:32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</row>
    <row r="81" spans="1:32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</row>
    <row r="82" spans="1:32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</row>
    <row r="83" spans="1:32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</row>
    <row r="84" spans="1:32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</row>
    <row r="85" spans="1:32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</row>
    <row r="86" spans="1:32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</row>
    <row r="87" spans="1:32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</row>
    <row r="88" spans="1:32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</row>
    <row r="89" spans="1:32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</row>
    <row r="90" spans="1:32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</row>
    <row r="91" spans="1:32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</row>
    <row r="92" spans="1:32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</row>
    <row r="93" spans="1:32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</row>
    <row r="94" spans="1:32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</row>
    <row r="95" spans="1:32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</row>
    <row r="96" spans="1:32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</row>
    <row r="97" spans="1:32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</row>
    <row r="98" spans="1:32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</row>
    <row r="99" spans="1:32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</row>
    <row r="100" spans="1:32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</row>
    <row r="101" spans="1:32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</row>
    <row r="102" spans="1:32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</row>
    <row r="103" spans="1:32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</row>
    <row r="104" spans="1:32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</row>
    <row r="105" spans="1:32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</row>
    <row r="106" spans="1:32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</row>
    <row r="107" spans="1:32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</row>
    <row r="108" spans="1:32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</row>
    <row r="109" spans="1:32" x14ac:dyDescent="0.35">
      <c r="A109" s="881"/>
      <c r="B109" s="881"/>
      <c r="C109" s="881"/>
      <c r="D109" s="881"/>
      <c r="E109" s="881"/>
      <c r="F109" s="881"/>
      <c r="G109" s="881"/>
      <c r="H109" s="881"/>
      <c r="I109" s="881"/>
      <c r="J109" s="881"/>
      <c r="K109" s="881"/>
      <c r="L109" s="881"/>
      <c r="M109" s="881"/>
      <c r="N109" s="881"/>
      <c r="O109" s="881"/>
      <c r="P109" s="881"/>
      <c r="Q109" s="881"/>
      <c r="R109" s="881"/>
      <c r="S109" s="881"/>
      <c r="T109" s="881"/>
      <c r="U109" s="881"/>
      <c r="V109" s="881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</row>
    <row r="110" spans="1:32" x14ac:dyDescent="0.35">
      <c r="A110" s="881"/>
      <c r="B110" s="881"/>
      <c r="C110" s="881"/>
      <c r="D110" s="881"/>
      <c r="E110" s="881"/>
      <c r="F110" s="881"/>
      <c r="G110" s="881"/>
      <c r="H110" s="881"/>
      <c r="I110" s="881"/>
      <c r="J110" s="881"/>
      <c r="K110" s="881"/>
      <c r="L110" s="881"/>
      <c r="M110" s="881"/>
      <c r="N110" s="881"/>
      <c r="O110" s="881"/>
      <c r="P110" s="881"/>
      <c r="Q110" s="881"/>
      <c r="R110" s="881"/>
      <c r="S110" s="881"/>
      <c r="T110" s="881"/>
      <c r="U110" s="881"/>
      <c r="V110" s="881"/>
      <c r="W110" s="881"/>
      <c r="X110" s="881"/>
      <c r="Y110" s="881"/>
      <c r="Z110" s="881"/>
      <c r="AA110" s="881"/>
      <c r="AB110" s="881"/>
      <c r="AC110" s="881"/>
      <c r="AD110" s="881"/>
      <c r="AE110" s="881"/>
      <c r="AF110" s="881"/>
    </row>
    <row r="111" spans="1:32" x14ac:dyDescent="0.35">
      <c r="A111" s="881"/>
      <c r="B111" s="881"/>
      <c r="C111" s="881"/>
      <c r="D111" s="881"/>
      <c r="E111" s="881"/>
      <c r="F111" s="881"/>
      <c r="G111" s="881"/>
      <c r="H111" s="881"/>
      <c r="I111" s="881"/>
      <c r="J111" s="881"/>
      <c r="K111" s="881"/>
      <c r="L111" s="881"/>
      <c r="M111" s="881"/>
      <c r="N111" s="881"/>
      <c r="O111" s="881"/>
      <c r="P111" s="881"/>
      <c r="Q111" s="881"/>
      <c r="R111" s="881"/>
      <c r="S111" s="881"/>
      <c r="T111" s="881"/>
      <c r="U111" s="881"/>
      <c r="V111" s="881"/>
      <c r="W111" s="881"/>
      <c r="X111" s="881"/>
      <c r="Y111" s="881"/>
      <c r="Z111" s="881"/>
      <c r="AA111" s="881"/>
      <c r="AB111" s="881"/>
      <c r="AC111" s="881"/>
      <c r="AD111" s="881"/>
      <c r="AE111" s="881"/>
      <c r="AF111" s="881"/>
    </row>
    <row r="112" spans="1:32" x14ac:dyDescent="0.35">
      <c r="A112" s="881"/>
      <c r="B112" s="881"/>
      <c r="C112" s="881"/>
      <c r="D112" s="881"/>
      <c r="E112" s="881"/>
      <c r="F112" s="881"/>
      <c r="G112" s="881"/>
      <c r="H112" s="881"/>
      <c r="I112" s="881"/>
      <c r="J112" s="881"/>
      <c r="K112" s="881"/>
      <c r="L112" s="881"/>
      <c r="M112" s="881"/>
      <c r="N112" s="881"/>
      <c r="O112" s="881"/>
      <c r="P112" s="881"/>
      <c r="Q112" s="881"/>
      <c r="R112" s="881"/>
      <c r="S112" s="881"/>
      <c r="T112" s="881"/>
      <c r="U112" s="881"/>
      <c r="V112" s="881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</row>
    <row r="113" spans="1:32" x14ac:dyDescent="0.35">
      <c r="A113" s="881"/>
      <c r="B113" s="881"/>
      <c r="C113" s="881"/>
      <c r="D113" s="881"/>
      <c r="E113" s="881"/>
      <c r="F113" s="881"/>
      <c r="G113" s="881"/>
      <c r="H113" s="881"/>
      <c r="I113" s="881"/>
      <c r="J113" s="881"/>
      <c r="K113" s="881"/>
      <c r="L113" s="881"/>
      <c r="M113" s="881"/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881"/>
      <c r="AC113" s="881"/>
      <c r="AD113" s="881"/>
      <c r="AE113" s="881"/>
      <c r="AF113" s="881"/>
    </row>
    <row r="114" spans="1:32" x14ac:dyDescent="0.35">
      <c r="A114" s="881"/>
      <c r="B114" s="881"/>
      <c r="C114" s="881"/>
      <c r="D114" s="881"/>
      <c r="E114" s="881"/>
      <c r="F114" s="881"/>
      <c r="G114" s="881"/>
      <c r="H114" s="881"/>
      <c r="I114" s="881"/>
      <c r="J114" s="881"/>
      <c r="K114" s="881"/>
      <c r="L114" s="881"/>
      <c r="M114" s="881"/>
      <c r="N114" s="881"/>
      <c r="O114" s="881"/>
      <c r="P114" s="881"/>
      <c r="Q114" s="881"/>
      <c r="R114" s="881"/>
      <c r="S114" s="881"/>
      <c r="T114" s="881"/>
      <c r="U114" s="881"/>
      <c r="V114" s="881"/>
      <c r="W114" s="881"/>
      <c r="X114" s="881"/>
      <c r="Y114" s="881"/>
      <c r="Z114" s="881"/>
      <c r="AA114" s="881"/>
      <c r="AB114" s="881"/>
      <c r="AC114" s="881"/>
      <c r="AD114" s="881"/>
      <c r="AE114" s="881"/>
      <c r="AF114" s="881"/>
    </row>
    <row r="115" spans="1:32" x14ac:dyDescent="0.35">
      <c r="A115" s="881"/>
      <c r="B115" s="881"/>
      <c r="C115" s="881"/>
      <c r="D115" s="881"/>
      <c r="E115" s="881"/>
      <c r="F115" s="881"/>
      <c r="G115" s="881"/>
      <c r="H115" s="881"/>
      <c r="I115" s="881"/>
      <c r="J115" s="881"/>
      <c r="K115" s="881"/>
      <c r="L115" s="881"/>
      <c r="M115" s="881"/>
      <c r="N115" s="881"/>
      <c r="O115" s="881"/>
      <c r="P115" s="881"/>
      <c r="Q115" s="881"/>
      <c r="R115" s="881"/>
      <c r="S115" s="881"/>
      <c r="T115" s="881"/>
      <c r="U115" s="881"/>
      <c r="V115" s="881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</row>
    <row r="116" spans="1:32" x14ac:dyDescent="0.35">
      <c r="A116" s="881"/>
      <c r="B116" s="881"/>
      <c r="C116" s="881"/>
      <c r="D116" s="881"/>
      <c r="E116" s="881"/>
      <c r="F116" s="881"/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  <c r="V116" s="881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</row>
    <row r="117" spans="1:32" x14ac:dyDescent="0.35">
      <c r="A117" s="881"/>
      <c r="B117" s="881"/>
      <c r="C117" s="881"/>
      <c r="D117" s="881"/>
      <c r="E117" s="881"/>
      <c r="F117" s="881"/>
      <c r="G117" s="881"/>
      <c r="H117" s="881"/>
      <c r="I117" s="881"/>
      <c r="J117" s="881"/>
      <c r="K117" s="881"/>
      <c r="L117" s="881"/>
      <c r="M117" s="881"/>
      <c r="N117" s="881"/>
      <c r="O117" s="881"/>
      <c r="P117" s="881"/>
      <c r="Q117" s="881"/>
      <c r="R117" s="881"/>
      <c r="S117" s="881"/>
      <c r="T117" s="881"/>
      <c r="U117" s="881"/>
      <c r="V117" s="881"/>
      <c r="W117" s="881"/>
      <c r="X117" s="881"/>
      <c r="Y117" s="881"/>
      <c r="Z117" s="881"/>
      <c r="AA117" s="881"/>
      <c r="AB117" s="881"/>
      <c r="AC117" s="881"/>
      <c r="AD117" s="881"/>
      <c r="AE117" s="881"/>
      <c r="AF117" s="881"/>
    </row>
    <row r="118" spans="1:32" x14ac:dyDescent="0.35">
      <c r="A118" s="881"/>
      <c r="B118" s="881"/>
      <c r="C118" s="881"/>
      <c r="D118" s="881"/>
      <c r="E118" s="881"/>
      <c r="F118" s="881"/>
      <c r="G118" s="881"/>
      <c r="H118" s="881"/>
      <c r="I118" s="881"/>
      <c r="J118" s="881"/>
      <c r="K118" s="881"/>
      <c r="L118" s="881"/>
      <c r="M118" s="881"/>
      <c r="N118" s="881"/>
      <c r="O118" s="881"/>
      <c r="P118" s="881"/>
      <c r="Q118" s="881"/>
      <c r="R118" s="881"/>
      <c r="S118" s="881"/>
      <c r="T118" s="881"/>
      <c r="U118" s="881"/>
      <c r="V118" s="881"/>
      <c r="W118" s="881"/>
      <c r="X118" s="881"/>
      <c r="Y118" s="881"/>
      <c r="Z118" s="881"/>
      <c r="AA118" s="881"/>
      <c r="AB118" s="881"/>
      <c r="AC118" s="881"/>
      <c r="AD118" s="881"/>
      <c r="AE118" s="881"/>
      <c r="AF118" s="881"/>
    </row>
    <row r="119" spans="1:32" x14ac:dyDescent="0.35">
      <c r="A119" s="881"/>
      <c r="B119" s="881"/>
      <c r="C119" s="881"/>
      <c r="D119" s="881"/>
      <c r="E119" s="881"/>
      <c r="F119" s="881"/>
      <c r="G119" s="881"/>
      <c r="H119" s="881"/>
      <c r="I119" s="881"/>
      <c r="J119" s="881"/>
      <c r="K119" s="881"/>
      <c r="L119" s="881"/>
      <c r="M119" s="881"/>
      <c r="N119" s="881"/>
      <c r="O119" s="881"/>
      <c r="P119" s="881"/>
      <c r="Q119" s="881"/>
      <c r="R119" s="881"/>
      <c r="S119" s="881"/>
      <c r="T119" s="881"/>
      <c r="U119" s="881"/>
      <c r="V119" s="881"/>
      <c r="W119" s="881"/>
      <c r="X119" s="881"/>
      <c r="Y119" s="881"/>
      <c r="Z119" s="881"/>
      <c r="AA119" s="881"/>
      <c r="AB119" s="881"/>
      <c r="AC119" s="881"/>
      <c r="AD119" s="881"/>
      <c r="AE119" s="881"/>
      <c r="AF119" s="881"/>
    </row>
    <row r="120" spans="1:32" x14ac:dyDescent="0.35">
      <c r="A120" s="881"/>
      <c r="B120" s="881"/>
      <c r="C120" s="881"/>
      <c r="D120" s="881"/>
      <c r="E120" s="881"/>
      <c r="F120" s="881"/>
      <c r="G120" s="881"/>
      <c r="H120" s="881"/>
      <c r="I120" s="881"/>
      <c r="J120" s="881"/>
      <c r="K120" s="881"/>
      <c r="L120" s="881"/>
      <c r="M120" s="881"/>
      <c r="N120" s="881"/>
      <c r="O120" s="881"/>
      <c r="P120" s="881"/>
      <c r="Q120" s="881"/>
      <c r="R120" s="881"/>
      <c r="S120" s="881"/>
      <c r="T120" s="881"/>
      <c r="U120" s="881"/>
      <c r="V120" s="881"/>
      <c r="W120" s="881"/>
      <c r="X120" s="881"/>
      <c r="Y120" s="881"/>
      <c r="Z120" s="881"/>
      <c r="AA120" s="881"/>
      <c r="AB120" s="881"/>
      <c r="AC120" s="881"/>
      <c r="AD120" s="881"/>
      <c r="AE120" s="881"/>
      <c r="AF120" s="881"/>
    </row>
    <row r="121" spans="1:32" x14ac:dyDescent="0.35">
      <c r="A121" s="881"/>
      <c r="B121" s="881"/>
      <c r="C121" s="881"/>
      <c r="D121" s="881"/>
      <c r="E121" s="881"/>
      <c r="F121" s="881"/>
      <c r="G121" s="881"/>
      <c r="H121" s="881"/>
      <c r="I121" s="881"/>
      <c r="J121" s="881"/>
      <c r="K121" s="881"/>
      <c r="L121" s="881"/>
      <c r="M121" s="881"/>
      <c r="N121" s="881"/>
      <c r="O121" s="881"/>
      <c r="P121" s="881"/>
      <c r="Q121" s="881"/>
      <c r="R121" s="881"/>
      <c r="S121" s="881"/>
      <c r="T121" s="881"/>
      <c r="U121" s="881"/>
      <c r="V121" s="881"/>
      <c r="W121" s="881"/>
      <c r="X121" s="881"/>
      <c r="Y121" s="881"/>
      <c r="Z121" s="881"/>
      <c r="AA121" s="881"/>
      <c r="AB121" s="881"/>
      <c r="AC121" s="881"/>
      <c r="AD121" s="881"/>
      <c r="AE121" s="881"/>
      <c r="AF121" s="881"/>
    </row>
    <row r="122" spans="1:32" x14ac:dyDescent="0.35">
      <c r="A122" s="881"/>
      <c r="B122" s="881"/>
      <c r="C122" s="881"/>
      <c r="D122" s="881"/>
      <c r="E122" s="881"/>
      <c r="F122" s="881"/>
      <c r="G122" s="881"/>
      <c r="H122" s="881"/>
      <c r="I122" s="881"/>
      <c r="J122" s="881"/>
      <c r="K122" s="881"/>
      <c r="L122" s="881"/>
      <c r="M122" s="881"/>
      <c r="N122" s="881"/>
      <c r="O122" s="881"/>
      <c r="P122" s="881"/>
      <c r="Q122" s="881"/>
      <c r="R122" s="881"/>
      <c r="S122" s="881"/>
      <c r="T122" s="881"/>
      <c r="U122" s="881"/>
      <c r="V122" s="881"/>
      <c r="W122" s="881"/>
      <c r="X122" s="881"/>
      <c r="Y122" s="881"/>
      <c r="Z122" s="881"/>
      <c r="AA122" s="881"/>
      <c r="AB122" s="881"/>
      <c r="AC122" s="881"/>
      <c r="AD122" s="881"/>
      <c r="AE122" s="881"/>
      <c r="AF122" s="881"/>
    </row>
    <row r="123" spans="1:32" x14ac:dyDescent="0.35">
      <c r="A123" s="881"/>
      <c r="B123" s="881"/>
      <c r="C123" s="881"/>
      <c r="D123" s="881"/>
      <c r="E123" s="881"/>
      <c r="F123" s="881"/>
      <c r="G123" s="881"/>
      <c r="H123" s="881"/>
      <c r="I123" s="881"/>
      <c r="J123" s="881"/>
      <c r="K123" s="881"/>
      <c r="L123" s="881"/>
      <c r="M123" s="881"/>
      <c r="N123" s="881"/>
      <c r="O123" s="881"/>
      <c r="P123" s="881"/>
      <c r="Q123" s="881"/>
      <c r="R123" s="881"/>
      <c r="S123" s="881"/>
      <c r="T123" s="881"/>
      <c r="U123" s="881"/>
      <c r="V123" s="881"/>
      <c r="W123" s="881"/>
      <c r="X123" s="881"/>
      <c r="Y123" s="881"/>
      <c r="Z123" s="881"/>
      <c r="AA123" s="881"/>
      <c r="AB123" s="881"/>
      <c r="AC123" s="881"/>
      <c r="AD123" s="881"/>
      <c r="AE123" s="881"/>
      <c r="AF123" s="881"/>
    </row>
    <row r="124" spans="1:32" x14ac:dyDescent="0.35">
      <c r="A124" s="881"/>
      <c r="B124" s="881"/>
      <c r="C124" s="881"/>
      <c r="D124" s="881"/>
      <c r="E124" s="881"/>
      <c r="F124" s="881"/>
      <c r="G124" s="881"/>
      <c r="H124" s="881"/>
      <c r="I124" s="881"/>
      <c r="J124" s="881"/>
      <c r="K124" s="881"/>
      <c r="L124" s="881"/>
      <c r="M124" s="881"/>
      <c r="N124" s="881"/>
      <c r="O124" s="881"/>
      <c r="P124" s="881"/>
      <c r="Q124" s="881"/>
      <c r="R124" s="881"/>
      <c r="S124" s="881"/>
      <c r="T124" s="881"/>
      <c r="U124" s="881"/>
      <c r="V124" s="881"/>
      <c r="W124" s="881"/>
      <c r="X124" s="881"/>
      <c r="Y124" s="881"/>
      <c r="Z124" s="881"/>
      <c r="AA124" s="881"/>
      <c r="AB124" s="881"/>
      <c r="AC124" s="881"/>
      <c r="AD124" s="881"/>
      <c r="AE124" s="881"/>
      <c r="AF124" s="881"/>
    </row>
    <row r="125" spans="1:32" x14ac:dyDescent="0.35">
      <c r="A125" s="881"/>
      <c r="B125" s="881"/>
      <c r="C125" s="881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881"/>
      <c r="O125" s="881"/>
      <c r="P125" s="881"/>
      <c r="Q125" s="881"/>
      <c r="R125" s="881"/>
      <c r="S125" s="881"/>
      <c r="T125" s="881"/>
      <c r="U125" s="881"/>
      <c r="V125" s="881"/>
      <c r="W125" s="881"/>
      <c r="X125" s="881"/>
      <c r="Y125" s="881"/>
      <c r="Z125" s="881"/>
      <c r="AA125" s="881"/>
      <c r="AB125" s="881"/>
      <c r="AC125" s="881"/>
      <c r="AD125" s="881"/>
      <c r="AE125" s="881"/>
      <c r="AF125" s="881"/>
    </row>
    <row r="126" spans="1:32" x14ac:dyDescent="0.35">
      <c r="A126" s="881"/>
      <c r="B126" s="881"/>
      <c r="C126" s="881"/>
      <c r="D126" s="881"/>
      <c r="E126" s="881"/>
      <c r="F126" s="881"/>
      <c r="G126" s="881"/>
      <c r="H126" s="881"/>
      <c r="I126" s="881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</row>
    <row r="127" spans="1:32" x14ac:dyDescent="0.35">
      <c r="A127" s="881"/>
      <c r="B127" s="881"/>
      <c r="C127" s="881"/>
      <c r="D127" s="881"/>
      <c r="E127" s="881"/>
      <c r="F127" s="881"/>
      <c r="G127" s="881"/>
      <c r="H127" s="881"/>
      <c r="I127" s="881"/>
      <c r="J127" s="881"/>
      <c r="K127" s="881"/>
      <c r="L127" s="881"/>
      <c r="M127" s="881"/>
      <c r="N127" s="881"/>
      <c r="O127" s="881"/>
      <c r="P127" s="881"/>
      <c r="Q127" s="881"/>
      <c r="R127" s="881"/>
      <c r="S127" s="881"/>
      <c r="T127" s="881"/>
      <c r="U127" s="881"/>
      <c r="V127" s="881"/>
      <c r="W127" s="881"/>
      <c r="X127" s="881"/>
      <c r="Y127" s="881"/>
      <c r="Z127" s="881"/>
      <c r="AA127" s="881"/>
      <c r="AB127" s="881"/>
      <c r="AC127" s="881"/>
      <c r="AD127" s="881"/>
      <c r="AE127" s="881"/>
      <c r="AF127" s="881"/>
    </row>
    <row r="128" spans="1:32" x14ac:dyDescent="0.35">
      <c r="A128" s="881"/>
      <c r="B128" s="881"/>
      <c r="C128" s="881"/>
      <c r="D128" s="881"/>
      <c r="E128" s="881"/>
      <c r="F128" s="881"/>
      <c r="G128" s="881"/>
      <c r="H128" s="881"/>
      <c r="I128" s="881"/>
      <c r="J128" s="881"/>
      <c r="K128" s="881"/>
      <c r="L128" s="881"/>
      <c r="M128" s="881"/>
      <c r="N128" s="881"/>
      <c r="O128" s="881"/>
      <c r="P128" s="881"/>
      <c r="Q128" s="881"/>
      <c r="R128" s="881"/>
      <c r="S128" s="881"/>
      <c r="T128" s="881"/>
      <c r="U128" s="881"/>
      <c r="V128" s="881"/>
      <c r="W128" s="881"/>
      <c r="X128" s="881"/>
      <c r="Y128" s="881"/>
      <c r="Z128" s="881"/>
      <c r="AA128" s="881"/>
      <c r="AB128" s="881"/>
      <c r="AC128" s="881"/>
      <c r="AD128" s="881"/>
      <c r="AE128" s="881"/>
      <c r="AF128" s="881"/>
    </row>
    <row r="129" spans="1:32" x14ac:dyDescent="0.35">
      <c r="A129" s="881"/>
      <c r="B129" s="881"/>
      <c r="C129" s="881"/>
      <c r="D129" s="881"/>
      <c r="E129" s="881"/>
      <c r="F129" s="881"/>
      <c r="G129" s="881"/>
      <c r="H129" s="881"/>
      <c r="I129" s="881"/>
      <c r="J129" s="881"/>
      <c r="K129" s="881"/>
      <c r="L129" s="881"/>
      <c r="M129" s="881"/>
      <c r="N129" s="881"/>
      <c r="O129" s="881"/>
      <c r="P129" s="881"/>
      <c r="Q129" s="881"/>
      <c r="R129" s="881"/>
      <c r="S129" s="881"/>
      <c r="T129" s="881"/>
      <c r="U129" s="881"/>
      <c r="V129" s="881"/>
      <c r="W129" s="881"/>
      <c r="X129" s="881"/>
      <c r="Y129" s="881"/>
      <c r="Z129" s="881"/>
      <c r="AA129" s="881"/>
      <c r="AB129" s="881"/>
      <c r="AC129" s="881"/>
      <c r="AD129" s="881"/>
      <c r="AE129" s="881"/>
      <c r="AF129" s="881"/>
    </row>
    <row r="130" spans="1:32" x14ac:dyDescent="0.35">
      <c r="A130" s="881"/>
      <c r="B130" s="881"/>
      <c r="C130" s="881"/>
      <c r="D130" s="881"/>
      <c r="E130" s="881"/>
      <c r="F130" s="881"/>
      <c r="G130" s="881"/>
      <c r="H130" s="881"/>
      <c r="I130" s="881"/>
      <c r="J130" s="881"/>
      <c r="K130" s="881"/>
      <c r="L130" s="881"/>
      <c r="M130" s="881"/>
      <c r="N130" s="881"/>
      <c r="O130" s="881"/>
      <c r="P130" s="881"/>
      <c r="Q130" s="881"/>
      <c r="R130" s="881"/>
      <c r="S130" s="881"/>
      <c r="T130" s="881"/>
      <c r="U130" s="881"/>
      <c r="V130" s="881"/>
      <c r="W130" s="881"/>
      <c r="X130" s="881"/>
      <c r="Y130" s="881"/>
      <c r="Z130" s="881"/>
      <c r="AA130" s="881"/>
      <c r="AB130" s="881"/>
      <c r="AC130" s="881"/>
      <c r="AD130" s="881"/>
      <c r="AE130" s="881"/>
      <c r="AF130" s="881"/>
    </row>
    <row r="131" spans="1:32" x14ac:dyDescent="0.35">
      <c r="A131" s="881"/>
      <c r="B131" s="881"/>
      <c r="C131" s="881"/>
      <c r="D131" s="881"/>
      <c r="E131" s="881"/>
      <c r="F131" s="881"/>
      <c r="G131" s="881"/>
      <c r="H131" s="881"/>
      <c r="I131" s="881"/>
      <c r="J131" s="881"/>
      <c r="K131" s="881"/>
      <c r="L131" s="881"/>
      <c r="M131" s="881"/>
      <c r="N131" s="881"/>
      <c r="O131" s="881"/>
      <c r="P131" s="881"/>
      <c r="Q131" s="881"/>
      <c r="R131" s="881"/>
      <c r="S131" s="881"/>
      <c r="T131" s="881"/>
      <c r="U131" s="881"/>
      <c r="V131" s="881"/>
      <c r="W131" s="881"/>
      <c r="X131" s="881"/>
      <c r="Y131" s="881"/>
      <c r="Z131" s="881"/>
      <c r="AA131" s="881"/>
      <c r="AB131" s="881"/>
      <c r="AC131" s="881"/>
      <c r="AD131" s="881"/>
      <c r="AE131" s="881"/>
      <c r="AF131" s="881"/>
    </row>
    <row r="132" spans="1:32" x14ac:dyDescent="0.35">
      <c r="A132" s="881"/>
      <c r="B132" s="881"/>
      <c r="C132" s="881"/>
      <c r="D132" s="881"/>
      <c r="E132" s="881"/>
      <c r="F132" s="881"/>
      <c r="G132" s="881"/>
      <c r="H132" s="881"/>
      <c r="I132" s="881"/>
      <c r="J132" s="881"/>
      <c r="K132" s="881"/>
      <c r="L132" s="881"/>
      <c r="M132" s="881"/>
      <c r="N132" s="881"/>
      <c r="O132" s="881"/>
      <c r="P132" s="881"/>
      <c r="Q132" s="881"/>
      <c r="R132" s="881"/>
      <c r="S132" s="881"/>
      <c r="T132" s="881"/>
      <c r="U132" s="881"/>
      <c r="V132" s="881"/>
      <c r="W132" s="881"/>
      <c r="X132" s="881"/>
      <c r="Y132" s="881"/>
      <c r="Z132" s="881"/>
      <c r="AA132" s="881"/>
      <c r="AB132" s="881"/>
      <c r="AC132" s="881"/>
      <c r="AD132" s="881"/>
      <c r="AE132" s="881"/>
      <c r="AF132" s="881"/>
    </row>
    <row r="133" spans="1:32" x14ac:dyDescent="0.35">
      <c r="A133" s="881"/>
      <c r="B133" s="881"/>
      <c r="C133" s="881"/>
      <c r="D133" s="881"/>
      <c r="E133" s="881"/>
      <c r="F133" s="881"/>
      <c r="G133" s="881"/>
      <c r="H133" s="881"/>
      <c r="I133" s="881"/>
      <c r="J133" s="881"/>
      <c r="K133" s="881"/>
      <c r="L133" s="881"/>
      <c r="M133" s="881"/>
      <c r="N133" s="881"/>
      <c r="O133" s="881"/>
      <c r="P133" s="881"/>
      <c r="Q133" s="881"/>
      <c r="R133" s="881"/>
      <c r="S133" s="881"/>
      <c r="T133" s="881"/>
      <c r="U133" s="881"/>
      <c r="V133" s="881"/>
      <c r="W133" s="881"/>
      <c r="X133" s="881"/>
      <c r="Y133" s="881"/>
      <c r="Z133" s="881"/>
      <c r="AA133" s="881"/>
      <c r="AB133" s="881"/>
      <c r="AC133" s="881"/>
      <c r="AD133" s="881"/>
      <c r="AE133" s="881"/>
      <c r="AF133" s="881"/>
    </row>
    <row r="134" spans="1:32" x14ac:dyDescent="0.35">
      <c r="A134" s="881"/>
      <c r="B134" s="881"/>
      <c r="C134" s="881"/>
      <c r="D134" s="881"/>
      <c r="E134" s="881"/>
      <c r="F134" s="881"/>
      <c r="G134" s="881"/>
      <c r="H134" s="881"/>
      <c r="I134" s="881"/>
      <c r="J134" s="881"/>
      <c r="K134" s="881"/>
      <c r="L134" s="881"/>
      <c r="M134" s="881"/>
      <c r="N134" s="881"/>
      <c r="O134" s="881"/>
      <c r="P134" s="881"/>
      <c r="Q134" s="881"/>
      <c r="R134" s="881"/>
      <c r="S134" s="881"/>
      <c r="T134" s="881"/>
      <c r="U134" s="881"/>
      <c r="V134" s="881"/>
      <c r="W134" s="881"/>
      <c r="X134" s="881"/>
      <c r="Y134" s="881"/>
      <c r="Z134" s="881"/>
      <c r="AA134" s="881"/>
      <c r="AB134" s="881"/>
      <c r="AC134" s="881"/>
      <c r="AD134" s="881"/>
      <c r="AE134" s="881"/>
      <c r="AF134" s="881"/>
    </row>
    <row r="135" spans="1:32" x14ac:dyDescent="0.35">
      <c r="A135" s="881"/>
      <c r="B135" s="881"/>
      <c r="C135" s="881"/>
      <c r="D135" s="881"/>
      <c r="E135" s="881"/>
      <c r="F135" s="881"/>
      <c r="G135" s="881"/>
      <c r="H135" s="881"/>
      <c r="I135" s="881"/>
      <c r="J135" s="881"/>
      <c r="K135" s="881"/>
      <c r="L135" s="881"/>
      <c r="M135" s="881"/>
      <c r="N135" s="881"/>
      <c r="O135" s="881"/>
      <c r="P135" s="881"/>
      <c r="Q135" s="881"/>
      <c r="R135" s="881"/>
      <c r="S135" s="881"/>
      <c r="T135" s="881"/>
      <c r="U135" s="881"/>
      <c r="V135" s="881"/>
      <c r="W135" s="881"/>
      <c r="X135" s="881"/>
      <c r="Y135" s="881"/>
      <c r="Z135" s="881"/>
      <c r="AA135" s="881"/>
      <c r="AB135" s="881"/>
      <c r="AC135" s="881"/>
      <c r="AD135" s="881"/>
      <c r="AE135" s="881"/>
      <c r="AF135" s="881"/>
    </row>
    <row r="136" spans="1:32" x14ac:dyDescent="0.35">
      <c r="A136" s="881"/>
      <c r="B136" s="881"/>
      <c r="C136" s="881"/>
      <c r="D136" s="881"/>
      <c r="E136" s="881"/>
      <c r="F136" s="881"/>
      <c r="G136" s="881"/>
      <c r="H136" s="881"/>
      <c r="I136" s="881"/>
      <c r="J136" s="881"/>
      <c r="K136" s="881"/>
      <c r="L136" s="881"/>
      <c r="M136" s="881"/>
      <c r="N136" s="881"/>
      <c r="O136" s="881"/>
      <c r="P136" s="881"/>
      <c r="Q136" s="881"/>
      <c r="R136" s="881"/>
      <c r="S136" s="881"/>
      <c r="T136" s="881"/>
      <c r="U136" s="881"/>
      <c r="V136" s="881"/>
      <c r="W136" s="881"/>
      <c r="X136" s="881"/>
      <c r="Y136" s="881"/>
      <c r="Z136" s="881"/>
      <c r="AA136" s="881"/>
      <c r="AB136" s="881"/>
      <c r="AC136" s="881"/>
      <c r="AD136" s="881"/>
      <c r="AE136" s="881"/>
      <c r="AF136" s="881"/>
    </row>
    <row r="137" spans="1:32" x14ac:dyDescent="0.35">
      <c r="A137" s="881"/>
      <c r="B137" s="881"/>
      <c r="C137" s="881"/>
      <c r="D137" s="881"/>
      <c r="E137" s="881"/>
      <c r="F137" s="881"/>
      <c r="G137" s="881"/>
      <c r="H137" s="881"/>
      <c r="I137" s="881"/>
      <c r="J137" s="881"/>
      <c r="K137" s="881"/>
      <c r="L137" s="881"/>
      <c r="M137" s="881"/>
      <c r="N137" s="881"/>
      <c r="O137" s="881"/>
      <c r="P137" s="881"/>
      <c r="Q137" s="881"/>
      <c r="R137" s="881"/>
      <c r="S137" s="881"/>
      <c r="T137" s="881"/>
      <c r="U137" s="881"/>
      <c r="V137" s="881"/>
      <c r="W137" s="881"/>
      <c r="X137" s="881"/>
      <c r="Y137" s="881"/>
      <c r="Z137" s="881"/>
      <c r="AA137" s="881"/>
      <c r="AB137" s="881"/>
      <c r="AC137" s="881"/>
      <c r="AD137" s="881"/>
      <c r="AE137" s="881"/>
      <c r="AF137" s="881"/>
    </row>
    <row r="138" spans="1:32" x14ac:dyDescent="0.35">
      <c r="A138" s="881"/>
      <c r="B138" s="881"/>
      <c r="C138" s="881"/>
      <c r="D138" s="881"/>
      <c r="E138" s="881"/>
      <c r="F138" s="881"/>
      <c r="G138" s="881"/>
      <c r="H138" s="881"/>
      <c r="I138" s="881"/>
      <c r="J138" s="881"/>
      <c r="K138" s="881"/>
      <c r="L138" s="881"/>
      <c r="M138" s="881"/>
      <c r="N138" s="881"/>
      <c r="O138" s="881"/>
      <c r="P138" s="881"/>
      <c r="Q138" s="881"/>
      <c r="R138" s="881"/>
      <c r="S138" s="881"/>
      <c r="T138" s="881"/>
      <c r="U138" s="881"/>
      <c r="V138" s="881"/>
      <c r="W138" s="881"/>
      <c r="X138" s="881"/>
      <c r="Y138" s="881"/>
      <c r="Z138" s="881"/>
      <c r="AA138" s="881"/>
      <c r="AB138" s="881"/>
      <c r="AC138" s="881"/>
      <c r="AD138" s="881"/>
      <c r="AE138" s="881"/>
      <c r="AF138" s="881"/>
    </row>
    <row r="139" spans="1:32" x14ac:dyDescent="0.35">
      <c r="A139" s="881"/>
      <c r="B139" s="881"/>
      <c r="C139" s="881"/>
      <c r="D139" s="881"/>
      <c r="E139" s="881"/>
      <c r="F139" s="881"/>
      <c r="G139" s="881"/>
      <c r="H139" s="881"/>
      <c r="I139" s="881"/>
      <c r="J139" s="881"/>
      <c r="K139" s="881"/>
      <c r="L139" s="881"/>
      <c r="M139" s="881"/>
      <c r="N139" s="881"/>
      <c r="O139" s="881"/>
      <c r="P139" s="881"/>
      <c r="Q139" s="881"/>
      <c r="R139" s="881"/>
      <c r="S139" s="881"/>
      <c r="T139" s="881"/>
      <c r="U139" s="881"/>
      <c r="V139" s="881"/>
      <c r="W139" s="881"/>
      <c r="X139" s="881"/>
      <c r="Y139" s="881"/>
      <c r="Z139" s="881"/>
      <c r="AA139" s="881"/>
      <c r="AB139" s="881"/>
      <c r="AC139" s="881"/>
      <c r="AD139" s="881"/>
      <c r="AE139" s="881"/>
      <c r="AF139" s="881"/>
    </row>
    <row r="140" spans="1:32" x14ac:dyDescent="0.35">
      <c r="A140" s="881"/>
      <c r="B140" s="881"/>
      <c r="C140" s="881"/>
      <c r="D140" s="881"/>
      <c r="E140" s="881"/>
      <c r="F140" s="881"/>
      <c r="G140" s="881"/>
      <c r="H140" s="881"/>
      <c r="I140" s="881"/>
      <c r="J140" s="881"/>
      <c r="K140" s="881"/>
      <c r="L140" s="881"/>
      <c r="M140" s="881"/>
      <c r="N140" s="881"/>
      <c r="O140" s="881"/>
      <c r="P140" s="881"/>
      <c r="Q140" s="881"/>
      <c r="R140" s="881"/>
      <c r="S140" s="881"/>
      <c r="T140" s="881"/>
      <c r="U140" s="881"/>
      <c r="V140" s="881"/>
      <c r="W140" s="881"/>
      <c r="X140" s="881"/>
      <c r="Y140" s="881"/>
      <c r="Z140" s="881"/>
      <c r="AA140" s="881"/>
      <c r="AB140" s="881"/>
      <c r="AC140" s="881"/>
      <c r="AD140" s="881"/>
      <c r="AE140" s="881"/>
      <c r="AF140" s="881"/>
    </row>
    <row r="141" spans="1:32" x14ac:dyDescent="0.35">
      <c r="A141" s="881"/>
      <c r="B141" s="881"/>
      <c r="C141" s="881"/>
      <c r="D141" s="881"/>
      <c r="E141" s="881"/>
      <c r="F141" s="881"/>
      <c r="G141" s="881"/>
      <c r="H141" s="881"/>
      <c r="I141" s="881"/>
      <c r="J141" s="881"/>
      <c r="K141" s="881"/>
      <c r="L141" s="881"/>
      <c r="M141" s="881"/>
      <c r="N141" s="881"/>
      <c r="O141" s="881"/>
      <c r="P141" s="881"/>
      <c r="Q141" s="881"/>
      <c r="R141" s="881"/>
      <c r="S141" s="881"/>
      <c r="T141" s="881"/>
      <c r="U141" s="881"/>
      <c r="V141" s="881"/>
      <c r="W141" s="881"/>
      <c r="X141" s="881"/>
      <c r="Y141" s="881"/>
      <c r="Z141" s="881"/>
      <c r="AA141" s="881"/>
      <c r="AB141" s="881"/>
      <c r="AC141" s="881"/>
      <c r="AD141" s="881"/>
      <c r="AE141" s="881"/>
      <c r="AF141" s="881"/>
    </row>
    <row r="142" spans="1:32" x14ac:dyDescent="0.35">
      <c r="A142" s="881"/>
      <c r="B142" s="881"/>
      <c r="C142" s="881"/>
      <c r="D142" s="881"/>
      <c r="E142" s="881"/>
      <c r="F142" s="881"/>
      <c r="G142" s="881"/>
      <c r="H142" s="881"/>
      <c r="I142" s="881"/>
      <c r="J142" s="881"/>
      <c r="K142" s="881"/>
      <c r="L142" s="881"/>
      <c r="M142" s="881"/>
      <c r="N142" s="881"/>
      <c r="O142" s="881"/>
      <c r="P142" s="881"/>
      <c r="Q142" s="881"/>
      <c r="R142" s="881"/>
      <c r="S142" s="881"/>
      <c r="T142" s="881"/>
      <c r="U142" s="881"/>
      <c r="V142" s="881"/>
      <c r="W142" s="881"/>
      <c r="X142" s="881"/>
      <c r="Y142" s="881"/>
      <c r="Z142" s="881"/>
      <c r="AA142" s="881"/>
      <c r="AB142" s="881"/>
      <c r="AC142" s="881"/>
      <c r="AD142" s="881"/>
      <c r="AE142" s="881"/>
      <c r="AF142" s="881"/>
    </row>
    <row r="143" spans="1:32" x14ac:dyDescent="0.35">
      <c r="A143" s="881"/>
      <c r="B143" s="881"/>
      <c r="C143" s="881"/>
      <c r="D143" s="881"/>
      <c r="E143" s="881"/>
      <c r="F143" s="881"/>
      <c r="G143" s="881"/>
      <c r="H143" s="881"/>
      <c r="I143" s="881"/>
      <c r="J143" s="881"/>
      <c r="K143" s="881"/>
      <c r="L143" s="881"/>
      <c r="M143" s="881"/>
      <c r="N143" s="881"/>
      <c r="O143" s="881"/>
      <c r="P143" s="881"/>
      <c r="Q143" s="881"/>
      <c r="R143" s="881"/>
      <c r="S143" s="881"/>
      <c r="T143" s="881"/>
      <c r="U143" s="881"/>
      <c r="V143" s="881"/>
      <c r="W143" s="881"/>
      <c r="X143" s="881"/>
      <c r="Y143" s="881"/>
      <c r="Z143" s="881"/>
      <c r="AA143" s="881"/>
      <c r="AB143" s="881"/>
      <c r="AC143" s="881"/>
      <c r="AD143" s="881"/>
      <c r="AE143" s="881"/>
      <c r="AF143" s="881"/>
    </row>
    <row r="144" spans="1:32" x14ac:dyDescent="0.35">
      <c r="A144" s="881"/>
      <c r="B144" s="881"/>
      <c r="C144" s="881"/>
      <c r="D144" s="881"/>
      <c r="E144" s="881"/>
      <c r="F144" s="881"/>
      <c r="G144" s="881"/>
      <c r="H144" s="881"/>
      <c r="I144" s="881"/>
      <c r="J144" s="881"/>
      <c r="K144" s="881"/>
      <c r="L144" s="881"/>
      <c r="M144" s="881"/>
      <c r="N144" s="881"/>
      <c r="O144" s="881"/>
      <c r="P144" s="881"/>
      <c r="Q144" s="881"/>
      <c r="R144" s="881"/>
      <c r="S144" s="881"/>
      <c r="T144" s="881"/>
      <c r="U144" s="881"/>
      <c r="V144" s="881"/>
      <c r="W144" s="881"/>
      <c r="X144" s="881"/>
      <c r="Y144" s="881"/>
      <c r="Z144" s="881"/>
      <c r="AA144" s="881"/>
      <c r="AB144" s="881"/>
      <c r="AC144" s="881"/>
      <c r="AD144" s="881"/>
      <c r="AE144" s="881"/>
      <c r="AF144" s="881"/>
    </row>
    <row r="145" spans="1:32" x14ac:dyDescent="0.35">
      <c r="A145" s="881"/>
      <c r="B145" s="881"/>
      <c r="C145" s="881"/>
      <c r="D145" s="881"/>
      <c r="E145" s="881"/>
      <c r="F145" s="881"/>
      <c r="G145" s="881"/>
      <c r="H145" s="881"/>
      <c r="I145" s="881"/>
      <c r="J145" s="881"/>
      <c r="K145" s="881"/>
      <c r="L145" s="881"/>
      <c r="M145" s="881"/>
      <c r="N145" s="881"/>
      <c r="O145" s="881"/>
      <c r="P145" s="881"/>
      <c r="Q145" s="881"/>
      <c r="R145" s="881"/>
      <c r="S145" s="881"/>
      <c r="T145" s="881"/>
      <c r="U145" s="881"/>
      <c r="V145" s="881"/>
      <c r="W145" s="881"/>
      <c r="X145" s="881"/>
      <c r="Y145" s="881"/>
      <c r="Z145" s="881"/>
      <c r="AA145" s="881"/>
      <c r="AB145" s="881"/>
      <c r="AC145" s="881"/>
      <c r="AD145" s="881"/>
      <c r="AE145" s="881"/>
      <c r="AF145" s="881"/>
    </row>
    <row r="146" spans="1:32" x14ac:dyDescent="0.35">
      <c r="A146" s="881"/>
      <c r="B146" s="881"/>
      <c r="C146" s="881"/>
      <c r="D146" s="881"/>
      <c r="E146" s="881"/>
      <c r="F146" s="881"/>
      <c r="G146" s="881"/>
      <c r="H146" s="881"/>
      <c r="I146" s="881"/>
      <c r="J146" s="881"/>
      <c r="K146" s="881"/>
      <c r="L146" s="881"/>
      <c r="M146" s="881"/>
      <c r="N146" s="881"/>
      <c r="O146" s="881"/>
      <c r="P146" s="881"/>
      <c r="Q146" s="881"/>
      <c r="R146" s="881"/>
      <c r="S146" s="881"/>
      <c r="T146" s="881"/>
      <c r="U146" s="881"/>
      <c r="V146" s="881"/>
      <c r="W146" s="881"/>
      <c r="X146" s="881"/>
      <c r="Y146" s="881"/>
      <c r="Z146" s="881"/>
      <c r="AA146" s="881"/>
      <c r="AB146" s="881"/>
      <c r="AC146" s="881"/>
      <c r="AD146" s="881"/>
      <c r="AE146" s="881"/>
      <c r="AF146" s="881"/>
    </row>
    <row r="147" spans="1:32" x14ac:dyDescent="0.35">
      <c r="A147" s="881"/>
      <c r="B147" s="881"/>
      <c r="C147" s="881"/>
      <c r="D147" s="881"/>
      <c r="E147" s="881"/>
      <c r="F147" s="881"/>
      <c r="G147" s="881"/>
      <c r="H147" s="881"/>
      <c r="I147" s="881"/>
      <c r="J147" s="881"/>
      <c r="K147" s="881"/>
      <c r="L147" s="881"/>
      <c r="M147" s="881"/>
      <c r="N147" s="881"/>
      <c r="O147" s="881"/>
      <c r="P147" s="881"/>
      <c r="Q147" s="881"/>
      <c r="R147" s="881"/>
      <c r="S147" s="881"/>
      <c r="T147" s="881"/>
      <c r="U147" s="88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</row>
    <row r="148" spans="1:32" x14ac:dyDescent="0.35">
      <c r="A148" s="881"/>
      <c r="B148" s="881"/>
      <c r="C148" s="881"/>
      <c r="D148" s="881"/>
      <c r="E148" s="881"/>
      <c r="F148" s="881"/>
      <c r="G148" s="881"/>
      <c r="H148" s="881"/>
      <c r="I148" s="881"/>
      <c r="J148" s="881"/>
      <c r="K148" s="881"/>
      <c r="L148" s="881"/>
      <c r="M148" s="881"/>
      <c r="N148" s="881"/>
      <c r="O148" s="881"/>
      <c r="P148" s="881"/>
      <c r="Q148" s="881"/>
      <c r="R148" s="881"/>
      <c r="S148" s="881"/>
      <c r="T148" s="881"/>
      <c r="U148" s="881"/>
      <c r="V148" s="881"/>
      <c r="W148" s="881"/>
      <c r="X148" s="881"/>
      <c r="Y148" s="881"/>
      <c r="Z148" s="881"/>
      <c r="AA148" s="881"/>
      <c r="AB148" s="881"/>
      <c r="AC148" s="881"/>
      <c r="AD148" s="881"/>
      <c r="AE148" s="881"/>
      <c r="AF148" s="881"/>
    </row>
    <row r="149" spans="1:32" x14ac:dyDescent="0.35">
      <c r="A149" s="881"/>
      <c r="B149" s="881"/>
      <c r="C149" s="881"/>
      <c r="D149" s="881"/>
      <c r="E149" s="881"/>
      <c r="F149" s="881"/>
      <c r="G149" s="881"/>
      <c r="H149" s="881"/>
      <c r="I149" s="881"/>
      <c r="J149" s="881"/>
      <c r="K149" s="881"/>
      <c r="L149" s="881"/>
      <c r="M149" s="881"/>
      <c r="N149" s="881"/>
      <c r="O149" s="881"/>
      <c r="P149" s="881"/>
      <c r="Q149" s="881"/>
      <c r="R149" s="881"/>
      <c r="S149" s="881"/>
      <c r="T149" s="881"/>
      <c r="U149" s="881"/>
      <c r="V149" s="881"/>
      <c r="W149" s="881"/>
      <c r="X149" s="881"/>
      <c r="Y149" s="881"/>
      <c r="Z149" s="881"/>
      <c r="AA149" s="881"/>
      <c r="AB149" s="881"/>
      <c r="AC149" s="881"/>
      <c r="AD149" s="881"/>
      <c r="AE149" s="881"/>
      <c r="AF149" s="881"/>
    </row>
    <row r="150" spans="1:32" x14ac:dyDescent="0.35">
      <c r="A150" s="881"/>
      <c r="B150" s="881"/>
      <c r="C150" s="881"/>
      <c r="D150" s="881"/>
      <c r="E150" s="881"/>
      <c r="F150" s="881"/>
      <c r="G150" s="881"/>
      <c r="H150" s="881"/>
      <c r="I150" s="881"/>
      <c r="J150" s="881"/>
      <c r="K150" s="881"/>
      <c r="L150" s="881"/>
      <c r="M150" s="881"/>
      <c r="N150" s="881"/>
      <c r="O150" s="881"/>
      <c r="P150" s="881"/>
      <c r="Q150" s="881"/>
      <c r="R150" s="881"/>
      <c r="S150" s="881"/>
      <c r="T150" s="881"/>
      <c r="U150" s="881"/>
      <c r="V150" s="881"/>
      <c r="W150" s="881"/>
      <c r="X150" s="881"/>
      <c r="Y150" s="881"/>
      <c r="Z150" s="881"/>
      <c r="AA150" s="881"/>
      <c r="AB150" s="881"/>
      <c r="AC150" s="881"/>
      <c r="AD150" s="881"/>
      <c r="AE150" s="881"/>
      <c r="AF150" s="881"/>
    </row>
    <row r="151" spans="1:32" x14ac:dyDescent="0.35">
      <c r="A151" s="881"/>
      <c r="B151" s="881"/>
      <c r="C151" s="881"/>
      <c r="D151" s="881"/>
      <c r="E151" s="881"/>
      <c r="F151" s="881"/>
      <c r="G151" s="881"/>
      <c r="H151" s="881"/>
      <c r="I151" s="881"/>
      <c r="J151" s="881"/>
      <c r="K151" s="881"/>
      <c r="L151" s="881"/>
      <c r="M151" s="881"/>
      <c r="N151" s="881"/>
      <c r="O151" s="881"/>
      <c r="P151" s="881"/>
      <c r="Q151" s="881"/>
      <c r="R151" s="881"/>
      <c r="S151" s="881"/>
      <c r="T151" s="881"/>
      <c r="U151" s="881"/>
      <c r="V151" s="881"/>
      <c r="W151" s="881"/>
      <c r="X151" s="881"/>
      <c r="Y151" s="881"/>
      <c r="Z151" s="881"/>
      <c r="AA151" s="881"/>
      <c r="AB151" s="881"/>
      <c r="AC151" s="881"/>
      <c r="AD151" s="881"/>
      <c r="AE151" s="881"/>
      <c r="AF151" s="881"/>
    </row>
    <row r="152" spans="1:32" x14ac:dyDescent="0.35">
      <c r="A152" s="881"/>
      <c r="B152" s="881"/>
      <c r="C152" s="881"/>
      <c r="D152" s="881"/>
      <c r="E152" s="881"/>
      <c r="F152" s="881"/>
      <c r="G152" s="881"/>
      <c r="H152" s="881"/>
      <c r="I152" s="881"/>
      <c r="J152" s="881"/>
      <c r="K152" s="881"/>
      <c r="L152" s="881"/>
      <c r="M152" s="881"/>
      <c r="N152" s="881"/>
      <c r="O152" s="881"/>
      <c r="P152" s="881"/>
      <c r="Q152" s="881"/>
      <c r="R152" s="881"/>
      <c r="S152" s="881"/>
      <c r="T152" s="881"/>
      <c r="U152" s="881"/>
      <c r="V152" s="881"/>
      <c r="W152" s="881"/>
      <c r="X152" s="881"/>
      <c r="Y152" s="881"/>
      <c r="Z152" s="881"/>
      <c r="AA152" s="881"/>
      <c r="AB152" s="881"/>
      <c r="AC152" s="881"/>
      <c r="AD152" s="881"/>
      <c r="AE152" s="881"/>
      <c r="AF152" s="881"/>
    </row>
    <row r="153" spans="1:32" x14ac:dyDescent="0.35">
      <c r="A153" s="881"/>
      <c r="B153" s="881"/>
      <c r="C153" s="881"/>
      <c r="D153" s="881"/>
      <c r="E153" s="881"/>
      <c r="F153" s="881"/>
      <c r="G153" s="881"/>
      <c r="H153" s="881"/>
      <c r="I153" s="881"/>
      <c r="J153" s="881"/>
      <c r="K153" s="881"/>
      <c r="L153" s="881"/>
      <c r="M153" s="881"/>
      <c r="N153" s="881"/>
      <c r="O153" s="881"/>
      <c r="P153" s="881"/>
      <c r="Q153" s="881"/>
      <c r="R153" s="881"/>
      <c r="S153" s="881"/>
      <c r="T153" s="881"/>
      <c r="U153" s="881"/>
      <c r="V153" s="881"/>
      <c r="W153" s="881"/>
      <c r="X153" s="881"/>
      <c r="Y153" s="881"/>
      <c r="Z153" s="881"/>
      <c r="AA153" s="881"/>
      <c r="AB153" s="881"/>
      <c r="AC153" s="881"/>
      <c r="AD153" s="881"/>
      <c r="AE153" s="881"/>
      <c r="AF153" s="881"/>
    </row>
    <row r="154" spans="1:32" x14ac:dyDescent="0.35">
      <c r="A154" s="881"/>
      <c r="B154" s="881"/>
      <c r="C154" s="881"/>
      <c r="D154" s="881"/>
      <c r="E154" s="881"/>
      <c r="F154" s="881"/>
      <c r="G154" s="881"/>
      <c r="H154" s="881"/>
      <c r="I154" s="881"/>
      <c r="J154" s="881"/>
      <c r="K154" s="881"/>
      <c r="L154" s="881"/>
      <c r="M154" s="881"/>
      <c r="N154" s="881"/>
      <c r="O154" s="881"/>
      <c r="P154" s="881"/>
      <c r="Q154" s="881"/>
      <c r="R154" s="881"/>
      <c r="S154" s="881"/>
      <c r="T154" s="881"/>
      <c r="U154" s="881"/>
      <c r="V154" s="881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</row>
    <row r="155" spans="1:32" x14ac:dyDescent="0.35">
      <c r="A155" s="881"/>
      <c r="B155" s="881"/>
      <c r="C155" s="881"/>
      <c r="D155" s="881"/>
      <c r="E155" s="881"/>
      <c r="F155" s="881"/>
      <c r="G155" s="881"/>
      <c r="H155" s="881"/>
      <c r="I155" s="881"/>
      <c r="J155" s="881"/>
      <c r="K155" s="881"/>
      <c r="L155" s="881"/>
      <c r="M155" s="881"/>
      <c r="N155" s="881"/>
      <c r="O155" s="881"/>
      <c r="P155" s="881"/>
      <c r="Q155" s="881"/>
      <c r="R155" s="881"/>
      <c r="S155" s="881"/>
      <c r="T155" s="881"/>
      <c r="U155" s="881"/>
      <c r="V155" s="881"/>
      <c r="W155" s="881"/>
      <c r="X155" s="881"/>
      <c r="Y155" s="881"/>
      <c r="Z155" s="881"/>
      <c r="AA155" s="881"/>
      <c r="AB155" s="881"/>
      <c r="AC155" s="881"/>
      <c r="AD155" s="881"/>
      <c r="AE155" s="881"/>
      <c r="AF155" s="881"/>
    </row>
    <row r="156" spans="1:32" x14ac:dyDescent="0.35">
      <c r="A156" s="881"/>
      <c r="B156" s="881"/>
      <c r="C156" s="881"/>
      <c r="D156" s="881"/>
      <c r="E156" s="881"/>
      <c r="F156" s="881"/>
      <c r="G156" s="881"/>
      <c r="H156" s="881"/>
      <c r="I156" s="881"/>
      <c r="J156" s="881"/>
      <c r="K156" s="881"/>
      <c r="L156" s="881"/>
      <c r="M156" s="881"/>
      <c r="N156" s="881"/>
      <c r="O156" s="881"/>
      <c r="P156" s="881"/>
      <c r="Q156" s="881"/>
      <c r="R156" s="881"/>
      <c r="S156" s="881"/>
      <c r="T156" s="881"/>
      <c r="U156" s="881"/>
      <c r="V156" s="881"/>
      <c r="W156" s="881"/>
      <c r="X156" s="881"/>
      <c r="Y156" s="881"/>
      <c r="Z156" s="881"/>
      <c r="AA156" s="881"/>
      <c r="AB156" s="881"/>
      <c r="AC156" s="881"/>
      <c r="AD156" s="881"/>
      <c r="AE156" s="881"/>
      <c r="AF156" s="881"/>
    </row>
    <row r="157" spans="1:32" x14ac:dyDescent="0.35">
      <c r="A157" s="881"/>
      <c r="B157" s="881"/>
      <c r="C157" s="881"/>
      <c r="D157" s="881"/>
      <c r="E157" s="881"/>
      <c r="F157" s="881"/>
      <c r="G157" s="881"/>
      <c r="H157" s="881"/>
      <c r="I157" s="881"/>
      <c r="J157" s="881"/>
      <c r="K157" s="881"/>
      <c r="L157" s="881"/>
      <c r="M157" s="881"/>
      <c r="N157" s="881"/>
      <c r="O157" s="881"/>
      <c r="P157" s="881"/>
      <c r="Q157" s="881"/>
      <c r="R157" s="881"/>
      <c r="S157" s="881"/>
      <c r="T157" s="881"/>
      <c r="U157" s="881"/>
      <c r="V157" s="881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</row>
    <row r="158" spans="1:32" x14ac:dyDescent="0.35">
      <c r="A158" s="881"/>
      <c r="B158" s="881"/>
      <c r="C158" s="881"/>
      <c r="D158" s="881"/>
      <c r="E158" s="881"/>
      <c r="F158" s="881"/>
      <c r="G158" s="881"/>
      <c r="H158" s="881"/>
      <c r="I158" s="881"/>
      <c r="J158" s="881"/>
      <c r="K158" s="881"/>
      <c r="L158" s="881"/>
      <c r="M158" s="881"/>
      <c r="N158" s="881"/>
      <c r="O158" s="881"/>
      <c r="P158" s="881"/>
      <c r="Q158" s="881"/>
      <c r="R158" s="881"/>
      <c r="S158" s="881"/>
      <c r="T158" s="881"/>
      <c r="U158" s="881"/>
      <c r="V158" s="881"/>
      <c r="W158" s="881"/>
      <c r="X158" s="881"/>
      <c r="Y158" s="881"/>
      <c r="Z158" s="881"/>
      <c r="AA158" s="881"/>
      <c r="AB158" s="881"/>
      <c r="AC158" s="881"/>
      <c r="AD158" s="881"/>
      <c r="AE158" s="881"/>
      <c r="AF158" s="881"/>
    </row>
    <row r="159" spans="1:32" x14ac:dyDescent="0.35">
      <c r="A159" s="881"/>
      <c r="B159" s="881"/>
      <c r="C159" s="881"/>
      <c r="D159" s="881"/>
      <c r="E159" s="881"/>
      <c r="F159" s="881"/>
      <c r="G159" s="881"/>
      <c r="H159" s="881"/>
      <c r="I159" s="881"/>
      <c r="J159" s="881"/>
      <c r="K159" s="881"/>
      <c r="L159" s="881"/>
      <c r="M159" s="881"/>
      <c r="N159" s="881"/>
      <c r="O159" s="881"/>
      <c r="P159" s="881"/>
      <c r="Q159" s="881"/>
      <c r="R159" s="881"/>
      <c r="S159" s="881"/>
      <c r="T159" s="881"/>
      <c r="U159" s="881"/>
      <c r="V159" s="881"/>
      <c r="W159" s="881"/>
      <c r="X159" s="881"/>
      <c r="Y159" s="881"/>
      <c r="Z159" s="881"/>
      <c r="AA159" s="881"/>
      <c r="AB159" s="881"/>
      <c r="AC159" s="881"/>
      <c r="AD159" s="881"/>
      <c r="AE159" s="881"/>
      <c r="AF159" s="881"/>
    </row>
    <row r="160" spans="1:32" x14ac:dyDescent="0.35">
      <c r="A160" s="881"/>
      <c r="B160" s="881"/>
      <c r="C160" s="881"/>
      <c r="D160" s="881"/>
      <c r="E160" s="881"/>
      <c r="F160" s="881"/>
      <c r="G160" s="881"/>
      <c r="H160" s="881"/>
      <c r="I160" s="881"/>
      <c r="J160" s="881"/>
      <c r="K160" s="881"/>
      <c r="L160" s="881"/>
      <c r="M160" s="881"/>
      <c r="N160" s="881"/>
      <c r="O160" s="881"/>
      <c r="P160" s="881"/>
      <c r="Q160" s="881"/>
      <c r="R160" s="881"/>
      <c r="S160" s="881"/>
      <c r="T160" s="881"/>
      <c r="U160" s="881"/>
      <c r="V160" s="881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</row>
    <row r="161" spans="1:32" x14ac:dyDescent="0.35">
      <c r="A161" s="881"/>
      <c r="B161" s="881"/>
      <c r="C161" s="881"/>
      <c r="D161" s="881"/>
      <c r="E161" s="881"/>
      <c r="F161" s="881"/>
      <c r="G161" s="881"/>
      <c r="H161" s="881"/>
      <c r="I161" s="881"/>
      <c r="J161" s="881"/>
      <c r="K161" s="881"/>
      <c r="L161" s="881"/>
      <c r="M161" s="881"/>
      <c r="N161" s="881"/>
      <c r="O161" s="881"/>
      <c r="P161" s="881"/>
      <c r="Q161" s="881"/>
      <c r="R161" s="881"/>
      <c r="S161" s="881"/>
      <c r="T161" s="881"/>
      <c r="U161" s="881"/>
      <c r="V161" s="881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</row>
    <row r="162" spans="1:32" x14ac:dyDescent="0.35">
      <c r="A162" s="881"/>
      <c r="B162" s="881"/>
      <c r="C162" s="881"/>
      <c r="D162" s="881"/>
      <c r="E162" s="881"/>
      <c r="F162" s="881"/>
      <c r="G162" s="881"/>
      <c r="H162" s="881"/>
      <c r="I162" s="881"/>
      <c r="J162" s="881"/>
      <c r="K162" s="881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</row>
    <row r="163" spans="1:32" x14ac:dyDescent="0.35">
      <c r="A163" s="881"/>
      <c r="B163" s="881"/>
      <c r="C163" s="881"/>
      <c r="D163" s="881"/>
      <c r="E163" s="881"/>
      <c r="F163" s="881"/>
      <c r="G163" s="881"/>
      <c r="H163" s="881"/>
      <c r="I163" s="881"/>
      <c r="J163" s="881"/>
      <c r="K163" s="881"/>
      <c r="L163" s="881"/>
      <c r="M163" s="881"/>
      <c r="N163" s="881"/>
      <c r="O163" s="881"/>
      <c r="P163" s="881"/>
      <c r="Q163" s="881"/>
      <c r="R163" s="881"/>
      <c r="S163" s="881"/>
      <c r="T163" s="881"/>
      <c r="U163" s="881"/>
      <c r="V163" s="881"/>
      <c r="W163" s="881"/>
      <c r="X163" s="881"/>
      <c r="Y163" s="881"/>
      <c r="Z163" s="881"/>
      <c r="AA163" s="881"/>
      <c r="AB163" s="881"/>
      <c r="AC163" s="881"/>
      <c r="AD163" s="881"/>
      <c r="AE163" s="881"/>
      <c r="AF163" s="881"/>
    </row>
    <row r="164" spans="1:32" x14ac:dyDescent="0.35">
      <c r="A164" s="881"/>
      <c r="B164" s="881"/>
      <c r="C164" s="881"/>
      <c r="D164" s="881"/>
      <c r="E164" s="881"/>
      <c r="F164" s="881"/>
      <c r="G164" s="881"/>
      <c r="H164" s="881"/>
      <c r="I164" s="881"/>
      <c r="J164" s="881"/>
      <c r="K164" s="881"/>
      <c r="L164" s="881"/>
      <c r="M164" s="881"/>
      <c r="N164" s="881"/>
      <c r="O164" s="881"/>
      <c r="P164" s="881"/>
      <c r="Q164" s="881"/>
      <c r="R164" s="881"/>
      <c r="S164" s="881"/>
      <c r="T164" s="881"/>
      <c r="U164" s="881"/>
      <c r="V164" s="881"/>
      <c r="W164" s="881"/>
      <c r="X164" s="881"/>
      <c r="Y164" s="881"/>
      <c r="Z164" s="881"/>
      <c r="AA164" s="881"/>
      <c r="AB164" s="881"/>
      <c r="AC164" s="881"/>
      <c r="AD164" s="881"/>
      <c r="AE164" s="881"/>
      <c r="AF164" s="881"/>
    </row>
    <row r="165" spans="1:32" x14ac:dyDescent="0.35">
      <c r="A165" s="881"/>
      <c r="B165" s="881"/>
      <c r="C165" s="881"/>
      <c r="D165" s="881"/>
      <c r="E165" s="881"/>
      <c r="F165" s="881"/>
      <c r="G165" s="881"/>
      <c r="H165" s="881"/>
      <c r="I165" s="881"/>
      <c r="J165" s="881"/>
      <c r="K165" s="881"/>
      <c r="L165" s="881"/>
      <c r="M165" s="881"/>
      <c r="N165" s="881"/>
      <c r="O165" s="881"/>
      <c r="P165" s="881"/>
      <c r="Q165" s="881"/>
      <c r="R165" s="881"/>
      <c r="S165" s="881"/>
      <c r="T165" s="881"/>
      <c r="U165" s="881"/>
      <c r="V165" s="881"/>
      <c r="W165" s="881"/>
      <c r="X165" s="881"/>
      <c r="Y165" s="881"/>
      <c r="Z165" s="881"/>
      <c r="AA165" s="881"/>
      <c r="AB165" s="881"/>
      <c r="AC165" s="881"/>
      <c r="AD165" s="881"/>
      <c r="AE165" s="881"/>
      <c r="AF165" s="881"/>
    </row>
    <row r="166" spans="1:32" x14ac:dyDescent="0.35">
      <c r="A166" s="881"/>
      <c r="B166" s="881"/>
      <c r="C166" s="881"/>
      <c r="D166" s="881"/>
      <c r="E166" s="881"/>
      <c r="F166" s="881"/>
      <c r="G166" s="881"/>
      <c r="H166" s="881"/>
      <c r="I166" s="881"/>
      <c r="J166" s="881"/>
      <c r="K166" s="881"/>
      <c r="L166" s="881"/>
      <c r="M166" s="881"/>
      <c r="N166" s="881"/>
      <c r="O166" s="881"/>
      <c r="P166" s="881"/>
      <c r="Q166" s="881"/>
      <c r="R166" s="881"/>
      <c r="S166" s="881"/>
      <c r="T166" s="881"/>
      <c r="U166" s="881"/>
      <c r="V166" s="881"/>
      <c r="W166" s="881"/>
      <c r="X166" s="881"/>
      <c r="Y166" s="881"/>
      <c r="Z166" s="881"/>
      <c r="AA166" s="881"/>
      <c r="AB166" s="881"/>
      <c r="AC166" s="881"/>
      <c r="AD166" s="881"/>
      <c r="AE166" s="881"/>
      <c r="AF166" s="881"/>
    </row>
    <row r="167" spans="1:32" x14ac:dyDescent="0.35">
      <c r="A167" s="881"/>
      <c r="B167" s="881"/>
      <c r="C167" s="881"/>
      <c r="D167" s="881"/>
      <c r="E167" s="881"/>
      <c r="F167" s="881"/>
      <c r="G167" s="881"/>
      <c r="H167" s="881"/>
      <c r="I167" s="881"/>
      <c r="J167" s="881"/>
      <c r="K167" s="881"/>
      <c r="L167" s="881"/>
      <c r="M167" s="881"/>
      <c r="N167" s="881"/>
      <c r="O167" s="881"/>
      <c r="P167" s="881"/>
      <c r="Q167" s="881"/>
      <c r="R167" s="881"/>
      <c r="S167" s="881"/>
      <c r="T167" s="881"/>
      <c r="U167" s="881"/>
      <c r="V167" s="881"/>
      <c r="W167" s="881"/>
      <c r="X167" s="881"/>
      <c r="Y167" s="881"/>
      <c r="Z167" s="881"/>
      <c r="AA167" s="881"/>
      <c r="AB167" s="881"/>
      <c r="AC167" s="881"/>
      <c r="AD167" s="881"/>
      <c r="AE167" s="881"/>
      <c r="AF167" s="881"/>
    </row>
    <row r="168" spans="1:32" x14ac:dyDescent="0.35">
      <c r="A168" s="881"/>
      <c r="B168" s="881"/>
      <c r="C168" s="881"/>
      <c r="D168" s="881"/>
      <c r="E168" s="881"/>
      <c r="F168" s="881"/>
      <c r="G168" s="881"/>
      <c r="H168" s="881"/>
      <c r="I168" s="881"/>
      <c r="J168" s="881"/>
      <c r="K168" s="881"/>
      <c r="L168" s="881"/>
      <c r="M168" s="881"/>
      <c r="N168" s="881"/>
      <c r="O168" s="881"/>
      <c r="P168" s="881"/>
      <c r="Q168" s="881"/>
      <c r="R168" s="881"/>
      <c r="S168" s="881"/>
      <c r="T168" s="881"/>
      <c r="U168" s="881"/>
      <c r="V168" s="881"/>
      <c r="W168" s="881"/>
      <c r="X168" s="881"/>
      <c r="Y168" s="881"/>
      <c r="Z168" s="881"/>
      <c r="AA168" s="881"/>
      <c r="AB168" s="881"/>
      <c r="AC168" s="881"/>
      <c r="AD168" s="881"/>
      <c r="AE168" s="881"/>
      <c r="AF168" s="881"/>
    </row>
    <row r="169" spans="1:32" x14ac:dyDescent="0.35">
      <c r="A169" s="881"/>
      <c r="B169" s="881"/>
      <c r="C169" s="881"/>
      <c r="D169" s="881"/>
      <c r="E169" s="881"/>
      <c r="F169" s="881"/>
      <c r="G169" s="881"/>
      <c r="H169" s="881"/>
      <c r="I169" s="881"/>
      <c r="J169" s="881"/>
      <c r="K169" s="881"/>
      <c r="L169" s="881"/>
      <c r="M169" s="881"/>
      <c r="N169" s="881"/>
      <c r="O169" s="881"/>
      <c r="P169" s="881"/>
      <c r="Q169" s="881"/>
      <c r="R169" s="881"/>
      <c r="S169" s="881"/>
      <c r="T169" s="881"/>
      <c r="U169" s="881"/>
      <c r="V169" s="881"/>
      <c r="W169" s="881"/>
      <c r="X169" s="881"/>
      <c r="Y169" s="881"/>
      <c r="Z169" s="881"/>
      <c r="AA169" s="881"/>
      <c r="AB169" s="881"/>
      <c r="AC169" s="881"/>
      <c r="AD169" s="881"/>
      <c r="AE169" s="881"/>
      <c r="AF169" s="881"/>
    </row>
    <row r="170" spans="1:32" x14ac:dyDescent="0.35">
      <c r="A170" s="881"/>
      <c r="B170" s="881"/>
      <c r="C170" s="881"/>
      <c r="D170" s="881"/>
      <c r="E170" s="881"/>
      <c r="F170" s="881"/>
      <c r="G170" s="881"/>
      <c r="H170" s="881"/>
      <c r="I170" s="881"/>
      <c r="J170" s="881"/>
      <c r="K170" s="881"/>
      <c r="L170" s="881"/>
      <c r="M170" s="881"/>
      <c r="N170" s="881"/>
      <c r="O170" s="881"/>
      <c r="P170" s="881"/>
      <c r="Q170" s="881"/>
      <c r="R170" s="881"/>
      <c r="S170" s="881"/>
      <c r="T170" s="881"/>
      <c r="U170" s="881"/>
      <c r="V170" s="881"/>
      <c r="W170" s="881"/>
      <c r="X170" s="881"/>
      <c r="Y170" s="881"/>
      <c r="Z170" s="881"/>
      <c r="AA170" s="881"/>
      <c r="AB170" s="881"/>
      <c r="AC170" s="881"/>
      <c r="AD170" s="881"/>
      <c r="AE170" s="881"/>
      <c r="AF170" s="881"/>
    </row>
    <row r="171" spans="1:32" x14ac:dyDescent="0.35">
      <c r="A171" s="881"/>
      <c r="B171" s="881"/>
      <c r="C171" s="881"/>
      <c r="D171" s="881"/>
      <c r="E171" s="881"/>
      <c r="F171" s="881"/>
      <c r="G171" s="881"/>
      <c r="H171" s="881"/>
      <c r="I171" s="881"/>
      <c r="J171" s="881"/>
      <c r="K171" s="881"/>
      <c r="L171" s="881"/>
      <c r="M171" s="881"/>
      <c r="N171" s="881"/>
      <c r="O171" s="881"/>
      <c r="P171" s="881"/>
      <c r="Q171" s="881"/>
      <c r="R171" s="881"/>
      <c r="S171" s="881"/>
      <c r="T171" s="881"/>
      <c r="U171" s="881"/>
      <c r="V171" s="881"/>
      <c r="W171" s="881"/>
      <c r="X171" s="881"/>
      <c r="Y171" s="881"/>
      <c r="Z171" s="881"/>
      <c r="AA171" s="881"/>
      <c r="AB171" s="881"/>
      <c r="AC171" s="881"/>
      <c r="AD171" s="881"/>
      <c r="AE171" s="881"/>
      <c r="AF171" s="881"/>
    </row>
    <row r="172" spans="1:32" x14ac:dyDescent="0.35">
      <c r="A172" s="881"/>
      <c r="B172" s="881"/>
      <c r="C172" s="881"/>
      <c r="D172" s="881"/>
      <c r="E172" s="881"/>
      <c r="F172" s="881"/>
      <c r="G172" s="881"/>
      <c r="H172" s="881"/>
      <c r="I172" s="881"/>
      <c r="J172" s="881"/>
      <c r="K172" s="881"/>
      <c r="L172" s="881"/>
      <c r="M172" s="881"/>
      <c r="N172" s="881"/>
      <c r="O172" s="881"/>
      <c r="P172" s="881"/>
      <c r="Q172" s="881"/>
      <c r="R172" s="881"/>
      <c r="S172" s="881"/>
      <c r="T172" s="881"/>
      <c r="U172" s="881"/>
      <c r="V172" s="881"/>
      <c r="W172" s="881"/>
      <c r="X172" s="881"/>
      <c r="Y172" s="881"/>
      <c r="Z172" s="881"/>
      <c r="AA172" s="881"/>
      <c r="AB172" s="881"/>
      <c r="AC172" s="881"/>
      <c r="AD172" s="881"/>
      <c r="AE172" s="881"/>
      <c r="AF172" s="881"/>
    </row>
    <row r="173" spans="1:32" x14ac:dyDescent="0.35">
      <c r="A173" s="881"/>
      <c r="B173" s="881"/>
      <c r="C173" s="881"/>
      <c r="D173" s="881"/>
      <c r="E173" s="881"/>
      <c r="F173" s="881"/>
      <c r="G173" s="881"/>
      <c r="H173" s="881"/>
      <c r="I173" s="881"/>
      <c r="J173" s="881"/>
      <c r="K173" s="881"/>
      <c r="L173" s="881"/>
      <c r="M173" s="881"/>
      <c r="N173" s="881"/>
      <c r="O173" s="881"/>
      <c r="P173" s="881"/>
      <c r="Q173" s="881"/>
      <c r="R173" s="881"/>
      <c r="S173" s="881"/>
      <c r="T173" s="881"/>
      <c r="U173" s="881"/>
      <c r="V173" s="881"/>
      <c r="W173" s="881"/>
      <c r="X173" s="881"/>
      <c r="Y173" s="881"/>
      <c r="Z173" s="881"/>
      <c r="AA173" s="881"/>
      <c r="AB173" s="881"/>
      <c r="AC173" s="881"/>
      <c r="AD173" s="881"/>
      <c r="AE173" s="881"/>
      <c r="AF173" s="881"/>
    </row>
    <row r="174" spans="1:32" x14ac:dyDescent="0.35">
      <c r="A174" s="881"/>
      <c r="B174" s="881"/>
      <c r="C174" s="881"/>
      <c r="D174" s="881"/>
      <c r="E174" s="881"/>
      <c r="F174" s="881"/>
      <c r="G174" s="881"/>
      <c r="H174" s="881"/>
      <c r="I174" s="881"/>
      <c r="J174" s="881"/>
      <c r="K174" s="881"/>
      <c r="L174" s="881"/>
      <c r="M174" s="881"/>
      <c r="N174" s="881"/>
      <c r="O174" s="881"/>
      <c r="P174" s="881"/>
      <c r="Q174" s="881"/>
      <c r="R174" s="881"/>
      <c r="S174" s="881"/>
      <c r="T174" s="881"/>
      <c r="U174" s="881"/>
      <c r="V174" s="881"/>
      <c r="W174" s="881"/>
      <c r="X174" s="881"/>
      <c r="Y174" s="881"/>
      <c r="Z174" s="881"/>
      <c r="AA174" s="881"/>
      <c r="AB174" s="881"/>
      <c r="AC174" s="881"/>
      <c r="AD174" s="881"/>
      <c r="AE174" s="881"/>
      <c r="AF174" s="881"/>
    </row>
    <row r="175" spans="1:32" x14ac:dyDescent="0.35">
      <c r="A175" s="881"/>
      <c r="B175" s="881"/>
      <c r="C175" s="881"/>
      <c r="D175" s="881"/>
      <c r="E175" s="881"/>
      <c r="F175" s="881"/>
      <c r="G175" s="881"/>
      <c r="H175" s="881"/>
      <c r="I175" s="881"/>
      <c r="J175" s="881"/>
      <c r="K175" s="881"/>
      <c r="L175" s="881"/>
      <c r="M175" s="881"/>
      <c r="N175" s="881"/>
      <c r="O175" s="881"/>
      <c r="P175" s="881"/>
      <c r="Q175" s="881"/>
      <c r="R175" s="881"/>
      <c r="S175" s="881"/>
      <c r="T175" s="881"/>
      <c r="U175" s="881"/>
      <c r="V175" s="881"/>
      <c r="W175" s="881"/>
      <c r="X175" s="881"/>
      <c r="Y175" s="881"/>
      <c r="Z175" s="881"/>
      <c r="AA175" s="881"/>
      <c r="AB175" s="881"/>
      <c r="AC175" s="881"/>
      <c r="AD175" s="881"/>
      <c r="AE175" s="881"/>
      <c r="AF175" s="881"/>
    </row>
    <row r="176" spans="1:32" x14ac:dyDescent="0.35">
      <c r="A176" s="881"/>
      <c r="B176" s="881"/>
      <c r="C176" s="881"/>
      <c r="D176" s="881"/>
      <c r="E176" s="881"/>
      <c r="F176" s="881"/>
      <c r="G176" s="881"/>
      <c r="H176" s="881"/>
      <c r="I176" s="881"/>
      <c r="J176" s="881"/>
      <c r="K176" s="881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</row>
    <row r="177" spans="1:32" x14ac:dyDescent="0.35">
      <c r="A177" s="881"/>
      <c r="B177" s="881"/>
      <c r="C177" s="881"/>
      <c r="D177" s="881"/>
      <c r="E177" s="881"/>
      <c r="F177" s="881"/>
      <c r="G177" s="881"/>
      <c r="H177" s="881"/>
      <c r="I177" s="881"/>
      <c r="J177" s="881"/>
      <c r="K177" s="881"/>
      <c r="L177" s="881"/>
      <c r="M177" s="881"/>
      <c r="N177" s="881"/>
      <c r="O177" s="881"/>
      <c r="P177" s="881"/>
      <c r="Q177" s="881"/>
      <c r="R177" s="881"/>
      <c r="S177" s="881"/>
      <c r="T177" s="881"/>
      <c r="U177" s="881"/>
      <c r="V177" s="881"/>
      <c r="W177" s="881"/>
      <c r="X177" s="881"/>
      <c r="Y177" s="881"/>
      <c r="Z177" s="881"/>
      <c r="AA177" s="881"/>
      <c r="AB177" s="881"/>
      <c r="AC177" s="881"/>
      <c r="AD177" s="881"/>
      <c r="AE177" s="881"/>
      <c r="AF177" s="881"/>
    </row>
    <row r="178" spans="1:32" x14ac:dyDescent="0.35">
      <c r="A178" s="881"/>
      <c r="B178" s="881"/>
      <c r="C178" s="881"/>
      <c r="D178" s="881"/>
      <c r="E178" s="881"/>
      <c r="F178" s="881"/>
      <c r="G178" s="881"/>
      <c r="H178" s="881"/>
      <c r="I178" s="881"/>
      <c r="J178" s="881"/>
      <c r="K178" s="881"/>
      <c r="L178" s="881"/>
      <c r="M178" s="881"/>
      <c r="N178" s="881"/>
      <c r="O178" s="881"/>
      <c r="P178" s="881"/>
      <c r="Q178" s="881"/>
      <c r="R178" s="881"/>
      <c r="S178" s="881"/>
      <c r="T178" s="881"/>
      <c r="U178" s="881"/>
      <c r="V178" s="881"/>
      <c r="W178" s="881"/>
      <c r="X178" s="881"/>
      <c r="Y178" s="881"/>
      <c r="Z178" s="881"/>
      <c r="AA178" s="881"/>
      <c r="AB178" s="881"/>
      <c r="AC178" s="881"/>
      <c r="AD178" s="881"/>
      <c r="AE178" s="881"/>
      <c r="AF178" s="881"/>
    </row>
    <row r="179" spans="1:32" x14ac:dyDescent="0.35">
      <c r="A179" s="881"/>
      <c r="B179" s="881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</row>
    <row r="180" spans="1:32" x14ac:dyDescent="0.35">
      <c r="A180" s="881"/>
      <c r="B180" s="881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</row>
    <row r="181" spans="1:32" x14ac:dyDescent="0.35">
      <c r="A181" s="881"/>
      <c r="B181" s="881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</row>
    <row r="182" spans="1:32" x14ac:dyDescent="0.35">
      <c r="A182" s="881"/>
      <c r="B182" s="881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</row>
    <row r="183" spans="1:32" x14ac:dyDescent="0.35">
      <c r="A183" s="881"/>
      <c r="B183" s="881"/>
      <c r="C183" s="881"/>
      <c r="D183" s="881"/>
      <c r="E183" s="881"/>
      <c r="F183" s="881"/>
      <c r="G183" s="881"/>
      <c r="H183" s="881"/>
      <c r="I183" s="881"/>
      <c r="J183" s="881"/>
      <c r="K183" s="881"/>
      <c r="L183" s="881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</row>
    <row r="184" spans="1:32" x14ac:dyDescent="0.35">
      <c r="A184" s="881"/>
      <c r="B184" s="881"/>
      <c r="C184" s="881"/>
      <c r="D184" s="881"/>
      <c r="E184" s="881"/>
      <c r="F184" s="881"/>
      <c r="G184" s="881"/>
      <c r="H184" s="881"/>
      <c r="I184" s="881"/>
      <c r="J184" s="881"/>
      <c r="K184" s="881"/>
      <c r="L184" s="881"/>
      <c r="M184" s="881"/>
      <c r="N184" s="881"/>
      <c r="O184" s="881"/>
      <c r="P184" s="881"/>
      <c r="Q184" s="881"/>
      <c r="R184" s="881"/>
      <c r="S184" s="881"/>
      <c r="T184" s="881"/>
      <c r="U184" s="881"/>
      <c r="V184" s="881"/>
      <c r="W184" s="881"/>
      <c r="X184" s="881"/>
      <c r="Y184" s="881"/>
      <c r="Z184" s="881"/>
      <c r="AA184" s="881"/>
      <c r="AB184" s="881"/>
      <c r="AC184" s="881"/>
      <c r="AD184" s="881"/>
      <c r="AE184" s="881"/>
      <c r="AF184" s="881"/>
    </row>
    <row r="185" spans="1:32" x14ac:dyDescent="0.35">
      <c r="A185" s="881"/>
      <c r="B185" s="881"/>
      <c r="C185" s="881"/>
      <c r="D185" s="881"/>
      <c r="E185" s="881"/>
      <c r="F185" s="881"/>
      <c r="G185" s="881"/>
      <c r="H185" s="881"/>
      <c r="I185" s="881"/>
      <c r="J185" s="881"/>
      <c r="K185" s="881"/>
      <c r="L185" s="881"/>
      <c r="M185" s="881"/>
      <c r="N185" s="881"/>
      <c r="O185" s="881"/>
      <c r="P185" s="881"/>
      <c r="Q185" s="881"/>
      <c r="R185" s="881"/>
      <c r="S185" s="881"/>
      <c r="T185" s="881"/>
      <c r="U185" s="881"/>
      <c r="V185" s="881"/>
      <c r="W185" s="881"/>
      <c r="X185" s="881"/>
      <c r="Y185" s="881"/>
      <c r="Z185" s="881"/>
      <c r="AA185" s="881"/>
      <c r="AB185" s="881"/>
      <c r="AC185" s="881"/>
      <c r="AD185" s="881"/>
      <c r="AE185" s="881"/>
      <c r="AF185" s="881"/>
    </row>
    <row r="186" spans="1:32" x14ac:dyDescent="0.35">
      <c r="A186" s="881"/>
      <c r="B186" s="881"/>
      <c r="C186" s="881"/>
      <c r="D186" s="881"/>
      <c r="E186" s="881"/>
      <c r="F186" s="881"/>
      <c r="G186" s="881"/>
      <c r="H186" s="881"/>
      <c r="I186" s="881"/>
      <c r="J186" s="881"/>
      <c r="K186" s="881"/>
      <c r="L186" s="881"/>
      <c r="M186" s="881"/>
      <c r="N186" s="881"/>
      <c r="O186" s="881"/>
      <c r="P186" s="881"/>
      <c r="Q186" s="881"/>
      <c r="R186" s="881"/>
      <c r="S186" s="881"/>
      <c r="T186" s="881"/>
      <c r="U186" s="881"/>
      <c r="V186" s="881"/>
      <c r="W186" s="881"/>
      <c r="X186" s="881"/>
      <c r="Y186" s="881"/>
      <c r="Z186" s="881"/>
      <c r="AA186" s="881"/>
      <c r="AB186" s="881"/>
      <c r="AC186" s="881"/>
      <c r="AD186" s="881"/>
      <c r="AE186" s="881"/>
      <c r="AF186" s="881"/>
    </row>
    <row r="187" spans="1:32" x14ac:dyDescent="0.35">
      <c r="A187" s="881"/>
      <c r="B187" s="881"/>
      <c r="C187" s="881"/>
      <c r="D187" s="881"/>
      <c r="E187" s="881"/>
      <c r="F187" s="881"/>
      <c r="G187" s="881"/>
      <c r="H187" s="881"/>
      <c r="I187" s="881"/>
      <c r="J187" s="881"/>
      <c r="K187" s="881"/>
      <c r="L187" s="881"/>
      <c r="M187" s="881"/>
      <c r="N187" s="881"/>
      <c r="O187" s="881"/>
      <c r="P187" s="881"/>
      <c r="Q187" s="881"/>
      <c r="R187" s="881"/>
      <c r="S187" s="881"/>
      <c r="T187" s="881"/>
      <c r="U187" s="881"/>
      <c r="V187" s="881"/>
      <c r="W187" s="881"/>
      <c r="X187" s="881"/>
      <c r="Y187" s="881"/>
      <c r="Z187" s="881"/>
      <c r="AA187" s="881"/>
      <c r="AB187" s="881"/>
      <c r="AC187" s="881"/>
      <c r="AD187" s="881"/>
      <c r="AE187" s="881"/>
      <c r="AF187" s="881"/>
    </row>
    <row r="188" spans="1:32" x14ac:dyDescent="0.35">
      <c r="A188" s="881"/>
      <c r="B188" s="881"/>
      <c r="C188" s="881"/>
      <c r="D188" s="881"/>
      <c r="E188" s="881"/>
      <c r="F188" s="881"/>
      <c r="G188" s="881"/>
      <c r="H188" s="881"/>
      <c r="I188" s="881"/>
      <c r="J188" s="881"/>
      <c r="K188" s="881"/>
      <c r="L188" s="881"/>
      <c r="M188" s="881"/>
      <c r="N188" s="881"/>
      <c r="O188" s="881"/>
      <c r="P188" s="881"/>
      <c r="Q188" s="881"/>
      <c r="R188" s="881"/>
      <c r="S188" s="881"/>
      <c r="T188" s="881"/>
      <c r="U188" s="881"/>
      <c r="V188" s="881"/>
      <c r="W188" s="881"/>
      <c r="X188" s="881"/>
      <c r="Y188" s="881"/>
      <c r="Z188" s="881"/>
      <c r="AA188" s="881"/>
      <c r="AB188" s="881"/>
      <c r="AC188" s="881"/>
      <c r="AD188" s="881"/>
      <c r="AE188" s="881"/>
      <c r="AF188" s="881"/>
    </row>
    <row r="189" spans="1:32" x14ac:dyDescent="0.35">
      <c r="A189" s="881"/>
      <c r="B189" s="881"/>
      <c r="C189" s="881"/>
      <c r="D189" s="881"/>
      <c r="E189" s="881"/>
      <c r="F189" s="881"/>
      <c r="G189" s="881"/>
      <c r="H189" s="881"/>
      <c r="I189" s="881"/>
      <c r="J189" s="881"/>
      <c r="K189" s="881"/>
      <c r="L189" s="881"/>
      <c r="M189" s="881"/>
      <c r="N189" s="881"/>
      <c r="O189" s="881"/>
      <c r="P189" s="881"/>
      <c r="Q189" s="881"/>
      <c r="R189" s="881"/>
      <c r="S189" s="881"/>
      <c r="T189" s="881"/>
      <c r="U189" s="881"/>
      <c r="V189" s="881"/>
      <c r="W189" s="881"/>
      <c r="X189" s="881"/>
      <c r="Y189" s="881"/>
      <c r="Z189" s="881"/>
      <c r="AA189" s="881"/>
      <c r="AB189" s="881"/>
      <c r="AC189" s="881"/>
      <c r="AD189" s="881"/>
      <c r="AE189" s="881"/>
      <c r="AF189" s="881"/>
    </row>
    <row r="190" spans="1:32" x14ac:dyDescent="0.35">
      <c r="A190" s="881"/>
      <c r="B190" s="881"/>
      <c r="C190" s="881"/>
      <c r="D190" s="881"/>
      <c r="E190" s="881"/>
      <c r="F190" s="881"/>
      <c r="G190" s="881"/>
      <c r="H190" s="881"/>
      <c r="I190" s="881"/>
      <c r="J190" s="881"/>
      <c r="K190" s="881"/>
      <c r="L190" s="881"/>
      <c r="M190" s="881"/>
      <c r="N190" s="881"/>
      <c r="O190" s="881"/>
      <c r="P190" s="881"/>
      <c r="Q190" s="881"/>
      <c r="R190" s="881"/>
      <c r="S190" s="881"/>
      <c r="T190" s="881"/>
      <c r="U190" s="881"/>
      <c r="V190" s="881"/>
      <c r="W190" s="881"/>
      <c r="X190" s="881"/>
      <c r="Y190" s="881"/>
      <c r="Z190" s="881"/>
      <c r="AA190" s="881"/>
      <c r="AB190" s="881"/>
      <c r="AC190" s="881"/>
      <c r="AD190" s="881"/>
      <c r="AE190" s="881"/>
      <c r="AF190" s="881"/>
    </row>
    <row r="191" spans="1:32" x14ac:dyDescent="0.35">
      <c r="A191" s="881"/>
      <c r="B191" s="881"/>
      <c r="C191" s="881"/>
      <c r="D191" s="881"/>
      <c r="E191" s="881"/>
      <c r="F191" s="881"/>
      <c r="G191" s="881"/>
      <c r="H191" s="881"/>
      <c r="I191" s="881"/>
      <c r="J191" s="881"/>
      <c r="K191" s="881"/>
      <c r="L191" s="881"/>
      <c r="M191" s="881"/>
      <c r="N191" s="881"/>
      <c r="O191" s="881"/>
      <c r="P191" s="881"/>
      <c r="Q191" s="881"/>
      <c r="R191" s="881"/>
      <c r="S191" s="881"/>
      <c r="T191" s="881"/>
      <c r="U191" s="881"/>
      <c r="V191" s="881"/>
      <c r="W191" s="881"/>
      <c r="X191" s="881"/>
      <c r="Y191" s="881"/>
      <c r="Z191" s="881"/>
      <c r="AA191" s="881"/>
      <c r="AB191" s="881"/>
      <c r="AC191" s="881"/>
      <c r="AD191" s="881"/>
      <c r="AE191" s="881"/>
      <c r="AF191" s="881"/>
    </row>
    <row r="192" spans="1:32" x14ac:dyDescent="0.35">
      <c r="A192" s="881"/>
      <c r="B192" s="881"/>
      <c r="C192" s="881"/>
      <c r="D192" s="881"/>
      <c r="E192" s="881"/>
      <c r="F192" s="881"/>
      <c r="G192" s="881"/>
      <c r="H192" s="881"/>
      <c r="I192" s="881"/>
      <c r="J192" s="881"/>
      <c r="K192" s="881"/>
      <c r="L192" s="881"/>
      <c r="M192" s="881"/>
      <c r="N192" s="881"/>
      <c r="O192" s="881"/>
      <c r="P192" s="881"/>
      <c r="Q192" s="881"/>
      <c r="R192" s="881"/>
      <c r="S192" s="881"/>
      <c r="T192" s="881"/>
      <c r="U192" s="881"/>
      <c r="V192" s="881"/>
      <c r="W192" s="881"/>
      <c r="X192" s="881"/>
      <c r="Y192" s="881"/>
      <c r="Z192" s="881"/>
      <c r="AA192" s="881"/>
      <c r="AB192" s="881"/>
      <c r="AC192" s="881"/>
      <c r="AD192" s="881"/>
      <c r="AE192" s="881"/>
      <c r="AF192" s="881"/>
    </row>
    <row r="193" spans="1:32" x14ac:dyDescent="0.35">
      <c r="A193" s="881"/>
      <c r="B193" s="881"/>
      <c r="C193" s="881"/>
      <c r="D193" s="881"/>
      <c r="E193" s="881"/>
      <c r="F193" s="881"/>
      <c r="G193" s="881"/>
      <c r="H193" s="881"/>
      <c r="I193" s="881"/>
      <c r="J193" s="881"/>
      <c r="K193" s="881"/>
      <c r="L193" s="881"/>
      <c r="M193" s="881"/>
      <c r="N193" s="881"/>
      <c r="O193" s="881"/>
      <c r="P193" s="881"/>
      <c r="Q193" s="881"/>
      <c r="R193" s="881"/>
      <c r="S193" s="881"/>
      <c r="T193" s="881"/>
      <c r="U193" s="881"/>
      <c r="V193" s="881"/>
      <c r="W193" s="881"/>
      <c r="X193" s="881"/>
      <c r="Y193" s="881"/>
      <c r="Z193" s="881"/>
      <c r="AA193" s="881"/>
      <c r="AB193" s="881"/>
      <c r="AC193" s="881"/>
      <c r="AD193" s="881"/>
      <c r="AE193" s="881"/>
      <c r="AF193" s="881"/>
    </row>
    <row r="194" spans="1:32" x14ac:dyDescent="0.35">
      <c r="A194" s="881"/>
      <c r="B194" s="881"/>
      <c r="C194" s="881"/>
      <c r="D194" s="881"/>
      <c r="E194" s="881"/>
      <c r="F194" s="881"/>
      <c r="G194" s="881"/>
      <c r="H194" s="881"/>
      <c r="I194" s="881"/>
      <c r="J194" s="881"/>
      <c r="K194" s="881"/>
      <c r="L194" s="881"/>
      <c r="M194" s="881"/>
      <c r="N194" s="881"/>
      <c r="O194" s="881"/>
      <c r="P194" s="881"/>
      <c r="Q194" s="881"/>
      <c r="R194" s="881"/>
      <c r="S194" s="881"/>
      <c r="T194" s="881"/>
      <c r="U194" s="881"/>
      <c r="V194" s="881"/>
      <c r="W194" s="881"/>
      <c r="X194" s="881"/>
      <c r="Y194" s="881"/>
      <c r="Z194" s="881"/>
      <c r="AA194" s="881"/>
      <c r="AB194" s="881"/>
      <c r="AC194" s="881"/>
      <c r="AD194" s="881"/>
      <c r="AE194" s="881"/>
      <c r="AF194" s="881"/>
    </row>
    <row r="195" spans="1:32" x14ac:dyDescent="0.35">
      <c r="A195" s="881"/>
      <c r="B195" s="881"/>
      <c r="C195" s="881"/>
      <c r="D195" s="881"/>
      <c r="E195" s="881"/>
      <c r="F195" s="881"/>
      <c r="G195" s="881"/>
      <c r="H195" s="881"/>
      <c r="I195" s="881"/>
      <c r="J195" s="881"/>
      <c r="K195" s="881"/>
      <c r="L195" s="881"/>
      <c r="M195" s="881"/>
      <c r="N195" s="881"/>
      <c r="O195" s="881"/>
      <c r="P195" s="881"/>
      <c r="Q195" s="881"/>
      <c r="R195" s="881"/>
      <c r="S195" s="881"/>
      <c r="T195" s="881"/>
      <c r="U195" s="881"/>
      <c r="V195" s="881"/>
      <c r="W195" s="881"/>
      <c r="X195" s="881"/>
      <c r="Y195" s="881"/>
      <c r="Z195" s="881"/>
      <c r="AA195" s="881"/>
      <c r="AB195" s="881"/>
      <c r="AC195" s="881"/>
      <c r="AD195" s="881"/>
      <c r="AE195" s="881"/>
      <c r="AF195" s="881"/>
    </row>
    <row r="196" spans="1:32" x14ac:dyDescent="0.35">
      <c r="A196" s="881"/>
      <c r="B196" s="881"/>
      <c r="C196" s="881"/>
      <c r="D196" s="881"/>
      <c r="E196" s="881"/>
      <c r="F196" s="881"/>
      <c r="G196" s="881"/>
      <c r="H196" s="881"/>
      <c r="I196" s="881"/>
      <c r="J196" s="881"/>
      <c r="K196" s="881"/>
      <c r="L196" s="881"/>
      <c r="M196" s="881"/>
      <c r="N196" s="881"/>
      <c r="O196" s="881"/>
      <c r="P196" s="881"/>
      <c r="Q196" s="881"/>
      <c r="R196" s="881"/>
      <c r="S196" s="881"/>
      <c r="T196" s="881"/>
      <c r="U196" s="881"/>
      <c r="V196" s="881"/>
      <c r="W196" s="881"/>
      <c r="X196" s="881"/>
      <c r="Y196" s="881"/>
      <c r="Z196" s="881"/>
      <c r="AA196" s="881"/>
      <c r="AB196" s="881"/>
      <c r="AC196" s="881"/>
      <c r="AD196" s="881"/>
      <c r="AE196" s="881"/>
      <c r="AF196" s="881"/>
    </row>
    <row r="197" spans="1:32" x14ac:dyDescent="0.35">
      <c r="A197" s="881"/>
      <c r="B197" s="881"/>
      <c r="C197" s="881"/>
      <c r="D197" s="881"/>
      <c r="E197" s="881"/>
      <c r="F197" s="881"/>
      <c r="G197" s="881"/>
      <c r="H197" s="881"/>
      <c r="I197" s="881"/>
      <c r="J197" s="881"/>
      <c r="K197" s="881"/>
      <c r="L197" s="881"/>
      <c r="M197" s="881"/>
      <c r="N197" s="881"/>
      <c r="O197" s="881"/>
      <c r="P197" s="881"/>
      <c r="Q197" s="881"/>
      <c r="R197" s="881"/>
      <c r="S197" s="881"/>
      <c r="T197" s="881"/>
      <c r="U197" s="881"/>
      <c r="V197" s="881"/>
      <c r="W197" s="881"/>
      <c r="X197" s="881"/>
      <c r="Y197" s="881"/>
      <c r="Z197" s="881"/>
      <c r="AA197" s="881"/>
      <c r="AB197" s="881"/>
      <c r="AC197" s="881"/>
      <c r="AD197" s="881"/>
      <c r="AE197" s="881"/>
      <c r="AF197" s="881"/>
    </row>
    <row r="198" spans="1:32" x14ac:dyDescent="0.35">
      <c r="A198" s="881"/>
      <c r="B198" s="881"/>
      <c r="C198" s="881"/>
      <c r="D198" s="881"/>
      <c r="E198" s="881"/>
      <c r="F198" s="881"/>
      <c r="G198" s="881"/>
      <c r="H198" s="881"/>
      <c r="I198" s="881"/>
      <c r="J198" s="881"/>
      <c r="K198" s="881"/>
      <c r="L198" s="881"/>
      <c r="M198" s="881"/>
      <c r="N198" s="881"/>
      <c r="O198" s="881"/>
      <c r="P198" s="881"/>
      <c r="Q198" s="881"/>
      <c r="R198" s="881"/>
      <c r="S198" s="881"/>
      <c r="T198" s="881"/>
      <c r="U198" s="881"/>
      <c r="V198" s="881"/>
      <c r="W198" s="881"/>
      <c r="X198" s="881"/>
      <c r="Y198" s="881"/>
      <c r="Z198" s="881"/>
      <c r="AA198" s="881"/>
      <c r="AB198" s="881"/>
      <c r="AC198" s="881"/>
      <c r="AD198" s="881"/>
      <c r="AE198" s="881"/>
      <c r="AF198" s="881"/>
    </row>
    <row r="199" spans="1:32" x14ac:dyDescent="0.35">
      <c r="A199" s="881"/>
      <c r="B199" s="881"/>
      <c r="C199" s="881"/>
      <c r="D199" s="881"/>
      <c r="E199" s="881"/>
      <c r="F199" s="881"/>
      <c r="G199" s="881"/>
      <c r="H199" s="881"/>
      <c r="I199" s="881"/>
      <c r="J199" s="881"/>
      <c r="K199" s="881"/>
      <c r="L199" s="881"/>
      <c r="M199" s="881"/>
      <c r="N199" s="881"/>
      <c r="O199" s="881"/>
      <c r="P199" s="881"/>
      <c r="Q199" s="881"/>
      <c r="R199" s="881"/>
      <c r="S199" s="881"/>
      <c r="T199" s="881"/>
      <c r="U199" s="881"/>
      <c r="V199" s="881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</row>
    <row r="200" spans="1:32" x14ac:dyDescent="0.35">
      <c r="A200" s="881"/>
      <c r="B200" s="881"/>
      <c r="C200" s="881"/>
      <c r="D200" s="881"/>
      <c r="E200" s="881"/>
      <c r="F200" s="881"/>
      <c r="G200" s="881"/>
      <c r="H200" s="881"/>
      <c r="I200" s="881"/>
      <c r="J200" s="881"/>
      <c r="K200" s="881"/>
      <c r="L200" s="881"/>
      <c r="M200" s="881"/>
      <c r="N200" s="881"/>
      <c r="O200" s="881"/>
      <c r="P200" s="881"/>
      <c r="Q200" s="881"/>
      <c r="R200" s="881"/>
      <c r="S200" s="881"/>
      <c r="T200" s="881"/>
      <c r="U200" s="881"/>
      <c r="V200" s="881"/>
      <c r="W200" s="881"/>
      <c r="X200" s="881"/>
      <c r="Y200" s="881"/>
      <c r="Z200" s="881"/>
      <c r="AA200" s="881"/>
      <c r="AB200" s="881"/>
      <c r="AC200" s="881"/>
      <c r="AD200" s="881"/>
      <c r="AE200" s="881"/>
      <c r="AF200" s="881"/>
    </row>
    <row r="201" spans="1:32" x14ac:dyDescent="0.35">
      <c r="A201" s="881"/>
      <c r="B201" s="881"/>
      <c r="C201" s="881"/>
      <c r="D201" s="881"/>
      <c r="E201" s="881"/>
      <c r="F201" s="881"/>
      <c r="G201" s="881"/>
      <c r="H201" s="881"/>
      <c r="I201" s="881"/>
      <c r="J201" s="881"/>
      <c r="K201" s="881"/>
      <c r="L201" s="881"/>
      <c r="M201" s="881"/>
      <c r="N201" s="881"/>
      <c r="O201" s="881"/>
      <c r="P201" s="881"/>
      <c r="Q201" s="881"/>
      <c r="R201" s="881"/>
      <c r="S201" s="881"/>
      <c r="T201" s="881"/>
      <c r="U201" s="881"/>
      <c r="V201" s="881"/>
      <c r="W201" s="881"/>
      <c r="X201" s="881"/>
      <c r="Y201" s="881"/>
      <c r="Z201" s="881"/>
      <c r="AA201" s="881"/>
      <c r="AB201" s="881"/>
      <c r="AC201" s="881"/>
      <c r="AD201" s="881"/>
      <c r="AE201" s="881"/>
      <c r="AF201" s="881"/>
    </row>
    <row r="202" spans="1:32" x14ac:dyDescent="0.35">
      <c r="A202" s="881"/>
      <c r="B202" s="881"/>
      <c r="C202" s="881"/>
      <c r="D202" s="881"/>
      <c r="E202" s="881"/>
      <c r="F202" s="881"/>
      <c r="G202" s="881"/>
      <c r="H202" s="881"/>
      <c r="I202" s="881"/>
      <c r="J202" s="881"/>
      <c r="K202" s="881"/>
      <c r="L202" s="881"/>
      <c r="M202" s="881"/>
      <c r="N202" s="881"/>
      <c r="O202" s="881"/>
      <c r="P202" s="881"/>
      <c r="Q202" s="881"/>
      <c r="R202" s="881"/>
      <c r="S202" s="881"/>
      <c r="T202" s="881"/>
      <c r="U202" s="881"/>
      <c r="V202" s="881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</row>
    <row r="203" spans="1:32" x14ac:dyDescent="0.35">
      <c r="A203" s="881"/>
      <c r="B203" s="881"/>
      <c r="C203" s="881"/>
      <c r="D203" s="881"/>
      <c r="E203" s="881"/>
      <c r="F203" s="881"/>
      <c r="G203" s="881"/>
      <c r="H203" s="881"/>
      <c r="I203" s="881"/>
      <c r="J203" s="881"/>
      <c r="K203" s="881"/>
      <c r="L203" s="881"/>
      <c r="M203" s="881"/>
      <c r="N203" s="881"/>
      <c r="O203" s="881"/>
      <c r="P203" s="881"/>
      <c r="Q203" s="881"/>
      <c r="R203" s="881"/>
      <c r="S203" s="881"/>
      <c r="T203" s="881"/>
      <c r="U203" s="881"/>
      <c r="V203" s="881"/>
      <c r="W203" s="881"/>
      <c r="X203" s="881"/>
      <c r="Y203" s="881"/>
      <c r="Z203" s="881"/>
      <c r="AA203" s="881"/>
      <c r="AB203" s="881"/>
      <c r="AC203" s="881"/>
      <c r="AD203" s="881"/>
      <c r="AE203" s="881"/>
      <c r="AF203" s="881"/>
    </row>
    <row r="204" spans="1:32" x14ac:dyDescent="0.35">
      <c r="A204" s="881"/>
      <c r="B204" s="881"/>
      <c r="C204" s="881"/>
      <c r="D204" s="881"/>
      <c r="E204" s="881"/>
      <c r="F204" s="881"/>
      <c r="G204" s="881"/>
      <c r="H204" s="881"/>
      <c r="I204" s="881"/>
      <c r="J204" s="881"/>
      <c r="K204" s="881"/>
      <c r="L204" s="881"/>
      <c r="M204" s="881"/>
      <c r="N204" s="881"/>
      <c r="O204" s="881"/>
      <c r="P204" s="881"/>
      <c r="Q204" s="881"/>
      <c r="R204" s="881"/>
      <c r="S204" s="881"/>
      <c r="T204" s="881"/>
      <c r="U204" s="881"/>
      <c r="V204" s="881"/>
      <c r="W204" s="881"/>
      <c r="X204" s="881"/>
      <c r="Y204" s="881"/>
      <c r="Z204" s="881"/>
      <c r="AA204" s="881"/>
      <c r="AB204" s="881"/>
      <c r="AC204" s="881"/>
      <c r="AD204" s="881"/>
      <c r="AE204" s="881"/>
      <c r="AF204" s="881"/>
    </row>
    <row r="205" spans="1:32" x14ac:dyDescent="0.35">
      <c r="A205" s="881"/>
      <c r="B205" s="881"/>
      <c r="C205" s="881"/>
      <c r="D205" s="881"/>
      <c r="E205" s="881"/>
      <c r="F205" s="881"/>
      <c r="G205" s="881"/>
      <c r="H205" s="881"/>
      <c r="I205" s="881"/>
      <c r="J205" s="881"/>
      <c r="K205" s="881"/>
      <c r="L205" s="881"/>
      <c r="M205" s="881"/>
      <c r="N205" s="881"/>
      <c r="O205" s="881"/>
      <c r="P205" s="881"/>
      <c r="Q205" s="881"/>
      <c r="R205" s="881"/>
      <c r="S205" s="881"/>
      <c r="T205" s="881"/>
      <c r="U205" s="881"/>
      <c r="V205" s="881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</row>
    <row r="206" spans="1:32" x14ac:dyDescent="0.35">
      <c r="A206" s="881"/>
      <c r="B206" s="881"/>
      <c r="C206" s="881"/>
      <c r="D206" s="881"/>
      <c r="E206" s="881"/>
      <c r="F206" s="881"/>
      <c r="G206" s="881"/>
      <c r="H206" s="881"/>
      <c r="I206" s="881"/>
      <c r="J206" s="881"/>
      <c r="K206" s="881"/>
      <c r="L206" s="881"/>
      <c r="M206" s="881"/>
      <c r="N206" s="881"/>
      <c r="O206" s="881"/>
      <c r="P206" s="881"/>
      <c r="Q206" s="881"/>
      <c r="R206" s="881"/>
      <c r="S206" s="881"/>
      <c r="T206" s="881"/>
      <c r="U206" s="881"/>
      <c r="V206" s="881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</row>
    <row r="207" spans="1:32" x14ac:dyDescent="0.35">
      <c r="A207" s="881"/>
      <c r="B207" s="881"/>
      <c r="C207" s="881"/>
      <c r="D207" s="881"/>
      <c r="E207" s="881"/>
      <c r="F207" s="881"/>
      <c r="G207" s="881"/>
      <c r="H207" s="881"/>
      <c r="I207" s="881"/>
      <c r="J207" s="881"/>
      <c r="K207" s="881"/>
      <c r="L207" s="881"/>
      <c r="M207" s="881"/>
      <c r="N207" s="881"/>
      <c r="O207" s="881"/>
      <c r="P207" s="881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</row>
    <row r="208" spans="1:32" x14ac:dyDescent="0.35">
      <c r="A208" s="881"/>
      <c r="B208" s="881"/>
      <c r="C208" s="881"/>
      <c r="D208" s="881"/>
      <c r="E208" s="881"/>
      <c r="F208" s="881"/>
      <c r="G208" s="881"/>
      <c r="H208" s="881"/>
      <c r="I208" s="881"/>
      <c r="J208" s="881"/>
      <c r="K208" s="881"/>
      <c r="L208" s="881"/>
      <c r="M208" s="881"/>
      <c r="N208" s="881"/>
      <c r="O208" s="881"/>
      <c r="P208" s="881"/>
      <c r="Q208" s="881"/>
      <c r="R208" s="881"/>
      <c r="S208" s="881"/>
      <c r="T208" s="881"/>
      <c r="U208" s="881"/>
      <c r="V208" s="881"/>
      <c r="W208" s="881"/>
      <c r="X208" s="881"/>
      <c r="Y208" s="881"/>
      <c r="Z208" s="881"/>
      <c r="AA208" s="881"/>
      <c r="AB208" s="881"/>
      <c r="AC208" s="881"/>
      <c r="AD208" s="881"/>
      <c r="AE208" s="881"/>
      <c r="AF208" s="881"/>
    </row>
    <row r="209" spans="1:32" x14ac:dyDescent="0.35">
      <c r="A209" s="881"/>
      <c r="B209" s="881"/>
      <c r="C209" s="881"/>
      <c r="D209" s="881"/>
      <c r="E209" s="881"/>
      <c r="F209" s="881"/>
      <c r="G209" s="881"/>
      <c r="H209" s="881"/>
      <c r="I209" s="881"/>
      <c r="J209" s="881"/>
      <c r="K209" s="881"/>
      <c r="L209" s="881"/>
      <c r="M209" s="881"/>
      <c r="N209" s="881"/>
      <c r="O209" s="881"/>
      <c r="P209" s="881"/>
      <c r="Q209" s="881"/>
      <c r="R209" s="881"/>
      <c r="S209" s="881"/>
      <c r="T209" s="881"/>
      <c r="U209" s="881"/>
      <c r="V209" s="881"/>
      <c r="W209" s="881"/>
      <c r="X209" s="881"/>
      <c r="Y209" s="881"/>
      <c r="Z209" s="881"/>
      <c r="AA209" s="881"/>
      <c r="AB209" s="881"/>
      <c r="AC209" s="881"/>
      <c r="AD209" s="881"/>
      <c r="AE209" s="881"/>
      <c r="AF209" s="881"/>
    </row>
    <row r="210" spans="1:32" x14ac:dyDescent="0.35">
      <c r="A210" s="881"/>
      <c r="B210" s="881"/>
      <c r="C210" s="881"/>
      <c r="D210" s="881"/>
      <c r="E210" s="881"/>
      <c r="F210" s="881"/>
      <c r="G210" s="881"/>
      <c r="H210" s="881"/>
      <c r="I210" s="881"/>
      <c r="J210" s="881"/>
      <c r="K210" s="881"/>
      <c r="L210" s="881"/>
      <c r="M210" s="881"/>
      <c r="N210" s="881"/>
      <c r="O210" s="881"/>
      <c r="P210" s="881"/>
      <c r="Q210" s="881"/>
      <c r="R210" s="881"/>
      <c r="S210" s="881"/>
      <c r="T210" s="881"/>
      <c r="U210" s="881"/>
      <c r="V210" s="881"/>
      <c r="W210" s="881"/>
      <c r="X210" s="881"/>
      <c r="Y210" s="881"/>
      <c r="Z210" s="881"/>
      <c r="AA210" s="881"/>
      <c r="AB210" s="881"/>
      <c r="AC210" s="881"/>
      <c r="AD210" s="881"/>
      <c r="AE210" s="881"/>
      <c r="AF210" s="881"/>
    </row>
    <row r="211" spans="1:32" x14ac:dyDescent="0.35">
      <c r="A211" s="881"/>
      <c r="B211" s="881"/>
      <c r="C211" s="881"/>
      <c r="D211" s="881"/>
      <c r="E211" s="881"/>
      <c r="F211" s="881"/>
      <c r="G211" s="881"/>
      <c r="H211" s="881"/>
      <c r="I211" s="881"/>
      <c r="J211" s="881"/>
      <c r="K211" s="881"/>
      <c r="L211" s="881"/>
      <c r="M211" s="881"/>
      <c r="N211" s="881"/>
      <c r="O211" s="881"/>
      <c r="P211" s="881"/>
      <c r="Q211" s="881"/>
      <c r="R211" s="881"/>
      <c r="S211" s="881"/>
      <c r="T211" s="881"/>
      <c r="U211" s="881"/>
      <c r="V211" s="881"/>
      <c r="W211" s="881"/>
      <c r="X211" s="881"/>
      <c r="Y211" s="881"/>
      <c r="Z211" s="881"/>
      <c r="AA211" s="881"/>
      <c r="AB211" s="881"/>
      <c r="AC211" s="881"/>
      <c r="AD211" s="881"/>
      <c r="AE211" s="881"/>
      <c r="AF211" s="881"/>
    </row>
    <row r="212" spans="1:32" x14ac:dyDescent="0.35">
      <c r="A212" s="881"/>
      <c r="B212" s="881"/>
      <c r="C212" s="881"/>
      <c r="D212" s="881"/>
      <c r="E212" s="881"/>
      <c r="F212" s="881"/>
      <c r="G212" s="881"/>
      <c r="H212" s="881"/>
      <c r="I212" s="881"/>
      <c r="J212" s="881"/>
      <c r="K212" s="881"/>
      <c r="L212" s="881"/>
      <c r="M212" s="881"/>
      <c r="N212" s="881"/>
      <c r="O212" s="881"/>
      <c r="P212" s="881"/>
      <c r="Q212" s="881"/>
      <c r="R212" s="881"/>
      <c r="S212" s="881"/>
      <c r="T212" s="881"/>
      <c r="U212" s="881"/>
      <c r="V212" s="881"/>
      <c r="W212" s="881"/>
      <c r="X212" s="881"/>
      <c r="Y212" s="881"/>
      <c r="Z212" s="881"/>
      <c r="AA212" s="881"/>
      <c r="AB212" s="881"/>
      <c r="AC212" s="881"/>
      <c r="AD212" s="881"/>
      <c r="AE212" s="881"/>
      <c r="AF212" s="881"/>
    </row>
    <row r="213" spans="1:32" x14ac:dyDescent="0.35">
      <c r="A213" s="881"/>
      <c r="B213" s="881"/>
      <c r="C213" s="881"/>
      <c r="D213" s="881"/>
      <c r="E213" s="881"/>
      <c r="F213" s="881"/>
      <c r="G213" s="881"/>
      <c r="H213" s="881"/>
      <c r="I213" s="881"/>
      <c r="J213" s="881"/>
      <c r="K213" s="881"/>
      <c r="L213" s="881"/>
      <c r="M213" s="881"/>
      <c r="N213" s="881"/>
      <c r="O213" s="881"/>
      <c r="P213" s="881"/>
      <c r="Q213" s="881"/>
      <c r="R213" s="881"/>
      <c r="S213" s="881"/>
      <c r="T213" s="881"/>
      <c r="U213" s="881"/>
      <c r="V213" s="881"/>
      <c r="W213" s="881"/>
      <c r="X213" s="881"/>
      <c r="Y213" s="881"/>
      <c r="Z213" s="881"/>
      <c r="AA213" s="881"/>
      <c r="AB213" s="881"/>
      <c r="AC213" s="881"/>
      <c r="AD213" s="881"/>
      <c r="AE213" s="881"/>
      <c r="AF213" s="881"/>
    </row>
    <row r="214" spans="1:32" x14ac:dyDescent="0.35">
      <c r="A214" s="881"/>
      <c r="B214" s="881"/>
      <c r="C214" s="881"/>
      <c r="D214" s="881"/>
      <c r="E214" s="881"/>
      <c r="F214" s="881"/>
      <c r="G214" s="881"/>
      <c r="H214" s="881"/>
      <c r="I214" s="881"/>
      <c r="J214" s="881"/>
      <c r="K214" s="881"/>
      <c r="L214" s="881"/>
      <c r="M214" s="881"/>
      <c r="N214" s="881"/>
      <c r="O214" s="881"/>
      <c r="P214" s="881"/>
      <c r="Q214" s="881"/>
      <c r="R214" s="881"/>
      <c r="S214" s="881"/>
      <c r="T214" s="881"/>
      <c r="U214" s="881"/>
      <c r="V214" s="881"/>
      <c r="W214" s="881"/>
      <c r="X214" s="881"/>
      <c r="Y214" s="881"/>
      <c r="Z214" s="881"/>
      <c r="AA214" s="881"/>
      <c r="AB214" s="881"/>
      <c r="AC214" s="881"/>
      <c r="AD214" s="881"/>
      <c r="AE214" s="881"/>
      <c r="AF214" s="881"/>
    </row>
    <row r="215" spans="1:32" x14ac:dyDescent="0.35">
      <c r="A215" s="881"/>
      <c r="B215" s="881"/>
      <c r="C215" s="881"/>
      <c r="D215" s="881"/>
      <c r="E215" s="881"/>
      <c r="F215" s="881"/>
      <c r="G215" s="881"/>
      <c r="H215" s="881"/>
      <c r="I215" s="881"/>
      <c r="J215" s="881"/>
      <c r="K215" s="881"/>
      <c r="L215" s="881"/>
      <c r="M215" s="881"/>
      <c r="N215" s="881"/>
      <c r="O215" s="881"/>
      <c r="P215" s="881"/>
      <c r="Q215" s="881"/>
      <c r="R215" s="881"/>
      <c r="S215" s="881"/>
      <c r="T215" s="881"/>
      <c r="U215" s="881"/>
      <c r="V215" s="881"/>
      <c r="W215" s="881"/>
      <c r="X215" s="881"/>
      <c r="Y215" s="881"/>
      <c r="Z215" s="881"/>
      <c r="AA215" s="881"/>
      <c r="AB215" s="881"/>
      <c r="AC215" s="881"/>
      <c r="AD215" s="881"/>
      <c r="AE215" s="881"/>
      <c r="AF215" s="881"/>
    </row>
    <row r="216" spans="1:32" x14ac:dyDescent="0.35">
      <c r="A216" s="881"/>
      <c r="B216" s="881"/>
      <c r="C216" s="881"/>
      <c r="D216" s="881"/>
      <c r="E216" s="881"/>
      <c r="F216" s="881"/>
      <c r="G216" s="881"/>
      <c r="H216" s="881"/>
      <c r="I216" s="881"/>
      <c r="J216" s="881"/>
      <c r="K216" s="881"/>
      <c r="L216" s="881"/>
      <c r="M216" s="881"/>
      <c r="N216" s="881"/>
      <c r="O216" s="881"/>
      <c r="P216" s="881"/>
      <c r="Q216" s="881"/>
      <c r="R216" s="881"/>
      <c r="S216" s="881"/>
      <c r="T216" s="881"/>
      <c r="U216" s="881"/>
      <c r="V216" s="881"/>
      <c r="W216" s="881"/>
      <c r="X216" s="881"/>
      <c r="Y216" s="881"/>
      <c r="Z216" s="881"/>
      <c r="AA216" s="881"/>
      <c r="AB216" s="881"/>
      <c r="AC216" s="881"/>
      <c r="AD216" s="881"/>
      <c r="AE216" s="881"/>
      <c r="AF216" s="881"/>
    </row>
    <row r="217" spans="1:32" x14ac:dyDescent="0.35">
      <c r="A217" s="881"/>
      <c r="B217" s="881"/>
      <c r="C217" s="881"/>
      <c r="D217" s="881"/>
      <c r="E217" s="881"/>
      <c r="F217" s="881"/>
      <c r="G217" s="881"/>
      <c r="H217" s="881"/>
      <c r="I217" s="881"/>
      <c r="J217" s="881"/>
      <c r="K217" s="881"/>
      <c r="L217" s="881"/>
      <c r="M217" s="881"/>
      <c r="N217" s="881"/>
      <c r="O217" s="881"/>
      <c r="P217" s="881"/>
      <c r="Q217" s="881"/>
      <c r="R217" s="881"/>
      <c r="S217" s="881"/>
      <c r="T217" s="881"/>
      <c r="U217" s="881"/>
      <c r="V217" s="881"/>
      <c r="W217" s="881"/>
      <c r="X217" s="881"/>
      <c r="Y217" s="881"/>
      <c r="Z217" s="881"/>
      <c r="AA217" s="881"/>
      <c r="AB217" s="881"/>
      <c r="AC217" s="881"/>
      <c r="AD217" s="881"/>
      <c r="AE217" s="881"/>
      <c r="AF217" s="881"/>
    </row>
    <row r="218" spans="1:32" x14ac:dyDescent="0.35">
      <c r="A218" s="881"/>
      <c r="B218" s="881"/>
      <c r="C218" s="881"/>
      <c r="D218" s="881"/>
      <c r="E218" s="881"/>
      <c r="F218" s="881"/>
      <c r="G218" s="881"/>
      <c r="H218" s="881"/>
      <c r="I218" s="881"/>
      <c r="J218" s="881"/>
      <c r="K218" s="881"/>
      <c r="L218" s="881"/>
      <c r="M218" s="881"/>
      <c r="N218" s="881"/>
      <c r="O218" s="881"/>
      <c r="P218" s="881"/>
      <c r="Q218" s="881"/>
      <c r="R218" s="881"/>
      <c r="S218" s="881"/>
      <c r="T218" s="881"/>
      <c r="U218" s="881"/>
      <c r="V218" s="881"/>
      <c r="W218" s="881"/>
      <c r="X218" s="881"/>
      <c r="Y218" s="881"/>
      <c r="Z218" s="881"/>
      <c r="AA218" s="881"/>
      <c r="AB218" s="881"/>
      <c r="AC218" s="881"/>
      <c r="AD218" s="881"/>
      <c r="AE218" s="881"/>
      <c r="AF218" s="881"/>
    </row>
    <row r="219" spans="1:32" x14ac:dyDescent="0.35">
      <c r="A219" s="881"/>
      <c r="B219" s="881"/>
      <c r="C219" s="881"/>
      <c r="D219" s="881"/>
      <c r="E219" s="881"/>
      <c r="F219" s="881"/>
      <c r="G219" s="881"/>
      <c r="H219" s="881"/>
      <c r="I219" s="881"/>
      <c r="J219" s="881"/>
      <c r="K219" s="881"/>
      <c r="L219" s="881"/>
      <c r="M219" s="881"/>
      <c r="N219" s="881"/>
      <c r="O219" s="881"/>
      <c r="P219" s="881"/>
      <c r="Q219" s="881"/>
      <c r="R219" s="881"/>
      <c r="S219" s="881"/>
      <c r="T219" s="881"/>
      <c r="U219" s="881"/>
      <c r="V219" s="881"/>
      <c r="W219" s="881"/>
      <c r="X219" s="881"/>
      <c r="Y219" s="881"/>
      <c r="Z219" s="881"/>
      <c r="AA219" s="881"/>
      <c r="AB219" s="881"/>
      <c r="AC219" s="881"/>
      <c r="AD219" s="881"/>
      <c r="AE219" s="881"/>
      <c r="AF219" s="881"/>
    </row>
    <row r="220" spans="1:32" x14ac:dyDescent="0.35">
      <c r="A220" s="881"/>
      <c r="B220" s="881"/>
      <c r="C220" s="881"/>
      <c r="D220" s="881"/>
      <c r="E220" s="881"/>
      <c r="F220" s="881"/>
      <c r="G220" s="881"/>
      <c r="H220" s="881"/>
      <c r="I220" s="881"/>
      <c r="J220" s="881"/>
      <c r="K220" s="881"/>
      <c r="L220" s="881"/>
      <c r="M220" s="881"/>
      <c r="N220" s="881"/>
      <c r="O220" s="881"/>
      <c r="P220" s="881"/>
      <c r="Q220" s="881"/>
      <c r="R220" s="881"/>
      <c r="S220" s="881"/>
      <c r="T220" s="881"/>
      <c r="U220" s="881"/>
      <c r="V220" s="881"/>
      <c r="W220" s="881"/>
      <c r="X220" s="881"/>
      <c r="Y220" s="881"/>
      <c r="Z220" s="881"/>
      <c r="AA220" s="881"/>
      <c r="AB220" s="881"/>
      <c r="AC220" s="881"/>
      <c r="AD220" s="881"/>
      <c r="AE220" s="881"/>
      <c r="AF220" s="881"/>
    </row>
    <row r="221" spans="1:32" x14ac:dyDescent="0.35">
      <c r="A221" s="881"/>
      <c r="B221" s="881"/>
      <c r="C221" s="881"/>
      <c r="D221" s="881"/>
      <c r="E221" s="881"/>
      <c r="F221" s="881"/>
      <c r="G221" s="881"/>
      <c r="H221" s="881"/>
      <c r="I221" s="881"/>
      <c r="J221" s="881"/>
      <c r="K221" s="881"/>
      <c r="L221" s="881"/>
      <c r="M221" s="881"/>
      <c r="N221" s="881"/>
      <c r="O221" s="881"/>
      <c r="P221" s="881"/>
      <c r="Q221" s="881"/>
      <c r="R221" s="881"/>
      <c r="S221" s="881"/>
      <c r="T221" s="881"/>
      <c r="U221" s="881"/>
      <c r="V221" s="881"/>
      <c r="W221" s="881"/>
      <c r="X221" s="881"/>
      <c r="Y221" s="881"/>
      <c r="Z221" s="881"/>
      <c r="AA221" s="881"/>
      <c r="AB221" s="881"/>
      <c r="AC221" s="881"/>
      <c r="AD221" s="881"/>
      <c r="AE221" s="881"/>
      <c r="AF221" s="881"/>
    </row>
    <row r="222" spans="1:32" x14ac:dyDescent="0.35">
      <c r="A222" s="881"/>
      <c r="B222" s="881"/>
      <c r="C222" s="881"/>
      <c r="D222" s="881"/>
      <c r="E222" s="881"/>
      <c r="F222" s="881"/>
      <c r="G222" s="881"/>
      <c r="H222" s="881"/>
      <c r="I222" s="881"/>
      <c r="J222" s="881"/>
      <c r="K222" s="881"/>
      <c r="L222" s="881"/>
      <c r="M222" s="881"/>
      <c r="N222" s="881"/>
      <c r="O222" s="881"/>
      <c r="P222" s="881"/>
      <c r="Q222" s="881"/>
      <c r="R222" s="881"/>
      <c r="S222" s="881"/>
      <c r="T222" s="881"/>
      <c r="U222" s="881"/>
      <c r="V222" s="881"/>
      <c r="W222" s="881"/>
      <c r="X222" s="881"/>
      <c r="Y222" s="881"/>
      <c r="Z222" s="881"/>
      <c r="AA222" s="881"/>
      <c r="AB222" s="881"/>
      <c r="AC222" s="881"/>
      <c r="AD222" s="881"/>
      <c r="AE222" s="881"/>
      <c r="AF222" s="881"/>
    </row>
    <row r="223" spans="1:32" x14ac:dyDescent="0.35">
      <c r="A223" s="881"/>
      <c r="B223" s="881"/>
      <c r="C223" s="881"/>
      <c r="D223" s="881"/>
      <c r="E223" s="881"/>
      <c r="F223" s="881"/>
      <c r="G223" s="881"/>
      <c r="H223" s="881"/>
      <c r="I223" s="881"/>
      <c r="J223" s="881"/>
      <c r="K223" s="881"/>
      <c r="L223" s="881"/>
      <c r="M223" s="881"/>
      <c r="N223" s="881"/>
      <c r="O223" s="881"/>
      <c r="P223" s="881"/>
      <c r="Q223" s="881"/>
      <c r="R223" s="881"/>
      <c r="S223" s="881"/>
      <c r="T223" s="881"/>
      <c r="U223" s="881"/>
      <c r="V223" s="881"/>
      <c r="W223" s="881"/>
      <c r="X223" s="881"/>
      <c r="Y223" s="881"/>
      <c r="Z223" s="881"/>
      <c r="AA223" s="881"/>
      <c r="AB223" s="881"/>
      <c r="AC223" s="881"/>
      <c r="AD223" s="881"/>
      <c r="AE223" s="881"/>
      <c r="AF223" s="881"/>
    </row>
    <row r="224" spans="1:32" x14ac:dyDescent="0.35">
      <c r="A224" s="881"/>
      <c r="B224" s="881"/>
      <c r="C224" s="881"/>
      <c r="D224" s="881"/>
      <c r="E224" s="881"/>
      <c r="F224" s="881"/>
      <c r="G224" s="881"/>
      <c r="H224" s="881"/>
      <c r="I224" s="881"/>
      <c r="J224" s="881"/>
      <c r="K224" s="881"/>
      <c r="L224" s="881"/>
      <c r="M224" s="881"/>
      <c r="N224" s="881"/>
      <c r="O224" s="881"/>
      <c r="P224" s="881"/>
      <c r="Q224" s="881"/>
      <c r="R224" s="881"/>
      <c r="S224" s="881"/>
      <c r="T224" s="881"/>
      <c r="U224" s="881"/>
      <c r="V224" s="881"/>
      <c r="W224" s="881"/>
      <c r="X224" s="881"/>
      <c r="Y224" s="881"/>
      <c r="Z224" s="881"/>
      <c r="AA224" s="881"/>
      <c r="AB224" s="881"/>
      <c r="AC224" s="881"/>
      <c r="AD224" s="881"/>
      <c r="AE224" s="881"/>
      <c r="AF224" s="881"/>
    </row>
    <row r="225" spans="1:32" x14ac:dyDescent="0.35">
      <c r="A225" s="881"/>
      <c r="B225" s="881"/>
      <c r="C225" s="881"/>
      <c r="D225" s="881"/>
      <c r="E225" s="881"/>
      <c r="F225" s="881"/>
      <c r="G225" s="881"/>
      <c r="H225" s="881"/>
      <c r="I225" s="881"/>
      <c r="J225" s="881"/>
      <c r="K225" s="881"/>
      <c r="L225" s="881"/>
      <c r="M225" s="881"/>
      <c r="N225" s="881"/>
      <c r="O225" s="881"/>
      <c r="P225" s="881"/>
      <c r="Q225" s="881"/>
      <c r="R225" s="881"/>
      <c r="S225" s="881"/>
      <c r="T225" s="881"/>
      <c r="U225" s="881"/>
      <c r="V225" s="881"/>
      <c r="W225" s="881"/>
      <c r="X225" s="881"/>
      <c r="Y225" s="881"/>
      <c r="Z225" s="881"/>
      <c r="AA225" s="881"/>
      <c r="AB225" s="881"/>
      <c r="AC225" s="881"/>
      <c r="AD225" s="881"/>
      <c r="AE225" s="881"/>
      <c r="AF225" s="881"/>
    </row>
    <row r="226" spans="1:32" x14ac:dyDescent="0.35">
      <c r="A226" s="881"/>
      <c r="B226" s="881"/>
      <c r="C226" s="881"/>
      <c r="D226" s="881"/>
      <c r="E226" s="881"/>
      <c r="F226" s="881"/>
      <c r="G226" s="881"/>
      <c r="H226" s="881"/>
      <c r="I226" s="881"/>
      <c r="J226" s="881"/>
      <c r="K226" s="881"/>
      <c r="L226" s="881"/>
      <c r="M226" s="881"/>
      <c r="N226" s="881"/>
      <c r="O226" s="881"/>
      <c r="P226" s="881"/>
      <c r="Q226" s="881"/>
      <c r="R226" s="881"/>
      <c r="S226" s="881"/>
      <c r="T226" s="881"/>
      <c r="U226" s="881"/>
      <c r="V226" s="881"/>
      <c r="W226" s="881"/>
      <c r="X226" s="881"/>
      <c r="Y226" s="881"/>
      <c r="Z226" s="881"/>
      <c r="AA226" s="881"/>
      <c r="AB226" s="881"/>
      <c r="AC226" s="881"/>
      <c r="AD226" s="881"/>
      <c r="AE226" s="881"/>
      <c r="AF226" s="881"/>
    </row>
    <row r="227" spans="1:32" x14ac:dyDescent="0.35">
      <c r="A227" s="881"/>
      <c r="B227" s="881"/>
      <c r="C227" s="881"/>
      <c r="D227" s="881"/>
      <c r="E227" s="881"/>
      <c r="F227" s="881"/>
      <c r="G227" s="881"/>
      <c r="H227" s="881"/>
      <c r="I227" s="881"/>
      <c r="J227" s="881"/>
      <c r="K227" s="881"/>
      <c r="L227" s="881"/>
      <c r="M227" s="881"/>
      <c r="N227" s="881"/>
      <c r="O227" s="881"/>
      <c r="P227" s="881"/>
      <c r="Q227" s="881"/>
      <c r="R227" s="881"/>
      <c r="S227" s="881"/>
      <c r="T227" s="881"/>
      <c r="U227" s="881"/>
      <c r="V227" s="881"/>
      <c r="W227" s="881"/>
      <c r="X227" s="881"/>
      <c r="Y227" s="881"/>
      <c r="Z227" s="881"/>
      <c r="AA227" s="881"/>
      <c r="AB227" s="881"/>
      <c r="AC227" s="881"/>
      <c r="AD227" s="881"/>
      <c r="AE227" s="881"/>
      <c r="AF227" s="881"/>
    </row>
    <row r="228" spans="1:32" x14ac:dyDescent="0.35">
      <c r="A228" s="881"/>
      <c r="B228" s="881"/>
      <c r="C228" s="881"/>
      <c r="D228" s="881"/>
      <c r="E228" s="881"/>
      <c r="F228" s="881"/>
      <c r="G228" s="881"/>
      <c r="H228" s="881"/>
      <c r="I228" s="881"/>
      <c r="J228" s="881"/>
      <c r="K228" s="881"/>
      <c r="L228" s="881"/>
      <c r="M228" s="881"/>
      <c r="N228" s="881"/>
      <c r="O228" s="881"/>
      <c r="P228" s="881"/>
      <c r="Q228" s="881"/>
      <c r="R228" s="881"/>
      <c r="S228" s="881"/>
      <c r="T228" s="881"/>
      <c r="U228" s="881"/>
      <c r="V228" s="881"/>
      <c r="W228" s="881"/>
      <c r="X228" s="881"/>
      <c r="Y228" s="881"/>
      <c r="Z228" s="881"/>
      <c r="AA228" s="881"/>
      <c r="AB228" s="881"/>
      <c r="AC228" s="881"/>
      <c r="AD228" s="881"/>
      <c r="AE228" s="881"/>
      <c r="AF228" s="881"/>
    </row>
    <row r="229" spans="1:32" x14ac:dyDescent="0.35">
      <c r="A229" s="881"/>
      <c r="B229" s="881"/>
      <c r="C229" s="881"/>
      <c r="D229" s="881"/>
      <c r="E229" s="881"/>
      <c r="F229" s="881"/>
      <c r="G229" s="881"/>
      <c r="H229" s="881"/>
      <c r="I229" s="881"/>
      <c r="J229" s="881"/>
      <c r="K229" s="881"/>
      <c r="L229" s="881"/>
      <c r="M229" s="881"/>
      <c r="N229" s="881"/>
      <c r="O229" s="881"/>
      <c r="P229" s="881"/>
      <c r="Q229" s="881"/>
      <c r="R229" s="881"/>
      <c r="S229" s="881"/>
      <c r="T229" s="881"/>
      <c r="U229" s="881"/>
      <c r="V229" s="881"/>
      <c r="W229" s="881"/>
      <c r="X229" s="881"/>
      <c r="Y229" s="881"/>
      <c r="Z229" s="881"/>
      <c r="AA229" s="881"/>
      <c r="AB229" s="881"/>
      <c r="AC229" s="881"/>
      <c r="AD229" s="881"/>
      <c r="AE229" s="881"/>
      <c r="AF229" s="881"/>
    </row>
    <row r="230" spans="1:32" x14ac:dyDescent="0.35">
      <c r="A230" s="881"/>
      <c r="B230" s="881"/>
      <c r="C230" s="881"/>
      <c r="D230" s="881"/>
      <c r="E230" s="881"/>
      <c r="F230" s="881"/>
      <c r="G230" s="881"/>
      <c r="H230" s="881"/>
      <c r="I230" s="881"/>
      <c r="J230" s="881"/>
      <c r="K230" s="881"/>
      <c r="L230" s="881"/>
      <c r="M230" s="881"/>
      <c r="N230" s="881"/>
      <c r="O230" s="881"/>
      <c r="P230" s="881"/>
      <c r="Q230" s="881"/>
      <c r="R230" s="881"/>
      <c r="S230" s="881"/>
      <c r="T230" s="881"/>
      <c r="U230" s="881"/>
      <c r="V230" s="881"/>
      <c r="W230" s="881"/>
      <c r="X230" s="881"/>
      <c r="Y230" s="881"/>
      <c r="Z230" s="881"/>
      <c r="AA230" s="881"/>
      <c r="AB230" s="881"/>
      <c r="AC230" s="881"/>
      <c r="AD230" s="881"/>
      <c r="AE230" s="881"/>
      <c r="AF230" s="881"/>
    </row>
    <row r="231" spans="1:32" x14ac:dyDescent="0.35">
      <c r="A231" s="881"/>
      <c r="B231" s="881"/>
      <c r="C231" s="881"/>
      <c r="D231" s="881"/>
      <c r="E231" s="881"/>
      <c r="F231" s="881"/>
      <c r="G231" s="881"/>
      <c r="H231" s="881"/>
      <c r="I231" s="881"/>
      <c r="J231" s="881"/>
      <c r="K231" s="881"/>
      <c r="L231" s="881"/>
      <c r="M231" s="881"/>
      <c r="N231" s="881"/>
      <c r="O231" s="881"/>
      <c r="P231" s="881"/>
      <c r="Q231" s="881"/>
      <c r="R231" s="881"/>
      <c r="S231" s="881"/>
      <c r="T231" s="881"/>
      <c r="U231" s="881"/>
      <c r="V231" s="881"/>
      <c r="W231" s="881"/>
      <c r="X231" s="881"/>
      <c r="Y231" s="881"/>
      <c r="Z231" s="881"/>
      <c r="AA231" s="881"/>
      <c r="AB231" s="881"/>
      <c r="AC231" s="881"/>
      <c r="AD231" s="881"/>
      <c r="AE231" s="881"/>
      <c r="AF231" s="881"/>
    </row>
    <row r="232" spans="1:32" x14ac:dyDescent="0.35">
      <c r="A232" s="881"/>
      <c r="B232" s="881"/>
      <c r="C232" s="881"/>
      <c r="D232" s="881"/>
      <c r="E232" s="881"/>
      <c r="F232" s="881"/>
      <c r="G232" s="881"/>
      <c r="H232" s="881"/>
      <c r="I232" s="881"/>
      <c r="J232" s="881"/>
      <c r="K232" s="881"/>
      <c r="L232" s="881"/>
      <c r="M232" s="881"/>
      <c r="N232" s="881"/>
      <c r="O232" s="881"/>
      <c r="P232" s="881"/>
      <c r="Q232" s="881"/>
      <c r="R232" s="881"/>
      <c r="S232" s="881"/>
      <c r="T232" s="881"/>
      <c r="U232" s="881"/>
      <c r="V232" s="881"/>
      <c r="W232" s="881"/>
      <c r="X232" s="881"/>
      <c r="Y232" s="881"/>
      <c r="Z232" s="881"/>
      <c r="AA232" s="881"/>
      <c r="AB232" s="881"/>
      <c r="AC232" s="881"/>
      <c r="AD232" s="881"/>
      <c r="AE232" s="881"/>
      <c r="AF232" s="881"/>
    </row>
    <row r="233" spans="1:32" x14ac:dyDescent="0.35">
      <c r="A233" s="881"/>
      <c r="B233" s="881"/>
      <c r="C233" s="881"/>
      <c r="D233" s="881"/>
      <c r="E233" s="881"/>
      <c r="F233" s="881"/>
      <c r="G233" s="881"/>
      <c r="H233" s="881"/>
      <c r="I233" s="881"/>
      <c r="J233" s="881"/>
      <c r="K233" s="881"/>
      <c r="L233" s="881"/>
      <c r="M233" s="881"/>
      <c r="N233" s="881"/>
      <c r="O233" s="881"/>
      <c r="P233" s="881"/>
      <c r="Q233" s="881"/>
      <c r="R233" s="881"/>
      <c r="S233" s="881"/>
      <c r="T233" s="881"/>
      <c r="U233" s="881"/>
      <c r="V233" s="881"/>
      <c r="W233" s="881"/>
      <c r="X233" s="881"/>
      <c r="Y233" s="881"/>
      <c r="Z233" s="881"/>
      <c r="AA233" s="881"/>
      <c r="AB233" s="881"/>
      <c r="AC233" s="881"/>
      <c r="AD233" s="881"/>
      <c r="AE233" s="881"/>
      <c r="AF233" s="881"/>
    </row>
    <row r="234" spans="1:32" x14ac:dyDescent="0.35">
      <c r="A234" s="881"/>
      <c r="B234" s="881"/>
      <c r="C234" s="881"/>
      <c r="D234" s="881"/>
      <c r="E234" s="881"/>
      <c r="F234" s="881"/>
      <c r="G234" s="881"/>
      <c r="H234" s="881"/>
      <c r="I234" s="881"/>
      <c r="J234" s="881"/>
      <c r="K234" s="881"/>
      <c r="L234" s="881"/>
      <c r="M234" s="881"/>
      <c r="N234" s="881"/>
      <c r="O234" s="881"/>
      <c r="P234" s="881"/>
      <c r="Q234" s="881"/>
      <c r="R234" s="881"/>
      <c r="S234" s="881"/>
      <c r="T234" s="881"/>
      <c r="U234" s="881"/>
      <c r="V234" s="881"/>
      <c r="W234" s="881"/>
      <c r="X234" s="881"/>
      <c r="Y234" s="881"/>
      <c r="Z234" s="881"/>
      <c r="AA234" s="881"/>
      <c r="AB234" s="881"/>
      <c r="AC234" s="881"/>
      <c r="AD234" s="881"/>
      <c r="AE234" s="881"/>
      <c r="AF234" s="881"/>
    </row>
    <row r="235" spans="1:32" x14ac:dyDescent="0.35">
      <c r="A235" s="881"/>
      <c r="B235" s="881"/>
      <c r="C235" s="881"/>
      <c r="D235" s="881"/>
      <c r="E235" s="881"/>
      <c r="F235" s="881"/>
      <c r="G235" s="881"/>
      <c r="H235" s="881"/>
      <c r="I235" s="881"/>
      <c r="J235" s="881"/>
      <c r="K235" s="881"/>
      <c r="L235" s="881"/>
      <c r="M235" s="881"/>
      <c r="N235" s="881"/>
      <c r="O235" s="881"/>
      <c r="P235" s="881"/>
      <c r="Q235" s="881"/>
      <c r="R235" s="881"/>
      <c r="S235" s="881"/>
      <c r="T235" s="881"/>
      <c r="U235" s="881"/>
      <c r="V235" s="881"/>
      <c r="W235" s="881"/>
      <c r="X235" s="881"/>
      <c r="Y235" s="881"/>
      <c r="Z235" s="881"/>
      <c r="AA235" s="881"/>
      <c r="AB235" s="881"/>
      <c r="AC235" s="881"/>
      <c r="AD235" s="881"/>
      <c r="AE235" s="881"/>
      <c r="AF235" s="881"/>
    </row>
    <row r="236" spans="1:32" x14ac:dyDescent="0.35">
      <c r="A236" s="881"/>
      <c r="B236" s="881"/>
      <c r="C236" s="881"/>
      <c r="D236" s="881"/>
      <c r="E236" s="881"/>
      <c r="F236" s="881"/>
      <c r="G236" s="881"/>
      <c r="H236" s="881"/>
      <c r="I236" s="881"/>
      <c r="J236" s="881"/>
      <c r="K236" s="881"/>
      <c r="L236" s="881"/>
      <c r="M236" s="881"/>
      <c r="N236" s="881"/>
      <c r="O236" s="881"/>
      <c r="P236" s="881"/>
      <c r="Q236" s="881"/>
      <c r="R236" s="881"/>
      <c r="S236" s="881"/>
      <c r="T236" s="881"/>
      <c r="U236" s="881"/>
      <c r="V236" s="881"/>
      <c r="W236" s="881"/>
      <c r="X236" s="881"/>
      <c r="Y236" s="881"/>
      <c r="Z236" s="881"/>
      <c r="AA236" s="881"/>
      <c r="AB236" s="881"/>
      <c r="AC236" s="881"/>
      <c r="AD236" s="881"/>
      <c r="AE236" s="881"/>
      <c r="AF236" s="881"/>
    </row>
    <row r="237" spans="1:32" x14ac:dyDescent="0.35">
      <c r="A237" s="881"/>
      <c r="B237" s="881"/>
      <c r="C237" s="881"/>
      <c r="D237" s="881"/>
      <c r="E237" s="881"/>
      <c r="F237" s="881"/>
      <c r="G237" s="881"/>
      <c r="H237" s="881"/>
      <c r="I237" s="881"/>
      <c r="J237" s="881"/>
      <c r="K237" s="881"/>
      <c r="L237" s="881"/>
      <c r="M237" s="881"/>
      <c r="N237" s="881"/>
      <c r="O237" s="881"/>
      <c r="P237" s="881"/>
      <c r="Q237" s="881"/>
      <c r="R237" s="881"/>
      <c r="S237" s="881"/>
      <c r="T237" s="881"/>
      <c r="U237" s="881"/>
      <c r="V237" s="881"/>
      <c r="W237" s="881"/>
      <c r="X237" s="881"/>
      <c r="Y237" s="881"/>
      <c r="Z237" s="881"/>
      <c r="AA237" s="881"/>
      <c r="AB237" s="881"/>
      <c r="AC237" s="881"/>
      <c r="AD237" s="881"/>
      <c r="AE237" s="881"/>
      <c r="AF237" s="881"/>
    </row>
    <row r="238" spans="1:32" x14ac:dyDescent="0.35">
      <c r="A238" s="881"/>
      <c r="B238" s="881"/>
      <c r="C238" s="881"/>
      <c r="D238" s="881"/>
      <c r="E238" s="881"/>
      <c r="F238" s="881"/>
      <c r="G238" s="881"/>
      <c r="H238" s="881"/>
      <c r="I238" s="881"/>
      <c r="J238" s="881"/>
      <c r="K238" s="881"/>
      <c r="L238" s="881"/>
      <c r="M238" s="881"/>
      <c r="N238" s="881"/>
      <c r="O238" s="881"/>
      <c r="P238" s="881"/>
      <c r="Q238" s="881"/>
      <c r="R238" s="881"/>
      <c r="S238" s="881"/>
      <c r="T238" s="881"/>
      <c r="U238" s="881"/>
      <c r="V238" s="881"/>
      <c r="W238" s="881"/>
      <c r="X238" s="881"/>
      <c r="Y238" s="881"/>
      <c r="Z238" s="881"/>
      <c r="AA238" s="881"/>
      <c r="AB238" s="881"/>
      <c r="AC238" s="881"/>
      <c r="AD238" s="881"/>
      <c r="AE238" s="881"/>
      <c r="AF238" s="881"/>
    </row>
    <row r="239" spans="1:32" x14ac:dyDescent="0.35">
      <c r="A239" s="881"/>
      <c r="B239" s="881"/>
      <c r="C239" s="881"/>
      <c r="D239" s="881"/>
      <c r="E239" s="881"/>
      <c r="F239" s="881"/>
      <c r="G239" s="881"/>
      <c r="H239" s="881"/>
      <c r="I239" s="881"/>
      <c r="J239" s="881"/>
      <c r="K239" s="881"/>
      <c r="L239" s="881"/>
      <c r="M239" s="881"/>
      <c r="N239" s="881"/>
      <c r="O239" s="881"/>
      <c r="P239" s="881"/>
      <c r="Q239" s="881"/>
      <c r="R239" s="881"/>
      <c r="S239" s="881"/>
      <c r="T239" s="881"/>
      <c r="U239" s="881"/>
      <c r="V239" s="881"/>
      <c r="W239" s="881"/>
      <c r="X239" s="881"/>
      <c r="Y239" s="881"/>
      <c r="Z239" s="881"/>
      <c r="AA239" s="881"/>
      <c r="AB239" s="881"/>
      <c r="AC239" s="881"/>
      <c r="AD239" s="881"/>
      <c r="AE239" s="881"/>
      <c r="AF239" s="881"/>
    </row>
    <row r="240" spans="1:32" x14ac:dyDescent="0.35">
      <c r="A240" s="881"/>
      <c r="B240" s="881"/>
      <c r="C240" s="881"/>
      <c r="D240" s="881"/>
      <c r="E240" s="881"/>
      <c r="F240" s="881"/>
      <c r="G240" s="881"/>
      <c r="H240" s="881"/>
      <c r="I240" s="881"/>
      <c r="J240" s="881"/>
      <c r="K240" s="881"/>
      <c r="L240" s="881"/>
      <c r="M240" s="881"/>
      <c r="N240" s="881"/>
      <c r="O240" s="881"/>
      <c r="P240" s="881"/>
      <c r="Q240" s="881"/>
      <c r="R240" s="881"/>
      <c r="S240" s="881"/>
      <c r="T240" s="881"/>
      <c r="U240" s="881"/>
      <c r="V240" s="881"/>
      <c r="W240" s="881"/>
      <c r="X240" s="881"/>
      <c r="Y240" s="881"/>
      <c r="Z240" s="881"/>
      <c r="AA240" s="881"/>
      <c r="AB240" s="881"/>
      <c r="AC240" s="881"/>
      <c r="AD240" s="881"/>
      <c r="AE240" s="881"/>
      <c r="AF240" s="881"/>
    </row>
    <row r="241" spans="1:32" x14ac:dyDescent="0.35">
      <c r="A241" s="881"/>
      <c r="B241" s="881"/>
      <c r="C241" s="881"/>
      <c r="D241" s="881"/>
      <c r="E241" s="881"/>
      <c r="F241" s="881"/>
      <c r="G241" s="881"/>
      <c r="H241" s="881"/>
      <c r="I241" s="881"/>
      <c r="J241" s="881"/>
      <c r="K241" s="881"/>
      <c r="L241" s="881"/>
      <c r="M241" s="881"/>
      <c r="N241" s="881"/>
      <c r="O241" s="881"/>
      <c r="P241" s="881"/>
      <c r="Q241" s="881"/>
      <c r="R241" s="881"/>
      <c r="S241" s="881"/>
      <c r="T241" s="881"/>
      <c r="U241" s="881"/>
      <c r="V241" s="881"/>
      <c r="W241" s="881"/>
      <c r="X241" s="881"/>
      <c r="Y241" s="881"/>
      <c r="Z241" s="881"/>
      <c r="AA241" s="881"/>
      <c r="AB241" s="881"/>
      <c r="AC241" s="881"/>
      <c r="AD241" s="881"/>
      <c r="AE241" s="881"/>
      <c r="AF241" s="881"/>
    </row>
    <row r="242" spans="1:32" x14ac:dyDescent="0.35">
      <c r="A242" s="881"/>
      <c r="B242" s="881"/>
      <c r="C242" s="881"/>
      <c r="D242" s="881"/>
      <c r="E242" s="881"/>
      <c r="F242" s="881"/>
      <c r="G242" s="881"/>
      <c r="H242" s="881"/>
      <c r="I242" s="881"/>
      <c r="J242" s="881"/>
      <c r="K242" s="881"/>
      <c r="L242" s="881"/>
      <c r="M242" s="881"/>
      <c r="N242" s="881"/>
      <c r="O242" s="881"/>
      <c r="P242" s="881"/>
      <c r="Q242" s="881"/>
      <c r="R242" s="881"/>
      <c r="S242" s="881"/>
      <c r="T242" s="881"/>
      <c r="U242" s="881"/>
      <c r="V242" s="881"/>
      <c r="W242" s="881"/>
      <c r="X242" s="881"/>
      <c r="Y242" s="881"/>
      <c r="Z242" s="881"/>
      <c r="AA242" s="881"/>
      <c r="AB242" s="881"/>
      <c r="AC242" s="881"/>
      <c r="AD242" s="881"/>
      <c r="AE242" s="881"/>
      <c r="AF242" s="881"/>
    </row>
    <row r="243" spans="1:32" x14ac:dyDescent="0.35">
      <c r="A243" s="881"/>
      <c r="B243" s="881"/>
      <c r="C243" s="881"/>
      <c r="D243" s="881"/>
      <c r="E243" s="881"/>
      <c r="F243" s="881"/>
      <c r="G243" s="881"/>
      <c r="H243" s="881"/>
      <c r="I243" s="881"/>
      <c r="J243" s="881"/>
      <c r="K243" s="881"/>
      <c r="L243" s="881"/>
      <c r="M243" s="881"/>
      <c r="N243" s="881"/>
      <c r="O243" s="881"/>
      <c r="P243" s="881"/>
      <c r="Q243" s="881"/>
      <c r="R243" s="881"/>
      <c r="S243" s="881"/>
      <c r="T243" s="881"/>
      <c r="U243" s="881"/>
      <c r="V243" s="881"/>
      <c r="W243" s="881"/>
      <c r="X243" s="881"/>
      <c r="Y243" s="881"/>
      <c r="Z243" s="881"/>
      <c r="AA243" s="881"/>
      <c r="AB243" s="881"/>
      <c r="AC243" s="881"/>
      <c r="AD243" s="881"/>
      <c r="AE243" s="881"/>
      <c r="AF243" s="881"/>
    </row>
    <row r="244" spans="1:32" x14ac:dyDescent="0.35">
      <c r="A244" s="881"/>
      <c r="B244" s="881"/>
      <c r="C244" s="881"/>
      <c r="D244" s="881"/>
      <c r="E244" s="881"/>
      <c r="F244" s="881"/>
      <c r="G244" s="881"/>
      <c r="H244" s="881"/>
      <c r="I244" s="881"/>
      <c r="J244" s="881"/>
      <c r="K244" s="881"/>
      <c r="L244" s="881"/>
      <c r="M244" s="881"/>
      <c r="N244" s="881"/>
      <c r="O244" s="881"/>
      <c r="P244" s="881"/>
      <c r="Q244" s="881"/>
      <c r="R244" s="881"/>
      <c r="S244" s="881"/>
      <c r="T244" s="881"/>
      <c r="U244" s="881"/>
      <c r="V244" s="881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</row>
    <row r="245" spans="1:32" x14ac:dyDescent="0.35">
      <c r="A245" s="881"/>
      <c r="B245" s="881"/>
      <c r="C245" s="881"/>
      <c r="D245" s="881"/>
      <c r="E245" s="881"/>
      <c r="F245" s="881"/>
      <c r="G245" s="881"/>
      <c r="H245" s="881"/>
      <c r="I245" s="881"/>
      <c r="J245" s="881"/>
      <c r="K245" s="881"/>
      <c r="L245" s="881"/>
      <c r="M245" s="881"/>
      <c r="N245" s="881"/>
      <c r="O245" s="881"/>
      <c r="P245" s="881"/>
      <c r="Q245" s="881"/>
      <c r="R245" s="881"/>
      <c r="S245" s="881"/>
      <c r="T245" s="881"/>
      <c r="U245" s="881"/>
      <c r="V245" s="881"/>
      <c r="W245" s="881"/>
      <c r="X245" s="881"/>
      <c r="Y245" s="881"/>
      <c r="Z245" s="881"/>
      <c r="AA245" s="881"/>
      <c r="AB245" s="881"/>
      <c r="AC245" s="881"/>
      <c r="AD245" s="881"/>
      <c r="AE245" s="881"/>
      <c r="AF245" s="881"/>
    </row>
    <row r="246" spans="1:32" x14ac:dyDescent="0.35">
      <c r="A246" s="881"/>
      <c r="B246" s="881"/>
      <c r="C246" s="881"/>
      <c r="D246" s="881"/>
      <c r="E246" s="881"/>
      <c r="F246" s="881"/>
      <c r="G246" s="881"/>
      <c r="H246" s="881"/>
      <c r="I246" s="881"/>
      <c r="J246" s="881"/>
      <c r="K246" s="881"/>
      <c r="L246" s="881"/>
      <c r="M246" s="881"/>
      <c r="N246" s="881"/>
      <c r="O246" s="881"/>
      <c r="P246" s="881"/>
      <c r="Q246" s="881"/>
      <c r="R246" s="881"/>
      <c r="S246" s="881"/>
      <c r="T246" s="881"/>
      <c r="U246" s="881"/>
      <c r="V246" s="881"/>
      <c r="W246" s="881"/>
      <c r="X246" s="881"/>
      <c r="Y246" s="881"/>
      <c r="Z246" s="881"/>
      <c r="AA246" s="881"/>
      <c r="AB246" s="881"/>
      <c r="AC246" s="881"/>
      <c r="AD246" s="881"/>
      <c r="AE246" s="881"/>
      <c r="AF246" s="881"/>
    </row>
    <row r="247" spans="1:32" x14ac:dyDescent="0.35">
      <c r="A247" s="881"/>
      <c r="B247" s="881"/>
      <c r="C247" s="881"/>
      <c r="D247" s="881"/>
      <c r="E247" s="881"/>
      <c r="F247" s="881"/>
      <c r="G247" s="881"/>
      <c r="H247" s="881"/>
      <c r="I247" s="881"/>
      <c r="J247" s="881"/>
      <c r="K247" s="881"/>
      <c r="L247" s="881"/>
      <c r="M247" s="881"/>
      <c r="N247" s="881"/>
      <c r="O247" s="881"/>
      <c r="P247" s="881"/>
      <c r="Q247" s="881"/>
      <c r="R247" s="881"/>
      <c r="S247" s="881"/>
      <c r="T247" s="881"/>
      <c r="U247" s="881"/>
      <c r="V247" s="881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</row>
    <row r="248" spans="1:32" x14ac:dyDescent="0.35">
      <c r="A248" s="881"/>
      <c r="B248" s="881"/>
      <c r="C248" s="881"/>
      <c r="D248" s="881"/>
      <c r="E248" s="881"/>
      <c r="F248" s="881"/>
      <c r="G248" s="881"/>
      <c r="H248" s="881"/>
      <c r="I248" s="881"/>
      <c r="J248" s="881"/>
      <c r="K248" s="881"/>
      <c r="L248" s="881"/>
      <c r="M248" s="881"/>
      <c r="N248" s="881"/>
      <c r="O248" s="881"/>
      <c r="P248" s="881"/>
      <c r="Q248" s="881"/>
      <c r="R248" s="881"/>
      <c r="S248" s="881"/>
      <c r="T248" s="881"/>
      <c r="U248" s="881"/>
      <c r="V248" s="881"/>
      <c r="W248" s="881"/>
      <c r="X248" s="881"/>
      <c r="Y248" s="881"/>
      <c r="Z248" s="881"/>
      <c r="AA248" s="881"/>
      <c r="AB248" s="881"/>
      <c r="AC248" s="881"/>
      <c r="AD248" s="881"/>
      <c r="AE248" s="881"/>
      <c r="AF248" s="881"/>
    </row>
    <row r="249" spans="1:32" x14ac:dyDescent="0.35">
      <c r="A249" s="881"/>
      <c r="B249" s="881"/>
      <c r="C249" s="881"/>
      <c r="D249" s="881"/>
      <c r="E249" s="881"/>
      <c r="F249" s="881"/>
      <c r="G249" s="881"/>
      <c r="H249" s="881"/>
      <c r="I249" s="881"/>
      <c r="J249" s="881"/>
      <c r="K249" s="881"/>
      <c r="L249" s="881"/>
      <c r="M249" s="881"/>
      <c r="N249" s="881"/>
      <c r="O249" s="881"/>
      <c r="P249" s="881"/>
      <c r="Q249" s="881"/>
      <c r="R249" s="881"/>
      <c r="S249" s="881"/>
      <c r="T249" s="881"/>
      <c r="U249" s="881"/>
      <c r="V249" s="881"/>
      <c r="W249" s="881"/>
      <c r="X249" s="881"/>
      <c r="Y249" s="881"/>
      <c r="Z249" s="881"/>
      <c r="AA249" s="881"/>
      <c r="AB249" s="881"/>
      <c r="AC249" s="881"/>
      <c r="AD249" s="881"/>
      <c r="AE249" s="881"/>
      <c r="AF249" s="881"/>
    </row>
    <row r="250" spans="1:32" x14ac:dyDescent="0.35">
      <c r="A250" s="881"/>
      <c r="B250" s="881"/>
      <c r="C250" s="881"/>
      <c r="D250" s="881"/>
      <c r="E250" s="881"/>
      <c r="F250" s="881"/>
      <c r="G250" s="881"/>
      <c r="H250" s="881"/>
      <c r="I250" s="881"/>
      <c r="J250" s="881"/>
      <c r="K250" s="881"/>
      <c r="L250" s="881"/>
      <c r="M250" s="881"/>
      <c r="N250" s="881"/>
      <c r="O250" s="881"/>
      <c r="P250" s="881"/>
      <c r="Q250" s="881"/>
      <c r="R250" s="881"/>
      <c r="S250" s="881"/>
      <c r="T250" s="881"/>
      <c r="U250" s="881"/>
      <c r="V250" s="881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</row>
    <row r="251" spans="1:32" x14ac:dyDescent="0.35">
      <c r="A251" s="881"/>
      <c r="B251" s="881"/>
      <c r="C251" s="881"/>
      <c r="D251" s="881"/>
      <c r="E251" s="881"/>
      <c r="F251" s="881"/>
      <c r="G251" s="881"/>
      <c r="H251" s="881"/>
      <c r="I251" s="881"/>
      <c r="J251" s="881"/>
      <c r="K251" s="881"/>
      <c r="L251" s="881"/>
      <c r="M251" s="881"/>
      <c r="N251" s="881"/>
      <c r="O251" s="881"/>
      <c r="P251" s="881"/>
      <c r="Q251" s="881"/>
      <c r="R251" s="881"/>
      <c r="S251" s="881"/>
      <c r="T251" s="881"/>
      <c r="U251" s="881"/>
      <c r="V251" s="881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</row>
    <row r="252" spans="1:32" x14ac:dyDescent="0.35">
      <c r="A252" s="881"/>
      <c r="B252" s="881"/>
      <c r="C252" s="881"/>
      <c r="D252" s="881"/>
      <c r="E252" s="881"/>
      <c r="F252" s="881"/>
      <c r="G252" s="881"/>
      <c r="H252" s="881"/>
      <c r="I252" s="881"/>
      <c r="J252" s="881"/>
      <c r="K252" s="881"/>
      <c r="L252" s="881"/>
      <c r="M252" s="881"/>
      <c r="N252" s="881"/>
      <c r="O252" s="881"/>
      <c r="P252" s="881"/>
      <c r="Q252" s="881"/>
      <c r="R252" s="881"/>
      <c r="S252" s="881"/>
      <c r="T252" s="881"/>
      <c r="U252" s="881"/>
      <c r="V252" s="881"/>
      <c r="W252" s="881"/>
      <c r="X252" s="881"/>
      <c r="Y252" s="881"/>
      <c r="Z252" s="881"/>
      <c r="AA252" s="881"/>
      <c r="AB252" s="881"/>
      <c r="AC252" s="881"/>
      <c r="AD252" s="881"/>
      <c r="AE252" s="881"/>
      <c r="AF252" s="881"/>
    </row>
    <row r="253" spans="1:32" x14ac:dyDescent="0.35">
      <c r="A253" s="881"/>
      <c r="B253" s="881"/>
      <c r="C253" s="881"/>
      <c r="D253" s="881"/>
      <c r="E253" s="881"/>
      <c r="F253" s="881"/>
      <c r="G253" s="881"/>
      <c r="H253" s="881"/>
      <c r="I253" s="881"/>
      <c r="J253" s="881"/>
      <c r="K253" s="881"/>
      <c r="L253" s="881"/>
      <c r="M253" s="881"/>
      <c r="N253" s="881"/>
      <c r="O253" s="881"/>
      <c r="P253" s="881"/>
      <c r="Q253" s="881"/>
      <c r="R253" s="881"/>
      <c r="S253" s="881"/>
      <c r="T253" s="881"/>
      <c r="U253" s="881"/>
      <c r="V253" s="881"/>
      <c r="W253" s="881"/>
      <c r="X253" s="881"/>
      <c r="Y253" s="881"/>
      <c r="Z253" s="881"/>
      <c r="AA253" s="881"/>
      <c r="AB253" s="881"/>
      <c r="AC253" s="881"/>
      <c r="AD253" s="881"/>
      <c r="AE253" s="881"/>
      <c r="AF253" s="881"/>
    </row>
    <row r="254" spans="1:32" x14ac:dyDescent="0.35">
      <c r="A254" s="881"/>
      <c r="B254" s="881"/>
      <c r="C254" s="881"/>
      <c r="D254" s="881"/>
      <c r="E254" s="881"/>
      <c r="F254" s="881"/>
      <c r="G254" s="881"/>
      <c r="H254" s="881"/>
      <c r="I254" s="881"/>
      <c r="J254" s="881"/>
      <c r="K254" s="881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</row>
    <row r="255" spans="1:32" x14ac:dyDescent="0.35">
      <c r="A255" s="881"/>
      <c r="B255" s="881"/>
      <c r="C255" s="881"/>
      <c r="D255" s="881"/>
      <c r="E255" s="881"/>
      <c r="F255" s="881"/>
      <c r="G255" s="881"/>
      <c r="H255" s="881"/>
      <c r="I255" s="881"/>
      <c r="J255" s="881"/>
      <c r="K255" s="881"/>
      <c r="L255" s="881"/>
      <c r="M255" s="881"/>
      <c r="N255" s="881"/>
      <c r="O255" s="881"/>
      <c r="P255" s="881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</row>
    <row r="256" spans="1:32" x14ac:dyDescent="0.35">
      <c r="A256" s="881"/>
      <c r="B256" s="881"/>
      <c r="C256" s="881"/>
      <c r="D256" s="881"/>
      <c r="E256" s="881"/>
      <c r="F256" s="881"/>
      <c r="G256" s="881"/>
      <c r="H256" s="881"/>
      <c r="I256" s="881"/>
      <c r="J256" s="881"/>
      <c r="K256" s="881"/>
      <c r="L256" s="881"/>
      <c r="M256" s="881"/>
      <c r="N256" s="881"/>
      <c r="O256" s="881"/>
      <c r="P256" s="881"/>
      <c r="Q256" s="881"/>
      <c r="R256" s="881"/>
      <c r="S256" s="881"/>
      <c r="T256" s="881"/>
      <c r="U256" s="881"/>
      <c r="V256" s="881"/>
      <c r="W256" s="881"/>
      <c r="X256" s="881"/>
      <c r="Y256" s="881"/>
      <c r="Z256" s="881"/>
      <c r="AA256" s="881"/>
      <c r="AB256" s="881"/>
      <c r="AC256" s="881"/>
      <c r="AD256" s="881"/>
      <c r="AE256" s="881"/>
      <c r="AF256" s="881"/>
    </row>
    <row r="257" spans="1:32" x14ac:dyDescent="0.35">
      <c r="A257" s="881"/>
      <c r="B257" s="881"/>
      <c r="C257" s="881"/>
      <c r="D257" s="881"/>
      <c r="E257" s="881"/>
      <c r="F257" s="881"/>
      <c r="G257" s="881"/>
      <c r="H257" s="881"/>
      <c r="I257" s="881"/>
      <c r="J257" s="881"/>
      <c r="K257" s="881"/>
      <c r="L257" s="881"/>
      <c r="M257" s="881"/>
      <c r="N257" s="881"/>
      <c r="O257" s="881"/>
      <c r="P257" s="881"/>
      <c r="Q257" s="881"/>
      <c r="R257" s="881"/>
      <c r="S257" s="881"/>
      <c r="T257" s="881"/>
      <c r="U257" s="881"/>
      <c r="V257" s="881"/>
      <c r="W257" s="881"/>
      <c r="X257" s="881"/>
      <c r="Y257" s="881"/>
      <c r="Z257" s="881"/>
      <c r="AA257" s="881"/>
      <c r="AB257" s="881"/>
      <c r="AC257" s="881"/>
      <c r="AD257" s="881"/>
      <c r="AE257" s="881"/>
      <c r="AF257" s="881"/>
    </row>
    <row r="258" spans="1:32" x14ac:dyDescent="0.35">
      <c r="A258" s="881"/>
      <c r="B258" s="881"/>
      <c r="C258" s="881"/>
      <c r="D258" s="881"/>
      <c r="E258" s="881"/>
      <c r="F258" s="881"/>
      <c r="G258" s="881"/>
      <c r="H258" s="881"/>
      <c r="I258" s="881"/>
      <c r="J258" s="881"/>
      <c r="K258" s="881"/>
      <c r="L258" s="881"/>
      <c r="M258" s="881"/>
      <c r="N258" s="881"/>
      <c r="O258" s="881"/>
      <c r="P258" s="881"/>
      <c r="Q258" s="881"/>
      <c r="R258" s="881"/>
      <c r="S258" s="881"/>
      <c r="T258" s="881"/>
      <c r="U258" s="881"/>
      <c r="V258" s="881"/>
      <c r="W258" s="881"/>
      <c r="X258" s="881"/>
      <c r="Y258" s="881"/>
      <c r="Z258" s="881"/>
      <c r="AA258" s="881"/>
      <c r="AB258" s="881"/>
      <c r="AC258" s="881"/>
      <c r="AD258" s="881"/>
      <c r="AE258" s="881"/>
      <c r="AF258" s="881"/>
    </row>
    <row r="259" spans="1:32" x14ac:dyDescent="0.35">
      <c r="A259" s="881"/>
      <c r="B259" s="881"/>
      <c r="C259" s="881"/>
      <c r="D259" s="881"/>
      <c r="E259" s="881"/>
      <c r="F259" s="881"/>
      <c r="G259" s="881"/>
      <c r="H259" s="881"/>
      <c r="I259" s="881"/>
      <c r="J259" s="881"/>
      <c r="K259" s="881"/>
      <c r="L259" s="881"/>
      <c r="M259" s="881"/>
      <c r="N259" s="881"/>
      <c r="O259" s="881"/>
      <c r="P259" s="881"/>
      <c r="Q259" s="881"/>
      <c r="R259" s="881"/>
      <c r="S259" s="881"/>
      <c r="T259" s="881"/>
      <c r="U259" s="881"/>
      <c r="V259" s="881"/>
      <c r="W259" s="881"/>
      <c r="X259" s="881"/>
      <c r="Y259" s="881"/>
      <c r="Z259" s="881"/>
      <c r="AA259" s="881"/>
      <c r="AB259" s="881"/>
      <c r="AC259" s="881"/>
      <c r="AD259" s="881"/>
      <c r="AE259" s="881"/>
      <c r="AF259" s="881"/>
    </row>
    <row r="260" spans="1:32" x14ac:dyDescent="0.35">
      <c r="A260" s="881"/>
      <c r="B260" s="881"/>
      <c r="C260" s="881"/>
      <c r="D260" s="881"/>
      <c r="E260" s="881"/>
      <c r="F260" s="881"/>
      <c r="G260" s="881"/>
      <c r="H260" s="881"/>
      <c r="I260" s="881"/>
      <c r="J260" s="881"/>
      <c r="K260" s="881"/>
      <c r="L260" s="881"/>
      <c r="M260" s="881"/>
      <c r="N260" s="881"/>
      <c r="O260" s="881"/>
      <c r="P260" s="881"/>
      <c r="Q260" s="881"/>
      <c r="R260" s="881"/>
      <c r="S260" s="881"/>
      <c r="T260" s="881"/>
      <c r="U260" s="881"/>
      <c r="V260" s="881"/>
      <c r="W260" s="881"/>
      <c r="X260" s="881"/>
      <c r="Y260" s="881"/>
      <c r="Z260" s="881"/>
      <c r="AA260" s="881"/>
      <c r="AB260" s="881"/>
      <c r="AC260" s="881"/>
      <c r="AD260" s="881"/>
      <c r="AE260" s="881"/>
      <c r="AF260" s="881"/>
    </row>
    <row r="261" spans="1:32" x14ac:dyDescent="0.35">
      <c r="A261" s="881"/>
      <c r="B261" s="881"/>
      <c r="C261" s="881"/>
      <c r="D261" s="881"/>
      <c r="E261" s="881"/>
      <c r="F261" s="881"/>
      <c r="G261" s="881"/>
      <c r="H261" s="881"/>
      <c r="I261" s="881"/>
      <c r="J261" s="881"/>
      <c r="K261" s="881"/>
      <c r="L261" s="881"/>
      <c r="M261" s="881"/>
      <c r="N261" s="881"/>
      <c r="O261" s="881"/>
      <c r="P261" s="881"/>
      <c r="Q261" s="881"/>
      <c r="R261" s="881"/>
      <c r="S261" s="881"/>
      <c r="T261" s="881"/>
      <c r="U261" s="881"/>
      <c r="V261" s="881"/>
      <c r="W261" s="881"/>
      <c r="X261" s="881"/>
      <c r="Y261" s="881"/>
      <c r="Z261" s="881"/>
      <c r="AA261" s="881"/>
      <c r="AB261" s="881"/>
      <c r="AC261" s="881"/>
      <c r="AD261" s="881"/>
      <c r="AE261" s="881"/>
      <c r="AF261" s="881"/>
    </row>
    <row r="262" spans="1:32" x14ac:dyDescent="0.35">
      <c r="A262" s="881"/>
      <c r="B262" s="881"/>
      <c r="C262" s="881"/>
      <c r="D262" s="881"/>
      <c r="E262" s="881"/>
      <c r="F262" s="881"/>
      <c r="G262" s="881"/>
      <c r="H262" s="881"/>
      <c r="I262" s="881"/>
      <c r="J262" s="881"/>
      <c r="K262" s="881"/>
      <c r="L262" s="881"/>
      <c r="M262" s="881"/>
      <c r="N262" s="881"/>
      <c r="O262" s="881"/>
      <c r="P262" s="881"/>
      <c r="Q262" s="881"/>
      <c r="R262" s="881"/>
      <c r="S262" s="881"/>
      <c r="T262" s="881"/>
      <c r="U262" s="881"/>
      <c r="V262" s="881"/>
      <c r="W262" s="881"/>
      <c r="X262" s="881"/>
      <c r="Y262" s="881"/>
      <c r="Z262" s="881"/>
      <c r="AA262" s="881"/>
      <c r="AB262" s="881"/>
      <c r="AC262" s="881"/>
      <c r="AD262" s="881"/>
      <c r="AE262" s="881"/>
      <c r="AF262" s="881"/>
    </row>
    <row r="263" spans="1:32" x14ac:dyDescent="0.35">
      <c r="A263" s="881"/>
      <c r="B263" s="881"/>
      <c r="C263" s="881"/>
      <c r="D263" s="881"/>
      <c r="E263" s="881"/>
      <c r="F263" s="881"/>
      <c r="G263" s="881"/>
      <c r="H263" s="881"/>
      <c r="I263" s="881"/>
      <c r="J263" s="881"/>
      <c r="K263" s="881"/>
      <c r="L263" s="881"/>
      <c r="M263" s="881"/>
      <c r="N263" s="881"/>
      <c r="O263" s="881"/>
      <c r="P263" s="881"/>
      <c r="Q263" s="881"/>
      <c r="R263" s="881"/>
      <c r="S263" s="881"/>
      <c r="T263" s="881"/>
      <c r="U263" s="881"/>
      <c r="V263" s="881"/>
      <c r="W263" s="881"/>
      <c r="X263" s="881"/>
      <c r="Y263" s="881"/>
      <c r="Z263" s="881"/>
      <c r="AA263" s="881"/>
      <c r="AB263" s="881"/>
      <c r="AC263" s="881"/>
      <c r="AD263" s="881"/>
      <c r="AE263" s="881"/>
      <c r="AF263" s="881"/>
    </row>
    <row r="264" spans="1:32" x14ac:dyDescent="0.35">
      <c r="A264" s="881"/>
      <c r="B264" s="881"/>
      <c r="C264" s="881"/>
      <c r="D264" s="881"/>
      <c r="E264" s="881"/>
      <c r="F264" s="881"/>
      <c r="G264" s="881"/>
      <c r="H264" s="881"/>
      <c r="I264" s="881"/>
      <c r="J264" s="881"/>
      <c r="K264" s="881"/>
      <c r="L264" s="881"/>
      <c r="M264" s="881"/>
      <c r="N264" s="881"/>
      <c r="O264" s="881"/>
      <c r="P264" s="881"/>
      <c r="Q264" s="881"/>
      <c r="R264" s="881"/>
      <c r="S264" s="881"/>
      <c r="T264" s="881"/>
      <c r="U264" s="881"/>
      <c r="V264" s="881"/>
      <c r="W264" s="881"/>
      <c r="X264" s="881"/>
      <c r="Y264" s="881"/>
      <c r="Z264" s="881"/>
      <c r="AA264" s="881"/>
      <c r="AB264" s="881"/>
      <c r="AC264" s="881"/>
      <c r="AD264" s="881"/>
      <c r="AE264" s="881"/>
      <c r="AF264" s="881"/>
    </row>
    <row r="265" spans="1:32" x14ac:dyDescent="0.35">
      <c r="A265" s="881"/>
      <c r="B265" s="881"/>
      <c r="C265" s="881"/>
      <c r="D265" s="881"/>
      <c r="E265" s="881"/>
      <c r="F265" s="881"/>
      <c r="G265" s="881"/>
      <c r="H265" s="881"/>
      <c r="I265" s="881"/>
      <c r="J265" s="881"/>
      <c r="K265" s="881"/>
      <c r="L265" s="881"/>
      <c r="M265" s="881"/>
      <c r="N265" s="881"/>
      <c r="O265" s="881"/>
      <c r="P265" s="881"/>
      <c r="Q265" s="881"/>
      <c r="R265" s="881"/>
      <c r="S265" s="881"/>
      <c r="T265" s="881"/>
      <c r="U265" s="881"/>
      <c r="V265" s="881"/>
      <c r="W265" s="881"/>
      <c r="X265" s="881"/>
      <c r="Y265" s="881"/>
      <c r="Z265" s="881"/>
      <c r="AA265" s="881"/>
      <c r="AB265" s="881"/>
      <c r="AC265" s="881"/>
      <c r="AD265" s="881"/>
      <c r="AE265" s="881"/>
      <c r="AF265" s="881"/>
    </row>
    <row r="266" spans="1:32" x14ac:dyDescent="0.35">
      <c r="A266" s="881"/>
      <c r="B266" s="881"/>
      <c r="C266" s="881"/>
      <c r="D266" s="881"/>
      <c r="E266" s="881"/>
      <c r="F266" s="881"/>
      <c r="G266" s="881"/>
      <c r="H266" s="881"/>
      <c r="I266" s="881"/>
      <c r="J266" s="881"/>
      <c r="K266" s="881"/>
      <c r="L266" s="881"/>
      <c r="M266" s="881"/>
      <c r="N266" s="881"/>
      <c r="O266" s="881"/>
      <c r="P266" s="881"/>
      <c r="Q266" s="881"/>
      <c r="R266" s="881"/>
      <c r="S266" s="881"/>
      <c r="T266" s="881"/>
      <c r="U266" s="881"/>
      <c r="V266" s="881"/>
      <c r="W266" s="881"/>
      <c r="X266" s="881"/>
      <c r="Y266" s="881"/>
      <c r="Z266" s="881"/>
      <c r="AA266" s="881"/>
      <c r="AB266" s="881"/>
      <c r="AC266" s="881"/>
      <c r="AD266" s="881"/>
      <c r="AE266" s="881"/>
      <c r="AF266" s="881"/>
    </row>
    <row r="267" spans="1:32" x14ac:dyDescent="0.35">
      <c r="A267" s="881"/>
      <c r="B267" s="881"/>
      <c r="C267" s="881"/>
      <c r="D267" s="881"/>
      <c r="E267" s="881"/>
      <c r="F267" s="881"/>
      <c r="G267" s="881"/>
      <c r="H267" s="881"/>
      <c r="I267" s="881"/>
      <c r="J267" s="881"/>
      <c r="K267" s="881"/>
      <c r="L267" s="881"/>
      <c r="M267" s="881"/>
      <c r="N267" s="881"/>
      <c r="O267" s="881"/>
      <c r="P267" s="881"/>
      <c r="Q267" s="881"/>
      <c r="R267" s="881"/>
      <c r="S267" s="881"/>
      <c r="T267" s="881"/>
      <c r="U267" s="881"/>
      <c r="V267" s="881"/>
      <c r="W267" s="881"/>
      <c r="X267" s="881"/>
      <c r="Y267" s="881"/>
      <c r="Z267" s="881"/>
      <c r="AA267" s="881"/>
      <c r="AB267" s="881"/>
      <c r="AC267" s="881"/>
      <c r="AD267" s="881"/>
      <c r="AE267" s="881"/>
      <c r="AF267" s="881"/>
    </row>
    <row r="268" spans="1:32" x14ac:dyDescent="0.35">
      <c r="A268" s="881"/>
      <c r="B268" s="881"/>
      <c r="C268" s="881"/>
      <c r="D268" s="881"/>
      <c r="E268" s="881"/>
      <c r="F268" s="881"/>
      <c r="G268" s="881"/>
      <c r="H268" s="881"/>
      <c r="I268" s="881"/>
      <c r="J268" s="881"/>
      <c r="K268" s="881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</row>
    <row r="269" spans="1:32" x14ac:dyDescent="0.35">
      <c r="A269" s="881"/>
      <c r="B269" s="881"/>
      <c r="C269" s="881"/>
      <c r="D269" s="881"/>
      <c r="E269" s="881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</row>
    <row r="270" spans="1:32" x14ac:dyDescent="0.35">
      <c r="A270" s="881"/>
      <c r="B270" s="881"/>
      <c r="C270" s="881"/>
      <c r="D270" s="881"/>
      <c r="E270" s="881"/>
      <c r="F270" s="881"/>
      <c r="G270" s="881"/>
      <c r="H270" s="881"/>
      <c r="I270" s="881"/>
      <c r="J270" s="881"/>
      <c r="K270" s="881"/>
      <c r="L270" s="881"/>
      <c r="M270" s="881"/>
      <c r="N270" s="881"/>
      <c r="O270" s="881"/>
      <c r="P270" s="881"/>
      <c r="Q270" s="881"/>
      <c r="R270" s="881"/>
      <c r="S270" s="881"/>
      <c r="T270" s="881"/>
      <c r="U270" s="881"/>
      <c r="V270" s="881"/>
      <c r="W270" s="881"/>
      <c r="X270" s="881"/>
      <c r="Y270" s="881"/>
      <c r="Z270" s="881"/>
      <c r="AA270" s="881"/>
      <c r="AB270" s="881"/>
      <c r="AC270" s="881"/>
      <c r="AD270" s="881"/>
      <c r="AE270" s="881"/>
      <c r="AF270" s="881"/>
    </row>
    <row r="271" spans="1:32" x14ac:dyDescent="0.35">
      <c r="A271" s="881"/>
      <c r="B271" s="881"/>
      <c r="C271" s="881"/>
      <c r="D271" s="881"/>
      <c r="E271" s="881"/>
      <c r="F271" s="881"/>
      <c r="G271" s="881"/>
      <c r="H271" s="881"/>
      <c r="I271" s="881"/>
      <c r="J271" s="881"/>
      <c r="K271" s="881"/>
      <c r="L271" s="881"/>
      <c r="M271" s="881"/>
      <c r="N271" s="881"/>
      <c r="O271" s="881"/>
      <c r="P271" s="881"/>
      <c r="Q271" s="881"/>
      <c r="R271" s="881"/>
      <c r="S271" s="881"/>
      <c r="T271" s="881"/>
      <c r="U271" s="881"/>
      <c r="V271" s="881"/>
      <c r="W271" s="881"/>
      <c r="X271" s="881"/>
      <c r="Y271" s="881"/>
      <c r="Z271" s="881"/>
      <c r="AA271" s="881"/>
      <c r="AB271" s="881"/>
      <c r="AC271" s="881"/>
      <c r="AD271" s="881"/>
      <c r="AE271" s="881"/>
      <c r="AF271" s="881"/>
    </row>
    <row r="272" spans="1:32" x14ac:dyDescent="0.35">
      <c r="A272" s="881"/>
      <c r="B272" s="881"/>
      <c r="C272" s="881"/>
      <c r="D272" s="881"/>
      <c r="E272" s="881"/>
      <c r="F272" s="881"/>
      <c r="G272" s="881"/>
      <c r="H272" s="881"/>
      <c r="I272" s="881"/>
      <c r="J272" s="881"/>
      <c r="K272" s="881"/>
      <c r="L272" s="881"/>
      <c r="M272" s="881"/>
      <c r="N272" s="881"/>
      <c r="O272" s="881"/>
      <c r="P272" s="881"/>
      <c r="Q272" s="881"/>
      <c r="R272" s="881"/>
      <c r="S272" s="881"/>
      <c r="T272" s="881"/>
      <c r="U272" s="881"/>
      <c r="V272" s="881"/>
      <c r="W272" s="881"/>
      <c r="X272" s="881"/>
      <c r="Y272" s="881"/>
      <c r="Z272" s="881"/>
      <c r="AA272" s="881"/>
      <c r="AB272" s="881"/>
      <c r="AC272" s="881"/>
      <c r="AD272" s="881"/>
      <c r="AE272" s="881"/>
      <c r="AF272" s="881"/>
    </row>
    <row r="273" spans="1:32" x14ac:dyDescent="0.35">
      <c r="A273" s="881"/>
      <c r="B273" s="881"/>
      <c r="C273" s="881"/>
      <c r="D273" s="881"/>
      <c r="E273" s="881"/>
      <c r="F273" s="881"/>
      <c r="G273" s="881"/>
      <c r="H273" s="881"/>
      <c r="I273" s="881"/>
      <c r="J273" s="881"/>
      <c r="K273" s="881"/>
      <c r="L273" s="881"/>
      <c r="M273" s="881"/>
      <c r="N273" s="881"/>
      <c r="O273" s="881"/>
      <c r="P273" s="881"/>
      <c r="Q273" s="881"/>
      <c r="R273" s="881"/>
      <c r="S273" s="881"/>
      <c r="T273" s="881"/>
      <c r="U273" s="881"/>
      <c r="V273" s="881"/>
      <c r="W273" s="881"/>
      <c r="X273" s="881"/>
      <c r="Y273" s="881"/>
      <c r="Z273" s="881"/>
      <c r="AA273" s="881"/>
      <c r="AB273" s="881"/>
      <c r="AC273" s="881"/>
      <c r="AD273" s="881"/>
      <c r="AE273" s="881"/>
      <c r="AF273" s="881"/>
    </row>
    <row r="274" spans="1:32" x14ac:dyDescent="0.35">
      <c r="A274" s="881"/>
      <c r="B274" s="881"/>
      <c r="C274" s="881"/>
      <c r="D274" s="881"/>
      <c r="E274" s="881"/>
      <c r="F274" s="881"/>
      <c r="G274" s="881"/>
      <c r="H274" s="881"/>
      <c r="I274" s="881"/>
      <c r="J274" s="881"/>
      <c r="K274" s="881"/>
      <c r="L274" s="881"/>
      <c r="M274" s="881"/>
      <c r="N274" s="881"/>
      <c r="O274" s="881"/>
      <c r="P274" s="881"/>
      <c r="Q274" s="881"/>
      <c r="R274" s="881"/>
      <c r="S274" s="881"/>
      <c r="T274" s="881"/>
      <c r="U274" s="881"/>
      <c r="V274" s="881"/>
      <c r="W274" s="881"/>
      <c r="X274" s="881"/>
      <c r="Y274" s="881"/>
      <c r="Z274" s="881"/>
      <c r="AA274" s="881"/>
      <c r="AB274" s="881"/>
      <c r="AC274" s="881"/>
      <c r="AD274" s="881"/>
      <c r="AE274" s="881"/>
      <c r="AF274" s="881"/>
    </row>
    <row r="275" spans="1:32" x14ac:dyDescent="0.35">
      <c r="A275" s="881"/>
      <c r="B275" s="881"/>
      <c r="C275" s="881"/>
      <c r="D275" s="881"/>
      <c r="E275" s="881"/>
      <c r="F275" s="881"/>
      <c r="G275" s="881"/>
      <c r="H275" s="881"/>
      <c r="I275" s="881"/>
      <c r="J275" s="881"/>
      <c r="K275" s="881"/>
      <c r="L275" s="881"/>
      <c r="M275" s="881"/>
      <c r="N275" s="881"/>
      <c r="O275" s="881"/>
      <c r="P275" s="881"/>
      <c r="Q275" s="881"/>
      <c r="R275" s="881"/>
      <c r="S275" s="881"/>
      <c r="T275" s="881"/>
      <c r="U275" s="881"/>
      <c r="V275" s="881"/>
      <c r="W275" s="881"/>
      <c r="X275" s="881"/>
      <c r="Y275" s="881"/>
      <c r="Z275" s="881"/>
      <c r="AA275" s="881"/>
      <c r="AB275" s="881"/>
      <c r="AC275" s="881"/>
      <c r="AD275" s="881"/>
      <c r="AE275" s="881"/>
      <c r="AF275" s="881"/>
    </row>
    <row r="276" spans="1:32" x14ac:dyDescent="0.35">
      <c r="A276" s="881"/>
      <c r="B276" s="881"/>
      <c r="C276" s="881"/>
      <c r="D276" s="881"/>
      <c r="E276" s="881"/>
      <c r="F276" s="881"/>
      <c r="G276" s="881"/>
      <c r="H276" s="881"/>
      <c r="I276" s="881"/>
      <c r="J276" s="881"/>
      <c r="K276" s="881"/>
      <c r="L276" s="881"/>
      <c r="M276" s="881"/>
      <c r="N276" s="881"/>
      <c r="O276" s="881"/>
      <c r="P276" s="881"/>
      <c r="Q276" s="881"/>
      <c r="R276" s="881"/>
      <c r="S276" s="881"/>
      <c r="T276" s="881"/>
      <c r="U276" s="881"/>
      <c r="V276" s="881"/>
      <c r="W276" s="881"/>
      <c r="X276" s="881"/>
      <c r="Y276" s="881"/>
      <c r="Z276" s="881"/>
      <c r="AA276" s="881"/>
      <c r="AB276" s="881"/>
      <c r="AC276" s="881"/>
      <c r="AD276" s="881"/>
      <c r="AE276" s="881"/>
      <c r="AF276" s="881"/>
    </row>
    <row r="277" spans="1:32" x14ac:dyDescent="0.35">
      <c r="A277" s="881"/>
      <c r="B277" s="881"/>
      <c r="C277" s="881"/>
      <c r="D277" s="881"/>
      <c r="E277" s="881"/>
      <c r="F277" s="881"/>
      <c r="G277" s="881"/>
      <c r="H277" s="881"/>
      <c r="I277" s="881"/>
      <c r="J277" s="881"/>
      <c r="K277" s="881"/>
      <c r="L277" s="881"/>
      <c r="M277" s="881"/>
      <c r="N277" s="881"/>
      <c r="O277" s="881"/>
      <c r="P277" s="881"/>
      <c r="Q277" s="881"/>
      <c r="R277" s="881"/>
      <c r="S277" s="881"/>
      <c r="T277" s="881"/>
      <c r="U277" s="881"/>
      <c r="V277" s="881"/>
      <c r="W277" s="881"/>
      <c r="X277" s="881"/>
      <c r="Y277" s="881"/>
      <c r="Z277" s="881"/>
      <c r="AA277" s="881"/>
      <c r="AB277" s="881"/>
      <c r="AC277" s="881"/>
      <c r="AD277" s="881"/>
      <c r="AE277" s="881"/>
      <c r="AF277" s="881"/>
    </row>
    <row r="278" spans="1:32" x14ac:dyDescent="0.35">
      <c r="A278" s="881"/>
      <c r="B278" s="881"/>
      <c r="C278" s="881"/>
      <c r="D278" s="881"/>
      <c r="E278" s="881"/>
      <c r="F278" s="881"/>
      <c r="G278" s="881"/>
      <c r="H278" s="881"/>
      <c r="I278" s="881"/>
      <c r="J278" s="881"/>
      <c r="K278" s="881"/>
      <c r="L278" s="881"/>
      <c r="M278" s="881"/>
      <c r="N278" s="881"/>
      <c r="O278" s="881"/>
      <c r="P278" s="881"/>
      <c r="Q278" s="881"/>
      <c r="R278" s="881"/>
      <c r="S278" s="881"/>
      <c r="T278" s="881"/>
      <c r="U278" s="881"/>
      <c r="V278" s="881"/>
      <c r="W278" s="881"/>
      <c r="X278" s="881"/>
      <c r="Y278" s="881"/>
      <c r="Z278" s="881"/>
      <c r="AA278" s="881"/>
      <c r="AB278" s="881"/>
      <c r="AC278" s="881"/>
      <c r="AD278" s="881"/>
      <c r="AE278" s="881"/>
      <c r="AF278" s="881"/>
    </row>
    <row r="279" spans="1:32" x14ac:dyDescent="0.35">
      <c r="A279" s="881"/>
      <c r="B279" s="881"/>
      <c r="C279" s="881"/>
      <c r="D279" s="881"/>
      <c r="E279" s="881"/>
      <c r="F279" s="881"/>
      <c r="G279" s="881"/>
      <c r="H279" s="881"/>
      <c r="I279" s="881"/>
      <c r="J279" s="881"/>
      <c r="K279" s="881"/>
      <c r="L279" s="881"/>
      <c r="M279" s="881"/>
      <c r="N279" s="881"/>
      <c r="O279" s="881"/>
      <c r="P279" s="881"/>
      <c r="Q279" s="881"/>
      <c r="R279" s="881"/>
      <c r="S279" s="881"/>
      <c r="T279" s="881"/>
      <c r="U279" s="881"/>
      <c r="V279" s="881"/>
      <c r="W279" s="881"/>
      <c r="X279" s="881"/>
      <c r="Y279" s="881"/>
      <c r="Z279" s="881"/>
      <c r="AA279" s="881"/>
      <c r="AB279" s="881"/>
      <c r="AC279" s="881"/>
      <c r="AD279" s="881"/>
      <c r="AE279" s="881"/>
      <c r="AF279" s="881"/>
    </row>
    <row r="280" spans="1:32" x14ac:dyDescent="0.35">
      <c r="A280" s="881"/>
      <c r="B280" s="881"/>
      <c r="C280" s="881"/>
      <c r="D280" s="881"/>
      <c r="E280" s="881"/>
      <c r="F280" s="881"/>
      <c r="G280" s="881"/>
      <c r="H280" s="881"/>
      <c r="I280" s="881"/>
      <c r="J280" s="881"/>
      <c r="K280" s="881"/>
      <c r="L280" s="881"/>
      <c r="M280" s="881"/>
      <c r="N280" s="881"/>
      <c r="O280" s="881"/>
      <c r="P280" s="881"/>
      <c r="Q280" s="881"/>
      <c r="R280" s="881"/>
      <c r="S280" s="881"/>
      <c r="T280" s="881"/>
      <c r="U280" s="881"/>
      <c r="V280" s="881"/>
      <c r="W280" s="881"/>
      <c r="X280" s="881"/>
      <c r="Y280" s="881"/>
      <c r="Z280" s="881"/>
      <c r="AA280" s="881"/>
      <c r="AB280" s="881"/>
      <c r="AC280" s="881"/>
      <c r="AD280" s="881"/>
      <c r="AE280" s="881"/>
      <c r="AF280" s="881"/>
    </row>
    <row r="281" spans="1:32" x14ac:dyDescent="0.35">
      <c r="A281" s="881"/>
      <c r="B281" s="881"/>
      <c r="C281" s="881"/>
      <c r="D281" s="881"/>
      <c r="E281" s="881"/>
      <c r="F281" s="881"/>
      <c r="G281" s="881"/>
      <c r="H281" s="881"/>
      <c r="I281" s="881"/>
      <c r="J281" s="881"/>
      <c r="K281" s="881"/>
      <c r="L281" s="881"/>
      <c r="M281" s="881"/>
      <c r="N281" s="881"/>
      <c r="O281" s="881"/>
      <c r="P281" s="881"/>
      <c r="Q281" s="881"/>
      <c r="R281" s="881"/>
      <c r="S281" s="881"/>
      <c r="T281" s="881"/>
      <c r="U281" s="881"/>
      <c r="V281" s="881"/>
      <c r="W281" s="881"/>
      <c r="X281" s="881"/>
      <c r="Y281" s="881"/>
      <c r="Z281" s="881"/>
      <c r="AA281" s="881"/>
      <c r="AB281" s="881"/>
      <c r="AC281" s="881"/>
      <c r="AD281" s="881"/>
      <c r="AE281" s="881"/>
      <c r="AF281" s="881"/>
    </row>
    <row r="282" spans="1:32" x14ac:dyDescent="0.35">
      <c r="A282" s="881"/>
      <c r="B282" s="881"/>
      <c r="C282" s="881"/>
      <c r="D282" s="881"/>
      <c r="E282" s="881"/>
      <c r="F282" s="881"/>
      <c r="G282" s="881"/>
      <c r="H282" s="881"/>
      <c r="I282" s="881"/>
      <c r="J282" s="881"/>
      <c r="K282" s="881"/>
      <c r="L282" s="881"/>
      <c r="M282" s="881"/>
      <c r="N282" s="881"/>
      <c r="O282" s="881"/>
      <c r="P282" s="881"/>
      <c r="Q282" s="881"/>
      <c r="R282" s="881"/>
      <c r="S282" s="881"/>
      <c r="T282" s="881"/>
      <c r="U282" s="881"/>
      <c r="V282" s="881"/>
      <c r="W282" s="881"/>
      <c r="X282" s="881"/>
      <c r="Y282" s="881"/>
      <c r="Z282" s="881"/>
      <c r="AA282" s="881"/>
      <c r="AB282" s="881"/>
      <c r="AC282" s="881"/>
      <c r="AD282" s="881"/>
      <c r="AE282" s="881"/>
      <c r="AF282" s="881"/>
    </row>
    <row r="283" spans="1:32" x14ac:dyDescent="0.35">
      <c r="A283" s="881"/>
      <c r="B283" s="881"/>
      <c r="C283" s="881"/>
      <c r="D283" s="881"/>
      <c r="E283" s="881"/>
      <c r="F283" s="881"/>
      <c r="G283" s="881"/>
      <c r="H283" s="881"/>
      <c r="I283" s="881"/>
      <c r="J283" s="881"/>
      <c r="K283" s="881"/>
      <c r="L283" s="881"/>
      <c r="M283" s="881"/>
      <c r="N283" s="881"/>
      <c r="O283" s="881"/>
      <c r="P283" s="881"/>
      <c r="Q283" s="881"/>
      <c r="R283" s="881"/>
      <c r="S283" s="881"/>
      <c r="T283" s="881"/>
      <c r="U283" s="881"/>
      <c r="V283" s="881"/>
      <c r="W283" s="881"/>
      <c r="X283" s="881"/>
      <c r="Y283" s="881"/>
      <c r="Z283" s="881"/>
      <c r="AA283" s="881"/>
      <c r="AB283" s="881"/>
      <c r="AC283" s="881"/>
      <c r="AD283" s="881"/>
      <c r="AE283" s="881"/>
      <c r="AF283" s="881"/>
    </row>
    <row r="284" spans="1:32" x14ac:dyDescent="0.35">
      <c r="A284" s="881"/>
      <c r="B284" s="881"/>
      <c r="C284" s="881"/>
      <c r="D284" s="881"/>
      <c r="E284" s="881"/>
      <c r="F284" s="881"/>
      <c r="G284" s="881"/>
      <c r="H284" s="881"/>
      <c r="I284" s="881"/>
      <c r="J284" s="881"/>
      <c r="K284" s="881"/>
      <c r="L284" s="881"/>
      <c r="M284" s="881"/>
      <c r="N284" s="881"/>
      <c r="O284" s="881"/>
      <c r="P284" s="881"/>
      <c r="Q284" s="881"/>
      <c r="R284" s="881"/>
      <c r="S284" s="881"/>
      <c r="T284" s="881"/>
      <c r="U284" s="881"/>
      <c r="V284" s="881"/>
      <c r="W284" s="881"/>
      <c r="X284" s="881"/>
      <c r="Y284" s="881"/>
      <c r="Z284" s="881"/>
      <c r="AA284" s="881"/>
      <c r="AB284" s="881"/>
      <c r="AC284" s="881"/>
      <c r="AD284" s="881"/>
      <c r="AE284" s="881"/>
      <c r="AF284" s="881"/>
    </row>
    <row r="285" spans="1:32" x14ac:dyDescent="0.35">
      <c r="A285" s="881"/>
      <c r="B285" s="881"/>
      <c r="C285" s="881"/>
      <c r="D285" s="881"/>
      <c r="E285" s="881"/>
      <c r="F285" s="881"/>
      <c r="G285" s="881"/>
      <c r="H285" s="881"/>
      <c r="I285" s="881"/>
      <c r="J285" s="881"/>
      <c r="K285" s="881"/>
      <c r="L285" s="881"/>
      <c r="M285" s="881"/>
      <c r="N285" s="881"/>
      <c r="O285" s="881"/>
      <c r="P285" s="881"/>
      <c r="Q285" s="881"/>
      <c r="R285" s="881"/>
      <c r="S285" s="881"/>
      <c r="T285" s="881"/>
      <c r="U285" s="881"/>
      <c r="V285" s="881"/>
      <c r="W285" s="881"/>
      <c r="X285" s="881"/>
      <c r="Y285" s="881"/>
      <c r="Z285" s="881"/>
      <c r="AA285" s="881"/>
      <c r="AB285" s="881"/>
      <c r="AC285" s="881"/>
      <c r="AD285" s="881"/>
      <c r="AE285" s="881"/>
      <c r="AF285" s="881"/>
    </row>
    <row r="286" spans="1:32" x14ac:dyDescent="0.35">
      <c r="A286" s="881"/>
      <c r="B286" s="881"/>
      <c r="C286" s="881"/>
      <c r="D286" s="881"/>
      <c r="E286" s="881"/>
      <c r="F286" s="881"/>
      <c r="G286" s="881"/>
      <c r="H286" s="881"/>
      <c r="I286" s="881"/>
      <c r="J286" s="881"/>
      <c r="K286" s="881"/>
      <c r="L286" s="881"/>
      <c r="M286" s="881"/>
      <c r="N286" s="881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</row>
    <row r="287" spans="1:32" x14ac:dyDescent="0.35">
      <c r="A287" s="881"/>
      <c r="B287" s="881"/>
      <c r="C287" s="881"/>
      <c r="D287" s="881"/>
      <c r="E287" s="881"/>
      <c r="F287" s="881"/>
      <c r="G287" s="881"/>
      <c r="H287" s="881"/>
      <c r="I287" s="881"/>
      <c r="J287" s="881"/>
      <c r="K287" s="881"/>
      <c r="L287" s="881"/>
      <c r="M287" s="881"/>
      <c r="N287" s="881"/>
      <c r="O287" s="881"/>
      <c r="P287" s="881"/>
      <c r="Q287" s="881"/>
      <c r="R287" s="881"/>
      <c r="S287" s="881"/>
      <c r="T287" s="881"/>
      <c r="U287" s="881"/>
      <c r="V287" s="881"/>
      <c r="W287" s="881"/>
      <c r="X287" s="881"/>
      <c r="Y287" s="881"/>
      <c r="Z287" s="881"/>
      <c r="AA287" s="881"/>
      <c r="AB287" s="881"/>
      <c r="AC287" s="881"/>
      <c r="AD287" s="881"/>
      <c r="AE287" s="881"/>
      <c r="AF287" s="881"/>
    </row>
    <row r="288" spans="1:32" x14ac:dyDescent="0.35">
      <c r="A288" s="881"/>
      <c r="B288" s="881"/>
      <c r="C288" s="881"/>
      <c r="D288" s="881"/>
      <c r="E288" s="881"/>
      <c r="F288" s="881"/>
      <c r="G288" s="881"/>
      <c r="H288" s="881"/>
      <c r="I288" s="881"/>
      <c r="J288" s="881"/>
      <c r="K288" s="881"/>
      <c r="L288" s="881"/>
      <c r="M288" s="881"/>
      <c r="N288" s="881"/>
      <c r="O288" s="881"/>
      <c r="P288" s="881"/>
      <c r="Q288" s="881"/>
      <c r="R288" s="881"/>
      <c r="S288" s="881"/>
      <c r="T288" s="881"/>
      <c r="U288" s="881"/>
      <c r="V288" s="881"/>
      <c r="W288" s="881"/>
      <c r="X288" s="881"/>
      <c r="Y288" s="881"/>
      <c r="Z288" s="881"/>
      <c r="AA288" s="881"/>
      <c r="AB288" s="881"/>
      <c r="AC288" s="881"/>
      <c r="AD288" s="881"/>
      <c r="AE288" s="881"/>
      <c r="AF288" s="881"/>
    </row>
    <row r="289" spans="1:32" x14ac:dyDescent="0.35">
      <c r="A289" s="881"/>
      <c r="B289" s="881"/>
      <c r="C289" s="881"/>
      <c r="D289" s="881"/>
      <c r="E289" s="881"/>
      <c r="F289" s="881"/>
      <c r="G289" s="881"/>
      <c r="H289" s="881"/>
      <c r="I289" s="881"/>
      <c r="J289" s="881"/>
      <c r="K289" s="881"/>
      <c r="L289" s="881"/>
      <c r="M289" s="881"/>
      <c r="N289" s="881"/>
      <c r="O289" s="881"/>
      <c r="P289" s="881"/>
      <c r="Q289" s="881"/>
      <c r="R289" s="881"/>
      <c r="S289" s="881"/>
      <c r="T289" s="881"/>
      <c r="U289" s="881"/>
      <c r="V289" s="881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</row>
    <row r="290" spans="1:32" x14ac:dyDescent="0.35">
      <c r="A290" s="881"/>
      <c r="B290" s="881"/>
      <c r="C290" s="881"/>
      <c r="D290" s="881"/>
      <c r="E290" s="881"/>
      <c r="F290" s="881"/>
      <c r="G290" s="881"/>
      <c r="H290" s="881"/>
      <c r="I290" s="881"/>
      <c r="J290" s="881"/>
      <c r="K290" s="881"/>
      <c r="L290" s="881"/>
      <c r="M290" s="881"/>
      <c r="N290" s="881"/>
      <c r="O290" s="881"/>
      <c r="P290" s="881"/>
      <c r="Q290" s="881"/>
      <c r="R290" s="881"/>
      <c r="S290" s="881"/>
      <c r="T290" s="881"/>
      <c r="U290" s="881"/>
      <c r="V290" s="881"/>
      <c r="W290" s="881"/>
      <c r="X290" s="881"/>
      <c r="Y290" s="881"/>
      <c r="Z290" s="881"/>
      <c r="AA290" s="881"/>
      <c r="AB290" s="881"/>
      <c r="AC290" s="881"/>
      <c r="AD290" s="881"/>
      <c r="AE290" s="881"/>
      <c r="AF290" s="881"/>
    </row>
    <row r="291" spans="1:32" x14ac:dyDescent="0.35">
      <c r="A291" s="881"/>
      <c r="B291" s="881"/>
      <c r="C291" s="881"/>
      <c r="D291" s="881"/>
      <c r="E291" s="881"/>
      <c r="F291" s="881"/>
      <c r="G291" s="881"/>
      <c r="H291" s="881"/>
      <c r="I291" s="881"/>
      <c r="J291" s="881"/>
      <c r="K291" s="881"/>
      <c r="L291" s="881"/>
      <c r="M291" s="881"/>
      <c r="N291" s="881"/>
      <c r="O291" s="881"/>
      <c r="P291" s="881"/>
      <c r="Q291" s="881"/>
      <c r="R291" s="881"/>
      <c r="S291" s="881"/>
      <c r="T291" s="881"/>
      <c r="U291" s="881"/>
      <c r="V291" s="881"/>
      <c r="W291" s="881"/>
      <c r="X291" s="881"/>
      <c r="Y291" s="881"/>
      <c r="Z291" s="881"/>
      <c r="AA291" s="881"/>
      <c r="AB291" s="881"/>
      <c r="AC291" s="881"/>
      <c r="AD291" s="881"/>
      <c r="AE291" s="881"/>
      <c r="AF291" s="881"/>
    </row>
    <row r="292" spans="1:32" x14ac:dyDescent="0.35">
      <c r="A292" s="881"/>
      <c r="B292" s="881"/>
      <c r="C292" s="881"/>
      <c r="D292" s="881"/>
      <c r="E292" s="881"/>
      <c r="F292" s="881"/>
      <c r="G292" s="881"/>
      <c r="H292" s="881"/>
      <c r="I292" s="881"/>
      <c r="J292" s="881"/>
      <c r="K292" s="881"/>
      <c r="L292" s="881"/>
      <c r="M292" s="881"/>
      <c r="N292" s="881"/>
      <c r="O292" s="881"/>
      <c r="P292" s="881"/>
      <c r="Q292" s="881"/>
      <c r="R292" s="881"/>
      <c r="S292" s="881"/>
      <c r="T292" s="881"/>
      <c r="U292" s="881"/>
      <c r="V292" s="881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</row>
    <row r="293" spans="1:32" x14ac:dyDescent="0.35">
      <c r="A293" s="881"/>
      <c r="B293" s="881"/>
      <c r="C293" s="881"/>
      <c r="D293" s="881"/>
      <c r="E293" s="881"/>
      <c r="F293" s="881"/>
      <c r="G293" s="881"/>
      <c r="H293" s="881"/>
      <c r="I293" s="881"/>
      <c r="J293" s="881"/>
      <c r="K293" s="881"/>
      <c r="L293" s="881"/>
      <c r="M293" s="881"/>
      <c r="N293" s="881"/>
      <c r="O293" s="881"/>
      <c r="P293" s="881"/>
      <c r="Q293" s="881"/>
      <c r="R293" s="881"/>
      <c r="S293" s="881"/>
      <c r="T293" s="881"/>
      <c r="U293" s="881"/>
      <c r="V293" s="881"/>
      <c r="W293" s="881"/>
      <c r="X293" s="881"/>
      <c r="Y293" s="881"/>
      <c r="Z293" s="881"/>
      <c r="AA293" s="881"/>
      <c r="AB293" s="881"/>
      <c r="AC293" s="881"/>
      <c r="AD293" s="881"/>
      <c r="AE293" s="881"/>
      <c r="AF293" s="881"/>
    </row>
    <row r="294" spans="1:32" x14ac:dyDescent="0.35">
      <c r="A294" s="881"/>
      <c r="B294" s="881"/>
      <c r="C294" s="881"/>
      <c r="D294" s="881"/>
      <c r="E294" s="881"/>
      <c r="F294" s="881"/>
      <c r="G294" s="881"/>
      <c r="H294" s="881"/>
      <c r="I294" s="881"/>
      <c r="J294" s="881"/>
      <c r="K294" s="881"/>
      <c r="L294" s="881"/>
      <c r="M294" s="881"/>
      <c r="N294" s="881"/>
      <c r="O294" s="881"/>
      <c r="P294" s="881"/>
      <c r="Q294" s="881"/>
      <c r="R294" s="881"/>
      <c r="S294" s="881"/>
      <c r="T294" s="881"/>
      <c r="U294" s="881"/>
      <c r="V294" s="881"/>
      <c r="W294" s="881"/>
      <c r="X294" s="881"/>
      <c r="Y294" s="881"/>
      <c r="Z294" s="881"/>
      <c r="AA294" s="881"/>
      <c r="AB294" s="881"/>
      <c r="AC294" s="881"/>
      <c r="AD294" s="881"/>
      <c r="AE294" s="881"/>
      <c r="AF294" s="881"/>
    </row>
    <row r="295" spans="1:32" x14ac:dyDescent="0.35">
      <c r="A295" s="881"/>
      <c r="B295" s="881"/>
      <c r="C295" s="881"/>
      <c r="D295" s="881"/>
      <c r="E295" s="881"/>
      <c r="F295" s="881"/>
      <c r="G295" s="881"/>
      <c r="H295" s="881"/>
      <c r="I295" s="881"/>
      <c r="J295" s="881"/>
      <c r="K295" s="881"/>
      <c r="L295" s="881"/>
      <c r="M295" s="881"/>
      <c r="N295" s="881"/>
      <c r="O295" s="881"/>
      <c r="P295" s="881"/>
      <c r="Q295" s="881"/>
      <c r="R295" s="881"/>
      <c r="S295" s="881"/>
      <c r="T295" s="881"/>
      <c r="U295" s="881"/>
      <c r="V295" s="881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</row>
    <row r="296" spans="1:32" x14ac:dyDescent="0.35">
      <c r="A296" s="881"/>
      <c r="B296" s="881"/>
      <c r="C296" s="881"/>
      <c r="D296" s="881"/>
      <c r="E296" s="881"/>
      <c r="F296" s="881"/>
      <c r="G296" s="881"/>
      <c r="H296" s="881"/>
      <c r="I296" s="881"/>
      <c r="J296" s="881"/>
      <c r="K296" s="881"/>
      <c r="L296" s="881"/>
      <c r="M296" s="881"/>
      <c r="N296" s="881"/>
      <c r="O296" s="881"/>
      <c r="P296" s="881"/>
      <c r="Q296" s="881"/>
      <c r="R296" s="881"/>
      <c r="S296" s="881"/>
      <c r="T296" s="881"/>
      <c r="U296" s="881"/>
      <c r="V296" s="881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</row>
    <row r="297" spans="1:32" x14ac:dyDescent="0.35">
      <c r="A297" s="881"/>
      <c r="B297" s="881"/>
      <c r="C297" s="881"/>
      <c r="D297" s="881"/>
      <c r="E297" s="881"/>
      <c r="F297" s="881"/>
      <c r="G297" s="881"/>
      <c r="H297" s="881"/>
      <c r="I297" s="881"/>
      <c r="J297" s="881"/>
      <c r="K297" s="881"/>
      <c r="L297" s="881"/>
      <c r="M297" s="881"/>
      <c r="N297" s="881"/>
      <c r="O297" s="881"/>
      <c r="P297" s="881"/>
      <c r="Q297" s="881"/>
      <c r="R297" s="881"/>
      <c r="S297" s="881"/>
      <c r="T297" s="881"/>
      <c r="U297" s="881"/>
      <c r="V297" s="881"/>
      <c r="W297" s="881"/>
      <c r="X297" s="881"/>
      <c r="Y297" s="881"/>
      <c r="Z297" s="881"/>
      <c r="AA297" s="881"/>
      <c r="AB297" s="881"/>
      <c r="AC297" s="881"/>
      <c r="AD297" s="881"/>
      <c r="AE297" s="881"/>
      <c r="AF297" s="881"/>
    </row>
    <row r="298" spans="1:32" x14ac:dyDescent="0.35">
      <c r="A298" s="881"/>
      <c r="B298" s="881"/>
      <c r="C298" s="881"/>
      <c r="D298" s="881"/>
      <c r="E298" s="881"/>
      <c r="F298" s="881"/>
      <c r="G298" s="881"/>
      <c r="H298" s="881"/>
      <c r="I298" s="881"/>
      <c r="J298" s="881"/>
      <c r="K298" s="881"/>
      <c r="L298" s="881"/>
      <c r="M298" s="881"/>
      <c r="N298" s="881"/>
      <c r="O298" s="881"/>
      <c r="P298" s="881"/>
      <c r="Q298" s="881"/>
      <c r="R298" s="881"/>
      <c r="S298" s="881"/>
      <c r="T298" s="881"/>
      <c r="U298" s="881"/>
      <c r="V298" s="881"/>
      <c r="W298" s="881"/>
      <c r="X298" s="881"/>
      <c r="Y298" s="881"/>
      <c r="Z298" s="881"/>
      <c r="AA298" s="881"/>
      <c r="AB298" s="881"/>
      <c r="AC298" s="881"/>
      <c r="AD298" s="881"/>
      <c r="AE298" s="881"/>
      <c r="AF298" s="881"/>
    </row>
    <row r="299" spans="1:32" x14ac:dyDescent="0.35">
      <c r="A299" s="881"/>
      <c r="B299" s="881"/>
      <c r="C299" s="881"/>
      <c r="D299" s="881"/>
      <c r="E299" s="881"/>
      <c r="F299" s="881"/>
      <c r="G299" s="881"/>
      <c r="H299" s="881"/>
      <c r="I299" s="881"/>
      <c r="J299" s="881"/>
      <c r="K299" s="881"/>
      <c r="L299" s="881"/>
      <c r="M299" s="881"/>
      <c r="N299" s="881"/>
      <c r="O299" s="881"/>
      <c r="P299" s="881"/>
      <c r="Q299" s="881"/>
      <c r="R299" s="881"/>
      <c r="S299" s="881"/>
      <c r="T299" s="881"/>
      <c r="U299" s="881"/>
      <c r="V299" s="881"/>
      <c r="W299" s="881"/>
      <c r="X299" s="881"/>
      <c r="Y299" s="881"/>
      <c r="Z299" s="881"/>
      <c r="AA299" s="881"/>
      <c r="AB299" s="881"/>
      <c r="AC299" s="881"/>
      <c r="AD299" s="881"/>
      <c r="AE299" s="881"/>
      <c r="AF299" s="881"/>
    </row>
    <row r="300" spans="1:32" x14ac:dyDescent="0.35">
      <c r="A300" s="881"/>
      <c r="B300" s="881"/>
      <c r="C300" s="881"/>
      <c r="D300" s="881"/>
      <c r="E300" s="881"/>
      <c r="F300" s="881"/>
      <c r="G300" s="881"/>
      <c r="H300" s="881"/>
      <c r="I300" s="881"/>
      <c r="J300" s="881"/>
      <c r="K300" s="881"/>
      <c r="L300" s="881"/>
      <c r="M300" s="881"/>
      <c r="N300" s="881"/>
      <c r="O300" s="881"/>
      <c r="P300" s="881"/>
      <c r="Q300" s="881"/>
      <c r="R300" s="881"/>
      <c r="S300" s="881"/>
      <c r="T300" s="881"/>
      <c r="U300" s="881"/>
      <c r="V300" s="881"/>
      <c r="W300" s="881"/>
      <c r="X300" s="881"/>
      <c r="Y300" s="881"/>
      <c r="Z300" s="881"/>
      <c r="AA300" s="881"/>
      <c r="AB300" s="881"/>
      <c r="AC300" s="881"/>
      <c r="AD300" s="881"/>
      <c r="AE300" s="881"/>
      <c r="AF300" s="881"/>
    </row>
    <row r="301" spans="1:32" x14ac:dyDescent="0.35">
      <c r="A301" s="881"/>
      <c r="B301" s="881"/>
      <c r="C301" s="881"/>
      <c r="D301" s="881"/>
      <c r="E301" s="881"/>
      <c r="F301" s="881"/>
      <c r="G301" s="881"/>
      <c r="H301" s="881"/>
      <c r="I301" s="881"/>
      <c r="J301" s="881"/>
      <c r="K301" s="881"/>
      <c r="L301" s="881"/>
      <c r="M301" s="881"/>
      <c r="N301" s="881"/>
      <c r="O301" s="881"/>
      <c r="P301" s="881"/>
      <c r="Q301" s="881"/>
      <c r="R301" s="881"/>
      <c r="S301" s="881"/>
      <c r="T301" s="881"/>
      <c r="U301" s="881"/>
      <c r="V301" s="881"/>
      <c r="W301" s="881"/>
      <c r="X301" s="881"/>
      <c r="Y301" s="881"/>
      <c r="Z301" s="881"/>
      <c r="AA301" s="881"/>
      <c r="AB301" s="881"/>
      <c r="AC301" s="881"/>
      <c r="AD301" s="881"/>
      <c r="AE301" s="881"/>
      <c r="AF301" s="881"/>
    </row>
    <row r="302" spans="1:32" x14ac:dyDescent="0.35">
      <c r="A302" s="881"/>
      <c r="B302" s="881"/>
      <c r="C302" s="881"/>
      <c r="D302" s="881"/>
      <c r="E302" s="881"/>
      <c r="F302" s="881"/>
      <c r="G302" s="881"/>
      <c r="H302" s="881"/>
      <c r="I302" s="881"/>
      <c r="J302" s="881"/>
      <c r="K302" s="881"/>
      <c r="L302" s="881"/>
      <c r="M302" s="881"/>
      <c r="N302" s="881"/>
      <c r="O302" s="881"/>
      <c r="P302" s="881"/>
      <c r="Q302" s="881"/>
      <c r="R302" s="881"/>
      <c r="S302" s="881"/>
      <c r="T302" s="881"/>
      <c r="U302" s="881"/>
      <c r="V302" s="881"/>
      <c r="W302" s="881"/>
      <c r="X302" s="881"/>
      <c r="Y302" s="881"/>
      <c r="Z302" s="881"/>
      <c r="AA302" s="881"/>
      <c r="AB302" s="881"/>
      <c r="AC302" s="881"/>
      <c r="AD302" s="881"/>
      <c r="AE302" s="881"/>
      <c r="AF302" s="881"/>
    </row>
    <row r="303" spans="1:32" x14ac:dyDescent="0.35">
      <c r="A303" s="881"/>
      <c r="B303" s="881"/>
      <c r="C303" s="881"/>
      <c r="D303" s="881"/>
      <c r="E303" s="881"/>
      <c r="F303" s="881"/>
      <c r="G303" s="881"/>
      <c r="H303" s="881"/>
      <c r="I303" s="881"/>
      <c r="J303" s="881"/>
      <c r="K303" s="881"/>
      <c r="L303" s="881"/>
      <c r="M303" s="881"/>
      <c r="N303" s="881"/>
      <c r="O303" s="881"/>
      <c r="P303" s="881"/>
      <c r="Q303" s="881"/>
      <c r="R303" s="881"/>
      <c r="S303" s="881"/>
      <c r="T303" s="881"/>
      <c r="U303" s="881"/>
      <c r="V303" s="881"/>
      <c r="W303" s="881"/>
      <c r="X303" s="881"/>
      <c r="Y303" s="881"/>
      <c r="Z303" s="881"/>
      <c r="AA303" s="881"/>
      <c r="AB303" s="881"/>
      <c r="AC303" s="881"/>
      <c r="AD303" s="881"/>
      <c r="AE303" s="881"/>
      <c r="AF303" s="881"/>
    </row>
    <row r="304" spans="1:32" x14ac:dyDescent="0.35">
      <c r="A304" s="881"/>
      <c r="B304" s="881"/>
      <c r="C304" s="881"/>
      <c r="D304" s="881"/>
      <c r="E304" s="881"/>
      <c r="F304" s="881"/>
      <c r="G304" s="881"/>
      <c r="H304" s="881"/>
      <c r="I304" s="881"/>
      <c r="J304" s="881"/>
      <c r="K304" s="881"/>
      <c r="L304" s="881"/>
      <c r="M304" s="881"/>
      <c r="N304" s="881"/>
      <c r="O304" s="881"/>
      <c r="P304" s="881"/>
      <c r="Q304" s="881"/>
      <c r="R304" s="881"/>
      <c r="S304" s="881"/>
      <c r="T304" s="881"/>
      <c r="U304" s="881"/>
      <c r="V304" s="881"/>
      <c r="W304" s="881"/>
      <c r="X304" s="881"/>
      <c r="Y304" s="881"/>
      <c r="Z304" s="881"/>
      <c r="AA304" s="881"/>
      <c r="AB304" s="881"/>
      <c r="AC304" s="881"/>
      <c r="AD304" s="881"/>
      <c r="AE304" s="881"/>
      <c r="AF304" s="881"/>
    </row>
    <row r="305" spans="1:32" x14ac:dyDescent="0.35">
      <c r="A305" s="881"/>
      <c r="B305" s="881"/>
      <c r="C305" s="881"/>
      <c r="D305" s="881"/>
      <c r="E305" s="881"/>
      <c r="F305" s="881"/>
      <c r="G305" s="881"/>
      <c r="H305" s="881"/>
      <c r="I305" s="881"/>
      <c r="J305" s="881"/>
      <c r="K305" s="881"/>
      <c r="L305" s="881"/>
      <c r="M305" s="881"/>
      <c r="N305" s="881"/>
      <c r="O305" s="881"/>
      <c r="P305" s="881"/>
      <c r="Q305" s="881"/>
      <c r="R305" s="881"/>
      <c r="S305" s="881"/>
      <c r="T305" s="881"/>
      <c r="U305" s="881"/>
      <c r="V305" s="881"/>
      <c r="W305" s="881"/>
      <c r="X305" s="881"/>
      <c r="Y305" s="881"/>
      <c r="Z305" s="881"/>
      <c r="AA305" s="881"/>
      <c r="AB305" s="881"/>
      <c r="AC305" s="881"/>
      <c r="AD305" s="881"/>
      <c r="AE305" s="881"/>
      <c r="AF305" s="881"/>
    </row>
    <row r="306" spans="1:32" x14ac:dyDescent="0.35">
      <c r="A306" s="881"/>
      <c r="B306" s="881"/>
      <c r="C306" s="881"/>
      <c r="D306" s="881"/>
      <c r="E306" s="881"/>
      <c r="F306" s="881"/>
      <c r="G306" s="881"/>
      <c r="H306" s="881"/>
      <c r="I306" s="881"/>
      <c r="J306" s="881"/>
      <c r="K306" s="881"/>
      <c r="L306" s="881"/>
      <c r="M306" s="881"/>
      <c r="N306" s="881"/>
      <c r="O306" s="881"/>
      <c r="P306" s="881"/>
      <c r="Q306" s="881"/>
      <c r="R306" s="881"/>
      <c r="S306" s="881"/>
      <c r="T306" s="881"/>
      <c r="U306" s="881"/>
      <c r="V306" s="881"/>
      <c r="W306" s="881"/>
      <c r="X306" s="881"/>
      <c r="Y306" s="881"/>
      <c r="Z306" s="881"/>
      <c r="AA306" s="881"/>
      <c r="AB306" s="881"/>
      <c r="AC306" s="881"/>
      <c r="AD306" s="881"/>
      <c r="AE306" s="881"/>
      <c r="AF306" s="881"/>
    </row>
    <row r="307" spans="1:32" x14ac:dyDescent="0.35">
      <c r="A307" s="881"/>
      <c r="B307" s="881"/>
      <c r="C307" s="881"/>
      <c r="D307" s="881"/>
      <c r="E307" s="881"/>
      <c r="F307" s="881"/>
      <c r="G307" s="881"/>
      <c r="H307" s="881"/>
      <c r="I307" s="881"/>
      <c r="J307" s="881"/>
      <c r="K307" s="881"/>
      <c r="L307" s="881"/>
      <c r="M307" s="881"/>
      <c r="N307" s="881"/>
      <c r="O307" s="881"/>
      <c r="P307" s="881"/>
      <c r="Q307" s="881"/>
      <c r="R307" s="881"/>
      <c r="S307" s="881"/>
      <c r="T307" s="881"/>
      <c r="U307" s="881"/>
      <c r="V307" s="881"/>
      <c r="W307" s="881"/>
      <c r="X307" s="881"/>
      <c r="Y307" s="881"/>
      <c r="Z307" s="881"/>
      <c r="AA307" s="881"/>
      <c r="AB307" s="881"/>
      <c r="AC307" s="881"/>
      <c r="AD307" s="881"/>
      <c r="AE307" s="881"/>
      <c r="AF307" s="881"/>
    </row>
    <row r="308" spans="1:32" x14ac:dyDescent="0.35">
      <c r="A308" s="881"/>
      <c r="B308" s="881"/>
      <c r="C308" s="881"/>
      <c r="D308" s="881"/>
      <c r="E308" s="881"/>
      <c r="F308" s="881"/>
      <c r="G308" s="881"/>
      <c r="H308" s="881"/>
      <c r="I308" s="881"/>
      <c r="J308" s="881"/>
      <c r="K308" s="881"/>
      <c r="L308" s="881"/>
      <c r="M308" s="881"/>
      <c r="N308" s="881"/>
      <c r="O308" s="881"/>
      <c r="P308" s="881"/>
      <c r="Q308" s="881"/>
      <c r="R308" s="881"/>
      <c r="S308" s="881"/>
      <c r="T308" s="881"/>
      <c r="U308" s="881"/>
      <c r="V308" s="881"/>
      <c r="W308" s="881"/>
      <c r="X308" s="881"/>
      <c r="Y308" s="881"/>
      <c r="Z308" s="881"/>
      <c r="AA308" s="881"/>
      <c r="AB308" s="881"/>
      <c r="AC308" s="881"/>
      <c r="AD308" s="881"/>
      <c r="AE308" s="881"/>
      <c r="AF308" s="881"/>
    </row>
    <row r="309" spans="1:32" x14ac:dyDescent="0.35">
      <c r="A309" s="881"/>
      <c r="B309" s="881"/>
      <c r="C309" s="881"/>
      <c r="D309" s="881"/>
      <c r="E309" s="881"/>
      <c r="F309" s="881"/>
      <c r="G309" s="881"/>
      <c r="H309" s="881"/>
      <c r="I309" s="881"/>
      <c r="J309" s="881"/>
      <c r="K309" s="881"/>
      <c r="L309" s="881"/>
      <c r="M309" s="881"/>
      <c r="N309" s="881"/>
      <c r="O309" s="881"/>
      <c r="P309" s="881"/>
      <c r="Q309" s="881"/>
      <c r="R309" s="881"/>
      <c r="S309" s="881"/>
      <c r="T309" s="881"/>
      <c r="U309" s="881"/>
      <c r="V309" s="881"/>
      <c r="W309" s="881"/>
      <c r="X309" s="881"/>
      <c r="Y309" s="881"/>
      <c r="Z309" s="881"/>
      <c r="AA309" s="881"/>
      <c r="AB309" s="881"/>
      <c r="AC309" s="881"/>
      <c r="AD309" s="881"/>
      <c r="AE309" s="881"/>
      <c r="AF309" s="881"/>
    </row>
    <row r="310" spans="1:32" x14ac:dyDescent="0.35">
      <c r="A310" s="881"/>
      <c r="B310" s="881"/>
      <c r="C310" s="881"/>
      <c r="D310" s="881"/>
      <c r="E310" s="881"/>
      <c r="F310" s="881"/>
      <c r="G310" s="881"/>
      <c r="H310" s="881"/>
      <c r="I310" s="881"/>
      <c r="J310" s="881"/>
      <c r="K310" s="881"/>
      <c r="L310" s="881"/>
      <c r="M310" s="881"/>
      <c r="N310" s="881"/>
      <c r="O310" s="881"/>
      <c r="P310" s="881"/>
      <c r="Q310" s="881"/>
      <c r="R310" s="881"/>
      <c r="S310" s="881"/>
      <c r="T310" s="881"/>
      <c r="U310" s="881"/>
      <c r="V310" s="881"/>
      <c r="W310" s="881"/>
      <c r="X310" s="881"/>
      <c r="Y310" s="881"/>
      <c r="Z310" s="881"/>
      <c r="AA310" s="881"/>
      <c r="AB310" s="881"/>
      <c r="AC310" s="881"/>
      <c r="AD310" s="881"/>
      <c r="AE310" s="881"/>
      <c r="AF310" s="881"/>
    </row>
    <row r="311" spans="1:32" x14ac:dyDescent="0.35">
      <c r="A311" s="881"/>
      <c r="B311" s="881"/>
      <c r="C311" s="881"/>
      <c r="D311" s="881"/>
      <c r="E311" s="881"/>
      <c r="F311" s="881"/>
      <c r="G311" s="881"/>
      <c r="H311" s="881"/>
      <c r="I311" s="881"/>
      <c r="J311" s="881"/>
      <c r="K311" s="881"/>
      <c r="L311" s="881"/>
      <c r="M311" s="881"/>
      <c r="N311" s="881"/>
      <c r="O311" s="881"/>
      <c r="P311" s="881"/>
      <c r="Q311" s="881"/>
      <c r="R311" s="881"/>
      <c r="S311" s="881"/>
      <c r="T311" s="881"/>
      <c r="U311" s="881"/>
      <c r="V311" s="881"/>
      <c r="W311" s="881"/>
      <c r="X311" s="881"/>
      <c r="Y311" s="881"/>
      <c r="Z311" s="881"/>
      <c r="AA311" s="881"/>
      <c r="AB311" s="881"/>
      <c r="AC311" s="881"/>
      <c r="AD311" s="881"/>
      <c r="AE311" s="881"/>
      <c r="AF311" s="881"/>
    </row>
    <row r="312" spans="1:32" x14ac:dyDescent="0.35">
      <c r="A312" s="881"/>
      <c r="B312" s="881"/>
      <c r="C312" s="881"/>
      <c r="D312" s="881"/>
      <c r="E312" s="881"/>
      <c r="F312" s="881"/>
      <c r="G312" s="881"/>
      <c r="H312" s="881"/>
      <c r="I312" s="881"/>
      <c r="J312" s="881"/>
      <c r="K312" s="881"/>
      <c r="L312" s="881"/>
      <c r="M312" s="881"/>
      <c r="N312" s="881"/>
      <c r="O312" s="881"/>
      <c r="P312" s="881"/>
      <c r="Q312" s="881"/>
      <c r="R312" s="881"/>
      <c r="S312" s="881"/>
      <c r="T312" s="881"/>
      <c r="U312" s="881"/>
      <c r="V312" s="881"/>
      <c r="W312" s="881"/>
      <c r="X312" s="881"/>
      <c r="Y312" s="881"/>
      <c r="Z312" s="881"/>
      <c r="AA312" s="881"/>
      <c r="AB312" s="881"/>
      <c r="AC312" s="881"/>
      <c r="AD312" s="881"/>
      <c r="AE312" s="881"/>
      <c r="AF312" s="881"/>
    </row>
    <row r="313" spans="1:32" x14ac:dyDescent="0.35">
      <c r="A313" s="881"/>
      <c r="B313" s="881"/>
      <c r="C313" s="881"/>
      <c r="D313" s="881"/>
      <c r="E313" s="881"/>
      <c r="F313" s="881"/>
      <c r="G313" s="881"/>
      <c r="H313" s="881"/>
      <c r="I313" s="881"/>
      <c r="J313" s="881"/>
      <c r="K313" s="881"/>
      <c r="L313" s="881"/>
      <c r="M313" s="881"/>
      <c r="N313" s="881"/>
      <c r="O313" s="881"/>
      <c r="P313" s="881"/>
      <c r="Q313" s="881"/>
      <c r="R313" s="881"/>
      <c r="S313" s="881"/>
      <c r="T313" s="881"/>
      <c r="U313" s="881"/>
      <c r="V313" s="881"/>
      <c r="W313" s="881"/>
      <c r="X313" s="881"/>
      <c r="Y313" s="881"/>
      <c r="Z313" s="881"/>
      <c r="AA313" s="881"/>
      <c r="AB313" s="881"/>
      <c r="AC313" s="881"/>
      <c r="AD313" s="881"/>
      <c r="AE313" s="881"/>
      <c r="AF313" s="881"/>
    </row>
    <row r="314" spans="1:32" x14ac:dyDescent="0.35">
      <c r="A314" s="881"/>
      <c r="B314" s="881"/>
      <c r="C314" s="881"/>
      <c r="D314" s="881"/>
      <c r="E314" s="881"/>
      <c r="F314" s="881"/>
      <c r="G314" s="881"/>
      <c r="H314" s="881"/>
      <c r="I314" s="881"/>
      <c r="J314" s="881"/>
      <c r="K314" s="881"/>
      <c r="L314" s="881"/>
      <c r="M314" s="881"/>
      <c r="N314" s="881"/>
      <c r="O314" s="881"/>
      <c r="P314" s="881"/>
      <c r="Q314" s="881"/>
      <c r="R314" s="881"/>
      <c r="S314" s="881"/>
      <c r="T314" s="881"/>
      <c r="U314" s="881"/>
      <c r="V314" s="881"/>
      <c r="W314" s="881"/>
      <c r="X314" s="881"/>
      <c r="Y314" s="881"/>
      <c r="Z314" s="881"/>
      <c r="AA314" s="881"/>
      <c r="AB314" s="881"/>
      <c r="AC314" s="881"/>
      <c r="AD314" s="881"/>
      <c r="AE314" s="881"/>
      <c r="AF314" s="881"/>
    </row>
    <row r="315" spans="1:32" x14ac:dyDescent="0.35">
      <c r="A315" s="881"/>
      <c r="B315" s="881"/>
      <c r="C315" s="881"/>
      <c r="D315" s="881"/>
      <c r="E315" s="881"/>
      <c r="F315" s="881"/>
      <c r="G315" s="881"/>
      <c r="H315" s="881"/>
      <c r="I315" s="881"/>
      <c r="J315" s="881"/>
      <c r="K315" s="881"/>
      <c r="L315" s="881"/>
      <c r="M315" s="881"/>
      <c r="N315" s="881"/>
      <c r="O315" s="881"/>
      <c r="P315" s="881"/>
      <c r="Q315" s="881"/>
      <c r="R315" s="881"/>
      <c r="S315" s="881"/>
      <c r="T315" s="881"/>
      <c r="U315" s="881"/>
      <c r="V315" s="881"/>
      <c r="W315" s="881"/>
      <c r="X315" s="881"/>
      <c r="Y315" s="881"/>
      <c r="Z315" s="881"/>
      <c r="AA315" s="881"/>
      <c r="AB315" s="881"/>
      <c r="AC315" s="881"/>
      <c r="AD315" s="881"/>
      <c r="AE315" s="881"/>
      <c r="AF315" s="881"/>
    </row>
    <row r="316" spans="1:32" x14ac:dyDescent="0.35">
      <c r="A316" s="881"/>
      <c r="B316" s="881"/>
      <c r="C316" s="881"/>
      <c r="D316" s="881"/>
      <c r="E316" s="881"/>
      <c r="F316" s="881"/>
      <c r="G316" s="881"/>
      <c r="H316" s="881"/>
      <c r="I316" s="881"/>
      <c r="J316" s="881"/>
      <c r="K316" s="881"/>
      <c r="L316" s="881"/>
      <c r="M316" s="881"/>
      <c r="N316" s="881"/>
      <c r="O316" s="881"/>
      <c r="P316" s="881"/>
      <c r="Q316" s="881"/>
      <c r="R316" s="881"/>
      <c r="S316" s="881"/>
      <c r="T316" s="881"/>
      <c r="U316" s="881"/>
      <c r="V316" s="881"/>
      <c r="W316" s="881"/>
      <c r="X316" s="881"/>
      <c r="Y316" s="881"/>
      <c r="Z316" s="881"/>
      <c r="AA316" s="881"/>
      <c r="AB316" s="881"/>
      <c r="AC316" s="881"/>
      <c r="AD316" s="881"/>
      <c r="AE316" s="881"/>
      <c r="AF316" s="881"/>
    </row>
    <row r="317" spans="1:32" x14ac:dyDescent="0.35">
      <c r="A317" s="881"/>
      <c r="B317" s="881"/>
      <c r="C317" s="881"/>
      <c r="D317" s="881"/>
      <c r="E317" s="881"/>
      <c r="F317" s="881"/>
      <c r="G317" s="881"/>
      <c r="H317" s="881"/>
      <c r="I317" s="881"/>
      <c r="J317" s="881"/>
      <c r="K317" s="881"/>
      <c r="L317" s="881"/>
      <c r="M317" s="881"/>
      <c r="N317" s="881"/>
      <c r="O317" s="881"/>
      <c r="P317" s="881"/>
      <c r="Q317" s="881"/>
      <c r="R317" s="881"/>
      <c r="S317" s="881"/>
      <c r="T317" s="881"/>
      <c r="U317" s="881"/>
      <c r="V317" s="881"/>
      <c r="W317" s="881"/>
      <c r="X317" s="881"/>
      <c r="Y317" s="881"/>
      <c r="Z317" s="881"/>
      <c r="AA317" s="881"/>
      <c r="AB317" s="881"/>
      <c r="AC317" s="881"/>
      <c r="AD317" s="881"/>
      <c r="AE317" s="881"/>
      <c r="AF317" s="881"/>
    </row>
    <row r="318" spans="1:32" x14ac:dyDescent="0.35">
      <c r="A318" s="881"/>
      <c r="B318" s="881"/>
      <c r="C318" s="881"/>
      <c r="D318" s="881"/>
      <c r="E318" s="881"/>
      <c r="F318" s="881"/>
      <c r="G318" s="881"/>
      <c r="H318" s="881"/>
      <c r="I318" s="881"/>
      <c r="J318" s="881"/>
      <c r="K318" s="881"/>
      <c r="L318" s="881"/>
      <c r="M318" s="881"/>
      <c r="N318" s="881"/>
      <c r="O318" s="881"/>
      <c r="P318" s="881"/>
      <c r="Q318" s="881"/>
      <c r="R318" s="881"/>
      <c r="S318" s="881"/>
      <c r="T318" s="881"/>
      <c r="U318" s="881"/>
      <c r="V318" s="881"/>
      <c r="W318" s="881"/>
      <c r="X318" s="881"/>
      <c r="Y318" s="881"/>
      <c r="Z318" s="881"/>
      <c r="AA318" s="881"/>
      <c r="AB318" s="881"/>
      <c r="AC318" s="881"/>
      <c r="AD318" s="881"/>
      <c r="AE318" s="881"/>
      <c r="AF318" s="881"/>
    </row>
    <row r="319" spans="1:32" x14ac:dyDescent="0.35">
      <c r="A319" s="881"/>
      <c r="B319" s="881"/>
      <c r="C319" s="881"/>
      <c r="D319" s="881"/>
      <c r="E319" s="881"/>
      <c r="F319" s="881"/>
      <c r="G319" s="881"/>
      <c r="H319" s="881"/>
      <c r="I319" s="881"/>
      <c r="J319" s="881"/>
      <c r="K319" s="881"/>
      <c r="L319" s="881"/>
      <c r="M319" s="881"/>
      <c r="N319" s="881"/>
      <c r="O319" s="881"/>
      <c r="P319" s="881"/>
      <c r="Q319" s="881"/>
      <c r="R319" s="881"/>
      <c r="S319" s="881"/>
      <c r="T319" s="881"/>
      <c r="U319" s="881"/>
      <c r="V319" s="881"/>
      <c r="W319" s="881"/>
      <c r="X319" s="881"/>
      <c r="Y319" s="881"/>
      <c r="Z319" s="881"/>
      <c r="AA319" s="881"/>
      <c r="AB319" s="881"/>
      <c r="AC319" s="881"/>
      <c r="AD319" s="881"/>
      <c r="AE319" s="881"/>
      <c r="AF319" s="881"/>
    </row>
    <row r="320" spans="1:32" x14ac:dyDescent="0.35">
      <c r="A320" s="881"/>
      <c r="B320" s="881"/>
      <c r="C320" s="881"/>
      <c r="D320" s="881"/>
      <c r="E320" s="881"/>
      <c r="F320" s="881"/>
      <c r="G320" s="881"/>
      <c r="H320" s="881"/>
      <c r="I320" s="881"/>
      <c r="J320" s="881"/>
      <c r="K320" s="881"/>
      <c r="L320" s="881"/>
      <c r="M320" s="881"/>
      <c r="N320" s="881"/>
      <c r="O320" s="881"/>
      <c r="P320" s="881"/>
      <c r="Q320" s="881"/>
      <c r="R320" s="881"/>
      <c r="S320" s="881"/>
      <c r="T320" s="881"/>
      <c r="U320" s="881"/>
      <c r="V320" s="881"/>
      <c r="W320" s="881"/>
      <c r="X320" s="881"/>
      <c r="Y320" s="881"/>
      <c r="Z320" s="881"/>
      <c r="AA320" s="881"/>
      <c r="AB320" s="881"/>
      <c r="AC320" s="881"/>
      <c r="AD320" s="881"/>
      <c r="AE320" s="881"/>
      <c r="AF320" s="881"/>
    </row>
    <row r="321" spans="1:32" x14ac:dyDescent="0.35">
      <c r="A321" s="881"/>
      <c r="B321" s="881"/>
      <c r="C321" s="881"/>
      <c r="D321" s="881"/>
      <c r="E321" s="881"/>
      <c r="F321" s="881"/>
      <c r="G321" s="881"/>
      <c r="H321" s="881"/>
      <c r="I321" s="881"/>
      <c r="J321" s="881"/>
      <c r="K321" s="881"/>
      <c r="L321" s="881"/>
      <c r="M321" s="881"/>
      <c r="N321" s="881"/>
      <c r="O321" s="881"/>
      <c r="P321" s="881"/>
      <c r="Q321" s="881"/>
      <c r="R321" s="881"/>
      <c r="S321" s="881"/>
      <c r="T321" s="881"/>
      <c r="U321" s="881"/>
      <c r="V321" s="881"/>
      <c r="W321" s="881"/>
      <c r="X321" s="881"/>
      <c r="Y321" s="881"/>
      <c r="Z321" s="881"/>
      <c r="AA321" s="881"/>
      <c r="AB321" s="881"/>
      <c r="AC321" s="881"/>
      <c r="AD321" s="881"/>
      <c r="AE321" s="881"/>
      <c r="AF321" s="881"/>
    </row>
    <row r="322" spans="1:32" x14ac:dyDescent="0.35">
      <c r="A322" s="881"/>
      <c r="B322" s="881"/>
      <c r="C322" s="881"/>
      <c r="D322" s="881"/>
      <c r="E322" s="881"/>
      <c r="F322" s="881"/>
      <c r="G322" s="881"/>
      <c r="H322" s="881"/>
      <c r="I322" s="881"/>
      <c r="J322" s="881"/>
      <c r="K322" s="881"/>
      <c r="L322" s="881"/>
      <c r="M322" s="881"/>
      <c r="N322" s="881"/>
      <c r="O322" s="881"/>
      <c r="P322" s="881"/>
      <c r="Q322" s="881"/>
      <c r="R322" s="881"/>
      <c r="S322" s="881"/>
      <c r="T322" s="881"/>
      <c r="U322" s="881"/>
      <c r="V322" s="881"/>
      <c r="W322" s="881"/>
      <c r="X322" s="881"/>
      <c r="Y322" s="881"/>
      <c r="Z322" s="881"/>
      <c r="AA322" s="881"/>
      <c r="AB322" s="881"/>
      <c r="AC322" s="881"/>
      <c r="AD322" s="881"/>
      <c r="AE322" s="881"/>
      <c r="AF322" s="881"/>
    </row>
    <row r="323" spans="1:32" x14ac:dyDescent="0.35">
      <c r="A323" s="881"/>
      <c r="B323" s="881"/>
      <c r="C323" s="881"/>
      <c r="D323" s="881"/>
      <c r="E323" s="881"/>
      <c r="F323" s="881"/>
      <c r="G323" s="881"/>
      <c r="H323" s="881"/>
      <c r="I323" s="881"/>
      <c r="J323" s="881"/>
      <c r="K323" s="881"/>
      <c r="L323" s="881"/>
      <c r="M323" s="881"/>
      <c r="N323" s="881"/>
      <c r="O323" s="881"/>
      <c r="P323" s="881"/>
      <c r="Q323" s="881"/>
      <c r="R323" s="881"/>
      <c r="S323" s="881"/>
      <c r="T323" s="881"/>
      <c r="U323" s="881"/>
      <c r="V323" s="881"/>
      <c r="W323" s="881"/>
      <c r="X323" s="881"/>
      <c r="Y323" s="881"/>
      <c r="Z323" s="881"/>
      <c r="AA323" s="881"/>
      <c r="AB323" s="881"/>
      <c r="AC323" s="881"/>
      <c r="AD323" s="881"/>
      <c r="AE323" s="881"/>
      <c r="AF323" s="881"/>
    </row>
    <row r="324" spans="1:32" x14ac:dyDescent="0.35">
      <c r="A324" s="881"/>
      <c r="B324" s="881"/>
      <c r="C324" s="881"/>
      <c r="D324" s="881"/>
      <c r="E324" s="881"/>
      <c r="F324" s="881"/>
      <c r="G324" s="881"/>
      <c r="H324" s="881"/>
      <c r="I324" s="881"/>
      <c r="J324" s="881"/>
      <c r="K324" s="881"/>
      <c r="L324" s="881"/>
      <c r="M324" s="881"/>
      <c r="N324" s="881"/>
      <c r="O324" s="881"/>
      <c r="P324" s="881"/>
      <c r="Q324" s="881"/>
      <c r="R324" s="881"/>
      <c r="S324" s="881"/>
      <c r="T324" s="881"/>
      <c r="U324" s="881"/>
      <c r="V324" s="881"/>
      <c r="W324" s="881"/>
      <c r="X324" s="881"/>
      <c r="Y324" s="881"/>
      <c r="Z324" s="881"/>
      <c r="AA324" s="881"/>
      <c r="AB324" s="881"/>
      <c r="AC324" s="881"/>
      <c r="AD324" s="881"/>
      <c r="AE324" s="881"/>
      <c r="AF324" s="881"/>
    </row>
    <row r="325" spans="1:32" x14ac:dyDescent="0.35">
      <c r="A325" s="881"/>
      <c r="B325" s="881"/>
      <c r="C325" s="881"/>
      <c r="D325" s="881"/>
      <c r="E325" s="881"/>
      <c r="F325" s="881"/>
      <c r="G325" s="881"/>
      <c r="H325" s="881"/>
      <c r="I325" s="881"/>
      <c r="J325" s="881"/>
      <c r="K325" s="881"/>
      <c r="L325" s="881"/>
      <c r="M325" s="881"/>
      <c r="N325" s="881"/>
      <c r="O325" s="881"/>
      <c r="P325" s="881"/>
      <c r="Q325" s="881"/>
      <c r="R325" s="881"/>
      <c r="S325" s="881"/>
      <c r="T325" s="881"/>
      <c r="U325" s="881"/>
      <c r="V325" s="881"/>
      <c r="W325" s="881"/>
      <c r="X325" s="881"/>
      <c r="Y325" s="881"/>
      <c r="Z325" s="881"/>
      <c r="AA325" s="881"/>
      <c r="AB325" s="881"/>
      <c r="AC325" s="881"/>
      <c r="AD325" s="881"/>
      <c r="AE325" s="881"/>
      <c r="AF325" s="881"/>
    </row>
    <row r="326" spans="1:32" x14ac:dyDescent="0.35">
      <c r="A326" s="881"/>
      <c r="B326" s="881"/>
      <c r="C326" s="881"/>
      <c r="D326" s="881"/>
      <c r="E326" s="881"/>
      <c r="F326" s="881"/>
      <c r="G326" s="881"/>
      <c r="H326" s="881"/>
      <c r="I326" s="881"/>
      <c r="J326" s="881"/>
      <c r="K326" s="881"/>
      <c r="L326" s="881"/>
      <c r="M326" s="881"/>
      <c r="N326" s="881"/>
      <c r="O326" s="881"/>
      <c r="P326" s="881"/>
      <c r="Q326" s="881"/>
      <c r="R326" s="881"/>
      <c r="S326" s="881"/>
      <c r="T326" s="881"/>
      <c r="U326" s="881"/>
      <c r="V326" s="881"/>
      <c r="W326" s="881"/>
      <c r="X326" s="881"/>
      <c r="Y326" s="881"/>
      <c r="Z326" s="881"/>
      <c r="AA326" s="881"/>
      <c r="AB326" s="881"/>
      <c r="AC326" s="881"/>
      <c r="AD326" s="881"/>
      <c r="AE326" s="881"/>
      <c r="AF326" s="881"/>
    </row>
    <row r="327" spans="1:32" x14ac:dyDescent="0.35">
      <c r="A327" s="881"/>
      <c r="B327" s="881"/>
      <c r="C327" s="881"/>
      <c r="D327" s="881"/>
      <c r="E327" s="881"/>
      <c r="F327" s="881"/>
      <c r="G327" s="881"/>
      <c r="H327" s="881"/>
      <c r="I327" s="881"/>
      <c r="J327" s="881"/>
      <c r="K327" s="881"/>
      <c r="L327" s="881"/>
      <c r="M327" s="881"/>
      <c r="N327" s="881"/>
      <c r="O327" s="881"/>
      <c r="P327" s="881"/>
      <c r="Q327" s="881"/>
      <c r="R327" s="881"/>
      <c r="S327" s="881"/>
      <c r="T327" s="881"/>
      <c r="U327" s="881"/>
      <c r="V327" s="881"/>
      <c r="W327" s="881"/>
      <c r="X327" s="881"/>
      <c r="Y327" s="881"/>
      <c r="Z327" s="881"/>
      <c r="AA327" s="881"/>
      <c r="AB327" s="881"/>
      <c r="AC327" s="881"/>
      <c r="AD327" s="881"/>
      <c r="AE327" s="881"/>
      <c r="AF327" s="881"/>
    </row>
    <row r="328" spans="1:32" x14ac:dyDescent="0.35">
      <c r="A328" s="881"/>
      <c r="B328" s="881"/>
      <c r="C328" s="881"/>
      <c r="D328" s="881"/>
      <c r="E328" s="881"/>
      <c r="F328" s="881"/>
      <c r="G328" s="881"/>
      <c r="H328" s="881"/>
      <c r="I328" s="881"/>
      <c r="J328" s="881"/>
      <c r="K328" s="881"/>
      <c r="L328" s="881"/>
      <c r="M328" s="881"/>
      <c r="N328" s="881"/>
      <c r="O328" s="881"/>
      <c r="P328" s="881"/>
      <c r="Q328" s="881"/>
      <c r="R328" s="881"/>
      <c r="S328" s="881"/>
      <c r="T328" s="881"/>
      <c r="U328" s="881"/>
      <c r="V328" s="881"/>
      <c r="W328" s="881"/>
      <c r="X328" s="881"/>
      <c r="Y328" s="881"/>
      <c r="Z328" s="881"/>
      <c r="AA328" s="881"/>
      <c r="AB328" s="881"/>
      <c r="AC328" s="881"/>
      <c r="AD328" s="881"/>
      <c r="AE328" s="881"/>
      <c r="AF328" s="881"/>
    </row>
    <row r="329" spans="1:32" x14ac:dyDescent="0.35">
      <c r="A329" s="881"/>
      <c r="B329" s="881"/>
      <c r="C329" s="881"/>
      <c r="D329" s="881"/>
      <c r="E329" s="881"/>
      <c r="F329" s="881"/>
      <c r="G329" s="881"/>
      <c r="H329" s="881"/>
      <c r="I329" s="881"/>
      <c r="J329" s="881"/>
      <c r="K329" s="881"/>
      <c r="L329" s="881"/>
      <c r="M329" s="881"/>
      <c r="N329" s="881"/>
      <c r="O329" s="881"/>
      <c r="P329" s="881"/>
      <c r="Q329" s="881"/>
      <c r="R329" s="881"/>
      <c r="S329" s="881"/>
      <c r="T329" s="881"/>
      <c r="U329" s="881"/>
      <c r="V329" s="881"/>
      <c r="W329" s="881"/>
      <c r="X329" s="881"/>
      <c r="Y329" s="881"/>
      <c r="Z329" s="881"/>
      <c r="AA329" s="881"/>
      <c r="AB329" s="881"/>
      <c r="AC329" s="881"/>
      <c r="AD329" s="881"/>
      <c r="AE329" s="881"/>
      <c r="AF329" s="881"/>
    </row>
    <row r="330" spans="1:32" x14ac:dyDescent="0.35">
      <c r="A330" s="881"/>
      <c r="B330" s="881"/>
      <c r="C330" s="881"/>
      <c r="D330" s="881"/>
      <c r="E330" s="881"/>
      <c r="F330" s="881"/>
      <c r="G330" s="881"/>
      <c r="H330" s="881"/>
      <c r="I330" s="881"/>
      <c r="J330" s="881"/>
      <c r="K330" s="881"/>
      <c r="L330" s="881"/>
      <c r="M330" s="881"/>
      <c r="N330" s="881"/>
      <c r="O330" s="881"/>
      <c r="P330" s="881"/>
      <c r="Q330" s="881"/>
      <c r="R330" s="881"/>
      <c r="S330" s="881"/>
      <c r="T330" s="881"/>
      <c r="U330" s="881"/>
      <c r="V330" s="881"/>
      <c r="W330" s="881"/>
      <c r="X330" s="881"/>
      <c r="Y330" s="881"/>
      <c r="Z330" s="881"/>
      <c r="AA330" s="881"/>
      <c r="AB330" s="881"/>
      <c r="AC330" s="881"/>
      <c r="AD330" s="881"/>
      <c r="AE330" s="881"/>
      <c r="AF330" s="881"/>
    </row>
    <row r="331" spans="1:32" x14ac:dyDescent="0.35">
      <c r="A331" s="881"/>
      <c r="B331" s="881"/>
      <c r="C331" s="881"/>
      <c r="D331" s="881"/>
      <c r="E331" s="881"/>
      <c r="F331" s="881"/>
      <c r="G331" s="881"/>
      <c r="H331" s="881"/>
      <c r="I331" s="881"/>
      <c r="J331" s="881"/>
      <c r="K331" s="881"/>
      <c r="L331" s="881"/>
      <c r="M331" s="881"/>
      <c r="N331" s="881"/>
      <c r="O331" s="881"/>
      <c r="P331" s="881"/>
      <c r="Q331" s="881"/>
      <c r="R331" s="881"/>
      <c r="S331" s="881"/>
      <c r="T331" s="881"/>
      <c r="U331" s="881"/>
      <c r="V331" s="881"/>
      <c r="W331" s="881"/>
      <c r="X331" s="881"/>
      <c r="Y331" s="881"/>
      <c r="Z331" s="881"/>
      <c r="AA331" s="881"/>
      <c r="AB331" s="881"/>
      <c r="AC331" s="881"/>
      <c r="AD331" s="881"/>
      <c r="AE331" s="881"/>
      <c r="AF331" s="881"/>
    </row>
    <row r="332" spans="1:32" x14ac:dyDescent="0.35">
      <c r="A332" s="881"/>
      <c r="B332" s="881"/>
      <c r="C332" s="881"/>
      <c r="D332" s="881"/>
      <c r="E332" s="881"/>
      <c r="F332" s="881"/>
      <c r="G332" s="881"/>
      <c r="H332" s="881"/>
      <c r="I332" s="881"/>
      <c r="J332" s="881"/>
      <c r="K332" s="881"/>
      <c r="L332" s="881"/>
      <c r="M332" s="881"/>
      <c r="N332" s="881"/>
      <c r="O332" s="881"/>
      <c r="P332" s="881"/>
      <c r="Q332" s="881"/>
      <c r="R332" s="881"/>
      <c r="S332" s="881"/>
      <c r="T332" s="881"/>
      <c r="U332" s="881"/>
      <c r="V332" s="881"/>
      <c r="W332" s="881"/>
      <c r="X332" s="881"/>
      <c r="Y332" s="881"/>
      <c r="Z332" s="881"/>
      <c r="AA332" s="881"/>
      <c r="AB332" s="881"/>
      <c r="AC332" s="881"/>
      <c r="AD332" s="881"/>
      <c r="AE332" s="881"/>
      <c r="AF332" s="881"/>
    </row>
    <row r="333" spans="1:32" x14ac:dyDescent="0.35">
      <c r="A333" s="881"/>
      <c r="B333" s="881"/>
      <c r="C333" s="881"/>
      <c r="D333" s="881"/>
      <c r="E333" s="881"/>
      <c r="F333" s="881"/>
      <c r="G333" s="881"/>
      <c r="H333" s="881"/>
      <c r="I333" s="881"/>
      <c r="J333" s="881"/>
      <c r="K333" s="881"/>
      <c r="L333" s="881"/>
      <c r="M333" s="881"/>
      <c r="N333" s="881"/>
      <c r="O333" s="881"/>
      <c r="P333" s="881"/>
      <c r="Q333" s="881"/>
      <c r="R333" s="881"/>
      <c r="S333" s="881"/>
      <c r="T333" s="881"/>
      <c r="U333" s="881"/>
      <c r="V333" s="881"/>
      <c r="W333" s="881"/>
      <c r="X333" s="881"/>
      <c r="Y333" s="881"/>
      <c r="Z333" s="881"/>
      <c r="AA333" s="881"/>
      <c r="AB333" s="881"/>
      <c r="AC333" s="881"/>
      <c r="AD333" s="881"/>
      <c r="AE333" s="881"/>
      <c r="AF333" s="881"/>
    </row>
    <row r="334" spans="1:32" x14ac:dyDescent="0.35">
      <c r="A334" s="881"/>
      <c r="B334" s="881"/>
      <c r="C334" s="881"/>
      <c r="D334" s="881"/>
      <c r="E334" s="881"/>
      <c r="F334" s="881"/>
      <c r="G334" s="881"/>
      <c r="H334" s="881"/>
      <c r="I334" s="881"/>
      <c r="J334" s="881"/>
      <c r="K334" s="881"/>
      <c r="L334" s="881"/>
      <c r="M334" s="881"/>
      <c r="N334" s="881"/>
      <c r="O334" s="881"/>
      <c r="P334" s="881"/>
      <c r="Q334" s="881"/>
      <c r="R334" s="881"/>
      <c r="S334" s="881"/>
      <c r="T334" s="881"/>
      <c r="U334" s="881"/>
      <c r="V334" s="881"/>
      <c r="W334" s="881"/>
      <c r="X334" s="881"/>
      <c r="Y334" s="881"/>
      <c r="Z334" s="881"/>
      <c r="AA334" s="881"/>
      <c r="AB334" s="881"/>
      <c r="AC334" s="881"/>
      <c r="AD334" s="881"/>
      <c r="AE334" s="881"/>
      <c r="AF334" s="881"/>
    </row>
    <row r="335" spans="1:32" x14ac:dyDescent="0.35">
      <c r="A335" s="881"/>
      <c r="B335" s="881"/>
      <c r="C335" s="881"/>
      <c r="D335" s="881"/>
      <c r="E335" s="881"/>
      <c r="F335" s="881"/>
      <c r="G335" s="881"/>
      <c r="H335" s="881"/>
      <c r="I335" s="881"/>
      <c r="J335" s="881"/>
      <c r="K335" s="881"/>
      <c r="L335" s="881"/>
      <c r="M335" s="881"/>
      <c r="N335" s="881"/>
      <c r="O335" s="881"/>
      <c r="P335" s="881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</row>
    <row r="336" spans="1:32" x14ac:dyDescent="0.35">
      <c r="A336" s="881"/>
      <c r="B336" s="881"/>
      <c r="C336" s="881"/>
      <c r="D336" s="881"/>
      <c r="E336" s="881"/>
      <c r="F336" s="881"/>
      <c r="G336" s="881"/>
      <c r="H336" s="881"/>
      <c r="I336" s="881"/>
      <c r="J336" s="881"/>
      <c r="K336" s="881"/>
      <c r="L336" s="881"/>
      <c r="M336" s="881"/>
      <c r="N336" s="881"/>
      <c r="O336" s="881"/>
      <c r="P336" s="881"/>
      <c r="Q336" s="881"/>
      <c r="R336" s="881"/>
      <c r="S336" s="881"/>
      <c r="T336" s="881"/>
      <c r="U336" s="881"/>
      <c r="V336" s="881"/>
      <c r="W336" s="881"/>
      <c r="X336" s="881"/>
      <c r="Y336" s="881"/>
      <c r="Z336" s="881"/>
      <c r="AA336" s="881"/>
      <c r="AB336" s="881"/>
      <c r="AC336" s="881"/>
      <c r="AD336" s="881"/>
      <c r="AE336" s="881"/>
      <c r="AF336" s="881"/>
    </row>
    <row r="337" spans="1:32" x14ac:dyDescent="0.35">
      <c r="A337" s="881"/>
      <c r="B337" s="881"/>
      <c r="C337" s="881"/>
      <c r="D337" s="881"/>
      <c r="E337" s="881"/>
      <c r="F337" s="881"/>
      <c r="G337" s="881"/>
      <c r="H337" s="881"/>
      <c r="I337" s="881"/>
      <c r="J337" s="881"/>
      <c r="K337" s="881"/>
      <c r="L337" s="881"/>
      <c r="M337" s="881"/>
      <c r="N337" s="881"/>
      <c r="O337" s="881"/>
      <c r="P337" s="881"/>
      <c r="Q337" s="881"/>
      <c r="R337" s="881"/>
      <c r="S337" s="881"/>
      <c r="T337" s="881"/>
      <c r="U337" s="881"/>
      <c r="V337" s="881"/>
      <c r="W337" s="881"/>
      <c r="X337" s="881"/>
      <c r="Y337" s="881"/>
      <c r="Z337" s="881"/>
      <c r="AA337" s="881"/>
      <c r="AB337" s="881"/>
      <c r="AC337" s="881"/>
      <c r="AD337" s="881"/>
      <c r="AE337" s="881"/>
      <c r="AF337" s="881"/>
    </row>
    <row r="338" spans="1:32" x14ac:dyDescent="0.35">
      <c r="A338" s="881"/>
      <c r="B338" s="881"/>
      <c r="C338" s="881"/>
      <c r="D338" s="881"/>
      <c r="E338" s="881"/>
      <c r="F338" s="881"/>
      <c r="G338" s="881"/>
      <c r="H338" s="881"/>
      <c r="I338" s="881"/>
      <c r="J338" s="881"/>
      <c r="K338" s="881"/>
      <c r="L338" s="881"/>
      <c r="M338" s="881"/>
      <c r="N338" s="881"/>
      <c r="O338" s="881"/>
      <c r="P338" s="881"/>
      <c r="Q338" s="881"/>
      <c r="R338" s="881"/>
      <c r="S338" s="881"/>
      <c r="T338" s="881"/>
      <c r="U338" s="881"/>
      <c r="V338" s="881"/>
      <c r="W338" s="881"/>
      <c r="X338" s="881"/>
      <c r="Y338" s="881"/>
      <c r="Z338" s="881"/>
      <c r="AA338" s="881"/>
      <c r="AB338" s="881"/>
      <c r="AC338" s="881"/>
      <c r="AD338" s="881"/>
      <c r="AE338" s="881"/>
      <c r="AF338" s="881"/>
    </row>
    <row r="339" spans="1:32" x14ac:dyDescent="0.35">
      <c r="A339" s="881"/>
      <c r="B339" s="881"/>
      <c r="C339" s="881"/>
      <c r="D339" s="881"/>
      <c r="E339" s="881"/>
      <c r="F339" s="881"/>
      <c r="G339" s="881"/>
      <c r="H339" s="881"/>
      <c r="I339" s="881"/>
      <c r="J339" s="881"/>
      <c r="K339" s="881"/>
      <c r="L339" s="881"/>
      <c r="M339" s="881"/>
      <c r="N339" s="881"/>
      <c r="O339" s="881"/>
      <c r="P339" s="881"/>
      <c r="Q339" s="881"/>
      <c r="R339" s="881"/>
      <c r="S339" s="881"/>
      <c r="T339" s="881"/>
      <c r="U339" s="881"/>
      <c r="V339" s="881"/>
      <c r="W339" s="881"/>
      <c r="X339" s="881"/>
      <c r="Y339" s="881"/>
      <c r="Z339" s="881"/>
      <c r="AA339" s="881"/>
      <c r="AB339" s="881"/>
      <c r="AC339" s="881"/>
      <c r="AD339" s="881"/>
      <c r="AE339" s="881"/>
      <c r="AF339" s="881"/>
    </row>
    <row r="340" spans="1:32" x14ac:dyDescent="0.35">
      <c r="A340" s="881"/>
      <c r="B340" s="881"/>
      <c r="C340" s="881"/>
      <c r="D340" s="881"/>
      <c r="E340" s="881"/>
      <c r="F340" s="881"/>
      <c r="G340" s="881"/>
      <c r="H340" s="881"/>
      <c r="I340" s="881"/>
      <c r="J340" s="881"/>
      <c r="K340" s="881"/>
      <c r="L340" s="881"/>
      <c r="M340" s="881"/>
      <c r="N340" s="881"/>
      <c r="O340" s="881"/>
      <c r="P340" s="881"/>
      <c r="Q340" s="881"/>
      <c r="R340" s="881"/>
      <c r="S340" s="881"/>
      <c r="T340" s="881"/>
      <c r="U340" s="881"/>
      <c r="V340" s="881"/>
      <c r="W340" s="881"/>
      <c r="X340" s="881"/>
      <c r="Y340" s="881"/>
      <c r="Z340" s="881"/>
      <c r="AA340" s="881"/>
      <c r="AB340" s="881"/>
      <c r="AC340" s="881"/>
      <c r="AD340" s="881"/>
      <c r="AE340" s="881"/>
      <c r="AF340" s="881"/>
    </row>
    <row r="341" spans="1:32" x14ac:dyDescent="0.35">
      <c r="A341" s="881"/>
      <c r="B341" s="881"/>
      <c r="C341" s="881"/>
      <c r="D341" s="881"/>
      <c r="E341" s="881"/>
      <c r="F341" s="881"/>
      <c r="G341" s="881"/>
      <c r="H341" s="881"/>
      <c r="I341" s="881"/>
      <c r="J341" s="881"/>
      <c r="K341" s="881"/>
      <c r="L341" s="881"/>
      <c r="M341" s="881"/>
      <c r="N341" s="881"/>
      <c r="O341" s="881"/>
      <c r="P341" s="881"/>
      <c r="Q341" s="881"/>
      <c r="R341" s="881"/>
      <c r="S341" s="881"/>
      <c r="T341" s="881"/>
      <c r="U341" s="881"/>
      <c r="V341" s="881"/>
      <c r="W341" s="881"/>
      <c r="X341" s="881"/>
      <c r="Y341" s="881"/>
      <c r="Z341" s="881"/>
      <c r="AA341" s="881"/>
      <c r="AB341" s="881"/>
      <c r="AC341" s="881"/>
      <c r="AD341" s="881"/>
      <c r="AE341" s="881"/>
      <c r="AF341" s="881"/>
    </row>
    <row r="342" spans="1:32" x14ac:dyDescent="0.35">
      <c r="A342" s="881"/>
      <c r="B342" s="881"/>
      <c r="C342" s="881"/>
      <c r="D342" s="881"/>
      <c r="E342" s="881"/>
      <c r="F342" s="881"/>
      <c r="G342" s="881"/>
      <c r="H342" s="881"/>
      <c r="I342" s="881"/>
      <c r="J342" s="881"/>
      <c r="K342" s="881"/>
      <c r="L342" s="881"/>
      <c r="M342" s="881"/>
      <c r="N342" s="881"/>
      <c r="O342" s="881"/>
      <c r="P342" s="881"/>
      <c r="Q342" s="881"/>
      <c r="R342" s="881"/>
      <c r="S342" s="881"/>
      <c r="T342" s="881"/>
      <c r="U342" s="881"/>
      <c r="V342" s="881"/>
      <c r="W342" s="881"/>
      <c r="X342" s="881"/>
      <c r="Y342" s="881"/>
      <c r="Z342" s="881"/>
      <c r="AA342" s="881"/>
      <c r="AB342" s="881"/>
      <c r="AC342" s="881"/>
      <c r="AD342" s="881"/>
      <c r="AE342" s="881"/>
      <c r="AF342" s="881"/>
    </row>
    <row r="343" spans="1:32" x14ac:dyDescent="0.35">
      <c r="A343" s="881"/>
      <c r="B343" s="881"/>
      <c r="C343" s="881"/>
      <c r="D343" s="881"/>
      <c r="E343" s="881"/>
      <c r="F343" s="881"/>
      <c r="G343" s="881"/>
      <c r="H343" s="881"/>
      <c r="I343" s="881"/>
      <c r="J343" s="881"/>
      <c r="K343" s="881"/>
      <c r="L343" s="881"/>
      <c r="M343" s="881"/>
      <c r="N343" s="881"/>
      <c r="O343" s="881"/>
      <c r="P343" s="881"/>
      <c r="Q343" s="881"/>
      <c r="R343" s="881"/>
      <c r="S343" s="881"/>
      <c r="T343" s="881"/>
      <c r="U343" s="881"/>
      <c r="V343" s="881"/>
      <c r="W343" s="881"/>
      <c r="X343" s="881"/>
      <c r="Y343" s="881"/>
      <c r="Z343" s="881"/>
      <c r="AA343" s="881"/>
      <c r="AB343" s="881"/>
      <c r="AC343" s="881"/>
      <c r="AD343" s="881"/>
      <c r="AE343" s="881"/>
      <c r="AF343" s="881"/>
    </row>
    <row r="344" spans="1:32" x14ac:dyDescent="0.35">
      <c r="A344" s="881"/>
      <c r="B344" s="881"/>
      <c r="C344" s="881"/>
      <c r="D344" s="881"/>
      <c r="E344" s="881"/>
      <c r="F344" s="881"/>
      <c r="G344" s="881"/>
      <c r="H344" s="881"/>
      <c r="I344" s="881"/>
      <c r="J344" s="881"/>
      <c r="K344" s="881"/>
      <c r="L344" s="881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</row>
    <row r="345" spans="1:32" x14ac:dyDescent="0.35">
      <c r="A345" s="881"/>
      <c r="B345" s="881"/>
      <c r="C345" s="881"/>
      <c r="D345" s="881"/>
      <c r="E345" s="881"/>
      <c r="F345" s="881"/>
      <c r="G345" s="881"/>
      <c r="H345" s="881"/>
      <c r="I345" s="881"/>
      <c r="J345" s="881"/>
      <c r="K345" s="881"/>
      <c r="L345" s="881"/>
      <c r="M345" s="881"/>
      <c r="N345" s="881"/>
      <c r="O345" s="881"/>
      <c r="P345" s="881"/>
      <c r="Q345" s="881"/>
      <c r="R345" s="881"/>
      <c r="S345" s="881"/>
      <c r="T345" s="881"/>
      <c r="U345" s="881"/>
      <c r="V345" s="881"/>
      <c r="W345" s="881"/>
      <c r="X345" s="881"/>
      <c r="Y345" s="881"/>
      <c r="Z345" s="881"/>
      <c r="AA345" s="881"/>
      <c r="AB345" s="881"/>
      <c r="AC345" s="881"/>
      <c r="AD345" s="881"/>
      <c r="AE345" s="881"/>
      <c r="AF345" s="881"/>
    </row>
    <row r="346" spans="1:32" x14ac:dyDescent="0.35">
      <c r="A346" s="881"/>
      <c r="B346" s="881"/>
      <c r="C346" s="881"/>
      <c r="D346" s="881"/>
      <c r="E346" s="881"/>
      <c r="F346" s="881"/>
      <c r="G346" s="881"/>
      <c r="H346" s="881"/>
      <c r="I346" s="881"/>
      <c r="J346" s="881"/>
      <c r="K346" s="881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</row>
    <row r="347" spans="1:32" x14ac:dyDescent="0.35">
      <c r="A347" s="881"/>
      <c r="B347" s="881"/>
      <c r="C347" s="881"/>
      <c r="D347" s="881"/>
      <c r="E347" s="881"/>
      <c r="F347" s="881"/>
      <c r="G347" s="881"/>
      <c r="H347" s="881"/>
      <c r="I347" s="881"/>
      <c r="J347" s="881"/>
      <c r="K347" s="881"/>
      <c r="L347" s="881"/>
      <c r="M347" s="881"/>
      <c r="N347" s="881"/>
      <c r="O347" s="881"/>
      <c r="P347" s="881"/>
      <c r="Q347" s="881"/>
      <c r="R347" s="881"/>
      <c r="S347" s="881"/>
      <c r="T347" s="881"/>
      <c r="U347" s="881"/>
      <c r="V347" s="881"/>
      <c r="W347" s="881"/>
      <c r="X347" s="881"/>
      <c r="Y347" s="881"/>
      <c r="Z347" s="881"/>
      <c r="AA347" s="881"/>
      <c r="AB347" s="881"/>
      <c r="AC347" s="881"/>
      <c r="AD347" s="881"/>
      <c r="AE347" s="881"/>
      <c r="AF347" s="881"/>
    </row>
    <row r="348" spans="1:32" x14ac:dyDescent="0.35">
      <c r="A348" s="881"/>
      <c r="B348" s="881"/>
      <c r="C348" s="881"/>
      <c r="D348" s="881"/>
      <c r="E348" s="881"/>
      <c r="F348" s="881"/>
      <c r="G348" s="881"/>
      <c r="H348" s="881"/>
      <c r="I348" s="881"/>
      <c r="J348" s="881"/>
      <c r="K348" s="881"/>
      <c r="L348" s="881"/>
      <c r="M348" s="881"/>
      <c r="N348" s="881"/>
      <c r="O348" s="881"/>
      <c r="P348" s="881"/>
      <c r="Q348" s="881"/>
      <c r="R348" s="881"/>
      <c r="S348" s="881"/>
      <c r="T348" s="881"/>
      <c r="U348" s="881"/>
      <c r="V348" s="881"/>
      <c r="W348" s="881"/>
      <c r="X348" s="881"/>
      <c r="Y348" s="881"/>
      <c r="Z348" s="881"/>
      <c r="AA348" s="881"/>
      <c r="AB348" s="881"/>
      <c r="AC348" s="881"/>
      <c r="AD348" s="881"/>
      <c r="AE348" s="881"/>
      <c r="AF348" s="881"/>
    </row>
    <row r="349" spans="1:32" x14ac:dyDescent="0.35">
      <c r="A349" s="881"/>
      <c r="B349" s="881"/>
      <c r="C349" s="881"/>
      <c r="D349" s="881"/>
      <c r="E349" s="881"/>
      <c r="F349" s="881"/>
      <c r="G349" s="881"/>
      <c r="H349" s="881"/>
      <c r="I349" s="881"/>
      <c r="J349" s="881"/>
      <c r="K349" s="881"/>
      <c r="L349" s="881"/>
      <c r="M349" s="881"/>
      <c r="N349" s="881"/>
      <c r="O349" s="881"/>
      <c r="P349" s="881"/>
      <c r="Q349" s="881"/>
      <c r="R349" s="881"/>
      <c r="S349" s="881"/>
      <c r="T349" s="881"/>
      <c r="U349" s="881"/>
      <c r="V349" s="881"/>
      <c r="W349" s="881"/>
      <c r="X349" s="881"/>
      <c r="Y349" s="881"/>
      <c r="Z349" s="881"/>
      <c r="AA349" s="881"/>
      <c r="AB349" s="881"/>
      <c r="AC349" s="881"/>
      <c r="AD349" s="881"/>
      <c r="AE349" s="881"/>
      <c r="AF349" s="881"/>
    </row>
    <row r="350" spans="1:32" x14ac:dyDescent="0.35">
      <c r="A350" s="881"/>
      <c r="B350" s="881"/>
      <c r="C350" s="881"/>
      <c r="D350" s="881"/>
      <c r="E350" s="881"/>
      <c r="F350" s="881"/>
      <c r="G350" s="881"/>
      <c r="H350" s="881"/>
      <c r="I350" s="881"/>
      <c r="J350" s="881"/>
      <c r="K350" s="881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</row>
    <row r="351" spans="1:32" x14ac:dyDescent="0.35">
      <c r="A351" s="881"/>
      <c r="B351" s="881"/>
      <c r="C351" s="881"/>
      <c r="D351" s="881"/>
      <c r="E351" s="881"/>
      <c r="F351" s="881"/>
      <c r="G351" s="881"/>
      <c r="H351" s="881"/>
      <c r="I351" s="881"/>
      <c r="J351" s="881"/>
      <c r="K351" s="881"/>
      <c r="L351" s="881"/>
      <c r="M351" s="881"/>
      <c r="N351" s="881"/>
      <c r="O351" s="881"/>
      <c r="P351" s="881"/>
      <c r="Q351" s="881"/>
      <c r="R351" s="881"/>
      <c r="S351" s="881"/>
      <c r="T351" s="881"/>
      <c r="U351" s="881"/>
      <c r="V351" s="881"/>
      <c r="W351" s="881"/>
      <c r="X351" s="881"/>
      <c r="Y351" s="881"/>
      <c r="Z351" s="881"/>
      <c r="AA351" s="881"/>
      <c r="AB351" s="881"/>
      <c r="AC351" s="881"/>
      <c r="AD351" s="881"/>
      <c r="AE351" s="881"/>
      <c r="AF351" s="881"/>
    </row>
    <row r="352" spans="1:32" x14ac:dyDescent="0.35">
      <c r="A352" s="881"/>
      <c r="B352" s="881"/>
      <c r="C352" s="881"/>
      <c r="D352" s="881"/>
      <c r="E352" s="881"/>
      <c r="F352" s="881"/>
      <c r="G352" s="881"/>
      <c r="H352" s="881"/>
      <c r="I352" s="881"/>
      <c r="J352" s="881"/>
      <c r="K352" s="881"/>
      <c r="L352" s="881"/>
      <c r="M352" s="881"/>
      <c r="N352" s="881"/>
      <c r="O352" s="881"/>
      <c r="P352" s="881"/>
      <c r="Q352" s="881"/>
      <c r="R352" s="881"/>
      <c r="S352" s="881"/>
      <c r="T352" s="881"/>
      <c r="U352" s="881"/>
      <c r="V352" s="881"/>
      <c r="W352" s="881"/>
      <c r="X352" s="881"/>
      <c r="Y352" s="881"/>
      <c r="Z352" s="881"/>
      <c r="AA352" s="881"/>
      <c r="AB352" s="881"/>
      <c r="AC352" s="881"/>
      <c r="AD352" s="881"/>
      <c r="AE352" s="881"/>
      <c r="AF352" s="881"/>
    </row>
    <row r="353" spans="1:32" x14ac:dyDescent="0.35">
      <c r="A353" s="881"/>
      <c r="B353" s="881"/>
      <c r="C353" s="881"/>
      <c r="D353" s="881"/>
      <c r="E353" s="881"/>
      <c r="F353" s="881"/>
      <c r="G353" s="881"/>
      <c r="H353" s="881"/>
      <c r="I353" s="881"/>
      <c r="J353" s="881"/>
      <c r="K353" s="881"/>
      <c r="L353" s="881"/>
      <c r="M353" s="881"/>
      <c r="N353" s="881"/>
      <c r="O353" s="881"/>
      <c r="P353" s="881"/>
      <c r="Q353" s="881"/>
      <c r="R353" s="881"/>
      <c r="S353" s="881"/>
      <c r="T353" s="881"/>
      <c r="U353" s="881"/>
      <c r="V353" s="881"/>
      <c r="W353" s="881"/>
      <c r="X353" s="881"/>
      <c r="Y353" s="881"/>
      <c r="Z353" s="881"/>
      <c r="AA353" s="881"/>
      <c r="AB353" s="881"/>
      <c r="AC353" s="881"/>
      <c r="AD353" s="881"/>
      <c r="AE353" s="881"/>
      <c r="AF353" s="881"/>
    </row>
    <row r="354" spans="1:32" x14ac:dyDescent="0.35">
      <c r="A354" s="881"/>
      <c r="B354" s="881"/>
      <c r="C354" s="881"/>
      <c r="D354" s="881"/>
      <c r="E354" s="881"/>
      <c r="F354" s="881"/>
      <c r="G354" s="881"/>
      <c r="H354" s="881"/>
      <c r="I354" s="881"/>
      <c r="J354" s="881"/>
      <c r="K354" s="881"/>
      <c r="L354" s="881"/>
      <c r="M354" s="881"/>
      <c r="N354" s="881"/>
      <c r="O354" s="881"/>
      <c r="P354" s="881"/>
      <c r="Q354" s="881"/>
      <c r="R354" s="881"/>
      <c r="S354" s="881"/>
      <c r="T354" s="881"/>
      <c r="U354" s="881"/>
      <c r="V354" s="881"/>
      <c r="W354" s="881"/>
      <c r="X354" s="881"/>
      <c r="Y354" s="881"/>
      <c r="Z354" s="881"/>
      <c r="AA354" s="881"/>
      <c r="AB354" s="881"/>
      <c r="AC354" s="881"/>
      <c r="AD354" s="881"/>
      <c r="AE354" s="881"/>
      <c r="AF354" s="881"/>
    </row>
    <row r="355" spans="1:32" x14ac:dyDescent="0.35">
      <c r="A355" s="881"/>
      <c r="B355" s="881"/>
      <c r="C355" s="881"/>
      <c r="D355" s="881"/>
      <c r="E355" s="881"/>
      <c r="F355" s="881"/>
      <c r="G355" s="881"/>
      <c r="H355" s="881"/>
      <c r="I355" s="881"/>
      <c r="J355" s="881"/>
      <c r="K355" s="881"/>
      <c r="L355" s="881"/>
      <c r="M355" s="881"/>
      <c r="N355" s="881"/>
      <c r="O355" s="881"/>
      <c r="P355" s="881"/>
      <c r="Q355" s="881"/>
      <c r="R355" s="881"/>
      <c r="S355" s="881"/>
      <c r="T355" s="881"/>
      <c r="U355" s="881"/>
      <c r="V355" s="881"/>
      <c r="W355" s="881"/>
      <c r="X355" s="881"/>
      <c r="Y355" s="881"/>
      <c r="Z355" s="881"/>
      <c r="AA355" s="881"/>
      <c r="AB355" s="881"/>
      <c r="AC355" s="881"/>
      <c r="AD355" s="881"/>
      <c r="AE355" s="881"/>
      <c r="AF355" s="881"/>
    </row>
    <row r="356" spans="1:32" x14ac:dyDescent="0.35">
      <c r="A356" s="881"/>
      <c r="B356" s="881"/>
      <c r="C356" s="881"/>
      <c r="D356" s="881"/>
      <c r="E356" s="881"/>
      <c r="F356" s="881"/>
      <c r="G356" s="881"/>
      <c r="H356" s="881"/>
      <c r="I356" s="881"/>
      <c r="J356" s="881"/>
      <c r="K356" s="881"/>
      <c r="L356" s="881"/>
      <c r="M356" s="881"/>
      <c r="N356" s="881"/>
      <c r="O356" s="881"/>
      <c r="P356" s="881"/>
      <c r="Q356" s="881"/>
      <c r="R356" s="881"/>
      <c r="S356" s="881"/>
      <c r="T356" s="881"/>
      <c r="U356" s="881"/>
      <c r="V356" s="881"/>
      <c r="W356" s="881"/>
      <c r="X356" s="881"/>
      <c r="Y356" s="881"/>
      <c r="Z356" s="881"/>
      <c r="AA356" s="881"/>
      <c r="AB356" s="881"/>
      <c r="AC356" s="881"/>
      <c r="AD356" s="881"/>
      <c r="AE356" s="881"/>
      <c r="AF356" s="881"/>
    </row>
    <row r="357" spans="1:32" x14ac:dyDescent="0.35">
      <c r="A357" s="881"/>
      <c r="B357" s="881"/>
      <c r="C357" s="881"/>
      <c r="D357" s="881"/>
      <c r="E357" s="881"/>
      <c r="F357" s="881"/>
      <c r="G357" s="881"/>
      <c r="H357" s="881"/>
      <c r="I357" s="881"/>
      <c r="J357" s="881"/>
      <c r="K357" s="881"/>
      <c r="L357" s="881"/>
      <c r="M357" s="881"/>
      <c r="N357" s="881"/>
      <c r="O357" s="881"/>
      <c r="P357" s="881"/>
      <c r="Q357" s="881"/>
      <c r="R357" s="881"/>
      <c r="S357" s="881"/>
      <c r="T357" s="881"/>
      <c r="U357" s="881"/>
      <c r="V357" s="881"/>
      <c r="W357" s="881"/>
      <c r="X357" s="881"/>
      <c r="Y357" s="881"/>
      <c r="Z357" s="881"/>
      <c r="AA357" s="881"/>
      <c r="AB357" s="881"/>
      <c r="AC357" s="881"/>
      <c r="AD357" s="881"/>
      <c r="AE357" s="881"/>
      <c r="AF357" s="881"/>
    </row>
    <row r="358" spans="1:32" x14ac:dyDescent="0.35">
      <c r="A358" s="881"/>
      <c r="B358" s="881"/>
      <c r="C358" s="881"/>
      <c r="D358" s="881"/>
      <c r="E358" s="881"/>
      <c r="F358" s="881"/>
      <c r="G358" s="881"/>
      <c r="H358" s="881"/>
      <c r="I358" s="881"/>
      <c r="J358" s="881"/>
      <c r="K358" s="881"/>
      <c r="L358" s="881"/>
      <c r="M358" s="881"/>
      <c r="N358" s="881"/>
      <c r="O358" s="881"/>
      <c r="P358" s="881"/>
      <c r="Q358" s="881"/>
      <c r="R358" s="881"/>
      <c r="S358" s="881"/>
      <c r="T358" s="881"/>
      <c r="U358" s="881"/>
      <c r="V358" s="881"/>
      <c r="W358" s="881"/>
      <c r="X358" s="881"/>
      <c r="Y358" s="881"/>
      <c r="Z358" s="881"/>
      <c r="AA358" s="881"/>
      <c r="AB358" s="881"/>
      <c r="AC358" s="881"/>
      <c r="AD358" s="881"/>
      <c r="AE358" s="881"/>
      <c r="AF358" s="881"/>
    </row>
    <row r="359" spans="1:32" x14ac:dyDescent="0.35">
      <c r="A359" s="881"/>
      <c r="B359" s="881"/>
      <c r="C359" s="881"/>
      <c r="D359" s="881"/>
      <c r="E359" s="881"/>
      <c r="F359" s="881"/>
      <c r="G359" s="881"/>
      <c r="H359" s="881"/>
      <c r="I359" s="881"/>
      <c r="J359" s="881"/>
      <c r="K359" s="881"/>
      <c r="L359" s="881"/>
      <c r="M359" s="881"/>
      <c r="N359" s="881"/>
      <c r="O359" s="881"/>
      <c r="P359" s="881"/>
      <c r="Q359" s="881"/>
      <c r="R359" s="881"/>
      <c r="S359" s="881"/>
      <c r="T359" s="881"/>
      <c r="U359" s="881"/>
      <c r="V359" s="881"/>
      <c r="W359" s="881"/>
      <c r="X359" s="881"/>
      <c r="Y359" s="881"/>
      <c r="Z359" s="881"/>
      <c r="AA359" s="881"/>
      <c r="AB359" s="881"/>
      <c r="AC359" s="881"/>
      <c r="AD359" s="881"/>
      <c r="AE359" s="881"/>
      <c r="AF359" s="881"/>
    </row>
    <row r="360" spans="1:32" x14ac:dyDescent="0.35">
      <c r="A360" s="881"/>
      <c r="B360" s="881"/>
      <c r="C360" s="881"/>
      <c r="D360" s="881"/>
      <c r="E360" s="881"/>
      <c r="F360" s="881"/>
      <c r="G360" s="881"/>
      <c r="H360" s="881"/>
      <c r="I360" s="881"/>
      <c r="J360" s="881"/>
      <c r="K360" s="881"/>
      <c r="L360" s="881"/>
      <c r="M360" s="881"/>
      <c r="N360" s="881"/>
      <c r="O360" s="881"/>
      <c r="P360" s="881"/>
      <c r="Q360" s="881"/>
      <c r="R360" s="881"/>
      <c r="S360" s="881"/>
      <c r="T360" s="881"/>
      <c r="U360" s="881"/>
      <c r="V360" s="881"/>
      <c r="W360" s="881"/>
      <c r="X360" s="881"/>
      <c r="Y360" s="881"/>
      <c r="Z360" s="881"/>
      <c r="AA360" s="881"/>
      <c r="AB360" s="881"/>
      <c r="AC360" s="881"/>
      <c r="AD360" s="881"/>
      <c r="AE360" s="881"/>
      <c r="AF360" s="881"/>
    </row>
    <row r="361" spans="1:32" x14ac:dyDescent="0.35">
      <c r="A361" s="881"/>
      <c r="B361" s="881"/>
      <c r="C361" s="881"/>
      <c r="D361" s="881"/>
      <c r="E361" s="881"/>
      <c r="F361" s="881"/>
      <c r="G361" s="881"/>
      <c r="H361" s="881"/>
      <c r="I361" s="881"/>
      <c r="J361" s="881"/>
      <c r="K361" s="881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</row>
    <row r="362" spans="1:32" x14ac:dyDescent="0.35">
      <c r="A362" s="881"/>
      <c r="B362" s="881"/>
      <c r="C362" s="881"/>
      <c r="D362" s="881"/>
      <c r="E362" s="881"/>
      <c r="F362" s="881"/>
      <c r="G362" s="881"/>
      <c r="H362" s="881"/>
      <c r="I362" s="881"/>
      <c r="J362" s="881"/>
      <c r="K362" s="881"/>
      <c r="L362" s="881"/>
      <c r="M362" s="881"/>
      <c r="N362" s="881"/>
      <c r="O362" s="881"/>
      <c r="P362" s="881"/>
      <c r="Q362" s="881"/>
      <c r="R362" s="881"/>
      <c r="S362" s="881"/>
      <c r="T362" s="881"/>
      <c r="U362" s="881"/>
      <c r="V362" s="881"/>
      <c r="W362" s="881"/>
      <c r="X362" s="881"/>
      <c r="Y362" s="881"/>
      <c r="Z362" s="881"/>
      <c r="AA362" s="881"/>
      <c r="AB362" s="881"/>
      <c r="AC362" s="881"/>
      <c r="AD362" s="881"/>
      <c r="AE362" s="881"/>
      <c r="AF362" s="881"/>
    </row>
    <row r="363" spans="1:32" x14ac:dyDescent="0.35">
      <c r="A363" s="881"/>
      <c r="B363" s="881"/>
      <c r="C363" s="881"/>
      <c r="D363" s="881"/>
      <c r="E363" s="881"/>
      <c r="F363" s="881"/>
      <c r="G363" s="881"/>
      <c r="H363" s="881"/>
      <c r="I363" s="881"/>
      <c r="J363" s="881"/>
      <c r="K363" s="881"/>
      <c r="L363" s="881"/>
      <c r="M363" s="881"/>
      <c r="N363" s="881"/>
      <c r="O363" s="881"/>
      <c r="P363" s="881"/>
      <c r="Q363" s="881"/>
      <c r="R363" s="881"/>
      <c r="S363" s="881"/>
      <c r="T363" s="881"/>
      <c r="U363" s="881"/>
      <c r="V363" s="881"/>
      <c r="W363" s="881"/>
      <c r="X363" s="881"/>
      <c r="Y363" s="881"/>
      <c r="Z363" s="881"/>
      <c r="AA363" s="881"/>
      <c r="AB363" s="881"/>
      <c r="AC363" s="881"/>
      <c r="AD363" s="881"/>
      <c r="AE363" s="881"/>
      <c r="AF363" s="881"/>
    </row>
    <row r="364" spans="1:32" x14ac:dyDescent="0.35">
      <c r="A364" s="881"/>
      <c r="B364" s="881"/>
      <c r="C364" s="881"/>
      <c r="D364" s="881"/>
      <c r="E364" s="881"/>
      <c r="F364" s="881"/>
      <c r="G364" s="881"/>
      <c r="H364" s="881"/>
      <c r="I364" s="881"/>
      <c r="J364" s="881"/>
      <c r="K364" s="881"/>
      <c r="L364" s="881"/>
      <c r="M364" s="881"/>
      <c r="N364" s="881"/>
      <c r="O364" s="881"/>
      <c r="P364" s="881"/>
      <c r="Q364" s="881"/>
      <c r="R364" s="881"/>
      <c r="S364" s="881"/>
      <c r="T364" s="881"/>
      <c r="U364" s="881"/>
      <c r="V364" s="881"/>
      <c r="W364" s="881"/>
      <c r="X364" s="881"/>
      <c r="Y364" s="881"/>
      <c r="Z364" s="881"/>
      <c r="AA364" s="881"/>
      <c r="AB364" s="881"/>
      <c r="AC364" s="881"/>
      <c r="AD364" s="881"/>
      <c r="AE364" s="881"/>
      <c r="AF364" s="881"/>
    </row>
    <row r="365" spans="1:32" x14ac:dyDescent="0.35">
      <c r="A365" s="881"/>
      <c r="B365" s="881"/>
      <c r="C365" s="881"/>
      <c r="D365" s="881"/>
      <c r="E365" s="881"/>
      <c r="F365" s="881"/>
      <c r="G365" s="881"/>
      <c r="H365" s="881"/>
      <c r="I365" s="881"/>
      <c r="J365" s="881"/>
      <c r="K365" s="881"/>
      <c r="L365" s="881"/>
      <c r="M365" s="881"/>
      <c r="N365" s="881"/>
      <c r="O365" s="881"/>
      <c r="P365" s="881"/>
      <c r="Q365" s="881"/>
      <c r="R365" s="881"/>
      <c r="S365" s="881"/>
      <c r="T365" s="881"/>
      <c r="U365" s="881"/>
      <c r="V365" s="881"/>
      <c r="W365" s="881"/>
      <c r="X365" s="881"/>
      <c r="Y365" s="881"/>
      <c r="Z365" s="881"/>
      <c r="AA365" s="881"/>
      <c r="AB365" s="881"/>
      <c r="AC365" s="881"/>
      <c r="AD365" s="881"/>
      <c r="AE365" s="881"/>
      <c r="AF365" s="881"/>
    </row>
    <row r="366" spans="1:32" x14ac:dyDescent="0.35">
      <c r="A366" s="881"/>
      <c r="B366" s="881"/>
      <c r="C366" s="881"/>
      <c r="D366" s="881"/>
      <c r="E366" s="881"/>
      <c r="F366" s="881"/>
      <c r="G366" s="881"/>
      <c r="H366" s="881"/>
      <c r="I366" s="881"/>
      <c r="J366" s="881"/>
      <c r="K366" s="881"/>
      <c r="L366" s="881"/>
      <c r="M366" s="881"/>
      <c r="N366" s="881"/>
      <c r="O366" s="881"/>
      <c r="P366" s="881"/>
      <c r="Q366" s="881"/>
      <c r="R366" s="881"/>
      <c r="S366" s="881"/>
      <c r="T366" s="881"/>
      <c r="U366" s="881"/>
      <c r="V366" s="881"/>
      <c r="W366" s="881"/>
      <c r="X366" s="881"/>
      <c r="Y366" s="881"/>
      <c r="Z366" s="881"/>
      <c r="AA366" s="881"/>
      <c r="AB366" s="881"/>
      <c r="AC366" s="881"/>
      <c r="AD366" s="881"/>
      <c r="AE366" s="881"/>
      <c r="AF366" s="881"/>
    </row>
    <row r="367" spans="1:32" x14ac:dyDescent="0.35">
      <c r="A367" s="881"/>
      <c r="B367" s="881"/>
      <c r="C367" s="881"/>
      <c r="D367" s="881"/>
      <c r="E367" s="881"/>
      <c r="F367" s="881"/>
      <c r="G367" s="881"/>
      <c r="H367" s="881"/>
      <c r="I367" s="881"/>
      <c r="J367" s="881"/>
      <c r="K367" s="881"/>
      <c r="L367" s="881"/>
      <c r="M367" s="881"/>
      <c r="N367" s="881"/>
      <c r="O367" s="881"/>
      <c r="P367" s="881"/>
      <c r="Q367" s="881"/>
      <c r="R367" s="881"/>
      <c r="S367" s="881"/>
      <c r="T367" s="881"/>
      <c r="U367" s="881"/>
      <c r="V367" s="881"/>
      <c r="W367" s="881"/>
      <c r="X367" s="881"/>
      <c r="Y367" s="881"/>
      <c r="Z367" s="881"/>
      <c r="AA367" s="881"/>
      <c r="AB367" s="881"/>
      <c r="AC367" s="881"/>
      <c r="AD367" s="881"/>
      <c r="AE367" s="881"/>
      <c r="AF367" s="881"/>
    </row>
    <row r="368" spans="1:32" x14ac:dyDescent="0.35">
      <c r="A368" s="881"/>
      <c r="B368" s="881"/>
      <c r="C368" s="881"/>
      <c r="D368" s="881"/>
      <c r="E368" s="881"/>
      <c r="F368" s="881"/>
      <c r="G368" s="881"/>
      <c r="H368" s="881"/>
      <c r="I368" s="881"/>
      <c r="J368" s="881"/>
      <c r="K368" s="881"/>
      <c r="L368" s="881"/>
      <c r="M368" s="881"/>
      <c r="N368" s="881"/>
      <c r="O368" s="881"/>
      <c r="P368" s="881"/>
      <c r="Q368" s="881"/>
      <c r="R368" s="881"/>
      <c r="S368" s="881"/>
      <c r="T368" s="881"/>
      <c r="U368" s="881"/>
      <c r="V368" s="881"/>
      <c r="W368" s="881"/>
      <c r="X368" s="881"/>
      <c r="Y368" s="881"/>
      <c r="Z368" s="881"/>
      <c r="AA368" s="881"/>
      <c r="AB368" s="881"/>
      <c r="AC368" s="881"/>
      <c r="AD368" s="881"/>
      <c r="AE368" s="881"/>
      <c r="AF368" s="881"/>
    </row>
    <row r="369" spans="1:32" x14ac:dyDescent="0.35">
      <c r="A369" s="881"/>
      <c r="B369" s="881"/>
      <c r="C369" s="881"/>
      <c r="D369" s="881"/>
      <c r="E369" s="881"/>
      <c r="F369" s="881"/>
      <c r="G369" s="881"/>
      <c r="H369" s="881"/>
      <c r="I369" s="881"/>
      <c r="J369" s="881"/>
      <c r="K369" s="881"/>
      <c r="L369" s="881"/>
      <c r="M369" s="881"/>
      <c r="N369" s="881"/>
      <c r="O369" s="881"/>
      <c r="P369" s="881"/>
      <c r="Q369" s="881"/>
      <c r="R369" s="881"/>
      <c r="S369" s="881"/>
      <c r="T369" s="881"/>
      <c r="U369" s="881"/>
      <c r="V369" s="881"/>
      <c r="W369" s="881"/>
      <c r="X369" s="881"/>
      <c r="Y369" s="881"/>
      <c r="Z369" s="881"/>
      <c r="AA369" s="881"/>
      <c r="AB369" s="881"/>
      <c r="AC369" s="881"/>
      <c r="AD369" s="881"/>
      <c r="AE369" s="881"/>
      <c r="AF369" s="881"/>
    </row>
    <row r="370" spans="1:32" x14ac:dyDescent="0.35">
      <c r="A370" s="881"/>
      <c r="B370" s="881"/>
      <c r="C370" s="881"/>
      <c r="D370" s="881"/>
      <c r="E370" s="881"/>
      <c r="F370" s="881"/>
      <c r="G370" s="881"/>
      <c r="H370" s="881"/>
      <c r="I370" s="881"/>
      <c r="J370" s="881"/>
      <c r="K370" s="881"/>
      <c r="L370" s="881"/>
      <c r="M370" s="881"/>
      <c r="N370" s="881"/>
      <c r="O370" s="881"/>
      <c r="P370" s="881"/>
      <c r="Q370" s="881"/>
      <c r="R370" s="881"/>
      <c r="S370" s="881"/>
      <c r="T370" s="881"/>
      <c r="U370" s="881"/>
      <c r="V370" s="881"/>
      <c r="W370" s="881"/>
      <c r="X370" s="881"/>
      <c r="Y370" s="881"/>
      <c r="Z370" s="881"/>
      <c r="AA370" s="881"/>
      <c r="AB370" s="881"/>
      <c r="AC370" s="881"/>
      <c r="AD370" s="881"/>
      <c r="AE370" s="881"/>
      <c r="AF370" s="881"/>
    </row>
    <row r="371" spans="1:32" x14ac:dyDescent="0.35">
      <c r="A371" s="881"/>
      <c r="B371" s="881"/>
      <c r="C371" s="881"/>
      <c r="D371" s="881"/>
      <c r="E371" s="881"/>
      <c r="F371" s="881"/>
      <c r="G371" s="881"/>
      <c r="H371" s="881"/>
      <c r="I371" s="881"/>
      <c r="J371" s="881"/>
      <c r="K371" s="881"/>
      <c r="L371" s="881"/>
      <c r="M371" s="881"/>
      <c r="N371" s="881"/>
      <c r="O371" s="881"/>
      <c r="P371" s="881"/>
      <c r="Q371" s="881"/>
      <c r="R371" s="881"/>
      <c r="S371" s="881"/>
      <c r="T371" s="881"/>
      <c r="U371" s="881"/>
      <c r="V371" s="881"/>
      <c r="W371" s="881"/>
      <c r="X371" s="881"/>
      <c r="Y371" s="881"/>
      <c r="Z371" s="881"/>
      <c r="AA371" s="881"/>
      <c r="AB371" s="881"/>
      <c r="AC371" s="881"/>
      <c r="AD371" s="881"/>
      <c r="AE371" s="881"/>
      <c r="AF371" s="881"/>
    </row>
    <row r="372" spans="1:32" x14ac:dyDescent="0.35">
      <c r="A372" s="881"/>
      <c r="B372" s="881"/>
      <c r="C372" s="881"/>
      <c r="D372" s="881"/>
      <c r="E372" s="881"/>
      <c r="F372" s="881"/>
      <c r="G372" s="881"/>
      <c r="H372" s="881"/>
      <c r="I372" s="881"/>
      <c r="J372" s="881"/>
      <c r="K372" s="881"/>
      <c r="L372" s="881"/>
      <c r="M372" s="881"/>
      <c r="N372" s="881"/>
      <c r="O372" s="881"/>
      <c r="P372" s="881"/>
      <c r="Q372" s="881"/>
      <c r="R372" s="881"/>
      <c r="S372" s="881"/>
      <c r="T372" s="881"/>
      <c r="U372" s="881"/>
      <c r="V372" s="881"/>
      <c r="W372" s="881"/>
      <c r="X372" s="881"/>
      <c r="Y372" s="881"/>
      <c r="Z372" s="881"/>
      <c r="AA372" s="881"/>
      <c r="AB372" s="881"/>
      <c r="AC372" s="881"/>
      <c r="AD372" s="881"/>
      <c r="AE372" s="881"/>
      <c r="AF372" s="881"/>
    </row>
    <row r="373" spans="1:32" x14ac:dyDescent="0.35">
      <c r="A373" s="881"/>
      <c r="B373" s="881"/>
      <c r="C373" s="881"/>
      <c r="D373" s="881"/>
      <c r="E373" s="881"/>
      <c r="F373" s="881"/>
      <c r="G373" s="881"/>
      <c r="H373" s="881"/>
      <c r="I373" s="881"/>
      <c r="J373" s="881"/>
      <c r="K373" s="881"/>
      <c r="L373" s="881"/>
      <c r="M373" s="881"/>
      <c r="N373" s="881"/>
      <c r="O373" s="881"/>
      <c r="P373" s="881"/>
      <c r="Q373" s="881"/>
      <c r="R373" s="881"/>
      <c r="S373" s="881"/>
      <c r="T373" s="881"/>
      <c r="U373" s="881"/>
      <c r="V373" s="881"/>
      <c r="W373" s="881"/>
      <c r="X373" s="881"/>
      <c r="Y373" s="881"/>
      <c r="Z373" s="881"/>
      <c r="AA373" s="881"/>
      <c r="AB373" s="881"/>
      <c r="AC373" s="881"/>
      <c r="AD373" s="881"/>
      <c r="AE373" s="881"/>
      <c r="AF373" s="881"/>
    </row>
    <row r="374" spans="1:32" x14ac:dyDescent="0.35">
      <c r="A374" s="881"/>
      <c r="B374" s="881"/>
      <c r="C374" s="881"/>
      <c r="D374" s="881"/>
      <c r="E374" s="881"/>
      <c r="F374" s="881"/>
      <c r="G374" s="881"/>
      <c r="H374" s="881"/>
      <c r="I374" s="881"/>
      <c r="J374" s="881"/>
      <c r="K374" s="881"/>
      <c r="L374" s="881"/>
      <c r="M374" s="881"/>
      <c r="N374" s="881"/>
      <c r="O374" s="881"/>
      <c r="P374" s="881"/>
      <c r="Q374" s="881"/>
      <c r="R374" s="881"/>
      <c r="S374" s="881"/>
      <c r="T374" s="881"/>
      <c r="U374" s="881"/>
      <c r="V374" s="881"/>
      <c r="W374" s="881"/>
      <c r="X374" s="881"/>
      <c r="Y374" s="881"/>
      <c r="Z374" s="881"/>
      <c r="AA374" s="881"/>
      <c r="AB374" s="881"/>
      <c r="AC374" s="881"/>
      <c r="AD374" s="881"/>
      <c r="AE374" s="881"/>
      <c r="AF374" s="881"/>
    </row>
    <row r="375" spans="1:32" x14ac:dyDescent="0.35">
      <c r="A375" s="881"/>
      <c r="B375" s="881"/>
      <c r="C375" s="881"/>
      <c r="D375" s="881"/>
      <c r="E375" s="881"/>
      <c r="F375" s="881"/>
      <c r="G375" s="881"/>
      <c r="H375" s="881"/>
      <c r="I375" s="881"/>
      <c r="J375" s="881"/>
      <c r="K375" s="881"/>
      <c r="L375" s="881"/>
      <c r="M375" s="881"/>
      <c r="N375" s="881"/>
      <c r="O375" s="881"/>
      <c r="P375" s="881"/>
      <c r="Q375" s="881"/>
      <c r="R375" s="881"/>
      <c r="S375" s="881"/>
      <c r="T375" s="881"/>
      <c r="U375" s="881"/>
      <c r="V375" s="881"/>
      <c r="W375" s="881"/>
      <c r="X375" s="881"/>
      <c r="Y375" s="881"/>
      <c r="Z375" s="881"/>
      <c r="AA375" s="881"/>
      <c r="AB375" s="881"/>
      <c r="AC375" s="881"/>
      <c r="AD375" s="881"/>
      <c r="AE375" s="881"/>
      <c r="AF375" s="881"/>
    </row>
    <row r="376" spans="1:32" x14ac:dyDescent="0.35">
      <c r="A376" s="881"/>
      <c r="B376" s="881"/>
      <c r="C376" s="881"/>
      <c r="D376" s="881"/>
      <c r="E376" s="881"/>
      <c r="F376" s="881"/>
      <c r="G376" s="881"/>
      <c r="H376" s="881"/>
      <c r="I376" s="881"/>
      <c r="J376" s="881"/>
      <c r="K376" s="881"/>
      <c r="L376" s="881"/>
      <c r="M376" s="881"/>
      <c r="N376" s="881"/>
      <c r="O376" s="881"/>
      <c r="P376" s="881"/>
      <c r="Q376" s="881"/>
      <c r="R376" s="881"/>
      <c r="S376" s="881"/>
      <c r="T376" s="881"/>
      <c r="U376" s="881"/>
      <c r="V376" s="881"/>
      <c r="W376" s="881"/>
      <c r="X376" s="881"/>
      <c r="Y376" s="881"/>
      <c r="Z376" s="881"/>
      <c r="AA376" s="881"/>
      <c r="AB376" s="881"/>
      <c r="AC376" s="881"/>
      <c r="AD376" s="881"/>
      <c r="AE376" s="881"/>
      <c r="AF376" s="881"/>
    </row>
    <row r="377" spans="1:32" x14ac:dyDescent="0.35">
      <c r="A377" s="881"/>
      <c r="B377" s="881"/>
      <c r="C377" s="881"/>
      <c r="D377" s="881"/>
      <c r="E377" s="881"/>
      <c r="F377" s="881"/>
      <c r="G377" s="881"/>
      <c r="H377" s="881"/>
      <c r="I377" s="881"/>
      <c r="J377" s="881"/>
      <c r="K377" s="881"/>
      <c r="L377" s="881"/>
      <c r="M377" s="881"/>
      <c r="N377" s="881"/>
      <c r="O377" s="881"/>
      <c r="P377" s="881"/>
      <c r="Q377" s="881"/>
      <c r="R377" s="881"/>
      <c r="S377" s="881"/>
      <c r="T377" s="881"/>
      <c r="U377" s="881"/>
      <c r="V377" s="881"/>
      <c r="W377" s="881"/>
      <c r="X377" s="881"/>
      <c r="Y377" s="881"/>
      <c r="Z377" s="881"/>
      <c r="AA377" s="881"/>
      <c r="AB377" s="881"/>
      <c r="AC377" s="881"/>
      <c r="AD377" s="881"/>
      <c r="AE377" s="881"/>
      <c r="AF377" s="881"/>
    </row>
    <row r="378" spans="1:32" x14ac:dyDescent="0.35">
      <c r="A378" s="881"/>
      <c r="B378" s="881"/>
      <c r="C378" s="881"/>
      <c r="D378" s="881"/>
      <c r="E378" s="881"/>
      <c r="F378" s="881"/>
      <c r="G378" s="881"/>
      <c r="H378" s="881"/>
      <c r="I378" s="881"/>
      <c r="J378" s="881"/>
      <c r="K378" s="881"/>
      <c r="L378" s="881"/>
      <c r="M378" s="881"/>
      <c r="N378" s="881"/>
      <c r="O378" s="881"/>
      <c r="P378" s="881"/>
      <c r="Q378" s="881"/>
      <c r="R378" s="881"/>
      <c r="S378" s="881"/>
      <c r="T378" s="881"/>
      <c r="U378" s="881"/>
      <c r="V378" s="881"/>
      <c r="W378" s="881"/>
      <c r="X378" s="881"/>
      <c r="Y378" s="881"/>
      <c r="Z378" s="881"/>
      <c r="AA378" s="881"/>
      <c r="AB378" s="881"/>
      <c r="AC378" s="881"/>
      <c r="AD378" s="881"/>
      <c r="AE378" s="881"/>
      <c r="AF378" s="881"/>
    </row>
    <row r="379" spans="1:32" x14ac:dyDescent="0.35">
      <c r="A379" s="881"/>
      <c r="B379" s="881"/>
      <c r="C379" s="881"/>
      <c r="D379" s="881"/>
      <c r="E379" s="881"/>
      <c r="F379" s="881"/>
      <c r="G379" s="881"/>
      <c r="H379" s="881"/>
      <c r="I379" s="881"/>
      <c r="J379" s="881"/>
      <c r="K379" s="881"/>
      <c r="L379" s="881"/>
      <c r="M379" s="881"/>
      <c r="N379" s="881"/>
      <c r="O379" s="881"/>
      <c r="P379" s="881"/>
      <c r="Q379" s="881"/>
      <c r="R379" s="881"/>
      <c r="S379" s="881"/>
      <c r="T379" s="881"/>
      <c r="U379" s="881"/>
      <c r="V379" s="881"/>
      <c r="W379" s="881"/>
      <c r="X379" s="881"/>
      <c r="Y379" s="881"/>
      <c r="Z379" s="881"/>
      <c r="AA379" s="881"/>
      <c r="AB379" s="881"/>
      <c r="AC379" s="881"/>
      <c r="AD379" s="881"/>
      <c r="AE379" s="881"/>
      <c r="AF379" s="881"/>
    </row>
    <row r="380" spans="1:32" x14ac:dyDescent="0.35">
      <c r="A380" s="881"/>
      <c r="B380" s="881"/>
      <c r="C380" s="881"/>
      <c r="D380" s="881"/>
      <c r="E380" s="881"/>
      <c r="F380" s="881"/>
      <c r="G380" s="881"/>
      <c r="H380" s="881"/>
      <c r="I380" s="881"/>
      <c r="J380" s="881"/>
      <c r="K380" s="881"/>
      <c r="L380" s="881"/>
      <c r="M380" s="881"/>
      <c r="N380" s="881"/>
      <c r="O380" s="881"/>
      <c r="P380" s="881"/>
      <c r="Q380" s="881"/>
      <c r="R380" s="881"/>
      <c r="S380" s="881"/>
      <c r="T380" s="881"/>
      <c r="U380" s="881"/>
      <c r="V380" s="881"/>
      <c r="W380" s="881"/>
      <c r="X380" s="881"/>
      <c r="Y380" s="881"/>
      <c r="Z380" s="881"/>
      <c r="AA380" s="881"/>
      <c r="AB380" s="881"/>
      <c r="AC380" s="881"/>
      <c r="AD380" s="881"/>
      <c r="AE380" s="881"/>
      <c r="AF380" s="881"/>
    </row>
    <row r="381" spans="1:32" x14ac:dyDescent="0.35">
      <c r="A381" s="881"/>
      <c r="B381" s="881"/>
      <c r="C381" s="881"/>
      <c r="D381" s="881"/>
      <c r="E381" s="881"/>
      <c r="F381" s="881"/>
      <c r="G381" s="881"/>
      <c r="H381" s="881"/>
      <c r="I381" s="881"/>
      <c r="J381" s="881"/>
      <c r="K381" s="881"/>
      <c r="L381" s="881"/>
      <c r="M381" s="881"/>
      <c r="N381" s="881"/>
      <c r="O381" s="881"/>
      <c r="P381" s="881"/>
      <c r="Q381" s="881"/>
      <c r="R381" s="881"/>
      <c r="S381" s="881"/>
      <c r="T381" s="881"/>
      <c r="U381" s="881"/>
      <c r="V381" s="881"/>
      <c r="W381" s="881"/>
      <c r="X381" s="881"/>
      <c r="Y381" s="881"/>
      <c r="Z381" s="881"/>
      <c r="AA381" s="881"/>
      <c r="AB381" s="881"/>
      <c r="AC381" s="881"/>
      <c r="AD381" s="881"/>
      <c r="AE381" s="881"/>
      <c r="AF381" s="881"/>
    </row>
    <row r="382" spans="1:32" x14ac:dyDescent="0.35">
      <c r="A382" s="881"/>
      <c r="B382" s="881"/>
      <c r="C382" s="881"/>
      <c r="D382" s="881"/>
      <c r="E382" s="881"/>
      <c r="F382" s="881"/>
      <c r="G382" s="881"/>
      <c r="H382" s="881"/>
      <c r="I382" s="881"/>
      <c r="J382" s="881"/>
      <c r="K382" s="881"/>
      <c r="L382" s="881"/>
      <c r="M382" s="881"/>
      <c r="N382" s="881"/>
      <c r="O382" s="881"/>
      <c r="P382" s="881"/>
      <c r="Q382" s="881"/>
      <c r="R382" s="881"/>
      <c r="S382" s="881"/>
      <c r="T382" s="881"/>
      <c r="U382" s="881"/>
      <c r="V382" s="881"/>
      <c r="W382" s="881"/>
      <c r="X382" s="881"/>
      <c r="Y382" s="881"/>
      <c r="Z382" s="881"/>
      <c r="AA382" s="881"/>
      <c r="AB382" s="881"/>
      <c r="AC382" s="881"/>
      <c r="AD382" s="881"/>
      <c r="AE382" s="881"/>
      <c r="AF382" s="881"/>
    </row>
    <row r="383" spans="1:32" x14ac:dyDescent="0.35">
      <c r="A383" s="881"/>
      <c r="B383" s="881"/>
      <c r="C383" s="881"/>
      <c r="D383" s="881"/>
      <c r="E383" s="881"/>
      <c r="F383" s="881"/>
      <c r="G383" s="881"/>
      <c r="H383" s="881"/>
      <c r="I383" s="881"/>
      <c r="J383" s="881"/>
      <c r="K383" s="881"/>
      <c r="L383" s="881"/>
      <c r="M383" s="881"/>
      <c r="N383" s="881"/>
      <c r="O383" s="881"/>
      <c r="P383" s="881"/>
      <c r="Q383" s="881"/>
      <c r="R383" s="881"/>
      <c r="S383" s="881"/>
      <c r="T383" s="881"/>
      <c r="U383" s="881"/>
      <c r="V383" s="881"/>
      <c r="W383" s="881"/>
      <c r="X383" s="881"/>
      <c r="Y383" s="881"/>
      <c r="Z383" s="881"/>
      <c r="AA383" s="881"/>
      <c r="AB383" s="881"/>
      <c r="AC383" s="881"/>
      <c r="AD383" s="881"/>
      <c r="AE383" s="881"/>
      <c r="AF383" s="881"/>
    </row>
    <row r="384" spans="1:32" x14ac:dyDescent="0.35">
      <c r="A384" s="881"/>
      <c r="B384" s="881"/>
      <c r="C384" s="881"/>
      <c r="D384" s="881"/>
      <c r="E384" s="881"/>
      <c r="F384" s="881"/>
      <c r="G384" s="881"/>
      <c r="H384" s="881"/>
      <c r="I384" s="881"/>
      <c r="J384" s="881"/>
      <c r="K384" s="881"/>
      <c r="L384" s="881"/>
      <c r="M384" s="881"/>
      <c r="N384" s="881"/>
      <c r="O384" s="881"/>
      <c r="P384" s="881"/>
      <c r="Q384" s="881"/>
      <c r="R384" s="881"/>
      <c r="S384" s="881"/>
      <c r="T384" s="881"/>
      <c r="U384" s="881"/>
      <c r="V384" s="881"/>
      <c r="W384" s="881"/>
      <c r="X384" s="881"/>
      <c r="Y384" s="881"/>
      <c r="Z384" s="881"/>
      <c r="AA384" s="881"/>
      <c r="AB384" s="881"/>
      <c r="AC384" s="881"/>
      <c r="AD384" s="881"/>
      <c r="AE384" s="881"/>
      <c r="AF384" s="881"/>
    </row>
    <row r="385" spans="1:32" x14ac:dyDescent="0.35">
      <c r="A385" s="881"/>
      <c r="B385" s="881"/>
      <c r="C385" s="881"/>
      <c r="D385" s="881"/>
      <c r="E385" s="881"/>
      <c r="F385" s="881"/>
      <c r="G385" s="881"/>
      <c r="H385" s="881"/>
      <c r="I385" s="881"/>
      <c r="J385" s="881"/>
      <c r="K385" s="881"/>
      <c r="L385" s="881"/>
      <c r="M385" s="881"/>
      <c r="N385" s="881"/>
      <c r="O385" s="881"/>
      <c r="P385" s="881"/>
      <c r="Q385" s="881"/>
      <c r="R385" s="881"/>
      <c r="S385" s="881"/>
      <c r="T385" s="881"/>
      <c r="U385" s="881"/>
      <c r="V385" s="881"/>
      <c r="W385" s="881"/>
      <c r="X385" s="881"/>
      <c r="Y385" s="881"/>
      <c r="Z385" s="881"/>
      <c r="AA385" s="881"/>
      <c r="AB385" s="881"/>
      <c r="AC385" s="881"/>
      <c r="AD385" s="881"/>
      <c r="AE385" s="881"/>
      <c r="AF385" s="881"/>
    </row>
    <row r="386" spans="1:32" x14ac:dyDescent="0.35">
      <c r="A386" s="881"/>
      <c r="B386" s="881"/>
      <c r="C386" s="881"/>
      <c r="D386" s="881"/>
      <c r="E386" s="881"/>
      <c r="F386" s="881"/>
      <c r="G386" s="881"/>
      <c r="H386" s="881"/>
      <c r="I386" s="881"/>
      <c r="J386" s="881"/>
      <c r="K386" s="881"/>
      <c r="L386" s="881"/>
      <c r="M386" s="881"/>
      <c r="N386" s="881"/>
      <c r="O386" s="881"/>
      <c r="P386" s="881"/>
      <c r="Q386" s="881"/>
      <c r="R386" s="881"/>
      <c r="S386" s="881"/>
      <c r="T386" s="881"/>
      <c r="U386" s="881"/>
      <c r="V386" s="881"/>
      <c r="W386" s="881"/>
      <c r="X386" s="881"/>
      <c r="Y386" s="881"/>
      <c r="Z386" s="881"/>
      <c r="AA386" s="881"/>
      <c r="AB386" s="881"/>
      <c r="AC386" s="881"/>
      <c r="AD386" s="881"/>
      <c r="AE386" s="881"/>
      <c r="AF386" s="881"/>
    </row>
    <row r="387" spans="1:32" x14ac:dyDescent="0.35">
      <c r="A387" s="881"/>
      <c r="B387" s="881"/>
      <c r="C387" s="881"/>
      <c r="D387" s="881"/>
      <c r="E387" s="881"/>
      <c r="F387" s="881"/>
      <c r="G387" s="881"/>
      <c r="H387" s="881"/>
      <c r="I387" s="881"/>
      <c r="J387" s="881"/>
      <c r="K387" s="881"/>
      <c r="L387" s="881"/>
      <c r="M387" s="881"/>
      <c r="N387" s="881"/>
      <c r="O387" s="881"/>
      <c r="P387" s="881"/>
      <c r="Q387" s="881"/>
      <c r="R387" s="881"/>
      <c r="S387" s="881"/>
      <c r="T387" s="881"/>
      <c r="U387" s="881"/>
      <c r="V387" s="881"/>
      <c r="W387" s="881"/>
      <c r="X387" s="881"/>
      <c r="Y387" s="881"/>
      <c r="Z387" s="881"/>
      <c r="AA387" s="881"/>
      <c r="AB387" s="881"/>
      <c r="AC387" s="881"/>
      <c r="AD387" s="881"/>
      <c r="AE387" s="881"/>
      <c r="AF387" s="881"/>
    </row>
    <row r="388" spans="1:32" x14ac:dyDescent="0.35">
      <c r="A388" s="881"/>
      <c r="B388" s="881"/>
      <c r="C388" s="881"/>
      <c r="D388" s="881"/>
      <c r="E388" s="881"/>
      <c r="F388" s="881"/>
      <c r="G388" s="881"/>
      <c r="H388" s="881"/>
      <c r="I388" s="881"/>
      <c r="J388" s="881"/>
      <c r="K388" s="881"/>
      <c r="L388" s="881"/>
      <c r="M388" s="881"/>
      <c r="N388" s="881"/>
      <c r="O388" s="881"/>
      <c r="P388" s="881"/>
      <c r="Q388" s="881"/>
      <c r="R388" s="881"/>
      <c r="S388" s="881"/>
      <c r="T388" s="881"/>
      <c r="U388" s="881"/>
      <c r="V388" s="881"/>
      <c r="W388" s="881"/>
      <c r="X388" s="881"/>
      <c r="Y388" s="881"/>
      <c r="Z388" s="881"/>
      <c r="AA388" s="881"/>
      <c r="AB388" s="881"/>
      <c r="AC388" s="881"/>
      <c r="AD388" s="881"/>
      <c r="AE388" s="881"/>
      <c r="AF388" s="881"/>
    </row>
    <row r="389" spans="1:32" x14ac:dyDescent="0.35">
      <c r="A389" s="881"/>
      <c r="B389" s="881"/>
      <c r="C389" s="881"/>
      <c r="D389" s="881"/>
      <c r="E389" s="881"/>
      <c r="F389" s="881"/>
      <c r="G389" s="881"/>
      <c r="H389" s="881"/>
      <c r="I389" s="881"/>
      <c r="J389" s="881"/>
      <c r="K389" s="881"/>
      <c r="L389" s="881"/>
      <c r="M389" s="881"/>
      <c r="N389" s="881"/>
      <c r="O389" s="881"/>
      <c r="P389" s="881"/>
      <c r="Q389" s="881"/>
      <c r="R389" s="881"/>
      <c r="S389" s="881"/>
      <c r="T389" s="881"/>
      <c r="U389" s="881"/>
      <c r="V389" s="881"/>
      <c r="W389" s="881"/>
      <c r="X389" s="881"/>
      <c r="Y389" s="881"/>
      <c r="Z389" s="881"/>
      <c r="AA389" s="881"/>
      <c r="AB389" s="881"/>
      <c r="AC389" s="881"/>
      <c r="AD389" s="881"/>
      <c r="AE389" s="881"/>
      <c r="AF389" s="881"/>
    </row>
    <row r="390" spans="1:32" x14ac:dyDescent="0.35">
      <c r="A390" s="881"/>
      <c r="B390" s="881"/>
      <c r="C390" s="881"/>
      <c r="D390" s="881"/>
      <c r="E390" s="881"/>
      <c r="F390" s="881"/>
      <c r="G390" s="881"/>
      <c r="H390" s="881"/>
      <c r="I390" s="881"/>
      <c r="J390" s="881"/>
      <c r="K390" s="881"/>
      <c r="L390" s="881"/>
      <c r="M390" s="881"/>
      <c r="N390" s="881"/>
      <c r="O390" s="881"/>
      <c r="P390" s="881"/>
      <c r="Q390" s="881"/>
      <c r="R390" s="881"/>
      <c r="S390" s="881"/>
      <c r="T390" s="881"/>
      <c r="U390" s="881"/>
      <c r="V390" s="881"/>
      <c r="W390" s="881"/>
      <c r="X390" s="881"/>
      <c r="Y390" s="881"/>
      <c r="Z390" s="881"/>
      <c r="AA390" s="881"/>
      <c r="AB390" s="881"/>
      <c r="AC390" s="881"/>
      <c r="AD390" s="881"/>
      <c r="AE390" s="881"/>
      <c r="AF390" s="881"/>
    </row>
    <row r="391" spans="1:32" x14ac:dyDescent="0.35">
      <c r="A391" s="881"/>
      <c r="B391" s="881"/>
      <c r="C391" s="881"/>
      <c r="D391" s="881"/>
      <c r="E391" s="881"/>
      <c r="F391" s="881"/>
      <c r="G391" s="881"/>
      <c r="H391" s="881"/>
      <c r="I391" s="881"/>
      <c r="J391" s="881"/>
      <c r="K391" s="881"/>
      <c r="L391" s="881"/>
      <c r="M391" s="881"/>
      <c r="N391" s="881"/>
      <c r="O391" s="881"/>
      <c r="P391" s="881"/>
      <c r="Q391" s="881"/>
      <c r="R391" s="881"/>
      <c r="S391" s="881"/>
      <c r="T391" s="881"/>
      <c r="U391" s="881"/>
      <c r="V391" s="881"/>
      <c r="W391" s="881"/>
      <c r="X391" s="881"/>
      <c r="Y391" s="881"/>
      <c r="Z391" s="881"/>
      <c r="AA391" s="881"/>
      <c r="AB391" s="881"/>
      <c r="AC391" s="881"/>
      <c r="AD391" s="881"/>
      <c r="AE391" s="881"/>
      <c r="AF391" s="881"/>
    </row>
    <row r="392" spans="1:32" x14ac:dyDescent="0.35">
      <c r="A392" s="881"/>
      <c r="B392" s="881"/>
      <c r="C392" s="881"/>
      <c r="D392" s="881"/>
      <c r="E392" s="881"/>
      <c r="F392" s="881"/>
      <c r="G392" s="881"/>
      <c r="H392" s="881"/>
      <c r="I392" s="881"/>
      <c r="J392" s="881"/>
      <c r="K392" s="881"/>
      <c r="L392" s="881"/>
      <c r="M392" s="881"/>
      <c r="N392" s="881"/>
      <c r="O392" s="881"/>
      <c r="P392" s="881"/>
      <c r="Q392" s="881"/>
      <c r="R392" s="881"/>
      <c r="S392" s="881"/>
      <c r="T392" s="881"/>
      <c r="U392" s="881"/>
      <c r="V392" s="881"/>
      <c r="W392" s="881"/>
      <c r="X392" s="881"/>
      <c r="Y392" s="881"/>
      <c r="Z392" s="881"/>
      <c r="AA392" s="881"/>
      <c r="AB392" s="881"/>
      <c r="AC392" s="881"/>
      <c r="AD392" s="881"/>
      <c r="AE392" s="881"/>
      <c r="AF392" s="881"/>
    </row>
    <row r="393" spans="1:32" x14ac:dyDescent="0.35">
      <c r="A393" s="881"/>
      <c r="B393" s="881"/>
      <c r="C393" s="881"/>
      <c r="D393" s="881"/>
      <c r="E393" s="881"/>
      <c r="F393" s="881"/>
      <c r="G393" s="881"/>
      <c r="H393" s="881"/>
      <c r="I393" s="881"/>
      <c r="J393" s="881"/>
      <c r="K393" s="881"/>
      <c r="L393" s="881"/>
      <c r="M393" s="881"/>
      <c r="N393" s="881"/>
      <c r="O393" s="881"/>
      <c r="P393" s="881"/>
      <c r="Q393" s="881"/>
      <c r="R393" s="881"/>
      <c r="S393" s="881"/>
      <c r="T393" s="881"/>
      <c r="U393" s="881"/>
      <c r="V393" s="881"/>
      <c r="W393" s="881"/>
      <c r="X393" s="881"/>
      <c r="Y393" s="881"/>
      <c r="Z393" s="881"/>
      <c r="AA393" s="881"/>
      <c r="AB393" s="881"/>
      <c r="AC393" s="881"/>
      <c r="AD393" s="881"/>
      <c r="AE393" s="881"/>
      <c r="AF393" s="881"/>
    </row>
    <row r="394" spans="1:32" x14ac:dyDescent="0.35">
      <c r="A394" s="881"/>
      <c r="B394" s="881"/>
      <c r="C394" s="881"/>
      <c r="D394" s="881"/>
      <c r="E394" s="881"/>
      <c r="F394" s="881"/>
      <c r="G394" s="881"/>
      <c r="H394" s="881"/>
      <c r="I394" s="881"/>
      <c r="J394" s="881"/>
      <c r="K394" s="881"/>
      <c r="L394" s="881"/>
      <c r="M394" s="881"/>
      <c r="N394" s="881"/>
      <c r="O394" s="881"/>
      <c r="P394" s="881"/>
      <c r="Q394" s="881"/>
      <c r="R394" s="881"/>
      <c r="S394" s="881"/>
      <c r="T394" s="881"/>
      <c r="U394" s="881"/>
      <c r="V394" s="881"/>
      <c r="W394" s="881"/>
      <c r="X394" s="881"/>
      <c r="Y394" s="881"/>
      <c r="Z394" s="881"/>
      <c r="AA394" s="881"/>
      <c r="AB394" s="881"/>
      <c r="AC394" s="881"/>
      <c r="AD394" s="881"/>
      <c r="AE394" s="881"/>
      <c r="AF394" s="881"/>
    </row>
    <row r="395" spans="1:32" x14ac:dyDescent="0.35">
      <c r="A395" s="881"/>
      <c r="B395" s="881"/>
      <c r="C395" s="881"/>
      <c r="D395" s="881"/>
      <c r="E395" s="881"/>
      <c r="F395" s="881"/>
      <c r="G395" s="881"/>
      <c r="H395" s="881"/>
      <c r="I395" s="881"/>
      <c r="J395" s="881"/>
      <c r="K395" s="881"/>
      <c r="L395" s="881"/>
      <c r="M395" s="881"/>
      <c r="N395" s="881"/>
      <c r="O395" s="881"/>
      <c r="P395" s="881"/>
      <c r="Q395" s="881"/>
      <c r="R395" s="881"/>
      <c r="S395" s="881"/>
      <c r="T395" s="881"/>
      <c r="U395" s="881"/>
      <c r="V395" s="881"/>
      <c r="W395" s="881"/>
      <c r="X395" s="881"/>
      <c r="Y395" s="881"/>
      <c r="Z395" s="881"/>
      <c r="AA395" s="881"/>
      <c r="AB395" s="881"/>
      <c r="AC395" s="881"/>
      <c r="AD395" s="881"/>
      <c r="AE395" s="881"/>
      <c r="AF395" s="881"/>
    </row>
    <row r="396" spans="1:32" x14ac:dyDescent="0.35">
      <c r="A396" s="881"/>
      <c r="B396" s="881"/>
      <c r="C396" s="881"/>
      <c r="D396" s="881"/>
      <c r="E396" s="881"/>
      <c r="F396" s="881"/>
      <c r="G396" s="881"/>
      <c r="H396" s="881"/>
      <c r="I396" s="881"/>
      <c r="J396" s="881"/>
      <c r="K396" s="881"/>
      <c r="L396" s="881"/>
      <c r="M396" s="881"/>
      <c r="N396" s="881"/>
      <c r="O396" s="881"/>
      <c r="P396" s="881"/>
      <c r="Q396" s="881"/>
      <c r="R396" s="881"/>
      <c r="S396" s="881"/>
      <c r="T396" s="881"/>
      <c r="U396" s="881"/>
      <c r="V396" s="881"/>
      <c r="W396" s="881"/>
      <c r="X396" s="881"/>
      <c r="Y396" s="881"/>
      <c r="Z396" s="881"/>
      <c r="AA396" s="881"/>
      <c r="AB396" s="881"/>
      <c r="AC396" s="881"/>
      <c r="AD396" s="881"/>
      <c r="AE396" s="881"/>
      <c r="AF396" s="881"/>
    </row>
    <row r="397" spans="1:32" x14ac:dyDescent="0.35">
      <c r="A397" s="881"/>
      <c r="B397" s="881"/>
      <c r="C397" s="881"/>
      <c r="D397" s="881"/>
      <c r="E397" s="881"/>
      <c r="F397" s="881"/>
      <c r="G397" s="881"/>
      <c r="H397" s="881"/>
      <c r="I397" s="881"/>
      <c r="J397" s="881"/>
      <c r="K397" s="881"/>
      <c r="L397" s="881"/>
      <c r="M397" s="881"/>
      <c r="N397" s="881"/>
      <c r="O397" s="881"/>
      <c r="P397" s="881"/>
      <c r="Q397" s="881"/>
      <c r="R397" s="881"/>
      <c r="S397" s="881"/>
      <c r="T397" s="881"/>
      <c r="U397" s="881"/>
      <c r="V397" s="881"/>
      <c r="W397" s="881"/>
      <c r="X397" s="881"/>
      <c r="Y397" s="881"/>
      <c r="Z397" s="881"/>
      <c r="AA397" s="881"/>
      <c r="AB397" s="881"/>
      <c r="AC397" s="881"/>
      <c r="AD397" s="881"/>
      <c r="AE397" s="881"/>
      <c r="AF397" s="881"/>
    </row>
    <row r="398" spans="1:32" x14ac:dyDescent="0.35">
      <c r="A398" s="881"/>
      <c r="B398" s="881"/>
      <c r="C398" s="881"/>
      <c r="D398" s="881"/>
      <c r="E398" s="881"/>
      <c r="F398" s="881"/>
      <c r="G398" s="881"/>
      <c r="H398" s="881"/>
      <c r="I398" s="881"/>
      <c r="J398" s="881"/>
      <c r="K398" s="881"/>
      <c r="L398" s="881"/>
      <c r="M398" s="881"/>
      <c r="N398" s="881"/>
      <c r="O398" s="881"/>
      <c r="P398" s="881"/>
      <c r="Q398" s="881"/>
      <c r="R398" s="881"/>
      <c r="S398" s="881"/>
      <c r="T398" s="881"/>
      <c r="U398" s="881"/>
      <c r="V398" s="881"/>
      <c r="W398" s="881"/>
      <c r="X398" s="881"/>
      <c r="Y398" s="881"/>
      <c r="Z398" s="881"/>
      <c r="AA398" s="881"/>
      <c r="AB398" s="881"/>
      <c r="AC398" s="881"/>
      <c r="AD398" s="881"/>
      <c r="AE398" s="881"/>
      <c r="AF398" s="881"/>
    </row>
    <row r="399" spans="1:32" x14ac:dyDescent="0.35">
      <c r="A399" s="881"/>
      <c r="B399" s="881"/>
      <c r="C399" s="881"/>
      <c r="D399" s="881"/>
      <c r="E399" s="881"/>
      <c r="F399" s="881"/>
      <c r="G399" s="881"/>
      <c r="H399" s="881"/>
      <c r="I399" s="881"/>
      <c r="J399" s="881"/>
      <c r="K399" s="881"/>
      <c r="L399" s="881"/>
      <c r="M399" s="881"/>
      <c r="N399" s="881"/>
      <c r="O399" s="881"/>
      <c r="P399" s="881"/>
      <c r="Q399" s="881"/>
      <c r="R399" s="881"/>
      <c r="S399" s="881"/>
      <c r="T399" s="881"/>
      <c r="U399" s="881"/>
      <c r="V399" s="881"/>
      <c r="W399" s="881"/>
      <c r="X399" s="881"/>
      <c r="Y399" s="881"/>
      <c r="Z399" s="881"/>
      <c r="AA399" s="881"/>
      <c r="AB399" s="881"/>
      <c r="AC399" s="881"/>
      <c r="AD399" s="881"/>
      <c r="AE399" s="881"/>
      <c r="AF399" s="881"/>
    </row>
    <row r="400" spans="1:32" x14ac:dyDescent="0.35">
      <c r="A400" s="881"/>
      <c r="B400" s="881"/>
      <c r="C400" s="881"/>
      <c r="D400" s="881"/>
      <c r="E400" s="881"/>
      <c r="F400" s="881"/>
      <c r="G400" s="881"/>
      <c r="H400" s="881"/>
      <c r="I400" s="881"/>
      <c r="J400" s="881"/>
      <c r="K400" s="881"/>
      <c r="L400" s="881"/>
      <c r="M400" s="881"/>
      <c r="N400" s="881"/>
      <c r="O400" s="881"/>
      <c r="P400" s="881"/>
      <c r="Q400" s="881"/>
      <c r="R400" s="881"/>
      <c r="S400" s="881"/>
      <c r="T400" s="881"/>
      <c r="U400" s="881"/>
      <c r="V400" s="881"/>
      <c r="W400" s="881"/>
      <c r="X400" s="881"/>
      <c r="Y400" s="881"/>
      <c r="Z400" s="881"/>
      <c r="AA400" s="881"/>
      <c r="AB400" s="881"/>
      <c r="AC400" s="881"/>
      <c r="AD400" s="881"/>
      <c r="AE400" s="881"/>
      <c r="AF400" s="881"/>
    </row>
    <row r="401" spans="1:32" x14ac:dyDescent="0.35">
      <c r="A401" s="881"/>
      <c r="B401" s="881"/>
      <c r="C401" s="881"/>
      <c r="D401" s="881"/>
      <c r="E401" s="881"/>
      <c r="F401" s="881"/>
      <c r="G401" s="881"/>
      <c r="H401" s="881"/>
      <c r="I401" s="881"/>
      <c r="J401" s="881"/>
      <c r="K401" s="881"/>
      <c r="L401" s="881"/>
      <c r="M401" s="881"/>
      <c r="N401" s="881"/>
      <c r="O401" s="881"/>
      <c r="P401" s="881"/>
      <c r="Q401" s="881"/>
      <c r="R401" s="881"/>
      <c r="S401" s="881"/>
      <c r="T401" s="881"/>
      <c r="U401" s="881"/>
      <c r="V401" s="881"/>
      <c r="W401" s="881"/>
      <c r="X401" s="881"/>
      <c r="Y401" s="881"/>
      <c r="Z401" s="881"/>
      <c r="AA401" s="881"/>
      <c r="AB401" s="881"/>
      <c r="AC401" s="881"/>
      <c r="AD401" s="881"/>
      <c r="AE401" s="881"/>
      <c r="AF401" s="881"/>
    </row>
    <row r="402" spans="1:32" x14ac:dyDescent="0.35">
      <c r="A402" s="881"/>
      <c r="B402" s="881"/>
      <c r="C402" s="881"/>
      <c r="D402" s="881"/>
      <c r="E402" s="881"/>
      <c r="F402" s="881"/>
      <c r="G402" s="881"/>
      <c r="H402" s="881"/>
      <c r="I402" s="881"/>
      <c r="J402" s="881"/>
      <c r="K402" s="881"/>
      <c r="L402" s="881"/>
      <c r="M402" s="881"/>
      <c r="N402" s="881"/>
      <c r="O402" s="881"/>
      <c r="P402" s="881"/>
      <c r="Q402" s="881"/>
      <c r="R402" s="881"/>
      <c r="S402" s="881"/>
      <c r="T402" s="881"/>
      <c r="U402" s="881"/>
      <c r="V402" s="881"/>
      <c r="W402" s="881"/>
      <c r="X402" s="881"/>
      <c r="Y402" s="881"/>
      <c r="Z402" s="881"/>
      <c r="AA402" s="881"/>
      <c r="AB402" s="881"/>
      <c r="AC402" s="881"/>
      <c r="AD402" s="881"/>
      <c r="AE402" s="881"/>
      <c r="AF402" s="881"/>
    </row>
    <row r="403" spans="1:32" x14ac:dyDescent="0.35">
      <c r="A403" s="881"/>
      <c r="B403" s="881"/>
      <c r="C403" s="881"/>
      <c r="D403" s="881"/>
      <c r="E403" s="881"/>
      <c r="F403" s="881"/>
      <c r="G403" s="881"/>
      <c r="H403" s="881"/>
      <c r="I403" s="881"/>
      <c r="J403" s="881"/>
      <c r="K403" s="881"/>
      <c r="L403" s="881"/>
      <c r="M403" s="881"/>
      <c r="N403" s="881"/>
      <c r="O403" s="881"/>
      <c r="P403" s="881"/>
      <c r="Q403" s="881"/>
      <c r="R403" s="881"/>
      <c r="S403" s="881"/>
      <c r="T403" s="881"/>
      <c r="U403" s="881"/>
      <c r="V403" s="881"/>
      <c r="W403" s="881"/>
      <c r="X403" s="881"/>
      <c r="Y403" s="881"/>
      <c r="Z403" s="881"/>
      <c r="AA403" s="881"/>
      <c r="AB403" s="881"/>
      <c r="AC403" s="881"/>
      <c r="AD403" s="881"/>
      <c r="AE403" s="881"/>
      <c r="AF403" s="881"/>
    </row>
    <row r="404" spans="1:32" x14ac:dyDescent="0.35">
      <c r="A404" s="881"/>
      <c r="B404" s="881"/>
      <c r="C404" s="881"/>
      <c r="D404" s="881"/>
      <c r="E404" s="881"/>
      <c r="F404" s="881"/>
      <c r="G404" s="881"/>
      <c r="H404" s="881"/>
      <c r="I404" s="881"/>
      <c r="J404" s="881"/>
      <c r="K404" s="881"/>
      <c r="L404" s="881"/>
      <c r="M404" s="881"/>
      <c r="N404" s="881"/>
      <c r="O404" s="881"/>
      <c r="P404" s="881"/>
      <c r="Q404" s="881"/>
      <c r="R404" s="881"/>
      <c r="S404" s="881"/>
      <c r="T404" s="881"/>
      <c r="U404" s="881"/>
      <c r="V404" s="881"/>
      <c r="W404" s="881"/>
      <c r="X404" s="881"/>
      <c r="Y404" s="881"/>
      <c r="Z404" s="881"/>
      <c r="AA404" s="881"/>
      <c r="AB404" s="881"/>
      <c r="AC404" s="881"/>
      <c r="AD404" s="881"/>
      <c r="AE404" s="881"/>
      <c r="AF404" s="881"/>
    </row>
    <row r="405" spans="1:32" x14ac:dyDescent="0.35">
      <c r="A405" s="881"/>
      <c r="B405" s="881"/>
      <c r="C405" s="881"/>
      <c r="D405" s="881"/>
      <c r="E405" s="881"/>
      <c r="F405" s="881"/>
      <c r="G405" s="881"/>
      <c r="H405" s="881"/>
      <c r="I405" s="881"/>
      <c r="J405" s="881"/>
      <c r="K405" s="881"/>
      <c r="L405" s="881"/>
      <c r="M405" s="881"/>
      <c r="N405" s="881"/>
      <c r="O405" s="881"/>
      <c r="P405" s="881"/>
      <c r="Q405" s="881"/>
      <c r="R405" s="881"/>
      <c r="S405" s="881"/>
      <c r="T405" s="881"/>
      <c r="U405" s="881"/>
      <c r="V405" s="881"/>
      <c r="W405" s="881"/>
      <c r="X405" s="881"/>
      <c r="Y405" s="881"/>
      <c r="Z405" s="881"/>
      <c r="AA405" s="881"/>
      <c r="AB405" s="881"/>
      <c r="AC405" s="881"/>
      <c r="AD405" s="881"/>
      <c r="AE405" s="881"/>
      <c r="AF405" s="881"/>
    </row>
    <row r="406" spans="1:32" x14ac:dyDescent="0.35">
      <c r="A406" s="881"/>
      <c r="B406" s="881"/>
      <c r="C406" s="881"/>
      <c r="D406" s="881"/>
      <c r="E406" s="881"/>
      <c r="F406" s="881"/>
      <c r="G406" s="881"/>
      <c r="H406" s="881"/>
      <c r="I406" s="881"/>
      <c r="J406" s="881"/>
      <c r="K406" s="881"/>
      <c r="L406" s="881"/>
      <c r="M406" s="881"/>
      <c r="N406" s="881"/>
      <c r="O406" s="881"/>
      <c r="P406" s="881"/>
      <c r="Q406" s="881"/>
      <c r="R406" s="881"/>
      <c r="S406" s="881"/>
      <c r="T406" s="881"/>
      <c r="U406" s="881"/>
      <c r="V406" s="881"/>
      <c r="W406" s="881"/>
      <c r="X406" s="881"/>
      <c r="Y406" s="881"/>
      <c r="Z406" s="881"/>
      <c r="AA406" s="881"/>
      <c r="AB406" s="881"/>
      <c r="AC406" s="881"/>
      <c r="AD406" s="881"/>
      <c r="AE406" s="881"/>
      <c r="AF406" s="881"/>
    </row>
    <row r="407" spans="1:32" x14ac:dyDescent="0.35">
      <c r="A407" s="881"/>
      <c r="B407" s="881"/>
      <c r="C407" s="881"/>
      <c r="D407" s="881"/>
      <c r="E407" s="881"/>
      <c r="F407" s="881"/>
      <c r="G407" s="881"/>
      <c r="H407" s="881"/>
      <c r="I407" s="881"/>
      <c r="J407" s="881"/>
      <c r="K407" s="881"/>
      <c r="L407" s="881"/>
      <c r="M407" s="881"/>
      <c r="N407" s="881"/>
      <c r="O407" s="881"/>
      <c r="P407" s="881"/>
      <c r="Q407" s="881"/>
      <c r="R407" s="881"/>
      <c r="S407" s="881"/>
      <c r="T407" s="881"/>
      <c r="U407" s="881"/>
      <c r="V407" s="881"/>
      <c r="W407" s="881"/>
      <c r="X407" s="881"/>
      <c r="Y407" s="881"/>
      <c r="Z407" s="881"/>
      <c r="AA407" s="881"/>
      <c r="AB407" s="881"/>
      <c r="AC407" s="881"/>
      <c r="AD407" s="881"/>
      <c r="AE407" s="881"/>
      <c r="AF407" s="881"/>
    </row>
    <row r="408" spans="1:32" x14ac:dyDescent="0.35">
      <c r="A408" s="881"/>
      <c r="B408" s="881"/>
      <c r="C408" s="881"/>
      <c r="D408" s="881"/>
      <c r="E408" s="881"/>
      <c r="F408" s="881"/>
      <c r="G408" s="881"/>
      <c r="H408" s="881"/>
      <c r="I408" s="881"/>
      <c r="J408" s="881"/>
      <c r="K408" s="881"/>
      <c r="L408" s="881"/>
      <c r="M408" s="881"/>
      <c r="N408" s="881"/>
      <c r="O408" s="881"/>
      <c r="P408" s="881"/>
      <c r="Q408" s="881"/>
      <c r="R408" s="881"/>
      <c r="S408" s="881"/>
      <c r="T408" s="881"/>
      <c r="U408" s="881"/>
      <c r="V408" s="881"/>
      <c r="W408" s="881"/>
      <c r="X408" s="881"/>
      <c r="Y408" s="881"/>
      <c r="Z408" s="881"/>
      <c r="AA408" s="881"/>
      <c r="AB408" s="881"/>
      <c r="AC408" s="881"/>
      <c r="AD408" s="881"/>
      <c r="AE408" s="881"/>
      <c r="AF408" s="881"/>
    </row>
    <row r="409" spans="1:32" x14ac:dyDescent="0.35">
      <c r="A409" s="881"/>
      <c r="B409" s="881"/>
      <c r="C409" s="881"/>
      <c r="D409" s="881"/>
      <c r="E409" s="881"/>
      <c r="F409" s="881"/>
      <c r="G409" s="881"/>
      <c r="H409" s="881"/>
      <c r="I409" s="881"/>
      <c r="J409" s="881"/>
      <c r="K409" s="881"/>
      <c r="L409" s="881"/>
      <c r="M409" s="881"/>
      <c r="N409" s="881"/>
      <c r="O409" s="881"/>
      <c r="P409" s="881"/>
      <c r="Q409" s="881"/>
      <c r="R409" s="881"/>
      <c r="S409" s="881"/>
      <c r="T409" s="881"/>
      <c r="U409" s="881"/>
      <c r="V409" s="881"/>
      <c r="W409" s="881"/>
      <c r="X409" s="881"/>
      <c r="Y409" s="881"/>
      <c r="Z409" s="881"/>
      <c r="AA409" s="881"/>
      <c r="AB409" s="881"/>
      <c r="AC409" s="881"/>
      <c r="AD409" s="881"/>
      <c r="AE409" s="881"/>
      <c r="AF409" s="881"/>
    </row>
    <row r="410" spans="1:32" x14ac:dyDescent="0.35">
      <c r="A410" s="881"/>
      <c r="B410" s="881"/>
      <c r="C410" s="881"/>
      <c r="D410" s="881"/>
      <c r="E410" s="881"/>
      <c r="F410" s="881"/>
      <c r="G410" s="881"/>
      <c r="H410" s="881"/>
      <c r="I410" s="881"/>
      <c r="J410" s="881"/>
      <c r="K410" s="881"/>
      <c r="L410" s="881"/>
      <c r="M410" s="881"/>
      <c r="N410" s="881"/>
      <c r="O410" s="881"/>
      <c r="P410" s="881"/>
      <c r="Q410" s="881"/>
      <c r="R410" s="881"/>
      <c r="S410" s="881"/>
      <c r="T410" s="881"/>
      <c r="U410" s="881"/>
      <c r="V410" s="881"/>
      <c r="W410" s="881"/>
      <c r="X410" s="881"/>
      <c r="Y410" s="881"/>
      <c r="Z410" s="881"/>
      <c r="AA410" s="881"/>
      <c r="AB410" s="881"/>
      <c r="AC410" s="881"/>
      <c r="AD410" s="881"/>
      <c r="AE410" s="881"/>
      <c r="AF410" s="881"/>
    </row>
    <row r="411" spans="1:32" x14ac:dyDescent="0.35">
      <c r="A411" s="881"/>
      <c r="B411" s="881"/>
      <c r="C411" s="881"/>
      <c r="D411" s="881"/>
      <c r="E411" s="881"/>
      <c r="F411" s="881"/>
      <c r="G411" s="881"/>
      <c r="H411" s="881"/>
      <c r="I411" s="881"/>
      <c r="J411" s="881"/>
      <c r="K411" s="881"/>
      <c r="L411" s="881"/>
      <c r="M411" s="881"/>
      <c r="N411" s="881"/>
      <c r="O411" s="881"/>
      <c r="P411" s="881"/>
      <c r="Q411" s="881"/>
      <c r="R411" s="881"/>
      <c r="S411" s="881"/>
      <c r="T411" s="881"/>
      <c r="U411" s="881"/>
      <c r="V411" s="881"/>
      <c r="W411" s="881"/>
      <c r="X411" s="881"/>
      <c r="Y411" s="881"/>
      <c r="Z411" s="881"/>
      <c r="AA411" s="881"/>
      <c r="AB411" s="881"/>
      <c r="AC411" s="881"/>
      <c r="AD411" s="881"/>
      <c r="AE411" s="881"/>
      <c r="AF411" s="881"/>
    </row>
    <row r="412" spans="1:32" x14ac:dyDescent="0.35">
      <c r="A412" s="881"/>
      <c r="B412" s="881"/>
      <c r="C412" s="881"/>
      <c r="D412" s="881"/>
      <c r="E412" s="881"/>
      <c r="F412" s="881"/>
      <c r="G412" s="881"/>
      <c r="H412" s="881"/>
      <c r="I412" s="881"/>
      <c r="J412" s="881"/>
      <c r="K412" s="881"/>
      <c r="L412" s="881"/>
      <c r="M412" s="881"/>
      <c r="N412" s="881"/>
      <c r="O412" s="881"/>
      <c r="P412" s="881"/>
      <c r="Q412" s="881"/>
      <c r="R412" s="881"/>
      <c r="S412" s="881"/>
      <c r="T412" s="881"/>
      <c r="U412" s="881"/>
      <c r="V412" s="881"/>
      <c r="W412" s="881"/>
      <c r="X412" s="881"/>
      <c r="Y412" s="881"/>
      <c r="Z412" s="881"/>
      <c r="AA412" s="881"/>
      <c r="AB412" s="881"/>
      <c r="AC412" s="881"/>
      <c r="AD412" s="881"/>
      <c r="AE412" s="881"/>
      <c r="AF412" s="881"/>
    </row>
    <row r="413" spans="1:32" x14ac:dyDescent="0.35">
      <c r="A413" s="881"/>
      <c r="B413" s="881"/>
      <c r="C413" s="881"/>
      <c r="D413" s="881"/>
      <c r="E413" s="881"/>
      <c r="F413" s="881"/>
      <c r="G413" s="881"/>
      <c r="H413" s="881"/>
      <c r="I413" s="881"/>
      <c r="J413" s="881"/>
      <c r="K413" s="881"/>
      <c r="L413" s="881"/>
      <c r="M413" s="881"/>
      <c r="N413" s="881"/>
      <c r="O413" s="881"/>
      <c r="P413" s="881"/>
      <c r="Q413" s="881"/>
      <c r="R413" s="881"/>
      <c r="S413" s="881"/>
      <c r="T413" s="881"/>
      <c r="U413" s="881"/>
      <c r="V413" s="881"/>
      <c r="W413" s="881"/>
      <c r="X413" s="881"/>
      <c r="Y413" s="881"/>
      <c r="Z413" s="881"/>
      <c r="AA413" s="881"/>
      <c r="AB413" s="881"/>
      <c r="AC413" s="881"/>
      <c r="AD413" s="881"/>
      <c r="AE413" s="881"/>
      <c r="AF413" s="881"/>
    </row>
    <row r="414" spans="1:32" x14ac:dyDescent="0.35">
      <c r="A414" s="881"/>
      <c r="B414" s="881"/>
      <c r="C414" s="881"/>
      <c r="D414" s="881"/>
      <c r="E414" s="881"/>
      <c r="F414" s="881"/>
      <c r="G414" s="881"/>
      <c r="H414" s="881"/>
      <c r="I414" s="881"/>
      <c r="J414" s="881"/>
      <c r="K414" s="881"/>
      <c r="L414" s="881"/>
      <c r="M414" s="881"/>
      <c r="N414" s="881"/>
      <c r="O414" s="881"/>
      <c r="P414" s="881"/>
      <c r="Q414" s="881"/>
      <c r="R414" s="881"/>
      <c r="S414" s="881"/>
      <c r="T414" s="881"/>
      <c r="U414" s="881"/>
      <c r="V414" s="881"/>
      <c r="W414" s="881"/>
      <c r="X414" s="881"/>
      <c r="Y414" s="881"/>
      <c r="Z414" s="881"/>
      <c r="AA414" s="881"/>
      <c r="AB414" s="881"/>
      <c r="AC414" s="881"/>
      <c r="AD414" s="881"/>
      <c r="AE414" s="881"/>
      <c r="AF414" s="881"/>
    </row>
    <row r="415" spans="1:32" x14ac:dyDescent="0.35">
      <c r="A415" s="881"/>
      <c r="B415" s="881"/>
      <c r="C415" s="881"/>
      <c r="D415" s="881"/>
      <c r="E415" s="881"/>
      <c r="F415" s="881"/>
      <c r="G415" s="881"/>
      <c r="H415" s="881"/>
      <c r="I415" s="881"/>
      <c r="J415" s="881"/>
      <c r="K415" s="881"/>
      <c r="L415" s="881"/>
      <c r="M415" s="881"/>
      <c r="N415" s="881"/>
      <c r="O415" s="881"/>
      <c r="P415" s="881"/>
      <c r="Q415" s="881"/>
      <c r="R415" s="881"/>
      <c r="S415" s="881"/>
      <c r="T415" s="881"/>
      <c r="U415" s="881"/>
      <c r="V415" s="881"/>
      <c r="W415" s="881"/>
      <c r="X415" s="881"/>
      <c r="Y415" s="881"/>
      <c r="Z415" s="881"/>
      <c r="AA415" s="881"/>
      <c r="AB415" s="881"/>
      <c r="AC415" s="881"/>
      <c r="AD415" s="881"/>
      <c r="AE415" s="881"/>
      <c r="AF415" s="881"/>
    </row>
    <row r="416" spans="1:32" x14ac:dyDescent="0.35">
      <c r="A416" s="881"/>
      <c r="B416" s="881"/>
      <c r="C416" s="881"/>
      <c r="D416" s="881"/>
      <c r="E416" s="881"/>
      <c r="F416" s="881"/>
      <c r="G416" s="881"/>
      <c r="H416" s="881"/>
      <c r="I416" s="881"/>
      <c r="J416" s="881"/>
      <c r="K416" s="881"/>
      <c r="L416" s="881"/>
      <c r="M416" s="881"/>
      <c r="N416" s="881"/>
      <c r="O416" s="881"/>
      <c r="P416" s="881"/>
      <c r="Q416" s="881"/>
      <c r="R416" s="881"/>
      <c r="S416" s="881"/>
      <c r="T416" s="881"/>
      <c r="U416" s="881"/>
      <c r="V416" s="881"/>
      <c r="W416" s="881"/>
      <c r="X416" s="881"/>
      <c r="Y416" s="881"/>
      <c r="Z416" s="881"/>
      <c r="AA416" s="881"/>
      <c r="AB416" s="881"/>
      <c r="AC416" s="881"/>
      <c r="AD416" s="881"/>
      <c r="AE416" s="881"/>
      <c r="AF416" s="881"/>
    </row>
    <row r="417" spans="1:32" x14ac:dyDescent="0.35">
      <c r="A417" s="881"/>
      <c r="B417" s="881"/>
      <c r="C417" s="881"/>
      <c r="D417" s="881"/>
      <c r="E417" s="881"/>
      <c r="F417" s="881"/>
      <c r="G417" s="881"/>
      <c r="H417" s="881"/>
      <c r="I417" s="881"/>
      <c r="J417" s="881"/>
      <c r="K417" s="881"/>
      <c r="L417" s="881"/>
      <c r="M417" s="881"/>
      <c r="N417" s="881"/>
      <c r="O417" s="881"/>
      <c r="P417" s="881"/>
      <c r="Q417" s="881"/>
      <c r="R417" s="881"/>
      <c r="S417" s="881"/>
      <c r="T417" s="881"/>
      <c r="U417" s="881"/>
      <c r="V417" s="881"/>
      <c r="W417" s="881"/>
      <c r="X417" s="881"/>
      <c r="Y417" s="881"/>
      <c r="Z417" s="881"/>
      <c r="AA417" s="881"/>
      <c r="AB417" s="881"/>
      <c r="AC417" s="881"/>
      <c r="AD417" s="881"/>
      <c r="AE417" s="881"/>
      <c r="AF417" s="881"/>
    </row>
    <row r="418" spans="1:32" x14ac:dyDescent="0.35">
      <c r="A418" s="881"/>
      <c r="B418" s="881"/>
      <c r="C418" s="881"/>
      <c r="D418" s="881"/>
      <c r="E418" s="881"/>
      <c r="F418" s="881"/>
      <c r="G418" s="881"/>
      <c r="H418" s="881"/>
      <c r="I418" s="881"/>
      <c r="J418" s="881"/>
      <c r="K418" s="881"/>
      <c r="L418" s="881"/>
      <c r="M418" s="881"/>
      <c r="N418" s="881"/>
      <c r="O418" s="881"/>
      <c r="P418" s="881"/>
      <c r="Q418" s="881"/>
      <c r="R418" s="881"/>
      <c r="S418" s="881"/>
      <c r="T418" s="881"/>
      <c r="U418" s="881"/>
      <c r="V418" s="881"/>
      <c r="W418" s="881"/>
      <c r="X418" s="881"/>
      <c r="Y418" s="881"/>
      <c r="Z418" s="881"/>
      <c r="AA418" s="881"/>
      <c r="AB418" s="881"/>
      <c r="AC418" s="881"/>
      <c r="AD418" s="881"/>
      <c r="AE418" s="881"/>
      <c r="AF418" s="881"/>
    </row>
    <row r="419" spans="1:32" x14ac:dyDescent="0.35">
      <c r="A419" s="881"/>
      <c r="B419" s="881"/>
      <c r="C419" s="881"/>
      <c r="D419" s="881"/>
      <c r="E419" s="881"/>
      <c r="F419" s="881"/>
      <c r="G419" s="881"/>
      <c r="H419" s="881"/>
      <c r="I419" s="881"/>
      <c r="J419" s="881"/>
      <c r="K419" s="881"/>
      <c r="L419" s="881"/>
      <c r="M419" s="881"/>
      <c r="N419" s="881"/>
      <c r="O419" s="881"/>
      <c r="P419" s="881"/>
      <c r="Q419" s="881"/>
      <c r="R419" s="881"/>
      <c r="S419" s="881"/>
      <c r="T419" s="881"/>
      <c r="U419" s="881"/>
      <c r="V419" s="881"/>
      <c r="W419" s="881"/>
      <c r="X419" s="881"/>
      <c r="Y419" s="881"/>
      <c r="Z419" s="881"/>
      <c r="AA419" s="881"/>
      <c r="AB419" s="881"/>
      <c r="AC419" s="881"/>
      <c r="AD419" s="881"/>
      <c r="AE419" s="881"/>
      <c r="AF419" s="881"/>
    </row>
    <row r="420" spans="1:32" x14ac:dyDescent="0.35">
      <c r="A420" s="881"/>
      <c r="B420" s="881"/>
      <c r="C420" s="881"/>
      <c r="D420" s="881"/>
      <c r="E420" s="881"/>
      <c r="F420" s="881"/>
      <c r="G420" s="881"/>
      <c r="H420" s="881"/>
      <c r="I420" s="881"/>
      <c r="J420" s="881"/>
      <c r="K420" s="881"/>
      <c r="L420" s="881"/>
      <c r="M420" s="881"/>
      <c r="N420" s="881"/>
      <c r="O420" s="881"/>
      <c r="P420" s="881"/>
      <c r="Q420" s="881"/>
      <c r="R420" s="881"/>
      <c r="S420" s="881"/>
      <c r="T420" s="881"/>
      <c r="U420" s="881"/>
      <c r="V420" s="881"/>
      <c r="W420" s="881"/>
      <c r="X420" s="881"/>
      <c r="Y420" s="881"/>
      <c r="Z420" s="881"/>
      <c r="AA420" s="881"/>
      <c r="AB420" s="881"/>
      <c r="AC420" s="881"/>
      <c r="AD420" s="881"/>
      <c r="AE420" s="881"/>
      <c r="AF420" s="881"/>
    </row>
    <row r="421" spans="1:32" x14ac:dyDescent="0.35">
      <c r="A421" s="881"/>
      <c r="B421" s="881"/>
      <c r="C421" s="881"/>
      <c r="D421" s="881"/>
      <c r="E421" s="881"/>
      <c r="F421" s="881"/>
      <c r="G421" s="881"/>
      <c r="H421" s="881"/>
      <c r="I421" s="881"/>
      <c r="J421" s="881"/>
      <c r="K421" s="881"/>
      <c r="L421" s="881"/>
      <c r="M421" s="881"/>
      <c r="N421" s="881"/>
      <c r="O421" s="881"/>
      <c r="P421" s="881"/>
      <c r="Q421" s="881"/>
      <c r="R421" s="881"/>
      <c r="S421" s="881"/>
      <c r="T421" s="881"/>
      <c r="U421" s="881"/>
      <c r="V421" s="881"/>
      <c r="W421" s="881"/>
      <c r="X421" s="881"/>
      <c r="Y421" s="881"/>
      <c r="Z421" s="881"/>
      <c r="AA421" s="881"/>
      <c r="AB421" s="881"/>
      <c r="AC421" s="881"/>
      <c r="AD421" s="881"/>
      <c r="AE421" s="881"/>
      <c r="AF421" s="881"/>
    </row>
    <row r="422" spans="1:32" x14ac:dyDescent="0.35">
      <c r="A422" s="881"/>
      <c r="B422" s="881"/>
      <c r="C422" s="881"/>
      <c r="D422" s="881"/>
      <c r="E422" s="881"/>
      <c r="F422" s="881"/>
      <c r="G422" s="881"/>
      <c r="H422" s="881"/>
      <c r="I422" s="881"/>
      <c r="J422" s="881"/>
      <c r="K422" s="881"/>
      <c r="L422" s="881"/>
      <c r="M422" s="881"/>
      <c r="N422" s="881"/>
      <c r="O422" s="881"/>
      <c r="P422" s="881"/>
      <c r="Q422" s="881"/>
      <c r="R422" s="881"/>
      <c r="S422" s="881"/>
      <c r="T422" s="881"/>
      <c r="U422" s="881"/>
      <c r="V422" s="881"/>
      <c r="W422" s="881"/>
      <c r="X422" s="881"/>
      <c r="Y422" s="881"/>
      <c r="Z422" s="881"/>
      <c r="AA422" s="881"/>
      <c r="AB422" s="881"/>
      <c r="AC422" s="881"/>
      <c r="AD422" s="881"/>
      <c r="AE422" s="881"/>
      <c r="AF422" s="881"/>
    </row>
    <row r="423" spans="1:32" x14ac:dyDescent="0.35">
      <c r="A423" s="881"/>
      <c r="B423" s="881"/>
      <c r="C423" s="881"/>
      <c r="D423" s="881"/>
      <c r="E423" s="881"/>
      <c r="F423" s="881"/>
      <c r="G423" s="881"/>
      <c r="H423" s="881"/>
      <c r="I423" s="881"/>
      <c r="J423" s="881"/>
      <c r="K423" s="881"/>
      <c r="L423" s="881"/>
      <c r="M423" s="881"/>
      <c r="N423" s="881"/>
      <c r="O423" s="881"/>
      <c r="P423" s="881"/>
      <c r="Q423" s="881"/>
      <c r="R423" s="881"/>
      <c r="S423" s="881"/>
      <c r="T423" s="881"/>
      <c r="U423" s="881"/>
      <c r="V423" s="881"/>
      <c r="W423" s="881"/>
      <c r="X423" s="881"/>
      <c r="Y423" s="881"/>
      <c r="Z423" s="881"/>
      <c r="AA423" s="881"/>
      <c r="AB423" s="881"/>
      <c r="AC423" s="881"/>
      <c r="AD423" s="881"/>
      <c r="AE423" s="881"/>
      <c r="AF423" s="881"/>
    </row>
    <row r="424" spans="1:32" x14ac:dyDescent="0.35">
      <c r="A424" s="881"/>
      <c r="B424" s="881"/>
      <c r="C424" s="881"/>
      <c r="D424" s="881"/>
      <c r="E424" s="881"/>
      <c r="F424" s="881"/>
      <c r="G424" s="881"/>
      <c r="H424" s="881"/>
      <c r="I424" s="881"/>
      <c r="J424" s="881"/>
      <c r="K424" s="881"/>
      <c r="L424" s="881"/>
      <c r="M424" s="881"/>
      <c r="N424" s="881"/>
      <c r="O424" s="881"/>
      <c r="P424" s="881"/>
      <c r="Q424" s="881"/>
      <c r="R424" s="881"/>
      <c r="S424" s="881"/>
      <c r="T424" s="881"/>
      <c r="U424" s="881"/>
      <c r="V424" s="881"/>
      <c r="W424" s="881"/>
      <c r="X424" s="881"/>
      <c r="Y424" s="881"/>
      <c r="Z424" s="881"/>
      <c r="AA424" s="881"/>
      <c r="AB424" s="881"/>
      <c r="AC424" s="881"/>
      <c r="AD424" s="881"/>
      <c r="AE424" s="881"/>
      <c r="AF424" s="881"/>
    </row>
    <row r="425" spans="1:32" x14ac:dyDescent="0.35">
      <c r="A425" s="881"/>
      <c r="B425" s="881"/>
      <c r="C425" s="881"/>
      <c r="D425" s="881"/>
      <c r="E425" s="881"/>
      <c r="F425" s="881"/>
      <c r="G425" s="881"/>
      <c r="H425" s="881"/>
      <c r="I425" s="881"/>
      <c r="J425" s="881"/>
      <c r="K425" s="881"/>
      <c r="L425" s="881"/>
      <c r="M425" s="881"/>
      <c r="N425" s="881"/>
      <c r="O425" s="881"/>
      <c r="P425" s="881"/>
      <c r="Q425" s="881"/>
      <c r="R425" s="881"/>
      <c r="S425" s="881"/>
      <c r="T425" s="881"/>
      <c r="U425" s="881"/>
      <c r="V425" s="881"/>
      <c r="W425" s="881"/>
      <c r="X425" s="881"/>
      <c r="Y425" s="881"/>
      <c r="Z425" s="881"/>
      <c r="AA425" s="881"/>
      <c r="AB425" s="881"/>
      <c r="AC425" s="881"/>
      <c r="AD425" s="881"/>
      <c r="AE425" s="881"/>
      <c r="AF425" s="881"/>
    </row>
    <row r="426" spans="1:32" x14ac:dyDescent="0.35">
      <c r="A426" s="881"/>
      <c r="B426" s="881"/>
      <c r="C426" s="881"/>
      <c r="D426" s="881"/>
      <c r="E426" s="881"/>
      <c r="F426" s="881"/>
      <c r="G426" s="881"/>
      <c r="H426" s="881"/>
      <c r="I426" s="881"/>
      <c r="J426" s="881"/>
      <c r="K426" s="881"/>
      <c r="L426" s="881"/>
      <c r="M426" s="881"/>
      <c r="N426" s="881"/>
      <c r="O426" s="881"/>
      <c r="P426" s="881"/>
      <c r="Q426" s="881"/>
      <c r="R426" s="881"/>
      <c r="S426" s="881"/>
      <c r="T426" s="881"/>
      <c r="U426" s="881"/>
      <c r="V426" s="881"/>
      <c r="W426" s="881"/>
      <c r="X426" s="881"/>
      <c r="Y426" s="881"/>
      <c r="Z426" s="881"/>
      <c r="AA426" s="881"/>
      <c r="AB426" s="881"/>
      <c r="AC426" s="881"/>
      <c r="AD426" s="881"/>
      <c r="AE426" s="881"/>
      <c r="AF426" s="881"/>
    </row>
    <row r="427" spans="1:32" x14ac:dyDescent="0.35">
      <c r="A427" s="881"/>
      <c r="B427" s="881"/>
      <c r="C427" s="881"/>
      <c r="D427" s="881"/>
      <c r="E427" s="881"/>
      <c r="F427" s="881"/>
      <c r="G427" s="881"/>
      <c r="H427" s="881"/>
      <c r="I427" s="881"/>
      <c r="J427" s="881"/>
      <c r="K427" s="881"/>
      <c r="L427" s="881"/>
      <c r="M427" s="881"/>
      <c r="N427" s="881"/>
      <c r="O427" s="881"/>
      <c r="P427" s="881"/>
      <c r="Q427" s="881"/>
      <c r="R427" s="881"/>
      <c r="S427" s="881"/>
      <c r="T427" s="881"/>
      <c r="U427" s="881"/>
      <c r="V427" s="881"/>
      <c r="W427" s="881"/>
      <c r="X427" s="881"/>
      <c r="Y427" s="881"/>
      <c r="Z427" s="881"/>
      <c r="AA427" s="881"/>
      <c r="AB427" s="881"/>
      <c r="AC427" s="881"/>
      <c r="AD427" s="881"/>
      <c r="AE427" s="881"/>
      <c r="AF427" s="881"/>
    </row>
    <row r="428" spans="1:32" x14ac:dyDescent="0.35">
      <c r="A428" s="881"/>
      <c r="B428" s="881"/>
      <c r="C428" s="881"/>
      <c r="D428" s="881"/>
      <c r="E428" s="881"/>
      <c r="F428" s="881"/>
      <c r="G428" s="881"/>
      <c r="H428" s="881"/>
      <c r="I428" s="881"/>
      <c r="J428" s="881"/>
      <c r="K428" s="881"/>
      <c r="L428" s="881"/>
      <c r="M428" s="881"/>
      <c r="N428" s="881"/>
      <c r="O428" s="881"/>
      <c r="P428" s="881"/>
      <c r="Q428" s="881"/>
      <c r="R428" s="881"/>
      <c r="S428" s="881"/>
      <c r="T428" s="881"/>
      <c r="U428" s="881"/>
      <c r="V428" s="881"/>
      <c r="W428" s="881"/>
      <c r="X428" s="881"/>
      <c r="Y428" s="881"/>
      <c r="Z428" s="881"/>
      <c r="AA428" s="881"/>
      <c r="AB428" s="881"/>
      <c r="AC428" s="881"/>
      <c r="AD428" s="881"/>
      <c r="AE428" s="881"/>
      <c r="AF428" s="881"/>
    </row>
    <row r="429" spans="1:32" x14ac:dyDescent="0.35">
      <c r="A429" s="881"/>
      <c r="B429" s="881"/>
      <c r="C429" s="881"/>
      <c r="D429" s="881"/>
      <c r="E429" s="881"/>
      <c r="F429" s="881"/>
      <c r="G429" s="881"/>
      <c r="H429" s="881"/>
      <c r="I429" s="881"/>
      <c r="J429" s="881"/>
      <c r="K429" s="881"/>
      <c r="L429" s="881"/>
      <c r="M429" s="881"/>
      <c r="N429" s="881"/>
      <c r="O429" s="881"/>
      <c r="P429" s="881"/>
      <c r="Q429" s="881"/>
      <c r="R429" s="881"/>
      <c r="S429" s="881"/>
      <c r="T429" s="881"/>
      <c r="U429" s="881"/>
      <c r="V429" s="881"/>
      <c r="W429" s="881"/>
      <c r="X429" s="881"/>
      <c r="Y429" s="881"/>
      <c r="Z429" s="881"/>
      <c r="AA429" s="881"/>
      <c r="AB429" s="881"/>
      <c r="AC429" s="881"/>
      <c r="AD429" s="881"/>
      <c r="AE429" s="881"/>
      <c r="AF429" s="881"/>
    </row>
    <row r="430" spans="1:32" x14ac:dyDescent="0.35">
      <c r="A430" s="881"/>
      <c r="B430" s="881"/>
      <c r="C430" s="881"/>
      <c r="D430" s="881"/>
      <c r="E430" s="881"/>
      <c r="F430" s="881"/>
      <c r="G430" s="881"/>
      <c r="H430" s="881"/>
      <c r="I430" s="881"/>
      <c r="J430" s="881"/>
      <c r="K430" s="881"/>
      <c r="L430" s="881"/>
      <c r="M430" s="881"/>
      <c r="N430" s="881"/>
      <c r="O430" s="881"/>
      <c r="P430" s="881"/>
      <c r="Q430" s="881"/>
      <c r="R430" s="881"/>
      <c r="S430" s="881"/>
      <c r="T430" s="881"/>
      <c r="U430" s="881"/>
      <c r="V430" s="881"/>
      <c r="W430" s="881"/>
      <c r="X430" s="881"/>
      <c r="Y430" s="881"/>
      <c r="Z430" s="881"/>
      <c r="AA430" s="881"/>
      <c r="AB430" s="881"/>
      <c r="AC430" s="881"/>
      <c r="AD430" s="881"/>
      <c r="AE430" s="881"/>
      <c r="AF430" s="881"/>
    </row>
    <row r="431" spans="1:32" x14ac:dyDescent="0.35">
      <c r="A431" s="881"/>
      <c r="B431" s="881"/>
      <c r="C431" s="881"/>
      <c r="D431" s="881"/>
      <c r="E431" s="881"/>
      <c r="F431" s="881"/>
      <c r="G431" s="881"/>
      <c r="H431" s="881"/>
      <c r="I431" s="881"/>
      <c r="J431" s="881"/>
      <c r="K431" s="881"/>
      <c r="L431" s="881"/>
      <c r="M431" s="881"/>
      <c r="N431" s="881"/>
      <c r="O431" s="881"/>
      <c r="P431" s="881"/>
      <c r="Q431" s="881"/>
      <c r="R431" s="881"/>
      <c r="S431" s="881"/>
      <c r="T431" s="881"/>
      <c r="U431" s="881"/>
      <c r="V431" s="881"/>
      <c r="W431" s="881"/>
      <c r="X431" s="881"/>
      <c r="Y431" s="881"/>
      <c r="Z431" s="881"/>
      <c r="AA431" s="881"/>
      <c r="AB431" s="881"/>
      <c r="AC431" s="881"/>
      <c r="AD431" s="881"/>
      <c r="AE431" s="881"/>
      <c r="AF431" s="881"/>
    </row>
    <row r="432" spans="1:32" x14ac:dyDescent="0.35">
      <c r="A432" s="881"/>
      <c r="B432" s="881"/>
      <c r="C432" s="881"/>
      <c r="D432" s="881"/>
      <c r="E432" s="881"/>
      <c r="F432" s="881"/>
      <c r="G432" s="881"/>
      <c r="H432" s="881"/>
      <c r="I432" s="881"/>
      <c r="J432" s="881"/>
      <c r="K432" s="881"/>
      <c r="L432" s="881"/>
      <c r="M432" s="881"/>
      <c r="N432" s="881"/>
      <c r="O432" s="881"/>
      <c r="P432" s="881"/>
      <c r="Q432" s="881"/>
      <c r="R432" s="881"/>
      <c r="S432" s="881"/>
      <c r="T432" s="881"/>
      <c r="U432" s="881"/>
      <c r="V432" s="881"/>
      <c r="W432" s="881"/>
      <c r="X432" s="881"/>
      <c r="Y432" s="881"/>
      <c r="Z432" s="881"/>
      <c r="AA432" s="881"/>
      <c r="AB432" s="881"/>
      <c r="AC432" s="881"/>
      <c r="AD432" s="881"/>
      <c r="AE432" s="881"/>
      <c r="AF432" s="881"/>
    </row>
    <row r="433" spans="1:32" x14ac:dyDescent="0.35">
      <c r="A433" s="881"/>
      <c r="B433" s="881"/>
      <c r="C433" s="881"/>
      <c r="D433" s="881"/>
      <c r="E433" s="881"/>
      <c r="F433" s="881"/>
      <c r="G433" s="881"/>
      <c r="H433" s="881"/>
      <c r="I433" s="881"/>
      <c r="J433" s="881"/>
      <c r="K433" s="881"/>
      <c r="L433" s="881"/>
      <c r="M433" s="881"/>
      <c r="N433" s="881"/>
      <c r="O433" s="881"/>
      <c r="P433" s="881"/>
      <c r="Q433" s="881"/>
      <c r="R433" s="881"/>
      <c r="S433" s="881"/>
      <c r="T433" s="881"/>
      <c r="U433" s="881"/>
      <c r="V433" s="881"/>
      <c r="W433" s="881"/>
      <c r="X433" s="881"/>
      <c r="Y433" s="881"/>
      <c r="Z433" s="881"/>
      <c r="AA433" s="881"/>
      <c r="AB433" s="881"/>
      <c r="AC433" s="881"/>
      <c r="AD433" s="881"/>
      <c r="AE433" s="881"/>
      <c r="AF433" s="881"/>
    </row>
    <row r="434" spans="1:32" x14ac:dyDescent="0.35">
      <c r="A434" s="881"/>
      <c r="B434" s="881"/>
      <c r="C434" s="881"/>
      <c r="D434" s="881"/>
      <c r="E434" s="881"/>
      <c r="F434" s="881"/>
      <c r="G434" s="881"/>
      <c r="H434" s="881"/>
      <c r="I434" s="881"/>
      <c r="J434" s="881"/>
      <c r="K434" s="881"/>
      <c r="L434" s="881"/>
      <c r="M434" s="881"/>
      <c r="N434" s="881"/>
      <c r="O434" s="881"/>
      <c r="P434" s="881"/>
      <c r="Q434" s="881"/>
      <c r="R434" s="881"/>
      <c r="S434" s="881"/>
      <c r="T434" s="881"/>
      <c r="U434" s="881"/>
      <c r="V434" s="881"/>
      <c r="W434" s="881"/>
      <c r="X434" s="881"/>
      <c r="Y434" s="881"/>
      <c r="Z434" s="881"/>
      <c r="AA434" s="881"/>
      <c r="AB434" s="881"/>
      <c r="AC434" s="881"/>
      <c r="AD434" s="881"/>
      <c r="AE434" s="881"/>
      <c r="AF434" s="881"/>
    </row>
    <row r="435" spans="1:32" x14ac:dyDescent="0.35">
      <c r="A435" s="881"/>
      <c r="B435" s="881"/>
      <c r="C435" s="881"/>
      <c r="D435" s="881"/>
      <c r="E435" s="881"/>
      <c r="F435" s="881"/>
      <c r="G435" s="881"/>
      <c r="H435" s="881"/>
      <c r="I435" s="881"/>
      <c r="J435" s="881"/>
      <c r="K435" s="881"/>
      <c r="L435" s="881"/>
      <c r="M435" s="881"/>
      <c r="N435" s="881"/>
      <c r="O435" s="881"/>
      <c r="P435" s="881"/>
      <c r="Q435" s="881"/>
      <c r="R435" s="881"/>
      <c r="S435" s="881"/>
      <c r="T435" s="881"/>
      <c r="U435" s="881"/>
      <c r="V435" s="881"/>
      <c r="W435" s="881"/>
      <c r="X435" s="881"/>
      <c r="Y435" s="881"/>
      <c r="Z435" s="881"/>
      <c r="AA435" s="881"/>
      <c r="AB435" s="881"/>
      <c r="AC435" s="881"/>
      <c r="AD435" s="881"/>
      <c r="AE435" s="881"/>
      <c r="AF435" s="881"/>
    </row>
    <row r="436" spans="1:32" x14ac:dyDescent="0.35">
      <c r="A436" s="881"/>
      <c r="B436" s="881"/>
      <c r="C436" s="881"/>
      <c r="D436" s="881"/>
      <c r="E436" s="881"/>
      <c r="F436" s="881"/>
      <c r="G436" s="881"/>
      <c r="H436" s="881"/>
      <c r="I436" s="881"/>
      <c r="J436" s="881"/>
      <c r="K436" s="881"/>
      <c r="L436" s="881"/>
      <c r="M436" s="881"/>
      <c r="N436" s="881"/>
      <c r="O436" s="881"/>
      <c r="P436" s="881"/>
      <c r="Q436" s="881"/>
      <c r="R436" s="881"/>
      <c r="S436" s="881"/>
      <c r="T436" s="881"/>
      <c r="U436" s="881"/>
      <c r="V436" s="881"/>
      <c r="W436" s="881"/>
      <c r="X436" s="881"/>
      <c r="Y436" s="881"/>
      <c r="Z436" s="881"/>
      <c r="AA436" s="881"/>
      <c r="AB436" s="881"/>
      <c r="AC436" s="881"/>
      <c r="AD436" s="881"/>
      <c r="AE436" s="881"/>
      <c r="AF436" s="881"/>
    </row>
    <row r="437" spans="1:32" x14ac:dyDescent="0.35">
      <c r="A437" s="881"/>
      <c r="B437" s="881"/>
      <c r="C437" s="881"/>
      <c r="D437" s="881"/>
      <c r="E437" s="881"/>
      <c r="F437" s="881"/>
      <c r="G437" s="881"/>
      <c r="H437" s="881"/>
      <c r="I437" s="881"/>
      <c r="J437" s="881"/>
      <c r="K437" s="881"/>
      <c r="L437" s="881"/>
      <c r="M437" s="881"/>
      <c r="N437" s="881"/>
      <c r="O437" s="881"/>
      <c r="P437" s="881"/>
      <c r="Q437" s="881"/>
      <c r="R437" s="881"/>
      <c r="S437" s="881"/>
      <c r="T437" s="881"/>
      <c r="U437" s="881"/>
      <c r="V437" s="881"/>
      <c r="W437" s="881"/>
      <c r="X437" s="881"/>
      <c r="Y437" s="881"/>
      <c r="Z437" s="881"/>
      <c r="AA437" s="881"/>
      <c r="AB437" s="881"/>
      <c r="AC437" s="881"/>
      <c r="AD437" s="881"/>
      <c r="AE437" s="881"/>
      <c r="AF437" s="881"/>
    </row>
    <row r="438" spans="1:32" x14ac:dyDescent="0.35">
      <c r="A438" s="881"/>
      <c r="B438" s="881"/>
      <c r="C438" s="881"/>
      <c r="D438" s="881"/>
      <c r="E438" s="881"/>
      <c r="F438" s="881"/>
      <c r="G438" s="881"/>
      <c r="H438" s="881"/>
      <c r="I438" s="881"/>
      <c r="J438" s="881"/>
      <c r="K438" s="881"/>
      <c r="L438" s="881"/>
      <c r="M438" s="881"/>
      <c r="N438" s="881"/>
      <c r="O438" s="881"/>
      <c r="P438" s="881"/>
      <c r="Q438" s="881"/>
      <c r="R438" s="881"/>
      <c r="S438" s="881"/>
      <c r="T438" s="881"/>
      <c r="U438" s="881"/>
      <c r="V438" s="881"/>
      <c r="W438" s="881"/>
      <c r="X438" s="881"/>
      <c r="Y438" s="881"/>
      <c r="Z438" s="881"/>
      <c r="AA438" s="881"/>
      <c r="AB438" s="881"/>
      <c r="AC438" s="881"/>
      <c r="AD438" s="881"/>
      <c r="AE438" s="881"/>
      <c r="AF438" s="881"/>
    </row>
    <row r="439" spans="1:32" x14ac:dyDescent="0.35">
      <c r="A439" s="881"/>
      <c r="B439" s="881"/>
      <c r="C439" s="881"/>
      <c r="D439" s="881"/>
      <c r="E439" s="881"/>
      <c r="F439" s="881"/>
      <c r="G439" s="881"/>
      <c r="H439" s="881"/>
      <c r="I439" s="881"/>
      <c r="J439" s="881"/>
      <c r="K439" s="881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</row>
    <row r="440" spans="1:32" x14ac:dyDescent="0.35">
      <c r="A440" s="881"/>
      <c r="B440" s="881"/>
      <c r="C440" s="881"/>
      <c r="D440" s="881"/>
      <c r="E440" s="881"/>
      <c r="F440" s="881"/>
      <c r="G440" s="881"/>
      <c r="H440" s="881"/>
      <c r="I440" s="881"/>
      <c r="J440" s="881"/>
      <c r="K440" s="881"/>
      <c r="L440" s="881"/>
      <c r="M440" s="881"/>
      <c r="N440" s="881"/>
      <c r="O440" s="881"/>
      <c r="P440" s="881"/>
      <c r="Q440" s="881"/>
      <c r="R440" s="881"/>
      <c r="S440" s="881"/>
      <c r="T440" s="881"/>
      <c r="U440" s="881"/>
      <c r="V440" s="881"/>
      <c r="W440" s="881"/>
      <c r="X440" s="881"/>
      <c r="Y440" s="881"/>
      <c r="Z440" s="881"/>
      <c r="AA440" s="881"/>
      <c r="AB440" s="881"/>
      <c r="AC440" s="881"/>
      <c r="AD440" s="881"/>
      <c r="AE440" s="881"/>
      <c r="AF440" s="881"/>
    </row>
    <row r="441" spans="1:32" x14ac:dyDescent="0.35">
      <c r="A441" s="881"/>
      <c r="B441" s="881"/>
      <c r="C441" s="881"/>
      <c r="D441" s="881"/>
      <c r="E441" s="881"/>
      <c r="F441" s="881"/>
      <c r="G441" s="881"/>
      <c r="H441" s="881"/>
      <c r="I441" s="881"/>
      <c r="J441" s="881"/>
      <c r="K441" s="881"/>
      <c r="L441" s="881"/>
      <c r="M441" s="881"/>
      <c r="N441" s="881"/>
      <c r="O441" s="881"/>
      <c r="P441" s="881"/>
      <c r="Q441" s="881"/>
      <c r="R441" s="881"/>
      <c r="S441" s="881"/>
      <c r="T441" s="881"/>
      <c r="U441" s="881"/>
      <c r="V441" s="881"/>
      <c r="W441" s="881"/>
      <c r="X441" s="881"/>
      <c r="Y441" s="881"/>
      <c r="Z441" s="881"/>
      <c r="AA441" s="881"/>
      <c r="AB441" s="881"/>
      <c r="AC441" s="881"/>
      <c r="AD441" s="881"/>
      <c r="AE441" s="881"/>
      <c r="AF441" s="881"/>
    </row>
    <row r="442" spans="1:32" x14ac:dyDescent="0.35">
      <c r="A442" s="881"/>
      <c r="B442" s="881"/>
      <c r="C442" s="881"/>
      <c r="D442" s="881"/>
      <c r="E442" s="881"/>
      <c r="F442" s="881"/>
      <c r="G442" s="881"/>
      <c r="H442" s="881"/>
      <c r="I442" s="881"/>
      <c r="J442" s="881"/>
      <c r="K442" s="881"/>
      <c r="L442" s="881"/>
      <c r="M442" s="881"/>
      <c r="N442" s="881"/>
      <c r="O442" s="881"/>
      <c r="P442" s="881"/>
      <c r="Q442" s="881"/>
      <c r="R442" s="881"/>
      <c r="S442" s="881"/>
      <c r="T442" s="881"/>
      <c r="U442" s="881"/>
      <c r="V442" s="881"/>
      <c r="W442" s="881"/>
      <c r="X442" s="881"/>
      <c r="Y442" s="881"/>
      <c r="Z442" s="881"/>
      <c r="AA442" s="881"/>
      <c r="AB442" s="881"/>
      <c r="AC442" s="881"/>
      <c r="AD442" s="881"/>
      <c r="AE442" s="881"/>
      <c r="AF442" s="881"/>
    </row>
    <row r="443" spans="1:32" x14ac:dyDescent="0.35">
      <c r="A443" s="881"/>
      <c r="B443" s="881"/>
      <c r="C443" s="881"/>
      <c r="D443" s="881"/>
      <c r="E443" s="881"/>
      <c r="F443" s="881"/>
      <c r="G443" s="881"/>
      <c r="H443" s="881"/>
      <c r="I443" s="881"/>
      <c r="J443" s="881"/>
      <c r="K443" s="881"/>
      <c r="L443" s="881"/>
      <c r="M443" s="881"/>
      <c r="N443" s="881"/>
      <c r="O443" s="881"/>
      <c r="P443" s="881"/>
      <c r="Q443" s="881"/>
      <c r="R443" s="881"/>
      <c r="S443" s="881"/>
      <c r="T443" s="881"/>
      <c r="U443" s="881"/>
      <c r="V443" s="881"/>
      <c r="W443" s="881"/>
      <c r="X443" s="881"/>
      <c r="Y443" s="881"/>
      <c r="Z443" s="881"/>
      <c r="AA443" s="881"/>
      <c r="AB443" s="881"/>
      <c r="AC443" s="881"/>
      <c r="AD443" s="881"/>
      <c r="AE443" s="881"/>
      <c r="AF443" s="881"/>
    </row>
    <row r="444" spans="1:32" x14ac:dyDescent="0.35">
      <c r="A444" s="881"/>
      <c r="B444" s="881"/>
      <c r="C444" s="881"/>
      <c r="D444" s="881"/>
      <c r="E444" s="881"/>
      <c r="F444" s="881"/>
      <c r="G444" s="881"/>
      <c r="H444" s="881"/>
      <c r="I444" s="881"/>
      <c r="J444" s="881"/>
      <c r="K444" s="881"/>
      <c r="L444" s="881"/>
      <c r="M444" s="881"/>
      <c r="N444" s="881"/>
      <c r="O444" s="881"/>
      <c r="P444" s="881"/>
      <c r="Q444" s="881"/>
      <c r="R444" s="881"/>
      <c r="S444" s="881"/>
      <c r="T444" s="881"/>
      <c r="U444" s="881"/>
      <c r="V444" s="881"/>
      <c r="W444" s="881"/>
      <c r="X444" s="881"/>
      <c r="Y444" s="881"/>
      <c r="Z444" s="881"/>
      <c r="AA444" s="881"/>
      <c r="AB444" s="881"/>
      <c r="AC444" s="881"/>
      <c r="AD444" s="881"/>
      <c r="AE444" s="881"/>
      <c r="AF444" s="881"/>
    </row>
    <row r="445" spans="1:32" x14ac:dyDescent="0.35">
      <c r="A445" s="881"/>
      <c r="B445" s="881"/>
      <c r="C445" s="881"/>
      <c r="D445" s="881"/>
      <c r="E445" s="881"/>
      <c r="F445" s="881"/>
      <c r="G445" s="881"/>
      <c r="H445" s="881"/>
      <c r="I445" s="881"/>
      <c r="J445" s="881"/>
      <c r="K445" s="881"/>
      <c r="L445" s="881"/>
      <c r="M445" s="881"/>
      <c r="N445" s="881"/>
      <c r="O445" s="881"/>
      <c r="P445" s="881"/>
      <c r="Q445" s="881"/>
      <c r="R445" s="881"/>
      <c r="S445" s="881"/>
      <c r="T445" s="881"/>
      <c r="U445" s="881"/>
      <c r="V445" s="881"/>
      <c r="W445" s="881"/>
      <c r="X445" s="881"/>
      <c r="Y445" s="881"/>
      <c r="Z445" s="881"/>
      <c r="AA445" s="881"/>
      <c r="AB445" s="881"/>
      <c r="AC445" s="881"/>
      <c r="AD445" s="881"/>
      <c r="AE445" s="881"/>
      <c r="AF445" s="881"/>
    </row>
    <row r="446" spans="1:32" x14ac:dyDescent="0.35">
      <c r="A446" s="881"/>
      <c r="B446" s="881"/>
      <c r="C446" s="881"/>
      <c r="D446" s="881"/>
      <c r="E446" s="881"/>
      <c r="F446" s="881"/>
      <c r="G446" s="881"/>
      <c r="H446" s="881"/>
      <c r="I446" s="881"/>
      <c r="J446" s="881"/>
      <c r="K446" s="881"/>
      <c r="L446" s="881"/>
      <c r="M446" s="881"/>
      <c r="N446" s="881"/>
      <c r="O446" s="881"/>
      <c r="P446" s="881"/>
      <c r="Q446" s="881"/>
      <c r="R446" s="881"/>
      <c r="S446" s="881"/>
      <c r="T446" s="881"/>
      <c r="U446" s="881"/>
      <c r="V446" s="881"/>
      <c r="W446" s="881"/>
      <c r="X446" s="881"/>
      <c r="Y446" s="881"/>
      <c r="Z446" s="881"/>
      <c r="AA446" s="881"/>
      <c r="AB446" s="881"/>
      <c r="AC446" s="881"/>
      <c r="AD446" s="881"/>
      <c r="AE446" s="881"/>
      <c r="AF446" s="881"/>
    </row>
    <row r="447" spans="1:32" x14ac:dyDescent="0.35">
      <c r="A447" s="881"/>
      <c r="B447" s="881"/>
      <c r="C447" s="881"/>
      <c r="D447" s="881"/>
      <c r="E447" s="881"/>
      <c r="F447" s="881"/>
      <c r="G447" s="881"/>
      <c r="H447" s="881"/>
      <c r="I447" s="881"/>
      <c r="J447" s="881"/>
      <c r="K447" s="881"/>
      <c r="L447" s="881"/>
      <c r="M447" s="881"/>
      <c r="N447" s="881"/>
      <c r="O447" s="881"/>
      <c r="P447" s="881"/>
      <c r="Q447" s="881"/>
      <c r="R447" s="881"/>
      <c r="S447" s="881"/>
      <c r="T447" s="881"/>
      <c r="U447" s="881"/>
      <c r="V447" s="881"/>
      <c r="W447" s="881"/>
      <c r="X447" s="881"/>
      <c r="Y447" s="881"/>
      <c r="Z447" s="881"/>
      <c r="AA447" s="881"/>
      <c r="AB447" s="881"/>
      <c r="AC447" s="881"/>
      <c r="AD447" s="881"/>
      <c r="AE447" s="881"/>
      <c r="AF447" s="881"/>
    </row>
    <row r="448" spans="1:32" x14ac:dyDescent="0.35">
      <c r="A448" s="881"/>
      <c r="B448" s="881"/>
      <c r="C448" s="881"/>
      <c r="D448" s="881"/>
      <c r="E448" s="881"/>
      <c r="F448" s="881"/>
      <c r="G448" s="881"/>
      <c r="H448" s="881"/>
      <c r="I448" s="881"/>
      <c r="J448" s="881"/>
      <c r="K448" s="881"/>
      <c r="L448" s="881"/>
      <c r="M448" s="881"/>
      <c r="N448" s="881"/>
      <c r="O448" s="881"/>
      <c r="P448" s="881"/>
      <c r="Q448" s="881"/>
      <c r="R448" s="881"/>
      <c r="S448" s="881"/>
      <c r="T448" s="881"/>
      <c r="U448" s="881"/>
      <c r="V448" s="881"/>
      <c r="W448" s="881"/>
      <c r="X448" s="881"/>
      <c r="Y448" s="881"/>
      <c r="Z448" s="881"/>
      <c r="AA448" s="881"/>
      <c r="AB448" s="881"/>
      <c r="AC448" s="881"/>
      <c r="AD448" s="881"/>
      <c r="AE448" s="881"/>
      <c r="AF448" s="881"/>
    </row>
    <row r="449" spans="1:32" x14ac:dyDescent="0.35">
      <c r="A449" s="881"/>
      <c r="B449" s="881"/>
      <c r="C449" s="881"/>
      <c r="D449" s="881"/>
      <c r="E449" s="881"/>
      <c r="F449" s="881"/>
      <c r="G449" s="881"/>
      <c r="H449" s="881"/>
      <c r="I449" s="881"/>
      <c r="J449" s="881"/>
      <c r="K449" s="881"/>
      <c r="L449" s="881"/>
      <c r="M449" s="881"/>
      <c r="N449" s="881"/>
      <c r="O449" s="881"/>
      <c r="P449" s="881"/>
      <c r="Q449" s="881"/>
      <c r="R449" s="881"/>
      <c r="S449" s="881"/>
      <c r="T449" s="881"/>
      <c r="U449" s="881"/>
      <c r="V449" s="881"/>
      <c r="W449" s="881"/>
      <c r="X449" s="881"/>
      <c r="Y449" s="881"/>
      <c r="Z449" s="881"/>
      <c r="AA449" s="881"/>
      <c r="AB449" s="881"/>
      <c r="AC449" s="881"/>
      <c r="AD449" s="881"/>
      <c r="AE449" s="881"/>
      <c r="AF449" s="881"/>
    </row>
    <row r="450" spans="1:32" x14ac:dyDescent="0.35">
      <c r="A450" s="881"/>
      <c r="B450" s="881"/>
      <c r="C450" s="881"/>
      <c r="D450" s="881"/>
      <c r="E450" s="881"/>
      <c r="F450" s="881"/>
      <c r="G450" s="881"/>
      <c r="H450" s="881"/>
      <c r="I450" s="881"/>
      <c r="J450" s="881"/>
      <c r="K450" s="881"/>
      <c r="L450" s="881"/>
      <c r="M450" s="881"/>
      <c r="N450" s="881"/>
      <c r="O450" s="881"/>
      <c r="P450" s="881"/>
      <c r="Q450" s="881"/>
      <c r="R450" s="881"/>
      <c r="S450" s="881"/>
      <c r="T450" s="881"/>
      <c r="U450" s="881"/>
      <c r="V450" s="881"/>
      <c r="W450" s="881"/>
      <c r="X450" s="881"/>
      <c r="Y450" s="881"/>
      <c r="Z450" s="881"/>
      <c r="AA450" s="881"/>
      <c r="AB450" s="881"/>
      <c r="AC450" s="881"/>
      <c r="AD450" s="881"/>
      <c r="AE450" s="881"/>
      <c r="AF450" s="881"/>
    </row>
    <row r="451" spans="1:32" x14ac:dyDescent="0.35">
      <c r="A451" s="881"/>
      <c r="B451" s="881"/>
      <c r="C451" s="881"/>
      <c r="D451" s="881"/>
      <c r="E451" s="881"/>
      <c r="F451" s="881"/>
      <c r="G451" s="881"/>
      <c r="H451" s="881"/>
      <c r="I451" s="881"/>
      <c r="J451" s="881"/>
      <c r="K451" s="881"/>
      <c r="L451" s="881"/>
      <c r="M451" s="881"/>
      <c r="N451" s="881"/>
      <c r="O451" s="881"/>
      <c r="P451" s="881"/>
      <c r="Q451" s="881"/>
      <c r="R451" s="881"/>
      <c r="S451" s="881"/>
      <c r="T451" s="881"/>
      <c r="U451" s="881"/>
      <c r="V451" s="881"/>
      <c r="W451" s="881"/>
      <c r="X451" s="881"/>
      <c r="Y451" s="881"/>
      <c r="Z451" s="881"/>
      <c r="AA451" s="881"/>
      <c r="AB451" s="881"/>
      <c r="AC451" s="881"/>
      <c r="AD451" s="881"/>
      <c r="AE451" s="881"/>
      <c r="AF451" s="881"/>
    </row>
    <row r="452" spans="1:32" x14ac:dyDescent="0.35">
      <c r="A452" s="881"/>
      <c r="B452" s="881"/>
      <c r="C452" s="881"/>
      <c r="D452" s="881"/>
      <c r="E452" s="881"/>
      <c r="F452" s="881"/>
      <c r="G452" s="881"/>
      <c r="H452" s="881"/>
      <c r="I452" s="881"/>
      <c r="J452" s="881"/>
      <c r="K452" s="881"/>
      <c r="L452" s="881"/>
      <c r="M452" s="881"/>
      <c r="N452" s="881"/>
      <c r="O452" s="881"/>
      <c r="P452" s="881"/>
      <c r="Q452" s="881"/>
      <c r="R452" s="881"/>
      <c r="S452" s="881"/>
      <c r="T452" s="881"/>
      <c r="U452" s="881"/>
      <c r="V452" s="881"/>
      <c r="W452" s="881"/>
      <c r="X452" s="881"/>
      <c r="Y452" s="881"/>
      <c r="Z452" s="881"/>
      <c r="AA452" s="881"/>
      <c r="AB452" s="881"/>
      <c r="AC452" s="881"/>
      <c r="AD452" s="881"/>
      <c r="AE452" s="881"/>
      <c r="AF452" s="881"/>
    </row>
    <row r="453" spans="1:32" x14ac:dyDescent="0.35">
      <c r="A453" s="881"/>
      <c r="B453" s="881"/>
      <c r="C453" s="881"/>
      <c r="D453" s="881"/>
      <c r="E453" s="881"/>
      <c r="F453" s="881"/>
      <c r="G453" s="881"/>
      <c r="H453" s="881"/>
      <c r="I453" s="881"/>
      <c r="J453" s="881"/>
      <c r="K453" s="881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</row>
    <row r="454" spans="1:32" x14ac:dyDescent="0.35">
      <c r="A454" s="881"/>
      <c r="B454" s="881"/>
      <c r="C454" s="881"/>
      <c r="D454" s="881"/>
      <c r="E454" s="881"/>
      <c r="F454" s="881"/>
      <c r="G454" s="881"/>
      <c r="H454" s="881"/>
      <c r="I454" s="881"/>
      <c r="J454" s="881"/>
      <c r="K454" s="881"/>
      <c r="L454" s="881"/>
      <c r="M454" s="881"/>
      <c r="N454" s="881"/>
      <c r="O454" s="881"/>
      <c r="P454" s="881"/>
      <c r="Q454" s="881"/>
      <c r="R454" s="881"/>
      <c r="S454" s="881"/>
      <c r="T454" s="881"/>
      <c r="U454" s="881"/>
      <c r="V454" s="881"/>
      <c r="W454" s="881"/>
      <c r="X454" s="881"/>
      <c r="Y454" s="881"/>
      <c r="Z454" s="881"/>
      <c r="AA454" s="881"/>
      <c r="AB454" s="881"/>
      <c r="AC454" s="881"/>
      <c r="AD454" s="881"/>
      <c r="AE454" s="881"/>
      <c r="AF454" s="881"/>
    </row>
    <row r="455" spans="1:32" x14ac:dyDescent="0.35">
      <c r="A455" s="881"/>
      <c r="B455" s="881"/>
      <c r="C455" s="881"/>
      <c r="D455" s="881"/>
      <c r="E455" s="881"/>
      <c r="F455" s="881"/>
      <c r="G455" s="881"/>
      <c r="H455" s="881"/>
      <c r="I455" s="881"/>
      <c r="J455" s="881"/>
      <c r="K455" s="881"/>
      <c r="L455" s="881"/>
      <c r="M455" s="881"/>
      <c r="N455" s="881"/>
      <c r="O455" s="881"/>
      <c r="P455" s="881"/>
      <c r="Q455" s="881"/>
      <c r="R455" s="881"/>
      <c r="S455" s="881"/>
      <c r="T455" s="881"/>
      <c r="U455" s="881"/>
      <c r="V455" s="881"/>
      <c r="W455" s="881"/>
      <c r="X455" s="881"/>
      <c r="Y455" s="881"/>
      <c r="Z455" s="881"/>
      <c r="AA455" s="881"/>
      <c r="AB455" s="881"/>
      <c r="AC455" s="881"/>
      <c r="AD455" s="881"/>
      <c r="AE455" s="881"/>
      <c r="AF455" s="881"/>
    </row>
    <row r="456" spans="1:32" x14ac:dyDescent="0.35">
      <c r="A456" s="881"/>
      <c r="B456" s="881"/>
      <c r="C456" s="881"/>
      <c r="D456" s="881"/>
      <c r="E456" s="881"/>
      <c r="F456" s="881"/>
      <c r="G456" s="881"/>
      <c r="H456" s="881"/>
      <c r="I456" s="881"/>
      <c r="J456" s="881"/>
      <c r="K456" s="881"/>
      <c r="L456" s="881"/>
      <c r="M456" s="881"/>
      <c r="N456" s="881"/>
      <c r="O456" s="881"/>
      <c r="P456" s="881"/>
      <c r="Q456" s="881"/>
      <c r="R456" s="881"/>
      <c r="S456" s="881"/>
      <c r="T456" s="881"/>
      <c r="U456" s="881"/>
      <c r="V456" s="881"/>
      <c r="W456" s="881"/>
      <c r="X456" s="881"/>
      <c r="Y456" s="881"/>
      <c r="Z456" s="881"/>
      <c r="AA456" s="881"/>
      <c r="AB456" s="881"/>
      <c r="AC456" s="881"/>
      <c r="AD456" s="881"/>
      <c r="AE456" s="881"/>
      <c r="AF456" s="881"/>
    </row>
    <row r="457" spans="1:32" x14ac:dyDescent="0.35">
      <c r="A457" s="881"/>
      <c r="B457" s="881"/>
      <c r="C457" s="881"/>
      <c r="D457" s="881"/>
      <c r="E457" s="881"/>
      <c r="F457" s="881"/>
      <c r="G457" s="881"/>
      <c r="H457" s="881"/>
      <c r="I457" s="881"/>
      <c r="J457" s="881"/>
      <c r="K457" s="881"/>
      <c r="L457" s="881"/>
      <c r="M457" s="881"/>
      <c r="N457" s="881"/>
      <c r="O457" s="881"/>
      <c r="P457" s="881"/>
      <c r="Q457" s="881"/>
      <c r="R457" s="881"/>
      <c r="S457" s="881"/>
      <c r="T457" s="881"/>
      <c r="U457" s="881"/>
      <c r="V457" s="881"/>
      <c r="W457" s="881"/>
      <c r="X457" s="881"/>
      <c r="Y457" s="881"/>
      <c r="Z457" s="881"/>
      <c r="AA457" s="881"/>
      <c r="AB457" s="881"/>
      <c r="AC457" s="881"/>
      <c r="AD457" s="881"/>
      <c r="AE457" s="881"/>
      <c r="AF457" s="881"/>
    </row>
    <row r="458" spans="1:32" x14ac:dyDescent="0.35">
      <c r="A458" s="881"/>
      <c r="B458" s="881"/>
      <c r="C458" s="881"/>
      <c r="D458" s="881"/>
      <c r="E458" s="881"/>
      <c r="F458" s="881"/>
      <c r="G458" s="881"/>
      <c r="H458" s="881"/>
      <c r="I458" s="881"/>
      <c r="J458" s="881"/>
      <c r="K458" s="881"/>
      <c r="L458" s="881"/>
      <c r="M458" s="881"/>
      <c r="N458" s="881"/>
      <c r="O458" s="881"/>
      <c r="P458" s="881"/>
      <c r="Q458" s="881"/>
      <c r="R458" s="881"/>
      <c r="S458" s="881"/>
      <c r="T458" s="881"/>
      <c r="U458" s="881"/>
      <c r="V458" s="881"/>
      <c r="W458" s="881"/>
      <c r="X458" s="881"/>
      <c r="Y458" s="881"/>
      <c r="Z458" s="881"/>
      <c r="AA458" s="881"/>
      <c r="AB458" s="881"/>
      <c r="AC458" s="881"/>
      <c r="AD458" s="881"/>
      <c r="AE458" s="881"/>
      <c r="AF458" s="881"/>
    </row>
    <row r="459" spans="1:32" x14ac:dyDescent="0.35">
      <c r="A459" s="881"/>
      <c r="B459" s="881"/>
      <c r="C459" s="881"/>
      <c r="D459" s="881"/>
      <c r="E459" s="881"/>
      <c r="F459" s="881"/>
      <c r="G459" s="881"/>
      <c r="H459" s="881"/>
      <c r="I459" s="881"/>
      <c r="J459" s="881"/>
      <c r="K459" s="881"/>
      <c r="L459" s="881"/>
      <c r="M459" s="881"/>
      <c r="N459" s="881"/>
      <c r="O459" s="881"/>
      <c r="P459" s="881"/>
      <c r="Q459" s="881"/>
      <c r="R459" s="881"/>
      <c r="S459" s="881"/>
      <c r="T459" s="881"/>
      <c r="U459" s="881"/>
      <c r="V459" s="881"/>
      <c r="W459" s="881"/>
      <c r="X459" s="881"/>
      <c r="Y459" s="881"/>
      <c r="Z459" s="881"/>
      <c r="AA459" s="881"/>
      <c r="AB459" s="881"/>
      <c r="AC459" s="881"/>
      <c r="AD459" s="881"/>
      <c r="AE459" s="881"/>
      <c r="AF459" s="881"/>
    </row>
    <row r="460" spans="1:32" x14ac:dyDescent="0.35">
      <c r="A460" s="881"/>
      <c r="B460" s="881"/>
      <c r="C460" s="881"/>
      <c r="D460" s="881"/>
      <c r="E460" s="881"/>
      <c r="F460" s="881"/>
      <c r="G460" s="881"/>
      <c r="H460" s="881"/>
      <c r="I460" s="881"/>
      <c r="J460" s="881"/>
      <c r="K460" s="881"/>
      <c r="L460" s="881"/>
      <c r="M460" s="881"/>
      <c r="N460" s="881"/>
      <c r="O460" s="881"/>
      <c r="P460" s="881"/>
      <c r="Q460" s="881"/>
      <c r="R460" s="881"/>
      <c r="S460" s="881"/>
      <c r="T460" s="881"/>
      <c r="U460" s="881"/>
      <c r="V460" s="881"/>
      <c r="W460" s="881"/>
      <c r="X460" s="881"/>
      <c r="Y460" s="881"/>
      <c r="Z460" s="881"/>
      <c r="AA460" s="881"/>
      <c r="AB460" s="881"/>
      <c r="AC460" s="881"/>
      <c r="AD460" s="881"/>
      <c r="AE460" s="881"/>
      <c r="AF460" s="881"/>
    </row>
    <row r="461" spans="1:32" x14ac:dyDescent="0.35">
      <c r="A461" s="881"/>
      <c r="B461" s="881"/>
      <c r="C461" s="881"/>
      <c r="D461" s="881"/>
      <c r="E461" s="881"/>
      <c r="F461" s="881"/>
      <c r="G461" s="881"/>
      <c r="H461" s="881"/>
      <c r="I461" s="881"/>
      <c r="J461" s="881"/>
      <c r="K461" s="881"/>
      <c r="L461" s="881"/>
      <c r="M461" s="881"/>
      <c r="N461" s="881"/>
      <c r="O461" s="881"/>
      <c r="P461" s="881"/>
      <c r="Q461" s="881"/>
      <c r="R461" s="881"/>
      <c r="S461" s="881"/>
      <c r="T461" s="881"/>
      <c r="U461" s="881"/>
      <c r="V461" s="881"/>
      <c r="W461" s="881"/>
      <c r="X461" s="881"/>
      <c r="Y461" s="881"/>
      <c r="Z461" s="881"/>
      <c r="AA461" s="881"/>
      <c r="AB461" s="881"/>
      <c r="AC461" s="881"/>
      <c r="AD461" s="881"/>
      <c r="AE461" s="881"/>
      <c r="AF461" s="881"/>
    </row>
    <row r="462" spans="1:32" x14ac:dyDescent="0.35">
      <c r="A462" s="881"/>
      <c r="B462" s="881"/>
      <c r="C462" s="881"/>
      <c r="D462" s="881"/>
      <c r="E462" s="881"/>
      <c r="F462" s="881"/>
      <c r="G462" s="881"/>
      <c r="H462" s="881"/>
      <c r="I462" s="881"/>
      <c r="J462" s="881"/>
      <c r="K462" s="881"/>
      <c r="L462" s="881"/>
      <c r="M462" s="881"/>
      <c r="N462" s="881"/>
      <c r="O462" s="881"/>
      <c r="P462" s="881"/>
      <c r="Q462" s="881"/>
      <c r="R462" s="881"/>
      <c r="S462" s="881"/>
      <c r="T462" s="881"/>
      <c r="U462" s="881"/>
      <c r="V462" s="881"/>
      <c r="W462" s="881"/>
      <c r="X462" s="881"/>
      <c r="Y462" s="881"/>
      <c r="Z462" s="881"/>
      <c r="AA462" s="881"/>
      <c r="AB462" s="881"/>
      <c r="AC462" s="881"/>
      <c r="AD462" s="881"/>
      <c r="AE462" s="881"/>
      <c r="AF462" s="881"/>
    </row>
    <row r="463" spans="1:32" x14ac:dyDescent="0.35">
      <c r="A463" s="881"/>
      <c r="B463" s="881"/>
      <c r="C463" s="881"/>
      <c r="D463" s="881"/>
      <c r="E463" s="881"/>
      <c r="F463" s="881"/>
      <c r="G463" s="881"/>
      <c r="H463" s="881"/>
      <c r="I463" s="881"/>
      <c r="J463" s="881"/>
      <c r="K463" s="881"/>
      <c r="L463" s="881"/>
      <c r="M463" s="881"/>
      <c r="N463" s="881"/>
      <c r="O463" s="881"/>
      <c r="P463" s="881"/>
      <c r="Q463" s="881"/>
      <c r="R463" s="881"/>
      <c r="S463" s="881"/>
      <c r="T463" s="881"/>
      <c r="U463" s="881"/>
      <c r="V463" s="881"/>
      <c r="W463" s="881"/>
      <c r="X463" s="881"/>
      <c r="Y463" s="881"/>
      <c r="Z463" s="881"/>
      <c r="AA463" s="881"/>
      <c r="AB463" s="881"/>
      <c r="AC463" s="881"/>
      <c r="AD463" s="881"/>
      <c r="AE463" s="881"/>
      <c r="AF463" s="881"/>
    </row>
    <row r="464" spans="1:32" x14ac:dyDescent="0.35">
      <c r="A464" s="881"/>
      <c r="B464" s="881"/>
      <c r="C464" s="881"/>
      <c r="D464" s="881"/>
      <c r="E464" s="881"/>
      <c r="F464" s="881"/>
      <c r="G464" s="881"/>
      <c r="H464" s="881"/>
      <c r="I464" s="881"/>
      <c r="J464" s="881"/>
      <c r="K464" s="881"/>
      <c r="L464" s="881"/>
      <c r="M464" s="881"/>
      <c r="N464" s="881"/>
      <c r="O464" s="881"/>
      <c r="P464" s="881"/>
      <c r="Q464" s="881"/>
      <c r="R464" s="881"/>
      <c r="S464" s="881"/>
      <c r="T464" s="881"/>
      <c r="U464" s="881"/>
      <c r="V464" s="881"/>
      <c r="W464" s="881"/>
      <c r="X464" s="881"/>
      <c r="Y464" s="881"/>
      <c r="Z464" s="881"/>
      <c r="AA464" s="881"/>
      <c r="AB464" s="881"/>
      <c r="AC464" s="881"/>
      <c r="AD464" s="881"/>
      <c r="AE464" s="881"/>
      <c r="AF464" s="881"/>
    </row>
    <row r="465" spans="1:32" x14ac:dyDescent="0.35">
      <c r="A465" s="881"/>
      <c r="B465" s="881"/>
      <c r="C465" s="881"/>
      <c r="D465" s="881"/>
      <c r="E465" s="881"/>
      <c r="F465" s="881"/>
      <c r="G465" s="881"/>
      <c r="H465" s="881"/>
      <c r="I465" s="881"/>
      <c r="J465" s="881"/>
      <c r="K465" s="881"/>
      <c r="L465" s="881"/>
      <c r="M465" s="881"/>
      <c r="N465" s="881"/>
      <c r="O465" s="881"/>
      <c r="P465" s="881"/>
      <c r="Q465" s="881"/>
      <c r="R465" s="881"/>
      <c r="S465" s="881"/>
      <c r="T465" s="881"/>
      <c r="U465" s="881"/>
      <c r="V465" s="881"/>
      <c r="W465" s="881"/>
      <c r="X465" s="881"/>
      <c r="Y465" s="881"/>
      <c r="Z465" s="881"/>
      <c r="AA465" s="881"/>
      <c r="AB465" s="881"/>
      <c r="AC465" s="881"/>
      <c r="AD465" s="881"/>
      <c r="AE465" s="881"/>
      <c r="AF465" s="881"/>
    </row>
    <row r="466" spans="1:32" x14ac:dyDescent="0.35">
      <c r="A466" s="881"/>
      <c r="B466" s="881"/>
      <c r="C466" s="881"/>
      <c r="D466" s="881"/>
      <c r="E466" s="881"/>
      <c r="F466" s="881"/>
      <c r="G466" s="881"/>
      <c r="H466" s="881"/>
      <c r="I466" s="881"/>
      <c r="J466" s="881"/>
      <c r="K466" s="881"/>
      <c r="L466" s="881"/>
      <c r="M466" s="881"/>
      <c r="N466" s="881"/>
      <c r="O466" s="881"/>
      <c r="P466" s="881"/>
      <c r="Q466" s="881"/>
      <c r="R466" s="881"/>
      <c r="S466" s="881"/>
      <c r="T466" s="881"/>
      <c r="U466" s="881"/>
      <c r="V466" s="881"/>
      <c r="W466" s="881"/>
      <c r="X466" s="881"/>
      <c r="Y466" s="881"/>
      <c r="Z466" s="881"/>
      <c r="AA466" s="881"/>
      <c r="AB466" s="881"/>
      <c r="AC466" s="881"/>
      <c r="AD466" s="881"/>
      <c r="AE466" s="881"/>
      <c r="AF466" s="881"/>
    </row>
    <row r="467" spans="1:32" x14ac:dyDescent="0.35">
      <c r="A467" s="881"/>
      <c r="B467" s="881"/>
      <c r="C467" s="881"/>
      <c r="D467" s="881"/>
      <c r="E467" s="881"/>
      <c r="F467" s="881"/>
      <c r="G467" s="881"/>
      <c r="H467" s="881"/>
      <c r="I467" s="881"/>
      <c r="J467" s="881"/>
      <c r="K467" s="881"/>
      <c r="L467" s="881"/>
      <c r="M467" s="881"/>
      <c r="N467" s="881"/>
      <c r="O467" s="881"/>
      <c r="P467" s="881"/>
      <c r="Q467" s="881"/>
      <c r="R467" s="881"/>
      <c r="S467" s="881"/>
      <c r="T467" s="881"/>
      <c r="U467" s="881"/>
      <c r="V467" s="881"/>
      <c r="W467" s="881"/>
      <c r="X467" s="881"/>
      <c r="Y467" s="881"/>
      <c r="Z467" s="881"/>
      <c r="AA467" s="881"/>
      <c r="AB467" s="881"/>
      <c r="AC467" s="881"/>
      <c r="AD467" s="881"/>
      <c r="AE467" s="881"/>
      <c r="AF467" s="881"/>
    </row>
    <row r="468" spans="1:32" x14ac:dyDescent="0.35">
      <c r="A468" s="881"/>
      <c r="B468" s="881"/>
      <c r="C468" s="881"/>
      <c r="D468" s="881"/>
      <c r="E468" s="881"/>
      <c r="F468" s="881"/>
      <c r="G468" s="881"/>
      <c r="H468" s="881"/>
      <c r="I468" s="881"/>
      <c r="J468" s="881"/>
      <c r="K468" s="881"/>
      <c r="L468" s="881"/>
      <c r="M468" s="881"/>
      <c r="N468" s="881"/>
      <c r="O468" s="881"/>
      <c r="P468" s="881"/>
      <c r="Q468" s="881"/>
      <c r="R468" s="881"/>
      <c r="S468" s="881"/>
      <c r="T468" s="881"/>
      <c r="U468" s="881"/>
      <c r="V468" s="881"/>
      <c r="W468" s="881"/>
      <c r="X468" s="881"/>
      <c r="Y468" s="881"/>
      <c r="Z468" s="881"/>
      <c r="AA468" s="881"/>
      <c r="AB468" s="881"/>
      <c r="AC468" s="881"/>
      <c r="AD468" s="881"/>
      <c r="AE468" s="881"/>
      <c r="AF468" s="881"/>
    </row>
    <row r="469" spans="1:32" x14ac:dyDescent="0.35">
      <c r="A469" s="881"/>
      <c r="B469" s="881"/>
      <c r="C469" s="881"/>
      <c r="D469" s="881"/>
      <c r="E469" s="881"/>
      <c r="F469" s="881"/>
      <c r="G469" s="881"/>
      <c r="H469" s="881"/>
      <c r="I469" s="881"/>
      <c r="J469" s="881"/>
      <c r="K469" s="881"/>
      <c r="L469" s="881"/>
      <c r="M469" s="881"/>
      <c r="N469" s="881"/>
      <c r="O469" s="881"/>
      <c r="P469" s="881"/>
      <c r="Q469" s="881"/>
      <c r="R469" s="881"/>
      <c r="S469" s="881"/>
      <c r="T469" s="881"/>
      <c r="U469" s="881"/>
      <c r="V469" s="881"/>
      <c r="W469" s="881"/>
      <c r="X469" s="881"/>
      <c r="Y469" s="881"/>
      <c r="Z469" s="881"/>
      <c r="AA469" s="881"/>
      <c r="AB469" s="881"/>
      <c r="AC469" s="881"/>
      <c r="AD469" s="881"/>
      <c r="AE469" s="881"/>
      <c r="AF469" s="881"/>
    </row>
    <row r="470" spans="1:32" x14ac:dyDescent="0.35">
      <c r="A470" s="881"/>
      <c r="B470" s="881"/>
      <c r="C470" s="881"/>
      <c r="D470" s="881"/>
      <c r="E470" s="881"/>
      <c r="F470" s="881"/>
      <c r="G470" s="881"/>
      <c r="H470" s="881"/>
      <c r="I470" s="881"/>
      <c r="J470" s="881"/>
      <c r="K470" s="881"/>
      <c r="L470" s="881"/>
      <c r="M470" s="881"/>
      <c r="N470" s="881"/>
      <c r="O470" s="881"/>
      <c r="P470" s="881"/>
      <c r="Q470" s="881"/>
      <c r="R470" s="881"/>
      <c r="S470" s="881"/>
      <c r="T470" s="881"/>
      <c r="U470" s="881"/>
      <c r="V470" s="881"/>
      <c r="W470" s="881"/>
      <c r="X470" s="881"/>
      <c r="Y470" s="881"/>
      <c r="Z470" s="881"/>
      <c r="AA470" s="881"/>
      <c r="AB470" s="881"/>
      <c r="AC470" s="881"/>
      <c r="AD470" s="881"/>
      <c r="AE470" s="881"/>
      <c r="AF470" s="881"/>
    </row>
    <row r="471" spans="1:32" x14ac:dyDescent="0.35">
      <c r="A471" s="881"/>
      <c r="B471" s="881"/>
      <c r="C471" s="881"/>
      <c r="D471" s="881"/>
      <c r="E471" s="881"/>
      <c r="F471" s="881"/>
      <c r="G471" s="881"/>
      <c r="H471" s="881"/>
      <c r="I471" s="881"/>
      <c r="J471" s="881"/>
      <c r="K471" s="881"/>
      <c r="L471" s="881"/>
      <c r="M471" s="881"/>
      <c r="N471" s="881"/>
      <c r="O471" s="881"/>
      <c r="P471" s="881"/>
      <c r="Q471" s="881"/>
      <c r="R471" s="881"/>
      <c r="S471" s="881"/>
      <c r="T471" s="881"/>
      <c r="U471" s="881"/>
      <c r="V471" s="881"/>
      <c r="W471" s="881"/>
      <c r="X471" s="881"/>
      <c r="Y471" s="881"/>
      <c r="Z471" s="881"/>
      <c r="AA471" s="881"/>
      <c r="AB471" s="881"/>
      <c r="AC471" s="881"/>
      <c r="AD471" s="881"/>
      <c r="AE471" s="881"/>
      <c r="AF471" s="881"/>
    </row>
    <row r="472" spans="1:32" x14ac:dyDescent="0.35">
      <c r="A472" s="881"/>
      <c r="B472" s="881"/>
      <c r="C472" s="881"/>
      <c r="D472" s="881"/>
      <c r="E472" s="881"/>
      <c r="F472" s="881"/>
      <c r="G472" s="881"/>
      <c r="H472" s="881"/>
      <c r="I472" s="881"/>
      <c r="J472" s="881"/>
      <c r="K472" s="881"/>
      <c r="L472" s="881"/>
      <c r="M472" s="881"/>
      <c r="N472" s="881"/>
      <c r="O472" s="881"/>
      <c r="P472" s="881"/>
      <c r="Q472" s="881"/>
      <c r="R472" s="881"/>
      <c r="S472" s="881"/>
      <c r="T472" s="881"/>
      <c r="U472" s="881"/>
      <c r="V472" s="881"/>
      <c r="W472" s="881"/>
      <c r="X472" s="881"/>
      <c r="Y472" s="881"/>
      <c r="Z472" s="881"/>
      <c r="AA472" s="881"/>
      <c r="AB472" s="881"/>
      <c r="AC472" s="881"/>
      <c r="AD472" s="881"/>
      <c r="AE472" s="881"/>
      <c r="AF472" s="881"/>
    </row>
    <row r="473" spans="1:32" x14ac:dyDescent="0.35">
      <c r="A473" s="881"/>
      <c r="B473" s="881"/>
      <c r="C473" s="881"/>
      <c r="D473" s="881"/>
      <c r="E473" s="881"/>
      <c r="F473" s="881"/>
      <c r="G473" s="881"/>
      <c r="H473" s="881"/>
      <c r="I473" s="881"/>
      <c r="J473" s="881"/>
      <c r="K473" s="881"/>
      <c r="L473" s="881"/>
      <c r="M473" s="881"/>
      <c r="N473" s="881"/>
      <c r="O473" s="881"/>
      <c r="P473" s="881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1"/>
      <c r="AF473" s="881"/>
    </row>
    <row r="474" spans="1:32" x14ac:dyDescent="0.35">
      <c r="A474" s="881"/>
      <c r="B474" s="881"/>
      <c r="C474" s="881"/>
      <c r="D474" s="881"/>
      <c r="E474" s="881"/>
      <c r="F474" s="881"/>
      <c r="G474" s="881"/>
      <c r="H474" s="881"/>
      <c r="I474" s="881"/>
      <c r="J474" s="881"/>
      <c r="K474" s="881"/>
      <c r="L474" s="881"/>
      <c r="M474" s="881"/>
      <c r="N474" s="881"/>
      <c r="O474" s="881"/>
      <c r="P474" s="881"/>
      <c r="Q474" s="881"/>
      <c r="R474" s="881"/>
      <c r="S474" s="881"/>
      <c r="T474" s="881"/>
      <c r="U474" s="881"/>
      <c r="V474" s="881"/>
      <c r="W474" s="881"/>
      <c r="X474" s="881"/>
      <c r="Y474" s="881"/>
      <c r="Z474" s="881"/>
      <c r="AA474" s="881"/>
      <c r="AB474" s="881"/>
      <c r="AC474" s="881"/>
      <c r="AD474" s="881"/>
      <c r="AE474" s="881"/>
      <c r="AF474" s="881"/>
    </row>
    <row r="475" spans="1:32" x14ac:dyDescent="0.35">
      <c r="A475" s="881"/>
      <c r="B475" s="881"/>
      <c r="C475" s="881"/>
      <c r="D475" s="881"/>
      <c r="E475" s="881"/>
      <c r="F475" s="881"/>
      <c r="G475" s="881"/>
      <c r="H475" s="881"/>
      <c r="I475" s="881"/>
      <c r="J475" s="881"/>
      <c r="K475" s="881"/>
      <c r="L475" s="881"/>
      <c r="M475" s="881"/>
      <c r="N475" s="881"/>
      <c r="O475" s="881"/>
      <c r="P475" s="881"/>
      <c r="Q475" s="881"/>
      <c r="R475" s="881"/>
      <c r="S475" s="881"/>
      <c r="T475" s="881"/>
      <c r="U475" s="881"/>
      <c r="V475" s="881"/>
      <c r="W475" s="881"/>
      <c r="X475" s="881"/>
      <c r="Y475" s="881"/>
      <c r="Z475" s="881"/>
      <c r="AA475" s="881"/>
      <c r="AB475" s="881"/>
      <c r="AC475" s="881"/>
      <c r="AD475" s="881"/>
      <c r="AE475" s="881"/>
      <c r="AF475" s="881"/>
    </row>
    <row r="476" spans="1:32" x14ac:dyDescent="0.35">
      <c r="A476" s="881"/>
      <c r="B476" s="881"/>
      <c r="C476" s="881"/>
      <c r="D476" s="881"/>
      <c r="E476" s="881"/>
      <c r="F476" s="881"/>
      <c r="G476" s="881"/>
      <c r="H476" s="881"/>
      <c r="I476" s="881"/>
      <c r="J476" s="881"/>
      <c r="K476" s="881"/>
      <c r="L476" s="881"/>
      <c r="M476" s="881"/>
      <c r="N476" s="881"/>
      <c r="O476" s="881"/>
      <c r="P476" s="881"/>
      <c r="Q476" s="881"/>
      <c r="R476" s="881"/>
      <c r="S476" s="881"/>
      <c r="T476" s="881"/>
      <c r="U476" s="881"/>
      <c r="V476" s="881"/>
      <c r="W476" s="881"/>
      <c r="X476" s="881"/>
      <c r="Y476" s="881"/>
      <c r="Z476" s="881"/>
      <c r="AA476" s="881"/>
      <c r="AB476" s="881"/>
      <c r="AC476" s="881"/>
      <c r="AD476" s="881"/>
      <c r="AE476" s="881"/>
      <c r="AF476" s="881"/>
    </row>
    <row r="477" spans="1:32" x14ac:dyDescent="0.35">
      <c r="A477" s="881"/>
      <c r="B477" s="881"/>
      <c r="C477" s="881"/>
      <c r="D477" s="881"/>
      <c r="E477" s="881"/>
      <c r="F477" s="881"/>
      <c r="G477" s="881"/>
      <c r="H477" s="881"/>
      <c r="I477" s="881"/>
      <c r="J477" s="881"/>
      <c r="K477" s="881"/>
      <c r="L477" s="881"/>
      <c r="M477" s="881"/>
      <c r="N477" s="881"/>
      <c r="O477" s="881"/>
      <c r="P477" s="881"/>
      <c r="Q477" s="881"/>
      <c r="R477" s="881"/>
      <c r="S477" s="881"/>
      <c r="T477" s="881"/>
      <c r="U477" s="881"/>
      <c r="V477" s="881"/>
      <c r="W477" s="881"/>
      <c r="X477" s="881"/>
      <c r="Y477" s="881"/>
      <c r="Z477" s="881"/>
      <c r="AA477" s="881"/>
      <c r="AB477" s="881"/>
      <c r="AC477" s="881"/>
      <c r="AD477" s="881"/>
      <c r="AE477" s="881"/>
      <c r="AF477" s="881"/>
    </row>
    <row r="478" spans="1:32" x14ac:dyDescent="0.35">
      <c r="A478" s="881"/>
      <c r="B478" s="881"/>
      <c r="C478" s="881"/>
      <c r="D478" s="881"/>
      <c r="E478" s="881"/>
      <c r="F478" s="881"/>
      <c r="G478" s="881"/>
      <c r="H478" s="881"/>
      <c r="I478" s="881"/>
      <c r="J478" s="881"/>
      <c r="K478" s="881"/>
      <c r="L478" s="881"/>
      <c r="M478" s="881"/>
      <c r="N478" s="881"/>
      <c r="O478" s="881"/>
      <c r="P478" s="881"/>
      <c r="Q478" s="881"/>
      <c r="R478" s="881"/>
      <c r="S478" s="881"/>
      <c r="T478" s="881"/>
      <c r="U478" s="881"/>
      <c r="V478" s="881"/>
      <c r="W478" s="881"/>
      <c r="X478" s="881"/>
      <c r="Y478" s="881"/>
      <c r="Z478" s="881"/>
      <c r="AA478" s="881"/>
      <c r="AB478" s="881"/>
      <c r="AC478" s="881"/>
      <c r="AD478" s="881"/>
      <c r="AE478" s="881"/>
      <c r="AF478" s="881"/>
    </row>
    <row r="479" spans="1:32" x14ac:dyDescent="0.35">
      <c r="A479" s="881"/>
      <c r="B479" s="881"/>
      <c r="C479" s="881"/>
      <c r="D479" s="881"/>
      <c r="E479" s="881"/>
      <c r="F479" s="881"/>
      <c r="G479" s="881"/>
      <c r="H479" s="881"/>
      <c r="I479" s="881"/>
      <c r="J479" s="881"/>
      <c r="K479" s="881"/>
      <c r="L479" s="881"/>
      <c r="M479" s="881"/>
      <c r="N479" s="881"/>
      <c r="O479" s="881"/>
      <c r="P479" s="881"/>
      <c r="Q479" s="881"/>
      <c r="R479" s="881"/>
      <c r="S479" s="881"/>
      <c r="T479" s="881"/>
      <c r="U479" s="881"/>
      <c r="V479" s="881"/>
      <c r="W479" s="881"/>
      <c r="X479" s="881"/>
      <c r="Y479" s="881"/>
      <c r="Z479" s="881"/>
      <c r="AA479" s="881"/>
      <c r="AB479" s="881"/>
      <c r="AC479" s="881"/>
      <c r="AD479" s="881"/>
      <c r="AE479" s="881"/>
      <c r="AF479" s="881"/>
    </row>
    <row r="480" spans="1:32" x14ac:dyDescent="0.35">
      <c r="A480" s="881"/>
      <c r="B480" s="881"/>
      <c r="C480" s="881"/>
      <c r="D480" s="881"/>
      <c r="E480" s="881"/>
      <c r="F480" s="881"/>
      <c r="G480" s="881"/>
      <c r="H480" s="881"/>
      <c r="I480" s="881"/>
      <c r="J480" s="881"/>
      <c r="K480" s="881"/>
      <c r="L480" s="881"/>
      <c r="M480" s="881"/>
      <c r="N480" s="881"/>
      <c r="O480" s="881"/>
      <c r="P480" s="881"/>
      <c r="Q480" s="881"/>
      <c r="R480" s="881"/>
      <c r="S480" s="881"/>
      <c r="T480" s="881"/>
      <c r="U480" s="881"/>
      <c r="V480" s="881"/>
      <c r="W480" s="881"/>
      <c r="X480" s="881"/>
      <c r="Y480" s="881"/>
      <c r="Z480" s="881"/>
      <c r="AA480" s="881"/>
      <c r="AB480" s="881"/>
      <c r="AC480" s="881"/>
      <c r="AD480" s="881"/>
      <c r="AE480" s="881"/>
      <c r="AF480" s="881"/>
    </row>
    <row r="481" spans="1:32" x14ac:dyDescent="0.35">
      <c r="A481" s="881"/>
      <c r="B481" s="881"/>
      <c r="C481" s="881"/>
      <c r="D481" s="881"/>
      <c r="E481" s="881"/>
      <c r="F481" s="881"/>
      <c r="G481" s="881"/>
      <c r="H481" s="881"/>
      <c r="I481" s="881"/>
      <c r="J481" s="881"/>
      <c r="K481" s="881"/>
      <c r="L481" s="881"/>
      <c r="M481" s="881"/>
      <c r="N481" s="881"/>
      <c r="O481" s="881"/>
      <c r="P481" s="881"/>
      <c r="Q481" s="881"/>
      <c r="R481" s="881"/>
      <c r="S481" s="881"/>
      <c r="T481" s="881"/>
      <c r="U481" s="881"/>
      <c r="V481" s="881"/>
      <c r="W481" s="881"/>
      <c r="X481" s="881"/>
      <c r="Y481" s="881"/>
      <c r="Z481" s="881"/>
      <c r="AA481" s="881"/>
      <c r="AB481" s="881"/>
      <c r="AC481" s="881"/>
      <c r="AD481" s="881"/>
      <c r="AE481" s="881"/>
      <c r="AF481" s="881"/>
    </row>
    <row r="482" spans="1:32" x14ac:dyDescent="0.35">
      <c r="A482" s="881"/>
      <c r="B482" s="881"/>
      <c r="C482" s="881"/>
      <c r="D482" s="881"/>
      <c r="E482" s="881"/>
      <c r="F482" s="881"/>
      <c r="G482" s="881"/>
      <c r="H482" s="881"/>
      <c r="I482" s="881"/>
      <c r="J482" s="881"/>
      <c r="K482" s="881"/>
      <c r="L482" s="881"/>
      <c r="M482" s="881"/>
      <c r="N482" s="881"/>
      <c r="O482" s="881"/>
      <c r="P482" s="881"/>
      <c r="Q482" s="881"/>
      <c r="R482" s="881"/>
      <c r="S482" s="881"/>
      <c r="T482" s="881"/>
      <c r="U482" s="881"/>
      <c r="V482" s="881"/>
      <c r="W482" s="881"/>
      <c r="X482" s="881"/>
      <c r="Y482" s="881"/>
      <c r="Z482" s="881"/>
      <c r="AA482" s="881"/>
      <c r="AB482" s="881"/>
      <c r="AC482" s="881"/>
      <c r="AD482" s="881"/>
      <c r="AE482" s="881"/>
      <c r="AF482" s="881"/>
    </row>
    <row r="483" spans="1:32" x14ac:dyDescent="0.35">
      <c r="A483" s="881"/>
      <c r="B483" s="881"/>
      <c r="C483" s="881"/>
      <c r="D483" s="881"/>
      <c r="E483" s="881"/>
      <c r="F483" s="881"/>
      <c r="G483" s="881"/>
      <c r="H483" s="881"/>
      <c r="I483" s="881"/>
      <c r="J483" s="881"/>
      <c r="K483" s="881"/>
      <c r="L483" s="881"/>
      <c r="M483" s="881"/>
      <c r="N483" s="881"/>
      <c r="O483" s="881"/>
      <c r="P483" s="881"/>
      <c r="Q483" s="881"/>
      <c r="R483" s="881"/>
      <c r="S483" s="881"/>
      <c r="T483" s="881"/>
      <c r="U483" s="881"/>
      <c r="V483" s="881"/>
      <c r="W483" s="881"/>
      <c r="X483" s="881"/>
      <c r="Y483" s="881"/>
      <c r="Z483" s="881"/>
      <c r="AA483" s="881"/>
      <c r="AB483" s="881"/>
      <c r="AC483" s="881"/>
      <c r="AD483" s="881"/>
      <c r="AE483" s="881"/>
      <c r="AF483" s="881"/>
    </row>
    <row r="484" spans="1:32" x14ac:dyDescent="0.35">
      <c r="A484" s="881"/>
      <c r="B484" s="881"/>
      <c r="C484" s="881"/>
      <c r="D484" s="881"/>
      <c r="E484" s="881"/>
      <c r="F484" s="881"/>
      <c r="G484" s="881"/>
      <c r="H484" s="881"/>
      <c r="I484" s="881"/>
      <c r="J484" s="881"/>
      <c r="K484" s="881"/>
      <c r="L484" s="881"/>
      <c r="M484" s="881"/>
      <c r="N484" s="881"/>
      <c r="O484" s="881"/>
      <c r="P484" s="881"/>
      <c r="Q484" s="881"/>
      <c r="R484" s="881"/>
      <c r="S484" s="881"/>
      <c r="T484" s="881"/>
      <c r="U484" s="881"/>
      <c r="V484" s="881"/>
      <c r="W484" s="881"/>
      <c r="X484" s="881"/>
      <c r="Y484" s="881"/>
      <c r="Z484" s="881"/>
      <c r="AA484" s="881"/>
      <c r="AB484" s="881"/>
      <c r="AC484" s="881"/>
      <c r="AD484" s="881"/>
      <c r="AE484" s="881"/>
      <c r="AF484" s="881"/>
    </row>
    <row r="485" spans="1:32" x14ac:dyDescent="0.35">
      <c r="A485" s="881"/>
      <c r="B485" s="881"/>
      <c r="C485" s="881"/>
      <c r="D485" s="881"/>
      <c r="E485" s="881"/>
      <c r="F485" s="881"/>
      <c r="G485" s="881"/>
      <c r="H485" s="881"/>
      <c r="I485" s="881"/>
      <c r="J485" s="881"/>
      <c r="K485" s="881"/>
      <c r="L485" s="881"/>
      <c r="M485" s="881"/>
      <c r="N485" s="881"/>
      <c r="O485" s="881"/>
      <c r="P485" s="881"/>
      <c r="Q485" s="881"/>
      <c r="R485" s="881"/>
      <c r="S485" s="881"/>
      <c r="T485" s="881"/>
      <c r="U485" s="881"/>
      <c r="V485" s="881"/>
      <c r="W485" s="881"/>
      <c r="X485" s="881"/>
      <c r="Y485" s="881"/>
      <c r="Z485" s="881"/>
      <c r="AA485" s="881"/>
      <c r="AB485" s="881"/>
      <c r="AC485" s="881"/>
      <c r="AD485" s="881"/>
      <c r="AE485" s="881"/>
      <c r="AF485" s="881"/>
    </row>
    <row r="486" spans="1:32" x14ac:dyDescent="0.35">
      <c r="A486" s="881"/>
      <c r="B486" s="881"/>
      <c r="C486" s="881"/>
      <c r="D486" s="881"/>
      <c r="E486" s="881"/>
      <c r="F486" s="881"/>
      <c r="G486" s="881"/>
      <c r="H486" s="881"/>
      <c r="I486" s="881"/>
      <c r="J486" s="881"/>
      <c r="K486" s="881"/>
      <c r="L486" s="881"/>
      <c r="M486" s="881"/>
      <c r="N486" s="881"/>
      <c r="O486" s="881"/>
      <c r="P486" s="881"/>
      <c r="Q486" s="881"/>
      <c r="R486" s="881"/>
      <c r="S486" s="881"/>
      <c r="T486" s="881"/>
      <c r="U486" s="881"/>
      <c r="V486" s="881"/>
      <c r="W486" s="881"/>
      <c r="X486" s="881"/>
      <c r="Y486" s="881"/>
      <c r="Z486" s="881"/>
      <c r="AA486" s="881"/>
      <c r="AB486" s="881"/>
      <c r="AC486" s="881"/>
      <c r="AD486" s="881"/>
      <c r="AE486" s="881"/>
      <c r="AF486" s="881"/>
    </row>
    <row r="487" spans="1:32" x14ac:dyDescent="0.35">
      <c r="A487" s="881"/>
      <c r="B487" s="881"/>
      <c r="C487" s="881"/>
      <c r="D487" s="881"/>
      <c r="E487" s="881"/>
      <c r="F487" s="881"/>
      <c r="G487" s="881"/>
      <c r="H487" s="881"/>
      <c r="I487" s="881"/>
      <c r="J487" s="881"/>
      <c r="K487" s="881"/>
      <c r="L487" s="881"/>
      <c r="M487" s="881"/>
      <c r="N487" s="881"/>
      <c r="O487" s="881"/>
      <c r="P487" s="881"/>
      <c r="Q487" s="881"/>
      <c r="R487" s="881"/>
      <c r="S487" s="881"/>
      <c r="T487" s="881"/>
      <c r="U487" s="881"/>
      <c r="V487" s="881"/>
      <c r="W487" s="881"/>
      <c r="X487" s="881"/>
      <c r="Y487" s="881"/>
      <c r="Z487" s="881"/>
      <c r="AA487" s="881"/>
      <c r="AB487" s="881"/>
      <c r="AC487" s="881"/>
      <c r="AD487" s="881"/>
      <c r="AE487" s="881"/>
      <c r="AF487" s="881"/>
    </row>
    <row r="488" spans="1:32" x14ac:dyDescent="0.35">
      <c r="A488" s="881"/>
      <c r="B488" s="881"/>
      <c r="C488" s="881"/>
      <c r="D488" s="881"/>
      <c r="E488" s="881"/>
      <c r="F488" s="881"/>
      <c r="G488" s="881"/>
      <c r="H488" s="881"/>
      <c r="I488" s="881"/>
      <c r="J488" s="881"/>
      <c r="K488" s="881"/>
      <c r="L488" s="881"/>
      <c r="M488" s="881"/>
      <c r="N488" s="881"/>
      <c r="O488" s="881"/>
      <c r="P488" s="881"/>
      <c r="Q488" s="881"/>
      <c r="R488" s="881"/>
      <c r="S488" s="881"/>
      <c r="T488" s="881"/>
      <c r="U488" s="881"/>
      <c r="V488" s="881"/>
      <c r="W488" s="881"/>
      <c r="X488" s="881"/>
      <c r="Y488" s="881"/>
      <c r="Z488" s="881"/>
      <c r="AA488" s="881"/>
      <c r="AB488" s="881"/>
      <c r="AC488" s="881"/>
      <c r="AD488" s="881"/>
      <c r="AE488" s="881"/>
      <c r="AF488" s="881"/>
    </row>
    <row r="489" spans="1:32" x14ac:dyDescent="0.35">
      <c r="A489" s="881"/>
      <c r="B489" s="881"/>
      <c r="C489" s="881"/>
      <c r="D489" s="881"/>
      <c r="E489" s="881"/>
      <c r="F489" s="881"/>
      <c r="G489" s="881"/>
      <c r="H489" s="881"/>
      <c r="I489" s="881"/>
      <c r="J489" s="881"/>
      <c r="K489" s="881"/>
      <c r="L489" s="881"/>
      <c r="M489" s="881"/>
      <c r="N489" s="881"/>
      <c r="O489" s="881"/>
      <c r="P489" s="881"/>
      <c r="Q489" s="881"/>
      <c r="R489" s="881"/>
      <c r="S489" s="881"/>
      <c r="T489" s="881"/>
      <c r="U489" s="881"/>
      <c r="V489" s="881"/>
      <c r="W489" s="881"/>
      <c r="X489" s="881"/>
      <c r="Y489" s="881"/>
      <c r="Z489" s="881"/>
      <c r="AA489" s="881"/>
      <c r="AB489" s="881"/>
      <c r="AC489" s="881"/>
      <c r="AD489" s="881"/>
      <c r="AE489" s="881"/>
      <c r="AF489" s="881"/>
    </row>
    <row r="490" spans="1:32" x14ac:dyDescent="0.35">
      <c r="A490" s="881"/>
      <c r="B490" s="881"/>
      <c r="C490" s="881"/>
      <c r="D490" s="881"/>
      <c r="E490" s="881"/>
      <c r="F490" s="881"/>
      <c r="G490" s="881"/>
      <c r="H490" s="881"/>
      <c r="I490" s="881"/>
      <c r="J490" s="881"/>
      <c r="K490" s="881"/>
      <c r="L490" s="881"/>
      <c r="M490" s="881"/>
      <c r="N490" s="881"/>
      <c r="O490" s="881"/>
      <c r="P490" s="881"/>
      <c r="Q490" s="881"/>
      <c r="R490" s="881"/>
      <c r="S490" s="881"/>
      <c r="T490" s="881"/>
      <c r="U490" s="881"/>
      <c r="V490" s="881"/>
      <c r="W490" s="881"/>
      <c r="X490" s="881"/>
      <c r="Y490" s="881"/>
      <c r="Z490" s="881"/>
      <c r="AA490" s="881"/>
      <c r="AB490" s="881"/>
      <c r="AC490" s="881"/>
      <c r="AD490" s="881"/>
      <c r="AE490" s="881"/>
      <c r="AF490" s="881"/>
    </row>
    <row r="491" spans="1:32" x14ac:dyDescent="0.35">
      <c r="A491" s="881"/>
      <c r="B491" s="881"/>
      <c r="C491" s="881"/>
      <c r="D491" s="881"/>
      <c r="E491" s="881"/>
      <c r="F491" s="881"/>
      <c r="G491" s="881"/>
      <c r="H491" s="881"/>
      <c r="I491" s="881"/>
      <c r="J491" s="881"/>
      <c r="K491" s="881"/>
      <c r="L491" s="881"/>
      <c r="M491" s="881"/>
      <c r="N491" s="881"/>
      <c r="O491" s="881"/>
      <c r="P491" s="881"/>
      <c r="Q491" s="881"/>
      <c r="R491" s="881"/>
      <c r="S491" s="881"/>
      <c r="T491" s="881"/>
      <c r="U491" s="881"/>
      <c r="V491" s="881"/>
      <c r="W491" s="881"/>
      <c r="X491" s="881"/>
      <c r="Y491" s="881"/>
      <c r="Z491" s="881"/>
      <c r="AA491" s="881"/>
      <c r="AB491" s="881"/>
      <c r="AC491" s="881"/>
      <c r="AD491" s="881"/>
      <c r="AE491" s="881"/>
      <c r="AF491" s="881"/>
    </row>
    <row r="492" spans="1:32" x14ac:dyDescent="0.35">
      <c r="A492" s="881"/>
      <c r="B492" s="881"/>
      <c r="C492" s="881"/>
      <c r="D492" s="881"/>
      <c r="E492" s="881"/>
      <c r="F492" s="881"/>
      <c r="G492" s="881"/>
      <c r="H492" s="881"/>
      <c r="I492" s="881"/>
      <c r="J492" s="881"/>
      <c r="K492" s="881"/>
      <c r="L492" s="881"/>
      <c r="M492" s="881"/>
      <c r="N492" s="881"/>
      <c r="O492" s="881"/>
      <c r="P492" s="881"/>
      <c r="Q492" s="881"/>
      <c r="R492" s="881"/>
      <c r="S492" s="881"/>
      <c r="T492" s="881"/>
      <c r="U492" s="881"/>
      <c r="V492" s="881"/>
      <c r="W492" s="881"/>
      <c r="X492" s="881"/>
      <c r="Y492" s="881"/>
      <c r="Z492" s="881"/>
      <c r="AA492" s="881"/>
      <c r="AB492" s="881"/>
      <c r="AC492" s="881"/>
      <c r="AD492" s="881"/>
      <c r="AE492" s="881"/>
      <c r="AF492" s="881"/>
    </row>
    <row r="493" spans="1:32" x14ac:dyDescent="0.35">
      <c r="A493" s="881"/>
      <c r="B493" s="881"/>
      <c r="C493" s="881"/>
      <c r="D493" s="881"/>
      <c r="E493" s="881"/>
      <c r="F493" s="881"/>
      <c r="G493" s="881"/>
      <c r="H493" s="881"/>
      <c r="I493" s="881"/>
      <c r="J493" s="881"/>
      <c r="K493" s="881"/>
      <c r="L493" s="881"/>
      <c r="M493" s="881"/>
      <c r="N493" s="881"/>
      <c r="O493" s="881"/>
      <c r="P493" s="881"/>
      <c r="Q493" s="881"/>
      <c r="R493" s="881"/>
      <c r="S493" s="881"/>
      <c r="T493" s="881"/>
      <c r="U493" s="881"/>
      <c r="V493" s="881"/>
      <c r="W493" s="881"/>
      <c r="X493" s="881"/>
      <c r="Y493" s="881"/>
      <c r="Z493" s="881"/>
      <c r="AA493" s="881"/>
      <c r="AB493" s="881"/>
      <c r="AC493" s="881"/>
      <c r="AD493" s="881"/>
      <c r="AE493" s="881"/>
      <c r="AF493" s="881"/>
    </row>
    <row r="494" spans="1:32" x14ac:dyDescent="0.35">
      <c r="A494" s="881"/>
      <c r="B494" s="881"/>
      <c r="C494" s="881"/>
      <c r="D494" s="881"/>
      <c r="E494" s="881"/>
      <c r="F494" s="881"/>
      <c r="G494" s="881"/>
      <c r="H494" s="881"/>
      <c r="I494" s="881"/>
      <c r="J494" s="881"/>
      <c r="K494" s="881"/>
      <c r="L494" s="881"/>
      <c r="M494" s="881"/>
      <c r="N494" s="881"/>
      <c r="O494" s="881"/>
      <c r="P494" s="881"/>
      <c r="Q494" s="881"/>
      <c r="R494" s="881"/>
      <c r="S494" s="881"/>
      <c r="T494" s="881"/>
      <c r="U494" s="881"/>
      <c r="V494" s="881"/>
      <c r="W494" s="881"/>
      <c r="X494" s="881"/>
      <c r="Y494" s="881"/>
      <c r="Z494" s="881"/>
      <c r="AA494" s="881"/>
      <c r="AB494" s="881"/>
      <c r="AC494" s="881"/>
      <c r="AD494" s="881"/>
      <c r="AE494" s="881"/>
      <c r="AF494" s="881"/>
    </row>
    <row r="495" spans="1:32" x14ac:dyDescent="0.35">
      <c r="A495" s="881"/>
      <c r="B495" s="881"/>
      <c r="C495" s="881"/>
      <c r="D495" s="881"/>
      <c r="E495" s="881"/>
      <c r="F495" s="881"/>
      <c r="G495" s="881"/>
      <c r="H495" s="881"/>
      <c r="I495" s="881"/>
      <c r="J495" s="881"/>
      <c r="K495" s="881"/>
      <c r="L495" s="881"/>
      <c r="M495" s="881"/>
      <c r="N495" s="881"/>
      <c r="O495" s="881"/>
      <c r="P495" s="881"/>
      <c r="Q495" s="881"/>
      <c r="R495" s="881"/>
      <c r="S495" s="881"/>
      <c r="T495" s="881"/>
      <c r="U495" s="881"/>
      <c r="V495" s="881"/>
      <c r="W495" s="881"/>
      <c r="X495" s="881"/>
      <c r="Y495" s="881"/>
      <c r="Z495" s="881"/>
      <c r="AA495" s="881"/>
      <c r="AB495" s="881"/>
      <c r="AC495" s="881"/>
      <c r="AD495" s="881"/>
      <c r="AE495" s="881"/>
      <c r="AF495" s="881"/>
    </row>
    <row r="496" spans="1:32" x14ac:dyDescent="0.35">
      <c r="A496" s="881"/>
      <c r="B496" s="881"/>
      <c r="C496" s="881"/>
      <c r="D496" s="881"/>
      <c r="E496" s="881"/>
      <c r="F496" s="881"/>
      <c r="G496" s="881"/>
      <c r="H496" s="881"/>
      <c r="I496" s="881"/>
      <c r="J496" s="881"/>
      <c r="K496" s="881"/>
      <c r="L496" s="881"/>
      <c r="M496" s="881"/>
      <c r="N496" s="881"/>
      <c r="O496" s="881"/>
      <c r="P496" s="881"/>
      <c r="Q496" s="881"/>
      <c r="R496" s="881"/>
      <c r="S496" s="881"/>
      <c r="T496" s="881"/>
      <c r="U496" s="881"/>
      <c r="V496" s="881"/>
      <c r="W496" s="881"/>
      <c r="X496" s="881"/>
      <c r="Y496" s="881"/>
      <c r="Z496" s="881"/>
      <c r="AA496" s="881"/>
      <c r="AB496" s="881"/>
      <c r="AC496" s="881"/>
      <c r="AD496" s="881"/>
      <c r="AE496" s="881"/>
      <c r="AF496" s="881"/>
    </row>
    <row r="497" spans="1:32" x14ac:dyDescent="0.35">
      <c r="A497" s="881"/>
      <c r="B497" s="881"/>
      <c r="C497" s="881"/>
      <c r="D497" s="881"/>
      <c r="E497" s="881"/>
      <c r="F497" s="881"/>
      <c r="G497" s="881"/>
      <c r="H497" s="881"/>
      <c r="I497" s="881"/>
      <c r="J497" s="881"/>
      <c r="K497" s="881"/>
      <c r="L497" s="881"/>
      <c r="M497" s="881"/>
      <c r="N497" s="881"/>
      <c r="O497" s="881"/>
      <c r="P497" s="881"/>
      <c r="Q497" s="881"/>
      <c r="R497" s="881"/>
      <c r="S497" s="881"/>
      <c r="T497" s="881"/>
      <c r="U497" s="881"/>
      <c r="V497" s="881"/>
      <c r="W497" s="881"/>
      <c r="X497" s="881"/>
      <c r="Y497" s="881"/>
      <c r="Z497" s="881"/>
      <c r="AA497" s="881"/>
      <c r="AB497" s="881"/>
      <c r="AC497" s="881"/>
      <c r="AD497" s="881"/>
      <c r="AE497" s="881"/>
      <c r="AF497" s="881"/>
    </row>
    <row r="498" spans="1:32" x14ac:dyDescent="0.35">
      <c r="A498" s="881"/>
      <c r="B498" s="881"/>
      <c r="C498" s="881"/>
      <c r="D498" s="881"/>
      <c r="E498" s="881"/>
      <c r="F498" s="881"/>
      <c r="G498" s="881"/>
      <c r="H498" s="881"/>
      <c r="I498" s="881"/>
      <c r="J498" s="881"/>
      <c r="K498" s="881"/>
      <c r="L498" s="881"/>
      <c r="M498" s="881"/>
      <c r="N498" s="881"/>
      <c r="O498" s="881"/>
      <c r="P498" s="881"/>
      <c r="Q498" s="881"/>
      <c r="R498" s="881"/>
      <c r="S498" s="881"/>
      <c r="T498" s="881"/>
      <c r="U498" s="881"/>
      <c r="V498" s="881"/>
      <c r="W498" s="881"/>
      <c r="X498" s="881"/>
      <c r="Y498" s="881"/>
      <c r="Z498" s="881"/>
      <c r="AA498" s="881"/>
      <c r="AB498" s="881"/>
      <c r="AC498" s="881"/>
      <c r="AD498" s="881"/>
      <c r="AE498" s="881"/>
      <c r="AF498" s="881"/>
    </row>
    <row r="499" spans="1:32" x14ac:dyDescent="0.35">
      <c r="A499" s="881"/>
      <c r="B499" s="881"/>
      <c r="C499" s="881"/>
      <c r="D499" s="881"/>
      <c r="E499" s="881"/>
      <c r="F499" s="881"/>
      <c r="G499" s="881"/>
      <c r="H499" s="881"/>
      <c r="I499" s="881"/>
      <c r="J499" s="881"/>
      <c r="K499" s="881"/>
      <c r="L499" s="881"/>
      <c r="M499" s="881"/>
      <c r="N499" s="881"/>
      <c r="O499" s="881"/>
      <c r="P499" s="881"/>
      <c r="Q499" s="881"/>
      <c r="R499" s="881"/>
      <c r="S499" s="881"/>
      <c r="T499" s="881"/>
      <c r="U499" s="881"/>
      <c r="V499" s="881"/>
      <c r="W499" s="881"/>
      <c r="X499" s="881"/>
      <c r="Y499" s="881"/>
      <c r="Z499" s="881"/>
      <c r="AA499" s="881"/>
      <c r="AB499" s="881"/>
      <c r="AC499" s="881"/>
      <c r="AD499" s="881"/>
      <c r="AE499" s="881"/>
      <c r="AF499" s="881"/>
    </row>
    <row r="500" spans="1:32" x14ac:dyDescent="0.35">
      <c r="A500" s="881"/>
      <c r="B500" s="881"/>
      <c r="C500" s="881"/>
      <c r="D500" s="881"/>
      <c r="E500" s="881"/>
      <c r="F500" s="881"/>
      <c r="G500" s="881"/>
      <c r="H500" s="881"/>
      <c r="I500" s="881"/>
      <c r="J500" s="881"/>
      <c r="K500" s="881"/>
      <c r="L500" s="881"/>
      <c r="M500" s="881"/>
      <c r="N500" s="881"/>
      <c r="O500" s="881"/>
      <c r="P500" s="881"/>
      <c r="Q500" s="881"/>
      <c r="R500" s="881"/>
      <c r="S500" s="881"/>
      <c r="T500" s="881"/>
      <c r="U500" s="881"/>
      <c r="V500" s="881"/>
      <c r="W500" s="881"/>
      <c r="X500" s="881"/>
      <c r="Y500" s="881"/>
      <c r="Z500" s="881"/>
      <c r="AA500" s="881"/>
      <c r="AB500" s="881"/>
      <c r="AC500" s="881"/>
      <c r="AD500" s="881"/>
      <c r="AE500" s="881"/>
      <c r="AF500" s="881"/>
    </row>
    <row r="501" spans="1:32" x14ac:dyDescent="0.35">
      <c r="A501" s="881"/>
      <c r="B501" s="881"/>
      <c r="C501" s="881"/>
      <c r="D501" s="881"/>
      <c r="E501" s="881"/>
      <c r="F501" s="881"/>
      <c r="G501" s="881"/>
      <c r="H501" s="881"/>
      <c r="I501" s="881"/>
      <c r="J501" s="881"/>
      <c r="K501" s="881"/>
      <c r="L501" s="881"/>
      <c r="M501" s="881"/>
      <c r="N501" s="881"/>
      <c r="O501" s="881"/>
      <c r="P501" s="881"/>
      <c r="Q501" s="881"/>
      <c r="R501" s="881"/>
      <c r="S501" s="881"/>
      <c r="T501" s="881"/>
      <c r="U501" s="881"/>
      <c r="V501" s="881"/>
      <c r="W501" s="881"/>
      <c r="X501" s="881"/>
      <c r="Y501" s="881"/>
      <c r="Z501" s="881"/>
      <c r="AA501" s="881"/>
      <c r="AB501" s="881"/>
      <c r="AC501" s="881"/>
      <c r="AD501" s="881"/>
      <c r="AE501" s="881"/>
      <c r="AF501" s="881"/>
    </row>
    <row r="502" spans="1:32" x14ac:dyDescent="0.35">
      <c r="A502" s="881"/>
      <c r="B502" s="881"/>
      <c r="C502" s="881"/>
      <c r="D502" s="881"/>
      <c r="E502" s="881"/>
      <c r="F502" s="881"/>
      <c r="G502" s="881"/>
      <c r="H502" s="881"/>
      <c r="I502" s="881"/>
      <c r="J502" s="881"/>
      <c r="K502" s="881"/>
      <c r="L502" s="881"/>
      <c r="M502" s="881"/>
      <c r="N502" s="881"/>
      <c r="O502" s="881"/>
      <c r="P502" s="881"/>
      <c r="Q502" s="881"/>
      <c r="R502" s="881"/>
      <c r="S502" s="881"/>
      <c r="T502" s="881"/>
      <c r="U502" s="881"/>
      <c r="V502" s="881"/>
      <c r="W502" s="881"/>
      <c r="X502" s="881"/>
      <c r="Y502" s="881"/>
      <c r="Z502" s="881"/>
      <c r="AA502" s="881"/>
      <c r="AB502" s="881"/>
      <c r="AC502" s="881"/>
      <c r="AD502" s="881"/>
      <c r="AE502" s="881"/>
      <c r="AF502" s="881"/>
    </row>
    <row r="503" spans="1:32" x14ac:dyDescent="0.35">
      <c r="A503" s="881"/>
      <c r="B503" s="881"/>
      <c r="C503" s="881"/>
      <c r="D503" s="881"/>
      <c r="E503" s="881"/>
      <c r="F503" s="881"/>
      <c r="G503" s="881"/>
      <c r="H503" s="881"/>
      <c r="I503" s="881"/>
      <c r="J503" s="881"/>
      <c r="K503" s="881"/>
      <c r="L503" s="881"/>
      <c r="M503" s="881"/>
      <c r="N503" s="881"/>
      <c r="O503" s="881"/>
      <c r="P503" s="881"/>
      <c r="Q503" s="881"/>
      <c r="R503" s="881"/>
      <c r="S503" s="881"/>
      <c r="T503" s="881"/>
      <c r="U503" s="881"/>
      <c r="V503" s="881"/>
      <c r="W503" s="881"/>
      <c r="X503" s="881"/>
      <c r="Y503" s="881"/>
      <c r="Z503" s="881"/>
      <c r="AA503" s="881"/>
      <c r="AB503" s="881"/>
      <c r="AC503" s="881"/>
      <c r="AD503" s="881"/>
      <c r="AE503" s="881"/>
      <c r="AF503" s="881"/>
    </row>
    <row r="504" spans="1:32" x14ac:dyDescent="0.35">
      <c r="A504" s="881"/>
      <c r="B504" s="881"/>
      <c r="C504" s="881"/>
      <c r="D504" s="881"/>
      <c r="E504" s="881"/>
      <c r="F504" s="881"/>
      <c r="G504" s="881"/>
      <c r="H504" s="881"/>
      <c r="I504" s="881"/>
      <c r="J504" s="881"/>
      <c r="K504" s="881"/>
      <c r="L504" s="881"/>
      <c r="M504" s="881"/>
      <c r="N504" s="881"/>
      <c r="O504" s="881"/>
      <c r="P504" s="881"/>
      <c r="Q504" s="881"/>
      <c r="R504" s="881"/>
      <c r="S504" s="881"/>
      <c r="T504" s="881"/>
      <c r="U504" s="881"/>
      <c r="V504" s="881"/>
      <c r="W504" s="881"/>
      <c r="X504" s="881"/>
      <c r="Y504" s="881"/>
      <c r="Z504" s="881"/>
      <c r="AA504" s="881"/>
      <c r="AB504" s="881"/>
      <c r="AC504" s="881"/>
      <c r="AD504" s="881"/>
      <c r="AE504" s="881"/>
      <c r="AF504" s="881"/>
    </row>
    <row r="505" spans="1:32" x14ac:dyDescent="0.35">
      <c r="A505" s="881"/>
      <c r="B505" s="881"/>
      <c r="C505" s="881"/>
      <c r="D505" s="881"/>
      <c r="E505" s="881"/>
      <c r="F505" s="881"/>
      <c r="G505" s="881"/>
      <c r="H505" s="881"/>
      <c r="I505" s="881"/>
      <c r="J505" s="881"/>
      <c r="K505" s="881"/>
      <c r="L505" s="881"/>
      <c r="M505" s="881"/>
      <c r="N505" s="881"/>
      <c r="O505" s="881"/>
      <c r="P505" s="881"/>
      <c r="Q505" s="881"/>
      <c r="R505" s="881"/>
      <c r="S505" s="881"/>
      <c r="T505" s="881"/>
      <c r="U505" s="881"/>
      <c r="V505" s="881"/>
      <c r="W505" s="881"/>
      <c r="X505" s="881"/>
      <c r="Y505" s="881"/>
      <c r="Z505" s="881"/>
      <c r="AA505" s="881"/>
      <c r="AB505" s="881"/>
      <c r="AC505" s="881"/>
      <c r="AD505" s="881"/>
      <c r="AE505" s="881"/>
      <c r="AF505" s="881"/>
    </row>
    <row r="506" spans="1:32" x14ac:dyDescent="0.35">
      <c r="A506" s="881"/>
      <c r="B506" s="881"/>
      <c r="C506" s="881"/>
      <c r="D506" s="881"/>
      <c r="E506" s="881"/>
      <c r="F506" s="881"/>
      <c r="G506" s="881"/>
      <c r="H506" s="881"/>
      <c r="I506" s="881"/>
      <c r="J506" s="881"/>
      <c r="K506" s="881"/>
      <c r="L506" s="881"/>
      <c r="M506" s="881"/>
      <c r="N506" s="881"/>
      <c r="O506" s="881"/>
      <c r="P506" s="881"/>
      <c r="Q506" s="881"/>
      <c r="R506" s="881"/>
      <c r="S506" s="881"/>
      <c r="T506" s="881"/>
      <c r="U506" s="881"/>
      <c r="V506" s="881"/>
      <c r="W506" s="881"/>
      <c r="X506" s="881"/>
      <c r="Y506" s="881"/>
      <c r="Z506" s="881"/>
      <c r="AA506" s="881"/>
      <c r="AB506" s="881"/>
      <c r="AC506" s="881"/>
      <c r="AD506" s="881"/>
      <c r="AE506" s="881"/>
      <c r="AF506" s="881"/>
    </row>
    <row r="507" spans="1:32" x14ac:dyDescent="0.35">
      <c r="A507" s="881"/>
      <c r="B507" s="881"/>
      <c r="C507" s="881"/>
      <c r="D507" s="881"/>
      <c r="E507" s="881"/>
      <c r="F507" s="881"/>
      <c r="G507" s="881"/>
      <c r="H507" s="881"/>
      <c r="I507" s="881"/>
      <c r="J507" s="881"/>
      <c r="K507" s="881"/>
      <c r="L507" s="881"/>
      <c r="M507" s="881"/>
      <c r="N507" s="881"/>
      <c r="O507" s="881"/>
      <c r="P507" s="881"/>
      <c r="Q507" s="881"/>
      <c r="R507" s="881"/>
      <c r="S507" s="881"/>
      <c r="T507" s="881"/>
      <c r="U507" s="881"/>
      <c r="V507" s="881"/>
      <c r="W507" s="881"/>
      <c r="X507" s="881"/>
      <c r="Y507" s="881"/>
      <c r="Z507" s="881"/>
      <c r="AA507" s="881"/>
      <c r="AB507" s="881"/>
      <c r="AC507" s="881"/>
      <c r="AD507" s="881"/>
      <c r="AE507" s="881"/>
      <c r="AF507" s="881"/>
    </row>
    <row r="508" spans="1:32" x14ac:dyDescent="0.35">
      <c r="A508" s="881"/>
      <c r="B508" s="881"/>
      <c r="C508" s="881"/>
      <c r="D508" s="881"/>
      <c r="E508" s="881"/>
      <c r="F508" s="881"/>
      <c r="G508" s="881"/>
      <c r="H508" s="881"/>
      <c r="I508" s="881"/>
      <c r="J508" s="881"/>
      <c r="K508" s="881"/>
      <c r="L508" s="881"/>
      <c r="M508" s="881"/>
      <c r="N508" s="881"/>
      <c r="O508" s="881"/>
      <c r="P508" s="881"/>
      <c r="Q508" s="881"/>
      <c r="R508" s="881"/>
      <c r="S508" s="881"/>
      <c r="T508" s="881"/>
      <c r="U508" s="881"/>
      <c r="V508" s="881"/>
      <c r="W508" s="881"/>
      <c r="X508" s="881"/>
      <c r="Y508" s="881"/>
      <c r="Z508" s="881"/>
      <c r="AA508" s="881"/>
      <c r="AB508" s="881"/>
      <c r="AC508" s="881"/>
      <c r="AD508" s="881"/>
      <c r="AE508" s="881"/>
      <c r="AF508" s="881"/>
    </row>
    <row r="509" spans="1:32" x14ac:dyDescent="0.35">
      <c r="A509" s="881"/>
      <c r="B509" s="881"/>
      <c r="C509" s="881"/>
      <c r="D509" s="881"/>
      <c r="E509" s="881"/>
      <c r="F509" s="881"/>
      <c r="G509" s="881"/>
      <c r="H509" s="881"/>
      <c r="I509" s="881"/>
      <c r="J509" s="881"/>
      <c r="K509" s="881"/>
      <c r="L509" s="881"/>
      <c r="M509" s="881"/>
      <c r="N509" s="881"/>
      <c r="O509" s="881"/>
      <c r="P509" s="881"/>
      <c r="Q509" s="881"/>
      <c r="R509" s="881"/>
      <c r="S509" s="881"/>
      <c r="T509" s="881"/>
      <c r="U509" s="881"/>
      <c r="V509" s="881"/>
      <c r="W509" s="881"/>
      <c r="X509" s="881"/>
      <c r="Y509" s="881"/>
      <c r="Z509" s="881"/>
      <c r="AA509" s="881"/>
      <c r="AB509" s="881"/>
      <c r="AC509" s="881"/>
      <c r="AD509" s="881"/>
      <c r="AE509" s="881"/>
      <c r="AF509" s="881"/>
    </row>
    <row r="510" spans="1:32" x14ac:dyDescent="0.35">
      <c r="A510" s="881"/>
      <c r="B510" s="881"/>
      <c r="C510" s="881"/>
      <c r="D510" s="881"/>
      <c r="E510" s="881"/>
      <c r="F510" s="881"/>
      <c r="G510" s="881"/>
      <c r="H510" s="881"/>
      <c r="I510" s="881"/>
      <c r="J510" s="881"/>
      <c r="K510" s="881"/>
      <c r="L510" s="881"/>
      <c r="M510" s="881"/>
      <c r="N510" s="881"/>
      <c r="O510" s="881"/>
      <c r="P510" s="881"/>
      <c r="Q510" s="881"/>
      <c r="R510" s="881"/>
      <c r="S510" s="881"/>
      <c r="T510" s="881"/>
      <c r="U510" s="881"/>
      <c r="V510" s="881"/>
      <c r="W510" s="881"/>
      <c r="X510" s="881"/>
      <c r="Y510" s="881"/>
      <c r="Z510" s="881"/>
      <c r="AA510" s="881"/>
      <c r="AB510" s="881"/>
      <c r="AC510" s="881"/>
      <c r="AD510" s="881"/>
      <c r="AE510" s="881"/>
      <c r="AF510" s="881"/>
    </row>
    <row r="511" spans="1:32" x14ac:dyDescent="0.35">
      <c r="A511" s="881"/>
      <c r="B511" s="881"/>
      <c r="C511" s="881"/>
      <c r="D511" s="881"/>
      <c r="E511" s="881"/>
      <c r="F511" s="881"/>
      <c r="G511" s="881"/>
      <c r="H511" s="881"/>
      <c r="I511" s="881"/>
      <c r="J511" s="881"/>
      <c r="K511" s="881"/>
      <c r="L511" s="881"/>
      <c r="M511" s="881"/>
      <c r="N511" s="881"/>
      <c r="O511" s="881"/>
      <c r="P511" s="881"/>
      <c r="Q511" s="881"/>
      <c r="R511" s="881"/>
      <c r="S511" s="881"/>
      <c r="T511" s="881"/>
      <c r="U511" s="881"/>
      <c r="V511" s="881"/>
      <c r="W511" s="881"/>
      <c r="X511" s="881"/>
      <c r="Y511" s="881"/>
      <c r="Z511" s="881"/>
      <c r="AA511" s="881"/>
      <c r="AB511" s="881"/>
      <c r="AC511" s="881"/>
      <c r="AD511" s="881"/>
      <c r="AE511" s="881"/>
      <c r="AF511" s="881"/>
    </row>
    <row r="512" spans="1:32" x14ac:dyDescent="0.35">
      <c r="A512" s="881"/>
      <c r="B512" s="881"/>
      <c r="C512" s="881"/>
      <c r="D512" s="881"/>
      <c r="E512" s="881"/>
      <c r="F512" s="881"/>
      <c r="G512" s="881"/>
      <c r="H512" s="881"/>
      <c r="I512" s="881"/>
      <c r="J512" s="881"/>
      <c r="K512" s="881"/>
      <c r="L512" s="881"/>
      <c r="M512" s="881"/>
      <c r="N512" s="881"/>
      <c r="O512" s="881"/>
      <c r="P512" s="881"/>
      <c r="Q512" s="881"/>
      <c r="R512" s="881"/>
      <c r="S512" s="881"/>
      <c r="T512" s="881"/>
      <c r="U512" s="881"/>
      <c r="V512" s="881"/>
      <c r="W512" s="881"/>
      <c r="X512" s="881"/>
      <c r="Y512" s="881"/>
      <c r="Z512" s="881"/>
      <c r="AA512" s="881"/>
      <c r="AB512" s="881"/>
      <c r="AC512" s="881"/>
      <c r="AD512" s="881"/>
      <c r="AE512" s="881"/>
      <c r="AF512" s="881"/>
    </row>
    <row r="513" spans="1:32" x14ac:dyDescent="0.35">
      <c r="A513" s="881"/>
      <c r="B513" s="881"/>
      <c r="C513" s="881"/>
      <c r="D513" s="881"/>
      <c r="E513" s="881"/>
      <c r="F513" s="881"/>
      <c r="G513" s="881"/>
      <c r="H513" s="881"/>
      <c r="I513" s="881"/>
      <c r="J513" s="881"/>
      <c r="K513" s="881"/>
      <c r="L513" s="881"/>
      <c r="M513" s="881"/>
      <c r="N513" s="881"/>
      <c r="O513" s="881"/>
      <c r="P513" s="881"/>
      <c r="Q513" s="881"/>
      <c r="R513" s="881"/>
      <c r="S513" s="881"/>
      <c r="T513" s="881"/>
      <c r="U513" s="881"/>
      <c r="V513" s="881"/>
      <c r="W513" s="881"/>
      <c r="X513" s="881"/>
      <c r="Y513" s="881"/>
      <c r="Z513" s="881"/>
      <c r="AA513" s="881"/>
      <c r="AB513" s="881"/>
      <c r="AC513" s="881"/>
      <c r="AD513" s="881"/>
      <c r="AE513" s="881"/>
      <c r="AF513" s="881"/>
    </row>
    <row r="514" spans="1:32" x14ac:dyDescent="0.35">
      <c r="A514" s="881"/>
      <c r="B514" s="881"/>
      <c r="C514" s="881"/>
      <c r="D514" s="881"/>
      <c r="E514" s="881"/>
      <c r="F514" s="881"/>
      <c r="G514" s="881"/>
      <c r="H514" s="881"/>
      <c r="I514" s="881"/>
      <c r="J514" s="881"/>
      <c r="K514" s="881"/>
      <c r="L514" s="881"/>
      <c r="M514" s="881"/>
      <c r="N514" s="881"/>
      <c r="O514" s="881"/>
      <c r="P514" s="881"/>
      <c r="Q514" s="881"/>
      <c r="R514" s="881"/>
      <c r="S514" s="881"/>
      <c r="T514" s="881"/>
      <c r="U514" s="881"/>
      <c r="V514" s="881"/>
      <c r="W514" s="881"/>
      <c r="X514" s="881"/>
      <c r="Y514" s="881"/>
      <c r="Z514" s="881"/>
      <c r="AA514" s="881"/>
      <c r="AB514" s="881"/>
      <c r="AC514" s="881"/>
      <c r="AD514" s="881"/>
      <c r="AE514" s="881"/>
      <c r="AF514" s="881"/>
    </row>
    <row r="515" spans="1:32" x14ac:dyDescent="0.35">
      <c r="A515" s="881"/>
      <c r="B515" s="881"/>
      <c r="C515" s="881"/>
      <c r="D515" s="881"/>
      <c r="E515" s="881"/>
      <c r="F515" s="881"/>
      <c r="G515" s="881"/>
      <c r="H515" s="881"/>
      <c r="I515" s="881"/>
      <c r="J515" s="881"/>
      <c r="K515" s="881"/>
      <c r="L515" s="881"/>
      <c r="M515" s="881"/>
      <c r="N515" s="881"/>
      <c r="O515" s="881"/>
      <c r="P515" s="881"/>
      <c r="Q515" s="881"/>
      <c r="R515" s="881"/>
      <c r="S515" s="881"/>
      <c r="T515" s="881"/>
      <c r="U515" s="881"/>
      <c r="V515" s="881"/>
      <c r="W515" s="881"/>
      <c r="X515" s="881"/>
      <c r="Y515" s="881"/>
      <c r="Z515" s="881"/>
      <c r="AA515" s="881"/>
      <c r="AB515" s="881"/>
      <c r="AC515" s="881"/>
      <c r="AD515" s="881"/>
      <c r="AE515" s="881"/>
      <c r="AF515" s="881"/>
    </row>
    <row r="516" spans="1:32" x14ac:dyDescent="0.35">
      <c r="A516" s="881"/>
      <c r="B516" s="881"/>
      <c r="C516" s="881"/>
      <c r="D516" s="881"/>
      <c r="E516" s="881"/>
      <c r="F516" s="881"/>
      <c r="G516" s="881"/>
      <c r="H516" s="881"/>
      <c r="I516" s="881"/>
      <c r="J516" s="881"/>
      <c r="K516" s="881"/>
      <c r="L516" s="881"/>
      <c r="M516" s="881"/>
      <c r="N516" s="881"/>
      <c r="O516" s="881"/>
      <c r="P516" s="881"/>
      <c r="Q516" s="881"/>
      <c r="R516" s="881"/>
      <c r="S516" s="881"/>
      <c r="T516" s="881"/>
      <c r="U516" s="881"/>
      <c r="V516" s="881"/>
      <c r="W516" s="881"/>
      <c r="X516" s="881"/>
      <c r="Y516" s="881"/>
      <c r="Z516" s="881"/>
      <c r="AA516" s="881"/>
      <c r="AB516" s="881"/>
      <c r="AC516" s="881"/>
      <c r="AD516" s="881"/>
      <c r="AE516" s="881"/>
      <c r="AF516" s="881"/>
    </row>
    <row r="517" spans="1:32" x14ac:dyDescent="0.35">
      <c r="A517" s="881"/>
      <c r="B517" s="881"/>
      <c r="C517" s="881"/>
      <c r="D517" s="881"/>
      <c r="E517" s="881"/>
      <c r="F517" s="881"/>
      <c r="G517" s="881"/>
      <c r="H517" s="881"/>
      <c r="I517" s="881"/>
      <c r="J517" s="881"/>
      <c r="K517" s="881"/>
      <c r="L517" s="881"/>
      <c r="M517" s="881"/>
      <c r="N517" s="881"/>
      <c r="O517" s="881"/>
      <c r="P517" s="881"/>
      <c r="Q517" s="881"/>
      <c r="R517" s="881"/>
      <c r="S517" s="881"/>
      <c r="T517" s="881"/>
      <c r="U517" s="881"/>
      <c r="V517" s="881"/>
      <c r="W517" s="881"/>
      <c r="X517" s="881"/>
      <c r="Y517" s="881"/>
      <c r="Z517" s="881"/>
      <c r="AA517" s="881"/>
      <c r="AB517" s="881"/>
      <c r="AC517" s="881"/>
      <c r="AD517" s="881"/>
      <c r="AE517" s="881"/>
      <c r="AF517" s="881"/>
    </row>
    <row r="518" spans="1:32" x14ac:dyDescent="0.35">
      <c r="A518" s="881"/>
      <c r="B518" s="881"/>
      <c r="C518" s="881"/>
      <c r="D518" s="881"/>
      <c r="E518" s="881"/>
      <c r="F518" s="881"/>
      <c r="G518" s="881"/>
      <c r="H518" s="881"/>
      <c r="I518" s="881"/>
      <c r="J518" s="881"/>
      <c r="K518" s="881"/>
      <c r="L518" s="881"/>
      <c r="M518" s="881"/>
      <c r="N518" s="881"/>
      <c r="O518" s="881"/>
      <c r="P518" s="881"/>
      <c r="Q518" s="881"/>
      <c r="R518" s="881"/>
      <c r="S518" s="881"/>
      <c r="T518" s="881"/>
      <c r="U518" s="881"/>
      <c r="V518" s="881"/>
      <c r="W518" s="881"/>
      <c r="X518" s="881"/>
      <c r="Y518" s="881"/>
      <c r="Z518" s="881"/>
      <c r="AA518" s="881"/>
      <c r="AB518" s="881"/>
      <c r="AC518" s="881"/>
      <c r="AD518" s="881"/>
      <c r="AE518" s="881"/>
      <c r="AF518" s="881"/>
    </row>
    <row r="519" spans="1:32" x14ac:dyDescent="0.35">
      <c r="A519" s="881"/>
      <c r="B519" s="881"/>
      <c r="C519" s="881"/>
      <c r="D519" s="881"/>
      <c r="E519" s="881"/>
      <c r="F519" s="881"/>
      <c r="G519" s="881"/>
      <c r="H519" s="881"/>
      <c r="I519" s="881"/>
      <c r="J519" s="881"/>
      <c r="K519" s="881"/>
      <c r="L519" s="881"/>
      <c r="M519" s="881"/>
      <c r="N519" s="881"/>
      <c r="O519" s="881"/>
      <c r="P519" s="881"/>
      <c r="Q519" s="881"/>
      <c r="R519" s="881"/>
      <c r="S519" s="881"/>
      <c r="T519" s="881"/>
      <c r="U519" s="881"/>
      <c r="V519" s="881"/>
      <c r="W519" s="881"/>
      <c r="X519" s="881"/>
      <c r="Y519" s="881"/>
      <c r="Z519" s="881"/>
      <c r="AA519" s="881"/>
      <c r="AB519" s="881"/>
      <c r="AC519" s="881"/>
      <c r="AD519" s="881"/>
      <c r="AE519" s="881"/>
      <c r="AF519" s="881"/>
    </row>
    <row r="520" spans="1:32" x14ac:dyDescent="0.35">
      <c r="A520" s="881"/>
      <c r="B520" s="881"/>
      <c r="C520" s="881"/>
      <c r="D520" s="881"/>
      <c r="E520" s="881"/>
      <c r="F520" s="881"/>
      <c r="G520" s="881"/>
      <c r="H520" s="881"/>
      <c r="I520" s="881"/>
      <c r="J520" s="881"/>
      <c r="K520" s="881"/>
      <c r="L520" s="881"/>
      <c r="M520" s="881"/>
      <c r="N520" s="881"/>
      <c r="O520" s="881"/>
      <c r="P520" s="881"/>
      <c r="Q520" s="881"/>
      <c r="R520" s="881"/>
      <c r="S520" s="881"/>
      <c r="T520" s="881"/>
      <c r="U520" s="881"/>
      <c r="V520" s="881"/>
      <c r="W520" s="881"/>
      <c r="X520" s="881"/>
      <c r="Y520" s="881"/>
      <c r="Z520" s="881"/>
      <c r="AA520" s="881"/>
      <c r="AB520" s="881"/>
      <c r="AC520" s="881"/>
      <c r="AD520" s="881"/>
      <c r="AE520" s="881"/>
      <c r="AF520" s="881"/>
    </row>
    <row r="521" spans="1:32" x14ac:dyDescent="0.35">
      <c r="A521" s="881"/>
      <c r="B521" s="881"/>
      <c r="C521" s="881"/>
      <c r="D521" s="881"/>
      <c r="E521" s="881"/>
      <c r="F521" s="881"/>
      <c r="G521" s="881"/>
      <c r="H521" s="881"/>
      <c r="I521" s="881"/>
      <c r="J521" s="881"/>
      <c r="K521" s="881"/>
      <c r="L521" s="881"/>
      <c r="M521" s="881"/>
      <c r="N521" s="881"/>
      <c r="O521" s="881"/>
      <c r="P521" s="881"/>
      <c r="Q521" s="881"/>
      <c r="R521" s="881"/>
      <c r="S521" s="881"/>
      <c r="T521" s="881"/>
      <c r="U521" s="881"/>
      <c r="V521" s="881"/>
      <c r="W521" s="881"/>
      <c r="X521" s="881"/>
      <c r="Y521" s="881"/>
      <c r="Z521" s="881"/>
      <c r="AA521" s="881"/>
      <c r="AB521" s="881"/>
      <c r="AC521" s="881"/>
      <c r="AD521" s="881"/>
      <c r="AE521" s="881"/>
      <c r="AF521" s="881"/>
    </row>
    <row r="522" spans="1:32" x14ac:dyDescent="0.35">
      <c r="A522" s="881"/>
      <c r="B522" s="881"/>
      <c r="C522" s="881"/>
      <c r="D522" s="881"/>
      <c r="E522" s="881"/>
      <c r="F522" s="881"/>
      <c r="G522" s="881"/>
      <c r="H522" s="881"/>
      <c r="I522" s="881"/>
      <c r="J522" s="881"/>
      <c r="K522" s="881"/>
      <c r="L522" s="881"/>
      <c r="M522" s="881"/>
      <c r="N522" s="881"/>
      <c r="O522" s="881"/>
      <c r="P522" s="881"/>
      <c r="Q522" s="881"/>
      <c r="R522" s="881"/>
      <c r="S522" s="881"/>
      <c r="T522" s="881"/>
      <c r="U522" s="881"/>
      <c r="V522" s="881"/>
      <c r="W522" s="881"/>
      <c r="X522" s="881"/>
      <c r="Y522" s="881"/>
      <c r="Z522" s="881"/>
      <c r="AA522" s="881"/>
      <c r="AB522" s="881"/>
      <c r="AC522" s="881"/>
      <c r="AD522" s="881"/>
      <c r="AE522" s="881"/>
      <c r="AF522" s="881"/>
    </row>
    <row r="523" spans="1:32" x14ac:dyDescent="0.35">
      <c r="A523" s="881"/>
      <c r="B523" s="881"/>
      <c r="C523" s="881"/>
      <c r="D523" s="881"/>
      <c r="E523" s="881"/>
      <c r="F523" s="881"/>
      <c r="G523" s="881"/>
      <c r="H523" s="881"/>
      <c r="I523" s="881"/>
      <c r="J523" s="881"/>
      <c r="K523" s="881"/>
      <c r="L523" s="881"/>
      <c r="M523" s="881"/>
      <c r="N523" s="881"/>
      <c r="O523" s="881"/>
      <c r="P523" s="881"/>
      <c r="Q523" s="881"/>
      <c r="R523" s="881"/>
      <c r="S523" s="881"/>
      <c r="T523" s="881"/>
      <c r="U523" s="881"/>
      <c r="V523" s="881"/>
      <c r="W523" s="881"/>
      <c r="X523" s="881"/>
      <c r="Y523" s="881"/>
      <c r="Z523" s="881"/>
      <c r="AA523" s="881"/>
      <c r="AB523" s="881"/>
      <c r="AC523" s="881"/>
      <c r="AD523" s="881"/>
      <c r="AE523" s="881"/>
      <c r="AF523" s="881"/>
    </row>
    <row r="524" spans="1:32" x14ac:dyDescent="0.35">
      <c r="A524" s="881"/>
      <c r="B524" s="881"/>
      <c r="C524" s="881"/>
      <c r="D524" s="881"/>
      <c r="E524" s="881"/>
      <c r="F524" s="881"/>
      <c r="G524" s="881"/>
      <c r="H524" s="881"/>
      <c r="I524" s="881"/>
      <c r="J524" s="881"/>
      <c r="K524" s="881"/>
      <c r="L524" s="881"/>
      <c r="M524" s="881"/>
      <c r="N524" s="881"/>
      <c r="O524" s="881"/>
      <c r="P524" s="881"/>
      <c r="Q524" s="881"/>
      <c r="R524" s="881"/>
      <c r="S524" s="881"/>
      <c r="T524" s="881"/>
      <c r="U524" s="881"/>
      <c r="V524" s="881"/>
      <c r="W524" s="881"/>
      <c r="X524" s="881"/>
      <c r="Y524" s="881"/>
      <c r="Z524" s="881"/>
      <c r="AA524" s="881"/>
      <c r="AB524" s="881"/>
      <c r="AC524" s="881"/>
      <c r="AD524" s="881"/>
      <c r="AE524" s="881"/>
      <c r="AF524" s="881"/>
    </row>
    <row r="525" spans="1:32" x14ac:dyDescent="0.35">
      <c r="A525" s="881"/>
      <c r="B525" s="881"/>
      <c r="C525" s="881"/>
      <c r="D525" s="881"/>
      <c r="E525" s="881"/>
      <c r="F525" s="881"/>
      <c r="G525" s="881"/>
      <c r="H525" s="881"/>
      <c r="I525" s="881"/>
      <c r="J525" s="881"/>
      <c r="K525" s="881"/>
      <c r="L525" s="881"/>
      <c r="M525" s="881"/>
      <c r="N525" s="881"/>
      <c r="O525" s="881"/>
      <c r="P525" s="881"/>
      <c r="Q525" s="881"/>
      <c r="R525" s="881"/>
      <c r="S525" s="881"/>
      <c r="T525" s="881"/>
      <c r="U525" s="881"/>
      <c r="V525" s="881"/>
      <c r="W525" s="881"/>
      <c r="X525" s="881"/>
      <c r="Y525" s="881"/>
      <c r="Z525" s="881"/>
      <c r="AA525" s="881"/>
      <c r="AB525" s="881"/>
      <c r="AC525" s="881"/>
      <c r="AD525" s="881"/>
      <c r="AE525" s="881"/>
      <c r="AF525" s="881"/>
    </row>
    <row r="526" spans="1:32" x14ac:dyDescent="0.35">
      <c r="A526" s="881"/>
      <c r="B526" s="881"/>
      <c r="C526" s="881"/>
      <c r="D526" s="881"/>
      <c r="E526" s="881"/>
      <c r="F526" s="881"/>
      <c r="G526" s="881"/>
      <c r="H526" s="881"/>
      <c r="I526" s="881"/>
      <c r="J526" s="881"/>
      <c r="K526" s="881"/>
      <c r="L526" s="881"/>
      <c r="M526" s="881"/>
      <c r="N526" s="881"/>
      <c r="O526" s="881"/>
      <c r="P526" s="881"/>
      <c r="Q526" s="881"/>
      <c r="R526" s="881"/>
      <c r="S526" s="881"/>
      <c r="T526" s="881"/>
      <c r="U526" s="881"/>
      <c r="V526" s="881"/>
      <c r="W526" s="881"/>
      <c r="X526" s="881"/>
      <c r="Y526" s="881"/>
      <c r="Z526" s="881"/>
      <c r="AA526" s="881"/>
      <c r="AB526" s="881"/>
      <c r="AC526" s="881"/>
      <c r="AD526" s="881"/>
      <c r="AE526" s="881"/>
      <c r="AF526" s="881"/>
    </row>
    <row r="527" spans="1:32" x14ac:dyDescent="0.35">
      <c r="A527" s="881"/>
      <c r="B527" s="881"/>
      <c r="C527" s="881"/>
      <c r="D527" s="881"/>
      <c r="E527" s="881"/>
      <c r="F527" s="881"/>
      <c r="G527" s="881"/>
      <c r="H527" s="881"/>
      <c r="I527" s="881"/>
      <c r="J527" s="881"/>
      <c r="K527" s="881"/>
      <c r="L527" s="881"/>
      <c r="M527" s="881"/>
      <c r="N527" s="881"/>
      <c r="O527" s="881"/>
      <c r="P527" s="881"/>
      <c r="Q527" s="881"/>
      <c r="R527" s="881"/>
      <c r="S527" s="881"/>
      <c r="T527" s="881"/>
      <c r="U527" s="881"/>
      <c r="V527" s="881"/>
      <c r="W527" s="881"/>
      <c r="X527" s="881"/>
      <c r="Y527" s="881"/>
      <c r="Z527" s="881"/>
      <c r="AA527" s="881"/>
      <c r="AB527" s="881"/>
      <c r="AC527" s="881"/>
      <c r="AD527" s="881"/>
      <c r="AE527" s="881"/>
      <c r="AF527" s="881"/>
    </row>
    <row r="528" spans="1:32" x14ac:dyDescent="0.35">
      <c r="A528" s="881"/>
      <c r="B528" s="881"/>
      <c r="C528" s="881"/>
      <c r="D528" s="881"/>
      <c r="E528" s="881"/>
      <c r="F528" s="881"/>
      <c r="G528" s="881"/>
      <c r="H528" s="881"/>
      <c r="I528" s="881"/>
      <c r="J528" s="881"/>
      <c r="K528" s="881"/>
      <c r="L528" s="881"/>
      <c r="M528" s="881"/>
      <c r="N528" s="881"/>
      <c r="O528" s="881"/>
      <c r="P528" s="881"/>
      <c r="Q528" s="881"/>
      <c r="R528" s="881"/>
      <c r="S528" s="881"/>
      <c r="T528" s="881"/>
      <c r="U528" s="881"/>
      <c r="V528" s="881"/>
      <c r="W528" s="881"/>
      <c r="X528" s="881"/>
      <c r="Y528" s="881"/>
      <c r="Z528" s="881"/>
      <c r="AA528" s="881"/>
      <c r="AB528" s="881"/>
      <c r="AC528" s="881"/>
      <c r="AD528" s="881"/>
      <c r="AE528" s="881"/>
      <c r="AF528" s="881"/>
    </row>
    <row r="529" spans="1:32" x14ac:dyDescent="0.35">
      <c r="A529" s="881"/>
      <c r="B529" s="881"/>
      <c r="C529" s="881"/>
      <c r="D529" s="881"/>
      <c r="E529" s="881"/>
      <c r="F529" s="881"/>
      <c r="G529" s="881"/>
      <c r="H529" s="881"/>
      <c r="I529" s="881"/>
      <c r="J529" s="881"/>
      <c r="K529" s="881"/>
      <c r="L529" s="881"/>
      <c r="M529" s="881"/>
      <c r="N529" s="881"/>
      <c r="O529" s="881"/>
      <c r="P529" s="881"/>
      <c r="Q529" s="881"/>
      <c r="R529" s="881"/>
      <c r="S529" s="881"/>
      <c r="T529" s="881"/>
      <c r="U529" s="881"/>
      <c r="V529" s="881"/>
      <c r="W529" s="881"/>
      <c r="X529" s="881"/>
      <c r="Y529" s="881"/>
      <c r="Z529" s="881"/>
      <c r="AA529" s="881"/>
      <c r="AB529" s="881"/>
      <c r="AC529" s="881"/>
      <c r="AD529" s="881"/>
      <c r="AE529" s="881"/>
      <c r="AF529" s="881"/>
    </row>
    <row r="530" spans="1:32" x14ac:dyDescent="0.35">
      <c r="A530" s="881"/>
      <c r="B530" s="881"/>
      <c r="C530" s="881"/>
      <c r="D530" s="881"/>
      <c r="E530" s="881"/>
      <c r="F530" s="881"/>
      <c r="G530" s="881"/>
      <c r="H530" s="881"/>
      <c r="I530" s="881"/>
      <c r="J530" s="881"/>
      <c r="K530" s="881"/>
      <c r="L530" s="881"/>
      <c r="M530" s="881"/>
      <c r="N530" s="881"/>
      <c r="O530" s="881"/>
      <c r="P530" s="881"/>
      <c r="Q530" s="881"/>
      <c r="R530" s="881"/>
      <c r="S530" s="881"/>
      <c r="T530" s="881"/>
      <c r="U530" s="881"/>
      <c r="V530" s="881"/>
      <c r="W530" s="881"/>
      <c r="X530" s="881"/>
      <c r="Y530" s="881"/>
      <c r="Z530" s="881"/>
      <c r="AA530" s="881"/>
      <c r="AB530" s="881"/>
      <c r="AC530" s="881"/>
      <c r="AD530" s="881"/>
      <c r="AE530" s="881"/>
      <c r="AF530" s="881"/>
    </row>
    <row r="531" spans="1:32" x14ac:dyDescent="0.35">
      <c r="A531" s="881"/>
      <c r="B531" s="881"/>
      <c r="C531" s="881"/>
      <c r="D531" s="881"/>
      <c r="E531" s="881"/>
      <c r="F531" s="881"/>
      <c r="G531" s="881"/>
      <c r="H531" s="881"/>
      <c r="I531" s="881"/>
      <c r="J531" s="881"/>
      <c r="K531" s="881"/>
      <c r="L531" s="881"/>
      <c r="M531" s="881"/>
      <c r="N531" s="881"/>
      <c r="O531" s="881"/>
      <c r="P531" s="881"/>
      <c r="Q531" s="881"/>
      <c r="R531" s="881"/>
      <c r="S531" s="881"/>
      <c r="T531" s="881"/>
      <c r="U531" s="881"/>
      <c r="V531" s="881"/>
      <c r="W531" s="881"/>
      <c r="X531" s="881"/>
      <c r="Y531" s="881"/>
      <c r="Z531" s="881"/>
      <c r="AA531" s="881"/>
      <c r="AB531" s="881"/>
      <c r="AC531" s="881"/>
      <c r="AD531" s="881"/>
      <c r="AE531" s="881"/>
      <c r="AF531" s="881"/>
    </row>
    <row r="532" spans="1:32" x14ac:dyDescent="0.35">
      <c r="A532" s="881"/>
      <c r="B532" s="881"/>
      <c r="C532" s="881"/>
      <c r="D532" s="881"/>
      <c r="E532" s="881"/>
      <c r="F532" s="881"/>
      <c r="G532" s="881"/>
      <c r="H532" s="881"/>
      <c r="I532" s="881"/>
      <c r="J532" s="881"/>
      <c r="K532" s="881"/>
      <c r="L532" s="881"/>
      <c r="M532" s="881"/>
      <c r="N532" s="881"/>
      <c r="O532" s="881"/>
      <c r="P532" s="881"/>
      <c r="Q532" s="881"/>
      <c r="R532" s="881"/>
      <c r="S532" s="881"/>
      <c r="T532" s="881"/>
      <c r="U532" s="881"/>
      <c r="V532" s="881"/>
      <c r="W532" s="881"/>
      <c r="X532" s="881"/>
      <c r="Y532" s="881"/>
      <c r="Z532" s="881"/>
      <c r="AA532" s="881"/>
      <c r="AB532" s="881"/>
      <c r="AC532" s="881"/>
      <c r="AD532" s="881"/>
      <c r="AE532" s="881"/>
      <c r="AF532" s="881"/>
    </row>
    <row r="533" spans="1:32" x14ac:dyDescent="0.35">
      <c r="A533" s="881"/>
      <c r="B533" s="881"/>
      <c r="C533" s="881"/>
      <c r="D533" s="881"/>
      <c r="E533" s="881"/>
      <c r="F533" s="881"/>
      <c r="G533" s="881"/>
      <c r="H533" s="881"/>
      <c r="I533" s="881"/>
      <c r="J533" s="881"/>
      <c r="K533" s="881"/>
      <c r="L533" s="881"/>
      <c r="M533" s="881"/>
      <c r="N533" s="881"/>
      <c r="O533" s="881"/>
      <c r="P533" s="881"/>
      <c r="Q533" s="881"/>
      <c r="R533" s="881"/>
      <c r="S533" s="881"/>
      <c r="T533" s="881"/>
      <c r="U533" s="881"/>
      <c r="V533" s="881"/>
      <c r="W533" s="881"/>
      <c r="X533" s="881"/>
      <c r="Y533" s="881"/>
      <c r="Z533" s="881"/>
      <c r="AA533" s="881"/>
      <c r="AB533" s="881"/>
      <c r="AC533" s="881"/>
      <c r="AD533" s="881"/>
      <c r="AE533" s="881"/>
      <c r="AF533" s="881"/>
    </row>
    <row r="534" spans="1:32" x14ac:dyDescent="0.35">
      <c r="A534" s="881"/>
      <c r="B534" s="881"/>
      <c r="C534" s="881"/>
      <c r="D534" s="881"/>
      <c r="E534" s="881"/>
      <c r="F534" s="881"/>
      <c r="G534" s="881"/>
      <c r="H534" s="881"/>
      <c r="I534" s="881"/>
      <c r="J534" s="881"/>
      <c r="K534" s="881"/>
      <c r="L534" s="881"/>
      <c r="M534" s="881"/>
      <c r="N534" s="881"/>
      <c r="O534" s="881"/>
      <c r="P534" s="881"/>
      <c r="Q534" s="881"/>
      <c r="R534" s="881"/>
      <c r="S534" s="881"/>
      <c r="T534" s="881"/>
      <c r="U534" s="881"/>
      <c r="V534" s="881"/>
      <c r="W534" s="881"/>
      <c r="X534" s="881"/>
      <c r="Y534" s="881"/>
      <c r="Z534" s="881"/>
      <c r="AA534" s="881"/>
      <c r="AB534" s="881"/>
      <c r="AC534" s="881"/>
      <c r="AD534" s="881"/>
      <c r="AE534" s="881"/>
      <c r="AF534" s="881"/>
    </row>
    <row r="535" spans="1:32" x14ac:dyDescent="0.35">
      <c r="A535" s="881"/>
      <c r="B535" s="881"/>
      <c r="C535" s="881"/>
      <c r="D535" s="881"/>
      <c r="E535" s="881"/>
      <c r="F535" s="881"/>
      <c r="G535" s="881"/>
      <c r="H535" s="881"/>
      <c r="I535" s="881"/>
      <c r="J535" s="881"/>
      <c r="K535" s="881"/>
      <c r="L535" s="881"/>
      <c r="M535" s="881"/>
      <c r="N535" s="881"/>
      <c r="O535" s="881"/>
      <c r="P535" s="881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1"/>
      <c r="AF535" s="881"/>
    </row>
    <row r="536" spans="1:32" x14ac:dyDescent="0.35">
      <c r="A536" s="881"/>
      <c r="B536" s="881"/>
      <c r="C536" s="881"/>
      <c r="D536" s="881"/>
      <c r="E536" s="881"/>
      <c r="F536" s="881"/>
      <c r="G536" s="881"/>
      <c r="H536" s="881"/>
      <c r="I536" s="881"/>
      <c r="J536" s="881"/>
      <c r="K536" s="881"/>
      <c r="L536" s="881"/>
      <c r="M536" s="881"/>
      <c r="N536" s="881"/>
      <c r="O536" s="881"/>
      <c r="P536" s="881"/>
      <c r="Q536" s="881"/>
      <c r="R536" s="881"/>
      <c r="S536" s="881"/>
      <c r="T536" s="881"/>
      <c r="U536" s="881"/>
      <c r="V536" s="881"/>
      <c r="W536" s="881"/>
      <c r="X536" s="881"/>
      <c r="Y536" s="881"/>
      <c r="Z536" s="881"/>
      <c r="AA536" s="881"/>
      <c r="AB536" s="881"/>
      <c r="AC536" s="881"/>
      <c r="AD536" s="881"/>
      <c r="AE536" s="881"/>
      <c r="AF536" s="881"/>
    </row>
    <row r="537" spans="1:32" x14ac:dyDescent="0.35">
      <c r="A537" s="881"/>
      <c r="B537" s="881"/>
      <c r="C537" s="881"/>
      <c r="D537" s="881"/>
      <c r="E537" s="881"/>
      <c r="F537" s="881"/>
      <c r="G537" s="881"/>
      <c r="H537" s="881"/>
      <c r="I537" s="881"/>
      <c r="J537" s="881"/>
      <c r="K537" s="881"/>
      <c r="L537" s="881"/>
      <c r="M537" s="881"/>
      <c r="N537" s="881"/>
      <c r="O537" s="881"/>
      <c r="P537" s="881"/>
      <c r="Q537" s="881"/>
      <c r="R537" s="881"/>
      <c r="S537" s="881"/>
      <c r="T537" s="881"/>
      <c r="U537" s="881"/>
      <c r="V537" s="881"/>
      <c r="W537" s="881"/>
      <c r="X537" s="881"/>
      <c r="Y537" s="881"/>
      <c r="Z537" s="881"/>
      <c r="AA537" s="881"/>
      <c r="AB537" s="881"/>
      <c r="AC537" s="881"/>
      <c r="AD537" s="881"/>
      <c r="AE537" s="881"/>
      <c r="AF537" s="881"/>
    </row>
    <row r="538" spans="1:32" x14ac:dyDescent="0.35">
      <c r="A538" s="881"/>
      <c r="B538" s="881"/>
      <c r="C538" s="881"/>
      <c r="D538" s="881"/>
      <c r="E538" s="881"/>
      <c r="F538" s="881"/>
      <c r="G538" s="881"/>
      <c r="H538" s="881"/>
      <c r="I538" s="881"/>
      <c r="J538" s="881"/>
      <c r="K538" s="881"/>
      <c r="L538" s="881"/>
      <c r="M538" s="881"/>
      <c r="N538" s="881"/>
      <c r="O538" s="881"/>
      <c r="P538" s="881"/>
      <c r="Q538" s="881"/>
      <c r="R538" s="881"/>
      <c r="S538" s="881"/>
      <c r="T538" s="881"/>
      <c r="U538" s="881"/>
      <c r="V538" s="881"/>
      <c r="W538" s="881"/>
      <c r="X538" s="881"/>
      <c r="Y538" s="881"/>
      <c r="Z538" s="881"/>
      <c r="AA538" s="881"/>
      <c r="AB538" s="881"/>
      <c r="AC538" s="881"/>
      <c r="AD538" s="881"/>
      <c r="AE538" s="881"/>
      <c r="AF538" s="881"/>
    </row>
    <row r="539" spans="1:32" x14ac:dyDescent="0.35">
      <c r="A539" s="881"/>
      <c r="B539" s="881"/>
      <c r="C539" s="881"/>
      <c r="D539" s="881"/>
      <c r="E539" s="881"/>
      <c r="F539" s="881"/>
      <c r="G539" s="881"/>
      <c r="H539" s="881"/>
      <c r="I539" s="881"/>
      <c r="J539" s="881"/>
      <c r="K539" s="881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</row>
    <row r="540" spans="1:32" x14ac:dyDescent="0.35">
      <c r="A540" s="881"/>
      <c r="B540" s="881"/>
      <c r="C540" s="881"/>
      <c r="D540" s="881"/>
      <c r="E540" s="881"/>
      <c r="F540" s="881"/>
      <c r="G540" s="881"/>
      <c r="H540" s="881"/>
      <c r="I540" s="881"/>
      <c r="J540" s="881"/>
      <c r="K540" s="881"/>
      <c r="L540" s="881"/>
      <c r="M540" s="881"/>
      <c r="N540" s="881"/>
      <c r="O540" s="881"/>
      <c r="P540" s="881"/>
      <c r="Q540" s="881"/>
      <c r="R540" s="881"/>
      <c r="S540" s="881"/>
      <c r="T540" s="881"/>
      <c r="U540" s="881"/>
      <c r="V540" s="881"/>
      <c r="W540" s="881"/>
      <c r="X540" s="881"/>
      <c r="Y540" s="881"/>
      <c r="Z540" s="881"/>
      <c r="AA540" s="881"/>
      <c r="AB540" s="881"/>
      <c r="AC540" s="881"/>
      <c r="AD540" s="881"/>
      <c r="AE540" s="881"/>
      <c r="AF540" s="881"/>
    </row>
    <row r="541" spans="1:32" x14ac:dyDescent="0.35">
      <c r="A541" s="881"/>
      <c r="B541" s="881"/>
      <c r="C541" s="881"/>
      <c r="D541" s="881"/>
      <c r="E541" s="881"/>
      <c r="F541" s="881"/>
      <c r="G541" s="881"/>
      <c r="H541" s="881"/>
      <c r="I541" s="881"/>
      <c r="J541" s="881"/>
      <c r="K541" s="881"/>
      <c r="L541" s="881"/>
      <c r="M541" s="881"/>
      <c r="N541" s="881"/>
      <c r="O541" s="881"/>
      <c r="P541" s="881"/>
      <c r="Q541" s="881"/>
      <c r="R541" s="881"/>
      <c r="S541" s="881"/>
      <c r="T541" s="881"/>
      <c r="U541" s="881"/>
      <c r="V541" s="881"/>
      <c r="W541" s="881"/>
      <c r="X541" s="881"/>
      <c r="Y541" s="881"/>
      <c r="Z541" s="881"/>
      <c r="AA541" s="881"/>
      <c r="AB541" s="881"/>
      <c r="AC541" s="881"/>
      <c r="AD541" s="881"/>
      <c r="AE541" s="881"/>
      <c r="AF541" s="881"/>
    </row>
    <row r="542" spans="1:32" x14ac:dyDescent="0.35">
      <c r="A542" s="881"/>
      <c r="B542" s="881"/>
      <c r="C542" s="881"/>
      <c r="D542" s="881"/>
      <c r="E542" s="881"/>
      <c r="F542" s="881"/>
      <c r="G542" s="881"/>
      <c r="H542" s="881"/>
      <c r="I542" s="881"/>
      <c r="J542" s="881"/>
      <c r="K542" s="881"/>
      <c r="L542" s="881"/>
      <c r="M542" s="881"/>
      <c r="N542" s="881"/>
      <c r="O542" s="881"/>
      <c r="P542" s="881"/>
      <c r="Q542" s="881"/>
      <c r="R542" s="881"/>
      <c r="S542" s="881"/>
      <c r="T542" s="881"/>
      <c r="U542" s="881"/>
      <c r="V542" s="881"/>
      <c r="W542" s="881"/>
      <c r="X542" s="881"/>
      <c r="Y542" s="881"/>
      <c r="Z542" s="881"/>
      <c r="AA542" s="881"/>
      <c r="AB542" s="881"/>
      <c r="AC542" s="881"/>
      <c r="AD542" s="881"/>
      <c r="AE542" s="881"/>
      <c r="AF542" s="881"/>
    </row>
    <row r="543" spans="1:32" x14ac:dyDescent="0.35">
      <c r="A543" s="881"/>
      <c r="B543" s="881"/>
      <c r="C543" s="881"/>
      <c r="D543" s="881"/>
      <c r="E543" s="881"/>
      <c r="F543" s="881"/>
      <c r="G543" s="881"/>
      <c r="H543" s="881"/>
      <c r="I543" s="881"/>
      <c r="J543" s="881"/>
      <c r="K543" s="881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</row>
    <row r="544" spans="1:32" x14ac:dyDescent="0.35">
      <c r="A544" s="881"/>
      <c r="B544" s="881"/>
      <c r="C544" s="881"/>
      <c r="D544" s="881"/>
      <c r="E544" s="881"/>
      <c r="F544" s="881"/>
      <c r="G544" s="881"/>
      <c r="H544" s="881"/>
      <c r="I544" s="881"/>
      <c r="J544" s="881"/>
      <c r="K544" s="881"/>
      <c r="L544" s="881"/>
      <c r="M544" s="881"/>
      <c r="N544" s="881"/>
      <c r="O544" s="881"/>
      <c r="P544" s="881"/>
      <c r="Q544" s="881"/>
      <c r="R544" s="881"/>
      <c r="S544" s="881"/>
      <c r="T544" s="881"/>
      <c r="U544" s="881"/>
      <c r="V544" s="881"/>
      <c r="W544" s="881"/>
      <c r="X544" s="881"/>
      <c r="Y544" s="881"/>
      <c r="Z544" s="881"/>
      <c r="AA544" s="881"/>
      <c r="AB544" s="881"/>
      <c r="AC544" s="881"/>
      <c r="AD544" s="881"/>
      <c r="AE544" s="881"/>
      <c r="AF544" s="881"/>
    </row>
    <row r="545" spans="1:32" x14ac:dyDescent="0.35">
      <c r="A545" s="881"/>
      <c r="B545" s="881"/>
      <c r="C545" s="881"/>
      <c r="D545" s="881"/>
      <c r="E545" s="881"/>
      <c r="F545" s="881"/>
      <c r="G545" s="881"/>
      <c r="H545" s="881"/>
      <c r="I545" s="881"/>
      <c r="J545" s="881"/>
      <c r="K545" s="881"/>
      <c r="L545" s="881"/>
      <c r="M545" s="881"/>
      <c r="N545" s="881"/>
      <c r="O545" s="881"/>
      <c r="P545" s="881"/>
      <c r="Q545" s="881"/>
      <c r="R545" s="881"/>
      <c r="S545" s="881"/>
      <c r="T545" s="881"/>
      <c r="U545" s="881"/>
      <c r="V545" s="881"/>
      <c r="W545" s="881"/>
      <c r="X545" s="881"/>
      <c r="Y545" s="881"/>
      <c r="Z545" s="881"/>
      <c r="AA545" s="881"/>
      <c r="AB545" s="881"/>
      <c r="AC545" s="881"/>
      <c r="AD545" s="881"/>
      <c r="AE545" s="881"/>
      <c r="AF545" s="881"/>
    </row>
    <row r="546" spans="1:32" x14ac:dyDescent="0.35">
      <c r="A546" s="881"/>
      <c r="B546" s="881"/>
      <c r="C546" s="881"/>
      <c r="D546" s="881"/>
      <c r="E546" s="881"/>
      <c r="F546" s="881"/>
      <c r="G546" s="881"/>
      <c r="H546" s="881"/>
      <c r="I546" s="881"/>
      <c r="J546" s="881"/>
      <c r="K546" s="881"/>
      <c r="L546" s="881"/>
      <c r="M546" s="881"/>
      <c r="N546" s="881"/>
      <c r="O546" s="881"/>
      <c r="P546" s="881"/>
      <c r="Q546" s="881"/>
      <c r="R546" s="881"/>
      <c r="S546" s="881"/>
      <c r="T546" s="881"/>
      <c r="U546" s="881"/>
      <c r="V546" s="881"/>
      <c r="W546" s="881"/>
      <c r="X546" s="881"/>
      <c r="Y546" s="881"/>
      <c r="Z546" s="881"/>
      <c r="AA546" s="881"/>
      <c r="AB546" s="881"/>
      <c r="AC546" s="881"/>
      <c r="AD546" s="881"/>
      <c r="AE546" s="881"/>
      <c r="AF546" s="881"/>
    </row>
    <row r="547" spans="1:32" x14ac:dyDescent="0.35">
      <c r="A547" s="881"/>
      <c r="B547" s="881"/>
      <c r="C547" s="881"/>
      <c r="D547" s="881"/>
      <c r="E547" s="881"/>
      <c r="F547" s="881"/>
      <c r="G547" s="881"/>
      <c r="H547" s="881"/>
      <c r="I547" s="881"/>
      <c r="J547" s="881"/>
      <c r="K547" s="881"/>
      <c r="L547" s="881"/>
      <c r="M547" s="881"/>
      <c r="N547" s="881"/>
      <c r="O547" s="881"/>
      <c r="P547" s="881"/>
      <c r="Q547" s="881"/>
      <c r="R547" s="881"/>
      <c r="S547" s="881"/>
      <c r="T547" s="881"/>
      <c r="U547" s="881"/>
      <c r="V547" s="881"/>
      <c r="W547" s="881"/>
      <c r="X547" s="881"/>
      <c r="Y547" s="881"/>
      <c r="Z547" s="881"/>
      <c r="AA547" s="881"/>
      <c r="AB547" s="881"/>
      <c r="AC547" s="881"/>
      <c r="AD547" s="881"/>
      <c r="AE547" s="881"/>
      <c r="AF547" s="881"/>
    </row>
    <row r="548" spans="1:32" x14ac:dyDescent="0.35">
      <c r="A548" s="881"/>
      <c r="B548" s="881"/>
      <c r="C548" s="881"/>
      <c r="D548" s="881"/>
      <c r="E548" s="881"/>
      <c r="F548" s="881"/>
      <c r="G548" s="881"/>
      <c r="H548" s="881"/>
      <c r="I548" s="881"/>
      <c r="J548" s="881"/>
      <c r="K548" s="881"/>
      <c r="L548" s="881"/>
      <c r="M548" s="881"/>
      <c r="N548" s="881"/>
      <c r="O548" s="881"/>
      <c r="P548" s="881"/>
      <c r="Q548" s="881"/>
      <c r="R548" s="881"/>
      <c r="S548" s="881"/>
      <c r="T548" s="881"/>
      <c r="U548" s="881"/>
      <c r="V548" s="881"/>
      <c r="W548" s="881"/>
      <c r="X548" s="881"/>
      <c r="Y548" s="881"/>
      <c r="Z548" s="881"/>
      <c r="AA548" s="881"/>
      <c r="AB548" s="881"/>
      <c r="AC548" s="881"/>
      <c r="AD548" s="881"/>
      <c r="AE548" s="881"/>
      <c r="AF548" s="881"/>
    </row>
    <row r="549" spans="1:32" x14ac:dyDescent="0.35">
      <c r="A549" s="881"/>
      <c r="B549" s="881"/>
      <c r="C549" s="881"/>
      <c r="D549" s="881"/>
      <c r="E549" s="881"/>
      <c r="F549" s="881"/>
      <c r="G549" s="881"/>
      <c r="H549" s="881"/>
      <c r="I549" s="881"/>
      <c r="J549" s="881"/>
      <c r="K549" s="881"/>
      <c r="L549" s="881"/>
      <c r="M549" s="881"/>
      <c r="N549" s="881"/>
      <c r="O549" s="881"/>
      <c r="P549" s="881"/>
      <c r="Q549" s="881"/>
      <c r="R549" s="881"/>
      <c r="S549" s="881"/>
      <c r="T549" s="881"/>
      <c r="U549" s="881"/>
      <c r="V549" s="881"/>
      <c r="W549" s="881"/>
      <c r="X549" s="881"/>
      <c r="Y549" s="881"/>
      <c r="Z549" s="881"/>
      <c r="AA549" s="881"/>
      <c r="AB549" s="881"/>
      <c r="AC549" s="881"/>
      <c r="AD549" s="881"/>
      <c r="AE549" s="881"/>
      <c r="AF549" s="881"/>
    </row>
    <row r="550" spans="1:32" x14ac:dyDescent="0.35">
      <c r="A550" s="881"/>
      <c r="B550" s="881"/>
      <c r="C550" s="881"/>
      <c r="D550" s="881"/>
      <c r="E550" s="881"/>
      <c r="F550" s="881"/>
      <c r="G550" s="881"/>
      <c r="H550" s="881"/>
      <c r="I550" s="881"/>
      <c r="J550" s="881"/>
      <c r="K550" s="881"/>
      <c r="L550" s="881"/>
      <c r="M550" s="881"/>
      <c r="N550" s="881"/>
      <c r="O550" s="881"/>
      <c r="P550" s="881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1"/>
      <c r="AF550" s="881"/>
    </row>
    <row r="551" spans="1:32" x14ac:dyDescent="0.35">
      <c r="A551" s="881"/>
      <c r="B551" s="881"/>
      <c r="C551" s="881"/>
      <c r="D551" s="881"/>
      <c r="E551" s="881"/>
      <c r="F551" s="881"/>
      <c r="G551" s="881"/>
      <c r="H551" s="881"/>
      <c r="I551" s="881"/>
      <c r="J551" s="881"/>
      <c r="K551" s="881"/>
      <c r="L551" s="881"/>
      <c r="M551" s="881"/>
      <c r="N551" s="881"/>
      <c r="O551" s="881"/>
      <c r="P551" s="881"/>
      <c r="Q551" s="881"/>
      <c r="R551" s="881"/>
      <c r="S551" s="881"/>
      <c r="T551" s="881"/>
      <c r="U551" s="881"/>
      <c r="V551" s="881"/>
      <c r="W551" s="881"/>
      <c r="X551" s="881"/>
      <c r="Y551" s="881"/>
      <c r="Z551" s="881"/>
      <c r="AA551" s="881"/>
      <c r="AB551" s="881"/>
      <c r="AC551" s="881"/>
      <c r="AD551" s="881"/>
      <c r="AE551" s="881"/>
      <c r="AF551" s="881"/>
    </row>
    <row r="552" spans="1:32" x14ac:dyDescent="0.35">
      <c r="A552" s="881"/>
      <c r="B552" s="881"/>
      <c r="C552" s="881"/>
      <c r="D552" s="881"/>
      <c r="E552" s="881"/>
      <c r="F552" s="881"/>
      <c r="G552" s="881"/>
      <c r="H552" s="881"/>
      <c r="I552" s="881"/>
      <c r="J552" s="881"/>
      <c r="K552" s="881"/>
      <c r="L552" s="881"/>
      <c r="M552" s="881"/>
      <c r="N552" s="881"/>
      <c r="O552" s="881"/>
      <c r="P552" s="881"/>
      <c r="Q552" s="881"/>
      <c r="R552" s="881"/>
      <c r="S552" s="881"/>
      <c r="T552" s="881"/>
      <c r="U552" s="881"/>
      <c r="V552" s="881"/>
      <c r="W552" s="881"/>
      <c r="X552" s="881"/>
      <c r="Y552" s="881"/>
      <c r="Z552" s="881"/>
      <c r="AA552" s="881"/>
      <c r="AB552" s="881"/>
      <c r="AC552" s="881"/>
      <c r="AD552" s="881"/>
      <c r="AE552" s="881"/>
      <c r="AF552" s="881"/>
    </row>
    <row r="553" spans="1:32" x14ac:dyDescent="0.35">
      <c r="A553" s="881"/>
      <c r="B553" s="881"/>
      <c r="C553" s="881"/>
      <c r="D553" s="881"/>
      <c r="E553" s="881"/>
      <c r="F553" s="881"/>
      <c r="G553" s="881"/>
      <c r="H553" s="881"/>
      <c r="I553" s="881"/>
      <c r="J553" s="881"/>
      <c r="K553" s="881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</row>
    <row r="554" spans="1:32" x14ac:dyDescent="0.35">
      <c r="A554" s="881"/>
      <c r="B554" s="881"/>
      <c r="C554" s="881"/>
      <c r="D554" s="881"/>
      <c r="E554" s="881"/>
      <c r="F554" s="881"/>
      <c r="G554" s="881"/>
      <c r="H554" s="881"/>
      <c r="I554" s="881"/>
      <c r="J554" s="881"/>
      <c r="K554" s="881"/>
      <c r="L554" s="881"/>
      <c r="M554" s="881"/>
      <c r="N554" s="881"/>
      <c r="O554" s="881"/>
      <c r="P554" s="881"/>
      <c r="Q554" s="881"/>
      <c r="R554" s="881"/>
      <c r="S554" s="881"/>
      <c r="T554" s="881"/>
      <c r="U554" s="881"/>
      <c r="V554" s="881"/>
      <c r="W554" s="881"/>
      <c r="X554" s="881"/>
      <c r="Y554" s="881"/>
      <c r="Z554" s="881"/>
      <c r="AA554" s="881"/>
      <c r="AB554" s="881"/>
      <c r="AC554" s="881"/>
      <c r="AD554" s="881"/>
      <c r="AE554" s="881"/>
      <c r="AF554" s="881"/>
    </row>
    <row r="555" spans="1:32" x14ac:dyDescent="0.35">
      <c r="A555" s="881"/>
      <c r="B555" s="881"/>
      <c r="C555" s="881"/>
      <c r="D555" s="881"/>
      <c r="E555" s="881"/>
      <c r="F555" s="881"/>
      <c r="G555" s="881"/>
      <c r="H555" s="881"/>
      <c r="I555" s="881"/>
      <c r="J555" s="881"/>
      <c r="K555" s="881"/>
      <c r="L555" s="881"/>
      <c r="M555" s="881"/>
      <c r="N555" s="881"/>
      <c r="O555" s="881"/>
      <c r="P555" s="881"/>
      <c r="Q555" s="881"/>
      <c r="R555" s="881"/>
      <c r="S555" s="881"/>
      <c r="T555" s="881"/>
      <c r="U555" s="881"/>
      <c r="V555" s="881"/>
      <c r="W555" s="881"/>
      <c r="X555" s="881"/>
      <c r="Y555" s="881"/>
      <c r="Z555" s="881"/>
      <c r="AA555" s="881"/>
      <c r="AB555" s="881"/>
      <c r="AC555" s="881"/>
      <c r="AD555" s="881"/>
      <c r="AE555" s="881"/>
      <c r="AF555" s="881"/>
    </row>
    <row r="556" spans="1:32" x14ac:dyDescent="0.35">
      <c r="A556" s="881"/>
      <c r="B556" s="881"/>
      <c r="C556" s="881"/>
      <c r="D556" s="881"/>
      <c r="E556" s="881"/>
      <c r="F556" s="881"/>
      <c r="G556" s="881"/>
      <c r="H556" s="881"/>
      <c r="I556" s="881"/>
      <c r="J556" s="881"/>
      <c r="K556" s="881"/>
      <c r="L556" s="881"/>
      <c r="M556" s="881"/>
      <c r="N556" s="881"/>
      <c r="O556" s="881"/>
      <c r="P556" s="881"/>
      <c r="Q556" s="881"/>
      <c r="R556" s="881"/>
      <c r="S556" s="881"/>
      <c r="T556" s="881"/>
      <c r="U556" s="881"/>
      <c r="V556" s="881"/>
      <c r="W556" s="881"/>
      <c r="X556" s="881"/>
      <c r="Y556" s="881"/>
      <c r="Z556" s="881"/>
      <c r="AA556" s="881"/>
      <c r="AB556" s="881"/>
      <c r="AC556" s="881"/>
      <c r="AD556" s="881"/>
      <c r="AE556" s="881"/>
      <c r="AF556" s="881"/>
    </row>
    <row r="557" spans="1:32" x14ac:dyDescent="0.35">
      <c r="A557" s="881"/>
      <c r="B557" s="881"/>
      <c r="C557" s="881"/>
      <c r="D557" s="881"/>
      <c r="E557" s="881"/>
      <c r="F557" s="881"/>
      <c r="G557" s="881"/>
      <c r="H557" s="881"/>
      <c r="I557" s="881"/>
      <c r="J557" s="881"/>
      <c r="K557" s="881"/>
      <c r="L557" s="881"/>
      <c r="M557" s="881"/>
      <c r="N557" s="881"/>
      <c r="O557" s="881"/>
      <c r="P557" s="881"/>
      <c r="Q557" s="881"/>
      <c r="R557" s="881"/>
      <c r="S557" s="881"/>
      <c r="T557" s="881"/>
      <c r="U557" s="881"/>
      <c r="V557" s="881"/>
      <c r="W557" s="881"/>
      <c r="X557" s="881"/>
      <c r="Y557" s="881"/>
      <c r="Z557" s="881"/>
      <c r="AA557" s="881"/>
      <c r="AB557" s="881"/>
      <c r="AC557" s="881"/>
      <c r="AD557" s="881"/>
      <c r="AE557" s="881"/>
      <c r="AF557" s="881"/>
    </row>
    <row r="558" spans="1:32" x14ac:dyDescent="0.35">
      <c r="A558" s="881"/>
      <c r="B558" s="881"/>
      <c r="C558" s="881"/>
      <c r="D558" s="881"/>
      <c r="E558" s="881"/>
      <c r="F558" s="881"/>
      <c r="G558" s="881"/>
      <c r="H558" s="881"/>
      <c r="I558" s="881"/>
      <c r="J558" s="881"/>
      <c r="K558" s="881"/>
      <c r="L558" s="881"/>
      <c r="M558" s="881"/>
      <c r="N558" s="881"/>
      <c r="O558" s="881"/>
      <c r="P558" s="881"/>
      <c r="Q558" s="881"/>
      <c r="R558" s="881"/>
      <c r="S558" s="881"/>
      <c r="T558" s="881"/>
      <c r="U558" s="881"/>
      <c r="V558" s="881"/>
      <c r="W558" s="881"/>
      <c r="X558" s="881"/>
      <c r="Y558" s="881"/>
      <c r="Z558" s="881"/>
      <c r="AA558" s="881"/>
      <c r="AB558" s="881"/>
      <c r="AC558" s="881"/>
      <c r="AD558" s="881"/>
      <c r="AE558" s="881"/>
      <c r="AF558" s="881"/>
    </row>
    <row r="559" spans="1:32" x14ac:dyDescent="0.35">
      <c r="A559" s="881"/>
      <c r="B559" s="881"/>
      <c r="C559" s="881"/>
      <c r="D559" s="881"/>
      <c r="E559" s="881"/>
      <c r="F559" s="881"/>
      <c r="G559" s="881"/>
      <c r="H559" s="881"/>
      <c r="I559" s="881"/>
      <c r="J559" s="881"/>
      <c r="K559" s="881"/>
      <c r="L559" s="881"/>
      <c r="M559" s="881"/>
      <c r="N559" s="881"/>
      <c r="O559" s="881"/>
      <c r="P559" s="881"/>
      <c r="Q559" s="881"/>
      <c r="R559" s="881"/>
      <c r="S559" s="881"/>
      <c r="T559" s="881"/>
      <c r="U559" s="881"/>
      <c r="V559" s="881"/>
      <c r="W559" s="881"/>
      <c r="X559" s="881"/>
      <c r="Y559" s="881"/>
      <c r="Z559" s="881"/>
      <c r="AA559" s="881"/>
      <c r="AB559" s="881"/>
      <c r="AC559" s="881"/>
      <c r="AD559" s="881"/>
      <c r="AE559" s="881"/>
      <c r="AF559" s="881"/>
    </row>
    <row r="560" spans="1:32" x14ac:dyDescent="0.35">
      <c r="A560" s="881"/>
      <c r="B560" s="881"/>
      <c r="C560" s="881"/>
      <c r="D560" s="881"/>
      <c r="E560" s="881"/>
      <c r="F560" s="881"/>
      <c r="G560" s="881"/>
      <c r="H560" s="881"/>
      <c r="I560" s="881"/>
      <c r="J560" s="881"/>
      <c r="K560" s="881"/>
      <c r="L560" s="881"/>
      <c r="M560" s="881"/>
      <c r="N560" s="881"/>
      <c r="O560" s="881"/>
      <c r="P560" s="881"/>
      <c r="Q560" s="881"/>
      <c r="R560" s="881"/>
      <c r="S560" s="881"/>
      <c r="T560" s="881"/>
      <c r="U560" s="881"/>
      <c r="V560" s="881"/>
      <c r="W560" s="881"/>
      <c r="X560" s="881"/>
      <c r="Y560" s="881"/>
      <c r="Z560" s="881"/>
      <c r="AA560" s="881"/>
      <c r="AB560" s="881"/>
      <c r="AC560" s="881"/>
      <c r="AD560" s="881"/>
      <c r="AE560" s="881"/>
      <c r="AF560" s="881"/>
    </row>
    <row r="561" spans="1:32" x14ac:dyDescent="0.35">
      <c r="A561" s="881"/>
      <c r="B561" s="881"/>
      <c r="C561" s="881"/>
      <c r="D561" s="881"/>
      <c r="E561" s="881"/>
      <c r="F561" s="881"/>
      <c r="G561" s="881"/>
      <c r="H561" s="881"/>
      <c r="I561" s="881"/>
      <c r="J561" s="881"/>
      <c r="K561" s="881"/>
      <c r="L561" s="881"/>
      <c r="M561" s="881"/>
      <c r="N561" s="881"/>
      <c r="O561" s="881"/>
      <c r="P561" s="881"/>
      <c r="Q561" s="881"/>
      <c r="R561" s="881"/>
      <c r="S561" s="881"/>
      <c r="T561" s="881"/>
      <c r="U561" s="881"/>
      <c r="V561" s="881"/>
      <c r="W561" s="881"/>
      <c r="X561" s="881"/>
      <c r="Y561" s="881"/>
      <c r="Z561" s="881"/>
      <c r="AA561" s="881"/>
      <c r="AB561" s="881"/>
      <c r="AC561" s="881"/>
      <c r="AD561" s="881"/>
      <c r="AE561" s="881"/>
      <c r="AF561" s="881"/>
    </row>
    <row r="562" spans="1:32" x14ac:dyDescent="0.35">
      <c r="A562" s="881"/>
      <c r="B562" s="881"/>
      <c r="C562" s="881"/>
      <c r="D562" s="881"/>
      <c r="E562" s="881"/>
      <c r="F562" s="881"/>
      <c r="G562" s="881"/>
      <c r="H562" s="881"/>
      <c r="I562" s="881"/>
      <c r="J562" s="881"/>
      <c r="K562" s="881"/>
      <c r="L562" s="881"/>
      <c r="M562" s="881"/>
      <c r="N562" s="881"/>
      <c r="O562" s="881"/>
      <c r="P562" s="881"/>
      <c r="Q562" s="881"/>
      <c r="R562" s="881"/>
      <c r="S562" s="881"/>
      <c r="T562" s="881"/>
      <c r="U562" s="881"/>
      <c r="V562" s="881"/>
      <c r="W562" s="881"/>
      <c r="X562" s="881"/>
      <c r="Y562" s="881"/>
      <c r="Z562" s="881"/>
      <c r="AA562" s="881"/>
      <c r="AB562" s="881"/>
      <c r="AC562" s="881"/>
      <c r="AD562" s="881"/>
      <c r="AE562" s="881"/>
      <c r="AF562" s="881"/>
    </row>
    <row r="563" spans="1:32" x14ac:dyDescent="0.35">
      <c r="A563" s="881"/>
      <c r="B563" s="881"/>
      <c r="C563" s="881"/>
      <c r="D563" s="881"/>
      <c r="E563" s="881"/>
      <c r="F563" s="881"/>
      <c r="G563" s="881"/>
      <c r="H563" s="881"/>
      <c r="I563" s="881"/>
      <c r="J563" s="881"/>
      <c r="K563" s="881"/>
      <c r="L563" s="881"/>
      <c r="M563" s="881"/>
      <c r="N563" s="881"/>
      <c r="O563" s="881"/>
      <c r="P563" s="881"/>
      <c r="Q563" s="881"/>
      <c r="R563" s="881"/>
      <c r="S563" s="881"/>
      <c r="T563" s="881"/>
      <c r="U563" s="881"/>
      <c r="V563" s="881"/>
      <c r="W563" s="881"/>
      <c r="X563" s="881"/>
      <c r="Y563" s="881"/>
      <c r="Z563" s="881"/>
      <c r="AA563" s="881"/>
      <c r="AB563" s="881"/>
      <c r="AC563" s="881"/>
      <c r="AD563" s="881"/>
      <c r="AE563" s="881"/>
      <c r="AF563" s="881"/>
    </row>
    <row r="564" spans="1:32" x14ac:dyDescent="0.35">
      <c r="A564" s="881"/>
      <c r="B564" s="881"/>
      <c r="C564" s="881"/>
      <c r="D564" s="881"/>
      <c r="E564" s="881"/>
      <c r="F564" s="881"/>
      <c r="G564" s="881"/>
      <c r="H564" s="881"/>
      <c r="I564" s="881"/>
      <c r="J564" s="881"/>
      <c r="K564" s="881"/>
      <c r="L564" s="881"/>
      <c r="M564" s="881"/>
      <c r="N564" s="881"/>
      <c r="O564" s="881"/>
      <c r="P564" s="881"/>
      <c r="Q564" s="881"/>
      <c r="R564" s="881"/>
      <c r="S564" s="881"/>
      <c r="T564" s="881"/>
      <c r="U564" s="881"/>
      <c r="V564" s="881"/>
      <c r="W564" s="881"/>
      <c r="X564" s="881"/>
      <c r="Y564" s="881"/>
      <c r="Z564" s="881"/>
      <c r="AA564" s="881"/>
      <c r="AB564" s="881"/>
      <c r="AC564" s="881"/>
      <c r="AD564" s="881"/>
      <c r="AE564" s="881"/>
      <c r="AF564" s="881"/>
    </row>
    <row r="565" spans="1:32" x14ac:dyDescent="0.35">
      <c r="A565" s="881"/>
      <c r="B565" s="881"/>
      <c r="C565" s="881"/>
      <c r="D565" s="881"/>
      <c r="E565" s="881"/>
      <c r="F565" s="881"/>
      <c r="G565" s="881"/>
      <c r="H565" s="881"/>
      <c r="I565" s="881"/>
      <c r="J565" s="881"/>
      <c r="K565" s="881"/>
      <c r="L565" s="881"/>
      <c r="M565" s="881"/>
      <c r="N565" s="881"/>
      <c r="O565" s="881"/>
      <c r="P565" s="881"/>
      <c r="Q565" s="881"/>
      <c r="R565" s="881"/>
      <c r="S565" s="881"/>
      <c r="T565" s="881"/>
      <c r="U565" s="881"/>
      <c r="V565" s="881"/>
      <c r="W565" s="881"/>
      <c r="X565" s="881"/>
      <c r="Y565" s="881"/>
      <c r="Z565" s="881"/>
      <c r="AA565" s="881"/>
      <c r="AB565" s="881"/>
      <c r="AC565" s="881"/>
      <c r="AD565" s="881"/>
      <c r="AE565" s="881"/>
      <c r="AF565" s="881"/>
    </row>
    <row r="566" spans="1:32" x14ac:dyDescent="0.35">
      <c r="A566" s="881"/>
      <c r="B566" s="881"/>
      <c r="C566" s="881"/>
      <c r="D566" s="881"/>
      <c r="E566" s="881"/>
      <c r="F566" s="881"/>
      <c r="G566" s="881"/>
      <c r="H566" s="881"/>
      <c r="I566" s="881"/>
      <c r="J566" s="881"/>
      <c r="K566" s="881"/>
      <c r="L566" s="881"/>
      <c r="M566" s="881"/>
      <c r="N566" s="881"/>
      <c r="O566" s="881"/>
      <c r="P566" s="881"/>
      <c r="Q566" s="881"/>
      <c r="R566" s="881"/>
      <c r="S566" s="881"/>
      <c r="T566" s="881"/>
      <c r="U566" s="881"/>
      <c r="V566" s="881"/>
      <c r="W566" s="881"/>
      <c r="X566" s="881"/>
      <c r="Y566" s="881"/>
      <c r="Z566" s="881"/>
      <c r="AA566" s="881"/>
      <c r="AB566" s="881"/>
      <c r="AC566" s="881"/>
      <c r="AD566" s="881"/>
      <c r="AE566" s="881"/>
      <c r="AF566" s="881"/>
    </row>
    <row r="567" spans="1:32" x14ac:dyDescent="0.35">
      <c r="A567" s="881"/>
      <c r="B567" s="881"/>
      <c r="C567" s="881"/>
      <c r="D567" s="881"/>
      <c r="E567" s="881"/>
      <c r="F567" s="881"/>
      <c r="G567" s="881"/>
      <c r="H567" s="881"/>
      <c r="I567" s="881"/>
      <c r="J567" s="881"/>
      <c r="K567" s="881"/>
      <c r="L567" s="881"/>
      <c r="M567" s="881"/>
      <c r="N567" s="881"/>
      <c r="O567" s="881"/>
      <c r="P567" s="881"/>
      <c r="Q567" s="881"/>
      <c r="R567" s="881"/>
      <c r="S567" s="881"/>
      <c r="T567" s="881"/>
      <c r="U567" s="881"/>
      <c r="V567" s="881"/>
      <c r="W567" s="881"/>
      <c r="X567" s="881"/>
      <c r="Y567" s="881"/>
      <c r="Z567" s="881"/>
      <c r="AA567" s="881"/>
      <c r="AB567" s="881"/>
      <c r="AC567" s="881"/>
      <c r="AD567" s="881"/>
      <c r="AE567" s="881"/>
      <c r="AF567" s="881"/>
    </row>
    <row r="568" spans="1:32" x14ac:dyDescent="0.35">
      <c r="A568" s="881"/>
      <c r="B568" s="881"/>
      <c r="C568" s="881"/>
      <c r="D568" s="881"/>
      <c r="E568" s="881"/>
      <c r="F568" s="881"/>
      <c r="G568" s="881"/>
      <c r="H568" s="881"/>
      <c r="I568" s="881"/>
      <c r="J568" s="881"/>
      <c r="K568" s="881"/>
      <c r="L568" s="881"/>
      <c r="M568" s="881"/>
      <c r="N568" s="881"/>
      <c r="O568" s="881"/>
      <c r="P568" s="881"/>
      <c r="Q568" s="881"/>
      <c r="R568" s="881"/>
      <c r="S568" s="881"/>
      <c r="T568" s="881"/>
      <c r="U568" s="881"/>
      <c r="V568" s="881"/>
      <c r="W568" s="881"/>
      <c r="X568" s="881"/>
      <c r="Y568" s="881"/>
      <c r="Z568" s="881"/>
      <c r="AA568" s="881"/>
      <c r="AB568" s="881"/>
      <c r="AC568" s="881"/>
      <c r="AD568" s="881"/>
      <c r="AE568" s="881"/>
      <c r="AF568" s="881"/>
    </row>
    <row r="569" spans="1:32" x14ac:dyDescent="0.35">
      <c r="A569" s="881"/>
      <c r="B569" s="881"/>
      <c r="C569" s="881"/>
      <c r="D569" s="881"/>
      <c r="E569" s="881"/>
      <c r="F569" s="881"/>
      <c r="G569" s="881"/>
      <c r="H569" s="881"/>
      <c r="I569" s="881"/>
      <c r="J569" s="881"/>
      <c r="K569" s="881"/>
      <c r="L569" s="881"/>
      <c r="M569" s="881"/>
      <c r="N569" s="881"/>
      <c r="O569" s="881"/>
      <c r="P569" s="881"/>
      <c r="Q569" s="881"/>
      <c r="R569" s="881"/>
      <c r="S569" s="881"/>
      <c r="T569" s="881"/>
      <c r="U569" s="881"/>
      <c r="V569" s="881"/>
      <c r="W569" s="881"/>
      <c r="X569" s="881"/>
      <c r="Y569" s="881"/>
      <c r="Z569" s="881"/>
      <c r="AA569" s="881"/>
      <c r="AB569" s="881"/>
      <c r="AC569" s="881"/>
      <c r="AD569" s="881"/>
      <c r="AE569" s="881"/>
      <c r="AF569" s="881"/>
    </row>
    <row r="570" spans="1:32" x14ac:dyDescent="0.35">
      <c r="A570" s="881"/>
      <c r="B570" s="881"/>
      <c r="C570" s="881"/>
      <c r="D570" s="881"/>
      <c r="E570" s="881"/>
      <c r="F570" s="881"/>
      <c r="G570" s="881"/>
      <c r="H570" s="881"/>
      <c r="I570" s="881"/>
      <c r="J570" s="881"/>
      <c r="K570" s="881"/>
      <c r="L570" s="881"/>
      <c r="M570" s="881"/>
      <c r="N570" s="881"/>
      <c r="O570" s="881"/>
      <c r="P570" s="881"/>
      <c r="Q570" s="881"/>
      <c r="R570" s="881"/>
      <c r="S570" s="881"/>
      <c r="T570" s="881"/>
      <c r="U570" s="881"/>
      <c r="V570" s="881"/>
      <c r="W570" s="881"/>
      <c r="X570" s="881"/>
      <c r="Y570" s="881"/>
      <c r="Z570" s="881"/>
      <c r="AA570" s="881"/>
      <c r="AB570" s="881"/>
      <c r="AC570" s="881"/>
      <c r="AD570" s="881"/>
      <c r="AE570" s="881"/>
      <c r="AF570" s="881"/>
    </row>
    <row r="571" spans="1:32" x14ac:dyDescent="0.35">
      <c r="A571" s="881"/>
      <c r="B571" s="881"/>
      <c r="C571" s="881"/>
      <c r="D571" s="881"/>
      <c r="E571" s="881"/>
      <c r="F571" s="881"/>
      <c r="G571" s="881"/>
      <c r="H571" s="881"/>
      <c r="I571" s="881"/>
      <c r="J571" s="881"/>
      <c r="K571" s="881"/>
      <c r="L571" s="881"/>
      <c r="M571" s="881"/>
      <c r="N571" s="881"/>
      <c r="O571" s="881"/>
      <c r="P571" s="881"/>
      <c r="Q571" s="881"/>
      <c r="R571" s="881"/>
      <c r="S571" s="881"/>
      <c r="T571" s="881"/>
      <c r="U571" s="881"/>
      <c r="V571" s="881"/>
      <c r="W571" s="881"/>
      <c r="X571" s="881"/>
      <c r="Y571" s="881"/>
      <c r="Z571" s="881"/>
      <c r="AA571" s="881"/>
      <c r="AB571" s="881"/>
      <c r="AC571" s="881"/>
      <c r="AD571" s="881"/>
      <c r="AE571" s="881"/>
      <c r="AF571" s="881"/>
    </row>
    <row r="572" spans="1:32" x14ac:dyDescent="0.35">
      <c r="A572" s="881"/>
      <c r="B572" s="881"/>
      <c r="C572" s="881"/>
      <c r="D572" s="881"/>
      <c r="E572" s="881"/>
      <c r="F572" s="881"/>
      <c r="G572" s="881"/>
      <c r="H572" s="881"/>
      <c r="I572" s="881"/>
      <c r="J572" s="881"/>
      <c r="K572" s="881"/>
      <c r="L572" s="881"/>
      <c r="M572" s="881"/>
      <c r="N572" s="881"/>
      <c r="O572" s="881"/>
      <c r="P572" s="881"/>
      <c r="Q572" s="881"/>
      <c r="R572" s="881"/>
      <c r="S572" s="881"/>
      <c r="T572" s="881"/>
      <c r="U572" s="881"/>
      <c r="V572" s="881"/>
      <c r="W572" s="881"/>
      <c r="X572" s="881"/>
      <c r="Y572" s="881"/>
      <c r="Z572" s="881"/>
      <c r="AA572" s="881"/>
      <c r="AB572" s="881"/>
      <c r="AC572" s="881"/>
      <c r="AD572" s="881"/>
      <c r="AE572" s="881"/>
      <c r="AF572" s="881"/>
    </row>
    <row r="573" spans="1:32" x14ac:dyDescent="0.35">
      <c r="A573" s="881"/>
      <c r="B573" s="881"/>
      <c r="C573" s="881"/>
      <c r="D573" s="881"/>
      <c r="E573" s="881"/>
      <c r="F573" s="881"/>
      <c r="G573" s="881"/>
      <c r="H573" s="881"/>
      <c r="I573" s="881"/>
      <c r="J573" s="881"/>
      <c r="K573" s="881"/>
      <c r="L573" s="881"/>
      <c r="M573" s="881"/>
      <c r="N573" s="881"/>
      <c r="O573" s="881"/>
      <c r="P573" s="881"/>
      <c r="Q573" s="881"/>
      <c r="R573" s="881"/>
      <c r="S573" s="881"/>
      <c r="T573" s="881"/>
      <c r="U573" s="881"/>
      <c r="V573" s="881"/>
      <c r="W573" s="881"/>
      <c r="X573" s="881"/>
      <c r="Y573" s="881"/>
      <c r="Z573" s="881"/>
      <c r="AA573" s="881"/>
      <c r="AB573" s="881"/>
      <c r="AC573" s="881"/>
      <c r="AD573" s="881"/>
      <c r="AE573" s="881"/>
      <c r="AF573" s="8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Z94"/>
  <sheetViews>
    <sheetView workbookViewId="0">
      <selection activeCell="C14" sqref="C14"/>
    </sheetView>
  </sheetViews>
  <sheetFormatPr defaultRowHeight="14.5" x14ac:dyDescent="0.35"/>
  <cols>
    <col min="1" max="1" width="6.54296875" bestFit="1" customWidth="1"/>
    <col min="2" max="2" width="34.90625" customWidth="1"/>
    <col min="3" max="4" width="20.36328125" customWidth="1"/>
    <col min="5" max="5" width="16.54296875" customWidth="1"/>
    <col min="6" max="6" width="15.90625" customWidth="1"/>
    <col min="12" max="12" width="5.90625" bestFit="1" customWidth="1"/>
    <col min="19" max="19" width="16.453125" customWidth="1"/>
    <col min="20" max="20" width="16.90625" customWidth="1"/>
  </cols>
  <sheetData>
    <row r="1" spans="1:26" s="279" customFormat="1" ht="48" customHeight="1" x14ac:dyDescent="1">
      <c r="A1" s="280" t="s">
        <v>966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ht="20.5" x14ac:dyDescent="0.45">
      <c r="A2" s="1163" t="s">
        <v>967</v>
      </c>
      <c r="B2" s="1164"/>
      <c r="C2" s="1164"/>
      <c r="D2" s="1164"/>
      <c r="E2" s="1164"/>
      <c r="F2" s="1164"/>
      <c r="G2" s="1164"/>
      <c r="H2" s="1164"/>
      <c r="I2" s="1164"/>
      <c r="J2" s="1164"/>
      <c r="K2" s="1164"/>
      <c r="L2" s="1164"/>
      <c r="M2" s="1164"/>
      <c r="N2" s="1164"/>
      <c r="O2" s="1164"/>
      <c r="P2" s="1164"/>
      <c r="Q2" s="1164"/>
      <c r="R2" s="1164"/>
      <c r="S2" s="1164"/>
      <c r="T2" s="1164"/>
    </row>
    <row r="3" spans="1:26" ht="15.5" x14ac:dyDescent="0.35">
      <c r="A3" s="728"/>
      <c r="B3" s="800" t="s">
        <v>943</v>
      </c>
      <c r="C3" s="799"/>
      <c r="D3" s="728"/>
      <c r="E3" s="728"/>
      <c r="F3" s="728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8"/>
      <c r="T3" s="728"/>
    </row>
    <row r="4" spans="1:26" ht="15.5" x14ac:dyDescent="0.35">
      <c r="A4" s="728"/>
      <c r="B4" s="800" t="s">
        <v>944</v>
      </c>
      <c r="C4" s="799"/>
      <c r="D4" s="728"/>
      <c r="E4" s="728"/>
      <c r="F4" s="728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8"/>
      <c r="T4" s="728"/>
    </row>
    <row r="5" spans="1:26" ht="15.5" x14ac:dyDescent="0.35">
      <c r="A5" s="728"/>
      <c r="B5" s="801" t="s">
        <v>945</v>
      </c>
      <c r="C5" s="799"/>
      <c r="D5" s="728"/>
      <c r="E5" s="728"/>
      <c r="F5" s="728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8"/>
      <c r="T5" s="728"/>
    </row>
    <row r="6" spans="1:26" s="797" customFormat="1" ht="14" x14ac:dyDescent="0.35">
      <c r="A6" s="1165" t="s">
        <v>946</v>
      </c>
      <c r="B6" s="1165" t="s">
        <v>947</v>
      </c>
      <c r="C6" s="1166" t="s">
        <v>948</v>
      </c>
      <c r="D6" s="1167" t="s">
        <v>949</v>
      </c>
      <c r="E6" s="1167" t="s">
        <v>950</v>
      </c>
      <c r="F6" s="1167" t="s">
        <v>951</v>
      </c>
      <c r="G6" s="1168" t="s">
        <v>952</v>
      </c>
      <c r="H6" s="1168"/>
      <c r="I6" s="1168"/>
      <c r="J6" s="1168"/>
      <c r="K6" s="1168"/>
      <c r="L6" s="1168"/>
      <c r="M6" s="1168"/>
      <c r="N6" s="1168"/>
      <c r="O6" s="1168"/>
      <c r="P6" s="1168"/>
      <c r="Q6" s="1168"/>
      <c r="R6" s="1168"/>
      <c r="S6" s="1165" t="s">
        <v>953</v>
      </c>
      <c r="T6" s="1165" t="s">
        <v>456</v>
      </c>
    </row>
    <row r="7" spans="1:26" s="797" customFormat="1" ht="14" x14ac:dyDescent="0.35">
      <c r="A7" s="1165"/>
      <c r="B7" s="1165"/>
      <c r="C7" s="1167"/>
      <c r="D7" s="1167"/>
      <c r="E7" s="1167"/>
      <c r="F7" s="1167"/>
      <c r="G7" s="798" t="s">
        <v>954</v>
      </c>
      <c r="H7" s="798" t="s">
        <v>955</v>
      </c>
      <c r="I7" s="798" t="s">
        <v>956</v>
      </c>
      <c r="J7" s="798" t="s">
        <v>957</v>
      </c>
      <c r="K7" s="798" t="s">
        <v>491</v>
      </c>
      <c r="L7" s="798" t="s">
        <v>493</v>
      </c>
      <c r="M7" s="798" t="s">
        <v>495</v>
      </c>
      <c r="N7" s="798" t="s">
        <v>958</v>
      </c>
      <c r="O7" s="798" t="s">
        <v>959</v>
      </c>
      <c r="P7" s="798" t="s">
        <v>960</v>
      </c>
      <c r="Q7" s="798" t="s">
        <v>961</v>
      </c>
      <c r="R7" s="798" t="s">
        <v>962</v>
      </c>
      <c r="S7" s="1165"/>
      <c r="T7" s="1165"/>
    </row>
    <row r="8" spans="1:26" ht="15.5" x14ac:dyDescent="0.35">
      <c r="A8" s="730"/>
      <c r="B8" s="731"/>
      <c r="C8" s="731"/>
      <c r="D8" s="731"/>
      <c r="E8" s="731"/>
      <c r="F8" s="731"/>
      <c r="G8" s="732"/>
      <c r="H8" s="732"/>
      <c r="I8" s="732"/>
      <c r="J8" s="732"/>
      <c r="K8" s="732"/>
      <c r="L8" s="732"/>
      <c r="M8" s="732"/>
      <c r="N8" s="732"/>
      <c r="O8" s="732"/>
      <c r="P8" s="732"/>
      <c r="Q8" s="732"/>
      <c r="R8" s="732"/>
      <c r="S8" s="731"/>
      <c r="T8" s="731"/>
    </row>
    <row r="9" spans="1:26" ht="15.5" x14ac:dyDescent="0.35">
      <c r="A9" s="733"/>
      <c r="B9" s="734"/>
      <c r="C9" s="734"/>
      <c r="D9" s="735"/>
      <c r="E9" s="735"/>
      <c r="F9" s="736"/>
      <c r="G9" s="737"/>
      <c r="H9" s="737"/>
      <c r="I9" s="737"/>
      <c r="J9" s="737"/>
      <c r="K9" s="737"/>
      <c r="L9" s="737"/>
      <c r="M9" s="737"/>
      <c r="N9" s="737"/>
      <c r="O9" s="737"/>
      <c r="P9" s="737"/>
      <c r="Q9" s="737"/>
      <c r="R9" s="737"/>
      <c r="S9" s="738"/>
      <c r="T9" s="739"/>
    </row>
    <row r="10" spans="1:26" ht="15.5" x14ac:dyDescent="0.35">
      <c r="A10" s="733"/>
      <c r="B10" s="734"/>
      <c r="C10" s="734"/>
      <c r="D10" s="735"/>
      <c r="E10" s="735"/>
      <c r="F10" s="736"/>
      <c r="G10" s="754"/>
      <c r="H10" s="754"/>
      <c r="I10" s="754"/>
      <c r="J10" s="754"/>
      <c r="K10" s="754"/>
      <c r="L10" s="754"/>
      <c r="M10" s="754"/>
      <c r="N10" s="754"/>
      <c r="O10" s="754"/>
      <c r="P10" s="737"/>
      <c r="Q10" s="737"/>
      <c r="R10" s="737"/>
      <c r="S10" s="738"/>
      <c r="T10" s="739"/>
    </row>
    <row r="11" spans="1:26" ht="15.5" x14ac:dyDescent="0.35">
      <c r="A11" s="733"/>
      <c r="B11" s="734"/>
      <c r="C11" s="734"/>
      <c r="D11" s="735"/>
      <c r="E11" s="735"/>
      <c r="F11" s="736"/>
      <c r="G11" s="754"/>
      <c r="H11" s="754"/>
      <c r="I11" s="754"/>
      <c r="J11" s="754"/>
      <c r="K11" s="754"/>
      <c r="L11" s="754"/>
      <c r="M11" s="740"/>
      <c r="N11" s="754"/>
      <c r="O11" s="754"/>
      <c r="P11" s="737"/>
      <c r="Q11" s="737"/>
      <c r="R11" s="737"/>
      <c r="S11" s="738"/>
      <c r="T11" s="739"/>
    </row>
    <row r="12" spans="1:26" ht="15.5" x14ac:dyDescent="0.35">
      <c r="A12" s="733"/>
      <c r="B12" s="734"/>
      <c r="C12" s="734"/>
      <c r="D12" s="735"/>
      <c r="E12" s="735"/>
      <c r="F12" s="736"/>
      <c r="G12" s="754"/>
      <c r="H12" s="754"/>
      <c r="I12" s="754"/>
      <c r="J12" s="754"/>
      <c r="K12" s="754"/>
      <c r="L12" s="754"/>
      <c r="M12" s="754"/>
      <c r="N12" s="754"/>
      <c r="O12" s="754"/>
      <c r="P12" s="737"/>
      <c r="Q12" s="737"/>
      <c r="R12" s="737"/>
      <c r="S12" s="738"/>
      <c r="T12" s="739"/>
    </row>
    <row r="13" spans="1:26" ht="15.5" x14ac:dyDescent="0.35">
      <c r="A13" s="733"/>
      <c r="B13" s="734"/>
      <c r="C13" s="734"/>
      <c r="D13" s="735"/>
      <c r="E13" s="735"/>
      <c r="F13" s="736"/>
      <c r="G13" s="754"/>
      <c r="H13" s="754"/>
      <c r="I13" s="754"/>
      <c r="J13" s="754"/>
      <c r="K13" s="754"/>
      <c r="L13" s="754"/>
      <c r="M13" s="740"/>
      <c r="N13" s="754"/>
      <c r="O13" s="754"/>
      <c r="P13" s="737"/>
      <c r="Q13" s="737"/>
      <c r="R13" s="737"/>
      <c r="S13" s="738"/>
      <c r="T13" s="739"/>
    </row>
    <row r="14" spans="1:26" ht="15.5" x14ac:dyDescent="0.35">
      <c r="A14" s="733"/>
      <c r="B14" s="734"/>
      <c r="C14" s="734"/>
      <c r="D14" s="735"/>
      <c r="E14" s="735"/>
      <c r="F14" s="736"/>
      <c r="G14" s="754"/>
      <c r="H14" s="754"/>
      <c r="I14" s="754"/>
      <c r="J14" s="754"/>
      <c r="K14" s="754"/>
      <c r="L14" s="754"/>
      <c r="M14" s="740"/>
      <c r="N14" s="754"/>
      <c r="O14" s="754"/>
      <c r="P14" s="737"/>
      <c r="Q14" s="737"/>
      <c r="R14" s="737"/>
      <c r="S14" s="738"/>
      <c r="T14" s="739"/>
    </row>
    <row r="15" spans="1:26" ht="15.5" x14ac:dyDescent="0.35">
      <c r="A15" s="741"/>
      <c r="B15" s="742"/>
      <c r="C15" s="743"/>
      <c r="D15" s="744"/>
      <c r="E15" s="744"/>
      <c r="F15" s="745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1"/>
      <c r="T15" s="747"/>
    </row>
    <row r="16" spans="1:26" ht="15.5" x14ac:dyDescent="0.35">
      <c r="A16" s="733"/>
      <c r="B16" s="734"/>
      <c r="C16" s="748"/>
      <c r="D16" s="735"/>
      <c r="E16" s="735"/>
      <c r="F16" s="736"/>
      <c r="G16" s="737"/>
      <c r="H16" s="737"/>
      <c r="I16" s="737"/>
      <c r="J16" s="737"/>
      <c r="K16" s="740"/>
      <c r="L16" s="737"/>
      <c r="M16" s="737"/>
      <c r="N16" s="737"/>
      <c r="O16" s="737"/>
      <c r="P16" s="737"/>
      <c r="Q16" s="737"/>
      <c r="R16" s="737"/>
      <c r="S16" s="738"/>
      <c r="T16" s="739"/>
    </row>
    <row r="17" spans="1:20" ht="15.5" x14ac:dyDescent="0.35">
      <c r="A17" s="741"/>
      <c r="B17" s="749"/>
      <c r="C17" s="750"/>
      <c r="D17" s="744"/>
      <c r="E17" s="744"/>
      <c r="F17" s="745"/>
      <c r="G17" s="746"/>
      <c r="H17" s="746"/>
      <c r="I17" s="746"/>
      <c r="J17" s="746"/>
      <c r="K17" s="751"/>
      <c r="L17" s="746"/>
      <c r="M17" s="746"/>
      <c r="N17" s="746"/>
      <c r="O17" s="746"/>
      <c r="P17" s="746"/>
      <c r="Q17" s="746"/>
      <c r="R17" s="746"/>
      <c r="S17" s="741"/>
      <c r="T17" s="747"/>
    </row>
    <row r="18" spans="1:20" ht="15.5" x14ac:dyDescent="0.35">
      <c r="A18" s="733"/>
      <c r="B18" s="734"/>
      <c r="C18" s="748"/>
      <c r="D18" s="735"/>
      <c r="E18" s="735"/>
      <c r="F18" s="736"/>
      <c r="G18" s="736"/>
      <c r="H18" s="736"/>
      <c r="I18" s="736"/>
      <c r="J18" s="737"/>
      <c r="K18" s="737"/>
      <c r="L18" s="737"/>
      <c r="M18" s="737"/>
      <c r="N18" s="737"/>
      <c r="O18" s="737"/>
      <c r="P18" s="737"/>
      <c r="Q18" s="737"/>
      <c r="R18" s="737"/>
      <c r="S18" s="738"/>
      <c r="T18" s="739"/>
    </row>
    <row r="19" spans="1:20" ht="15.5" x14ac:dyDescent="0.35">
      <c r="A19" s="733"/>
      <c r="B19" s="734"/>
      <c r="C19" s="748"/>
      <c r="D19" s="735"/>
      <c r="E19" s="735"/>
      <c r="F19" s="736"/>
      <c r="G19" s="736"/>
      <c r="H19" s="736"/>
      <c r="I19" s="736"/>
      <c r="J19" s="737"/>
      <c r="K19" s="737"/>
      <c r="L19" s="737"/>
      <c r="M19" s="737"/>
      <c r="N19" s="737"/>
      <c r="O19" s="737"/>
      <c r="P19" s="737"/>
      <c r="Q19" s="737"/>
      <c r="R19" s="737"/>
      <c r="S19" s="738"/>
      <c r="T19" s="739"/>
    </row>
    <row r="20" spans="1:20" ht="15.5" x14ac:dyDescent="0.35">
      <c r="A20" s="733"/>
      <c r="B20" s="734"/>
      <c r="C20" s="748"/>
      <c r="D20" s="735"/>
      <c r="E20" s="735"/>
      <c r="F20" s="736"/>
      <c r="G20" s="736"/>
      <c r="H20" s="736"/>
      <c r="I20" s="736"/>
      <c r="J20" s="737"/>
      <c r="K20" s="737"/>
      <c r="L20" s="737"/>
      <c r="M20" s="737"/>
      <c r="N20" s="737"/>
      <c r="O20" s="737"/>
      <c r="P20" s="737"/>
      <c r="Q20" s="737"/>
      <c r="R20" s="737"/>
      <c r="S20" s="738"/>
      <c r="T20" s="739"/>
    </row>
    <row r="21" spans="1:20" ht="15.5" x14ac:dyDescent="0.35">
      <c r="A21" s="741"/>
      <c r="B21" s="749"/>
      <c r="C21" s="750"/>
      <c r="D21" s="744"/>
      <c r="E21" s="744"/>
      <c r="F21" s="745"/>
      <c r="G21" s="752"/>
      <c r="H21" s="746"/>
      <c r="I21" s="746"/>
      <c r="J21" s="746"/>
      <c r="K21" s="746"/>
      <c r="L21" s="746"/>
      <c r="M21" s="746"/>
      <c r="N21" s="746"/>
      <c r="O21" s="746"/>
      <c r="P21" s="746"/>
      <c r="Q21" s="746"/>
      <c r="R21" s="746"/>
      <c r="S21" s="741"/>
      <c r="T21" s="747"/>
    </row>
    <row r="22" spans="1:20" ht="15.5" x14ac:dyDescent="0.35">
      <c r="A22" s="733"/>
      <c r="B22" s="734"/>
      <c r="C22" s="748"/>
      <c r="D22" s="735"/>
      <c r="E22" s="735"/>
      <c r="F22" s="736"/>
      <c r="G22" s="737"/>
      <c r="H22" s="737"/>
      <c r="I22" s="737"/>
      <c r="J22" s="737"/>
      <c r="K22" s="737"/>
      <c r="L22" s="737"/>
      <c r="M22" s="737"/>
      <c r="N22" s="737"/>
      <c r="O22" s="737"/>
      <c r="P22" s="737"/>
      <c r="Q22" s="737"/>
      <c r="R22" s="737"/>
      <c r="S22" s="738"/>
      <c r="T22" s="739"/>
    </row>
    <row r="23" spans="1:20" ht="15.5" x14ac:dyDescent="0.35">
      <c r="A23" s="733"/>
      <c r="B23" s="734"/>
      <c r="C23" s="748"/>
      <c r="D23" s="735"/>
      <c r="E23" s="735"/>
      <c r="F23" s="736"/>
      <c r="G23" s="737"/>
      <c r="H23" s="737"/>
      <c r="I23" s="737"/>
      <c r="J23" s="737"/>
      <c r="K23" s="737"/>
      <c r="L23" s="737"/>
      <c r="M23" s="737"/>
      <c r="N23" s="737"/>
      <c r="O23" s="737"/>
      <c r="P23" s="737"/>
      <c r="Q23" s="737"/>
      <c r="R23" s="737"/>
      <c r="S23" s="738"/>
      <c r="T23" s="739"/>
    </row>
    <row r="24" spans="1:20" ht="15.5" x14ac:dyDescent="0.35">
      <c r="A24" s="733"/>
      <c r="B24" s="734"/>
      <c r="C24" s="748"/>
      <c r="D24" s="735"/>
      <c r="E24" s="735"/>
      <c r="F24" s="736"/>
      <c r="G24" s="737"/>
      <c r="H24" s="737"/>
      <c r="I24" s="737"/>
      <c r="J24" s="737"/>
      <c r="K24" s="737"/>
      <c r="L24" s="737"/>
      <c r="M24" s="737"/>
      <c r="N24" s="737"/>
      <c r="O24" s="737"/>
      <c r="P24" s="737"/>
      <c r="Q24" s="737"/>
      <c r="R24" s="737"/>
      <c r="S24" s="738"/>
      <c r="T24" s="739"/>
    </row>
    <row r="25" spans="1:20" ht="15.5" x14ac:dyDescent="0.35">
      <c r="A25" s="741"/>
      <c r="B25" s="749"/>
      <c r="C25" s="750"/>
      <c r="D25" s="744"/>
      <c r="E25" s="744"/>
      <c r="F25" s="745"/>
      <c r="G25" s="746"/>
      <c r="H25" s="746"/>
      <c r="I25" s="746"/>
      <c r="J25" s="746"/>
      <c r="K25" s="746"/>
      <c r="L25" s="746"/>
      <c r="M25" s="751"/>
      <c r="N25" s="746"/>
      <c r="O25" s="746"/>
      <c r="P25" s="746"/>
      <c r="Q25" s="746"/>
      <c r="R25" s="746"/>
      <c r="S25" s="741"/>
      <c r="T25" s="747"/>
    </row>
    <row r="26" spans="1:20" ht="15.5" x14ac:dyDescent="0.35">
      <c r="A26" s="733"/>
      <c r="B26" s="734"/>
      <c r="C26" s="748"/>
      <c r="D26" s="735"/>
      <c r="E26" s="735"/>
      <c r="F26" s="736"/>
      <c r="G26" s="737"/>
      <c r="H26" s="737"/>
      <c r="I26" s="737"/>
      <c r="J26" s="737"/>
      <c r="K26" s="737"/>
      <c r="L26" s="737"/>
      <c r="M26" s="737"/>
      <c r="N26" s="737"/>
      <c r="O26" s="737"/>
      <c r="P26" s="737"/>
      <c r="Q26" s="737"/>
      <c r="R26" s="737"/>
      <c r="S26" s="738"/>
      <c r="T26" s="739"/>
    </row>
    <row r="27" spans="1:20" ht="15.5" x14ac:dyDescent="0.35">
      <c r="A27" s="733"/>
      <c r="B27" s="734"/>
      <c r="C27" s="748"/>
      <c r="D27" s="735"/>
      <c r="E27" s="735"/>
      <c r="F27" s="736"/>
      <c r="G27" s="737"/>
      <c r="H27" s="737"/>
      <c r="I27" s="737"/>
      <c r="J27" s="737"/>
      <c r="K27" s="737"/>
      <c r="L27" s="737"/>
      <c r="M27" s="737"/>
      <c r="N27" s="737"/>
      <c r="O27" s="737"/>
      <c r="P27" s="737"/>
      <c r="Q27" s="737"/>
      <c r="R27" s="737"/>
      <c r="S27" s="738"/>
      <c r="T27" s="739"/>
    </row>
    <row r="28" spans="1:20" ht="15.5" x14ac:dyDescent="0.35">
      <c r="A28" s="733"/>
      <c r="B28" s="734"/>
      <c r="C28" s="748"/>
      <c r="D28" s="735"/>
      <c r="E28" s="735"/>
      <c r="F28" s="736"/>
      <c r="G28" s="737"/>
      <c r="H28" s="737"/>
      <c r="I28" s="737"/>
      <c r="J28" s="737"/>
      <c r="K28" s="737"/>
      <c r="L28" s="737"/>
      <c r="M28" s="737"/>
      <c r="N28" s="737"/>
      <c r="O28" s="737"/>
      <c r="P28" s="737"/>
      <c r="Q28" s="737"/>
      <c r="R28" s="737"/>
      <c r="S28" s="738"/>
      <c r="T28" s="739"/>
    </row>
    <row r="29" spans="1:20" ht="15.5" x14ac:dyDescent="0.35">
      <c r="A29" s="733"/>
      <c r="B29" s="734"/>
      <c r="C29" s="748"/>
      <c r="D29" s="735"/>
      <c r="E29" s="735"/>
      <c r="F29" s="736"/>
      <c r="G29" s="737"/>
      <c r="H29" s="737"/>
      <c r="I29" s="737"/>
      <c r="J29" s="737"/>
      <c r="K29" s="737"/>
      <c r="L29" s="737"/>
      <c r="M29" s="737"/>
      <c r="N29" s="737"/>
      <c r="O29" s="737"/>
      <c r="P29" s="737"/>
      <c r="Q29" s="737"/>
      <c r="R29" s="737"/>
      <c r="S29" s="738"/>
      <c r="T29" s="739"/>
    </row>
    <row r="30" spans="1:20" ht="15.5" x14ac:dyDescent="0.35">
      <c r="A30" s="741"/>
      <c r="B30" s="749"/>
      <c r="C30" s="750"/>
      <c r="D30" s="744"/>
      <c r="E30" s="744"/>
      <c r="F30" s="745"/>
      <c r="G30" s="746"/>
      <c r="H30" s="746"/>
      <c r="I30" s="746"/>
      <c r="J30" s="746"/>
      <c r="K30" s="746"/>
      <c r="L30" s="746"/>
      <c r="M30" s="746"/>
      <c r="N30" s="746"/>
      <c r="O30" s="746"/>
      <c r="P30" s="746"/>
      <c r="Q30" s="746"/>
      <c r="R30" s="746"/>
      <c r="S30" s="741"/>
      <c r="T30" s="747"/>
    </row>
    <row r="31" spans="1:20" ht="15.5" x14ac:dyDescent="0.35">
      <c r="A31" s="733"/>
      <c r="B31" s="734"/>
      <c r="C31" s="748"/>
      <c r="D31" s="735"/>
      <c r="E31" s="735"/>
      <c r="F31" s="736"/>
      <c r="G31" s="737"/>
      <c r="H31" s="737"/>
      <c r="I31" s="737"/>
      <c r="J31" s="737"/>
      <c r="K31" s="737"/>
      <c r="L31" s="737"/>
      <c r="M31" s="737"/>
      <c r="N31" s="737"/>
      <c r="O31" s="737"/>
      <c r="P31" s="737"/>
      <c r="Q31" s="737"/>
      <c r="R31" s="737"/>
      <c r="S31" s="738"/>
      <c r="T31" s="739"/>
    </row>
    <row r="32" spans="1:20" ht="15.5" x14ac:dyDescent="0.35">
      <c r="A32" s="733"/>
      <c r="B32" s="734"/>
      <c r="C32" s="748"/>
      <c r="D32" s="735"/>
      <c r="E32" s="735"/>
      <c r="F32" s="736"/>
      <c r="G32" s="737"/>
      <c r="H32" s="737"/>
      <c r="I32" s="737"/>
      <c r="J32" s="737"/>
      <c r="K32" s="737"/>
      <c r="L32" s="737"/>
      <c r="M32" s="737"/>
      <c r="N32" s="737"/>
      <c r="O32" s="737"/>
      <c r="P32" s="737"/>
      <c r="Q32" s="737"/>
      <c r="R32" s="737"/>
      <c r="S32" s="738"/>
      <c r="T32" s="739"/>
    </row>
    <row r="33" spans="1:20" ht="15.5" x14ac:dyDescent="0.35">
      <c r="A33" s="733"/>
      <c r="B33" s="734"/>
      <c r="C33" s="748"/>
      <c r="D33" s="735"/>
      <c r="E33" s="735"/>
      <c r="F33" s="736"/>
      <c r="G33" s="737"/>
      <c r="H33" s="737"/>
      <c r="I33" s="737"/>
      <c r="J33" s="737"/>
      <c r="K33" s="737"/>
      <c r="L33" s="737"/>
      <c r="M33" s="737"/>
      <c r="N33" s="737"/>
      <c r="O33" s="737"/>
      <c r="P33" s="737"/>
      <c r="Q33" s="737"/>
      <c r="R33" s="737"/>
      <c r="S33" s="738"/>
      <c r="T33" s="739"/>
    </row>
    <row r="34" spans="1:20" ht="15.5" x14ac:dyDescent="0.35">
      <c r="A34" s="741"/>
      <c r="B34" s="749"/>
      <c r="C34" s="750"/>
      <c r="D34" s="744"/>
      <c r="E34" s="744"/>
      <c r="F34" s="745"/>
      <c r="G34" s="746"/>
      <c r="H34" s="746"/>
      <c r="I34" s="746"/>
      <c r="J34" s="746"/>
      <c r="K34" s="746"/>
      <c r="L34" s="746"/>
      <c r="M34" s="746"/>
      <c r="N34" s="746"/>
      <c r="O34" s="746"/>
      <c r="P34" s="746"/>
      <c r="Q34" s="746"/>
      <c r="R34" s="746"/>
      <c r="S34" s="741"/>
      <c r="T34" s="747"/>
    </row>
    <row r="35" spans="1:20" ht="15.5" x14ac:dyDescent="0.35">
      <c r="A35" s="733"/>
      <c r="B35" s="734"/>
      <c r="C35" s="748"/>
      <c r="D35" s="735"/>
      <c r="E35" s="735"/>
      <c r="F35" s="736"/>
      <c r="G35" s="737"/>
      <c r="H35" s="737"/>
      <c r="I35" s="737"/>
      <c r="J35" s="737"/>
      <c r="K35" s="737"/>
      <c r="L35" s="737"/>
      <c r="M35" s="737"/>
      <c r="N35" s="737"/>
      <c r="O35" s="737"/>
      <c r="P35" s="737"/>
      <c r="Q35" s="737"/>
      <c r="R35" s="737"/>
      <c r="S35" s="738"/>
      <c r="T35" s="739"/>
    </row>
    <row r="36" spans="1:20" ht="15.5" x14ac:dyDescent="0.35">
      <c r="A36" s="733"/>
      <c r="B36" s="734"/>
      <c r="C36" s="748"/>
      <c r="D36" s="735"/>
      <c r="E36" s="735"/>
      <c r="F36" s="736"/>
      <c r="G36" s="737"/>
      <c r="H36" s="737"/>
      <c r="I36" s="737"/>
      <c r="J36" s="737"/>
      <c r="K36" s="737"/>
      <c r="L36" s="737"/>
      <c r="M36" s="737"/>
      <c r="N36" s="737"/>
      <c r="O36" s="737"/>
      <c r="P36" s="737"/>
      <c r="Q36" s="737"/>
      <c r="R36" s="737"/>
      <c r="S36" s="738"/>
      <c r="T36" s="739"/>
    </row>
    <row r="37" spans="1:20" ht="15.5" x14ac:dyDescent="0.35">
      <c r="A37" s="741"/>
      <c r="B37" s="753"/>
      <c r="C37" s="750"/>
      <c r="D37" s="744"/>
      <c r="E37" s="744"/>
      <c r="F37" s="745"/>
      <c r="G37" s="746"/>
      <c r="H37" s="746"/>
      <c r="I37" s="746"/>
      <c r="J37" s="746"/>
      <c r="K37" s="746"/>
      <c r="L37" s="746"/>
      <c r="M37" s="746"/>
      <c r="N37" s="746"/>
      <c r="O37" s="746"/>
      <c r="P37" s="746"/>
      <c r="Q37" s="746"/>
      <c r="R37" s="746"/>
      <c r="S37" s="741"/>
      <c r="T37" s="747"/>
    </row>
    <row r="38" spans="1:20" ht="15.5" x14ac:dyDescent="0.35">
      <c r="A38" s="733"/>
      <c r="B38" s="734"/>
      <c r="C38" s="748"/>
      <c r="D38" s="735"/>
      <c r="E38" s="735"/>
      <c r="F38" s="736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8"/>
      <c r="T38" s="739"/>
    </row>
    <row r="39" spans="1:20" ht="15.5" x14ac:dyDescent="0.35">
      <c r="A39" s="733"/>
      <c r="B39" s="734"/>
      <c r="C39" s="748"/>
      <c r="D39" s="735"/>
      <c r="E39" s="735"/>
      <c r="F39" s="736"/>
      <c r="G39" s="737"/>
      <c r="H39" s="737"/>
      <c r="I39" s="737"/>
      <c r="J39" s="737"/>
      <c r="K39" s="737"/>
      <c r="L39" s="737"/>
      <c r="M39" s="737"/>
      <c r="N39" s="737"/>
      <c r="O39" s="737"/>
      <c r="P39" s="737"/>
      <c r="Q39" s="737"/>
      <c r="R39" s="737"/>
      <c r="S39" s="738"/>
      <c r="T39" s="739"/>
    </row>
    <row r="40" spans="1:20" ht="15.5" x14ac:dyDescent="0.35">
      <c r="A40" s="733"/>
      <c r="B40" s="734"/>
      <c r="C40" s="748"/>
      <c r="D40" s="735"/>
      <c r="E40" s="735"/>
      <c r="F40" s="736"/>
      <c r="G40" s="737"/>
      <c r="H40" s="737"/>
      <c r="I40" s="737"/>
      <c r="J40" s="737"/>
      <c r="K40" s="737"/>
      <c r="L40" s="737"/>
      <c r="M40" s="737"/>
      <c r="N40" s="737"/>
      <c r="O40" s="737"/>
      <c r="P40" s="737"/>
      <c r="Q40" s="737"/>
      <c r="R40" s="737"/>
      <c r="S40" s="738"/>
      <c r="T40" s="739"/>
    </row>
    <row r="41" spans="1:20" ht="15.5" x14ac:dyDescent="0.35">
      <c r="A41" s="733"/>
      <c r="B41" s="734"/>
      <c r="C41" s="748"/>
      <c r="D41" s="735"/>
      <c r="E41" s="735"/>
      <c r="F41" s="736"/>
      <c r="G41" s="737"/>
      <c r="H41" s="737"/>
      <c r="I41" s="737"/>
      <c r="J41" s="737"/>
      <c r="K41" s="737"/>
      <c r="L41" s="737"/>
      <c r="M41" s="737"/>
      <c r="N41" s="737"/>
      <c r="O41" s="737"/>
      <c r="P41" s="737"/>
      <c r="Q41" s="737"/>
      <c r="R41" s="737"/>
      <c r="S41" s="738"/>
      <c r="T41" s="739"/>
    </row>
    <row r="42" spans="1:20" ht="15.5" x14ac:dyDescent="0.35">
      <c r="A42" s="733"/>
      <c r="B42" s="734"/>
      <c r="C42" s="748"/>
      <c r="D42" s="735"/>
      <c r="E42" s="735"/>
      <c r="F42" s="736"/>
      <c r="G42" s="737"/>
      <c r="H42" s="737"/>
      <c r="I42" s="737"/>
      <c r="J42" s="737"/>
      <c r="K42" s="737"/>
      <c r="L42" s="737"/>
      <c r="M42" s="737"/>
      <c r="N42" s="737"/>
      <c r="O42" s="737"/>
      <c r="P42" s="737"/>
      <c r="Q42" s="737"/>
      <c r="R42" s="737"/>
      <c r="S42" s="738"/>
      <c r="T42" s="739"/>
    </row>
    <row r="43" spans="1:20" ht="15.5" x14ac:dyDescent="0.35">
      <c r="A43" s="733"/>
      <c r="B43" s="734"/>
      <c r="C43" s="748"/>
      <c r="D43" s="735"/>
      <c r="E43" s="735"/>
      <c r="F43" s="736"/>
      <c r="G43" s="737"/>
      <c r="H43" s="737"/>
      <c r="I43" s="737"/>
      <c r="J43" s="737"/>
      <c r="K43" s="737"/>
      <c r="L43" s="737"/>
      <c r="M43" s="737"/>
      <c r="N43" s="737"/>
      <c r="O43" s="737"/>
      <c r="P43" s="737"/>
      <c r="Q43" s="737"/>
      <c r="R43" s="737"/>
      <c r="S43" s="738"/>
      <c r="T43" s="739"/>
    </row>
    <row r="44" spans="1:20" ht="15.5" x14ac:dyDescent="0.35">
      <c r="A44" s="741"/>
      <c r="B44" s="753"/>
      <c r="C44" s="750"/>
      <c r="D44" s="744"/>
      <c r="E44" s="744"/>
      <c r="F44" s="745"/>
      <c r="G44" s="746"/>
      <c r="H44" s="746"/>
      <c r="I44" s="746"/>
      <c r="J44" s="746"/>
      <c r="K44" s="746"/>
      <c r="L44" s="752"/>
      <c r="M44" s="746"/>
      <c r="N44" s="746"/>
      <c r="O44" s="746"/>
      <c r="P44" s="746"/>
      <c r="Q44" s="746"/>
      <c r="R44" s="746"/>
      <c r="S44" s="741"/>
      <c r="T44" s="747"/>
    </row>
    <row r="45" spans="1:20" ht="15.5" x14ac:dyDescent="0.35">
      <c r="A45" s="733"/>
      <c r="B45" s="734"/>
      <c r="C45" s="748"/>
      <c r="D45" s="735"/>
      <c r="E45" s="735"/>
      <c r="F45" s="736"/>
      <c r="G45" s="737"/>
      <c r="H45" s="737"/>
      <c r="I45" s="737"/>
      <c r="J45" s="737"/>
      <c r="K45" s="737"/>
      <c r="L45" s="737"/>
      <c r="M45" s="737"/>
      <c r="N45" s="737"/>
      <c r="O45" s="737"/>
      <c r="P45" s="737"/>
      <c r="Q45" s="737"/>
      <c r="R45" s="737"/>
      <c r="S45" s="738"/>
      <c r="T45" s="739"/>
    </row>
    <row r="46" spans="1:20" ht="15.5" x14ac:dyDescent="0.35">
      <c r="A46" s="733"/>
      <c r="B46" s="734"/>
      <c r="C46" s="748"/>
      <c r="D46" s="735"/>
      <c r="E46" s="735"/>
      <c r="F46" s="736"/>
      <c r="G46" s="737"/>
      <c r="H46" s="737"/>
      <c r="I46" s="737"/>
      <c r="J46" s="737"/>
      <c r="K46" s="737"/>
      <c r="L46" s="737"/>
      <c r="M46" s="737"/>
      <c r="N46" s="737"/>
      <c r="O46" s="737"/>
      <c r="P46" s="737"/>
      <c r="Q46" s="737"/>
      <c r="R46" s="737"/>
      <c r="S46" s="738"/>
      <c r="T46" s="739"/>
    </row>
    <row r="47" spans="1:20" ht="15.5" x14ac:dyDescent="0.35">
      <c r="A47" s="733"/>
      <c r="B47" s="734"/>
      <c r="C47" s="748"/>
      <c r="D47" s="735"/>
      <c r="E47" s="735"/>
      <c r="F47" s="736"/>
      <c r="G47" s="737"/>
      <c r="H47" s="737"/>
      <c r="I47" s="737"/>
      <c r="J47" s="737"/>
      <c r="K47" s="737"/>
      <c r="L47" s="737"/>
      <c r="M47" s="737"/>
      <c r="N47" s="737"/>
      <c r="O47" s="737"/>
      <c r="P47" s="737"/>
      <c r="Q47" s="737"/>
      <c r="R47" s="737"/>
      <c r="S47" s="738"/>
      <c r="T47" s="739"/>
    </row>
    <row r="48" spans="1:20" ht="15.5" x14ac:dyDescent="0.35">
      <c r="A48" s="733"/>
      <c r="B48" s="734"/>
      <c r="C48" s="748"/>
      <c r="D48" s="735"/>
      <c r="E48" s="735"/>
      <c r="F48" s="736"/>
      <c r="G48" s="737"/>
      <c r="H48" s="737"/>
      <c r="I48" s="737"/>
      <c r="J48" s="737"/>
      <c r="K48" s="737"/>
      <c r="L48" s="737"/>
      <c r="M48" s="737"/>
      <c r="N48" s="737"/>
      <c r="O48" s="737"/>
      <c r="P48" s="737"/>
      <c r="Q48" s="737"/>
      <c r="R48" s="737"/>
      <c r="S48" s="738"/>
      <c r="T48" s="739"/>
    </row>
    <row r="49" spans="1:20" ht="15.5" x14ac:dyDescent="0.35">
      <c r="A49" s="733"/>
      <c r="B49" s="734"/>
      <c r="C49" s="748"/>
      <c r="D49" s="735"/>
      <c r="E49" s="735"/>
      <c r="F49" s="736"/>
      <c r="G49" s="737"/>
      <c r="H49" s="737"/>
      <c r="I49" s="737"/>
      <c r="J49" s="737"/>
      <c r="K49" s="737"/>
      <c r="L49" s="737"/>
      <c r="M49" s="737"/>
      <c r="N49" s="737"/>
      <c r="O49" s="737"/>
      <c r="P49" s="737"/>
      <c r="Q49" s="737"/>
      <c r="R49" s="737"/>
      <c r="S49" s="738"/>
      <c r="T49" s="739"/>
    </row>
    <row r="50" spans="1:20" ht="15.5" x14ac:dyDescent="0.35">
      <c r="A50" s="733"/>
      <c r="B50" s="734"/>
      <c r="C50" s="748"/>
      <c r="D50" s="735"/>
      <c r="E50" s="735"/>
      <c r="F50" s="736"/>
      <c r="G50" s="737"/>
      <c r="H50" s="737"/>
      <c r="I50" s="737"/>
      <c r="J50" s="737"/>
      <c r="K50" s="737"/>
      <c r="L50" s="737"/>
      <c r="M50" s="737"/>
      <c r="N50" s="737"/>
      <c r="O50" s="737"/>
      <c r="P50" s="737"/>
      <c r="Q50" s="737"/>
      <c r="R50" s="737"/>
      <c r="S50" s="738"/>
      <c r="T50" s="739"/>
    </row>
    <row r="51" spans="1:20" ht="15.5" x14ac:dyDescent="0.35">
      <c r="A51" s="733"/>
      <c r="B51" s="734"/>
      <c r="C51" s="748"/>
      <c r="D51" s="735"/>
      <c r="E51" s="735"/>
      <c r="F51" s="736"/>
      <c r="G51" s="737"/>
      <c r="H51" s="737"/>
      <c r="I51" s="737"/>
      <c r="J51" s="737"/>
      <c r="K51" s="737"/>
      <c r="L51" s="737"/>
      <c r="M51" s="737"/>
      <c r="N51" s="737"/>
      <c r="O51" s="737"/>
      <c r="P51" s="737"/>
      <c r="Q51" s="737"/>
      <c r="R51" s="737"/>
      <c r="S51" s="738"/>
      <c r="T51" s="739"/>
    </row>
    <row r="52" spans="1:20" ht="15.5" x14ac:dyDescent="0.35">
      <c r="A52" s="733"/>
      <c r="B52" s="734"/>
      <c r="C52" s="748"/>
      <c r="D52" s="735"/>
      <c r="E52" s="735"/>
      <c r="F52" s="736"/>
      <c r="G52" s="737"/>
      <c r="H52" s="737"/>
      <c r="I52" s="737"/>
      <c r="J52" s="737"/>
      <c r="K52" s="737"/>
      <c r="L52" s="737"/>
      <c r="M52" s="737"/>
      <c r="N52" s="737"/>
      <c r="O52" s="737"/>
      <c r="P52" s="737"/>
      <c r="Q52" s="737"/>
      <c r="R52" s="737"/>
      <c r="S52" s="738"/>
      <c r="T52" s="739"/>
    </row>
    <row r="53" spans="1:20" ht="15.5" x14ac:dyDescent="0.35">
      <c r="A53" s="733"/>
      <c r="B53" s="734"/>
      <c r="C53" s="748"/>
      <c r="D53" s="735"/>
      <c r="E53" s="735"/>
      <c r="F53" s="736"/>
      <c r="G53" s="737"/>
      <c r="H53" s="737"/>
      <c r="I53" s="737"/>
      <c r="J53" s="737"/>
      <c r="K53" s="737"/>
      <c r="L53" s="737"/>
      <c r="M53" s="737"/>
      <c r="N53" s="737"/>
      <c r="O53" s="737"/>
      <c r="P53" s="737"/>
      <c r="Q53" s="737"/>
      <c r="R53" s="737"/>
      <c r="S53" s="738"/>
      <c r="T53" s="739"/>
    </row>
    <row r="54" spans="1:20" ht="15.5" x14ac:dyDescent="0.35">
      <c r="A54" s="741"/>
      <c r="B54" s="753"/>
      <c r="C54" s="750"/>
      <c r="D54" s="744"/>
      <c r="E54" s="744"/>
      <c r="F54" s="745"/>
      <c r="G54" s="746"/>
      <c r="H54" s="746"/>
      <c r="I54" s="746"/>
      <c r="J54" s="746"/>
      <c r="K54" s="746"/>
      <c r="L54" s="746"/>
      <c r="M54" s="746"/>
      <c r="N54" s="746"/>
      <c r="O54" s="746"/>
      <c r="P54" s="746"/>
      <c r="Q54" s="746"/>
      <c r="R54" s="746"/>
      <c r="S54" s="741"/>
      <c r="T54" s="747"/>
    </row>
    <row r="55" spans="1:20" ht="15.5" x14ac:dyDescent="0.35">
      <c r="A55" s="733"/>
      <c r="B55" s="734"/>
      <c r="C55" s="748"/>
      <c r="D55" s="735"/>
      <c r="E55" s="735"/>
      <c r="F55" s="736"/>
      <c r="G55" s="737"/>
      <c r="H55" s="737"/>
      <c r="I55" s="737"/>
      <c r="J55" s="737"/>
      <c r="K55" s="737"/>
      <c r="L55" s="737"/>
      <c r="M55" s="737"/>
      <c r="N55" s="737"/>
      <c r="O55" s="737"/>
      <c r="P55" s="737"/>
      <c r="Q55" s="737"/>
      <c r="R55" s="737"/>
      <c r="S55" s="738"/>
      <c r="T55" s="739"/>
    </row>
    <row r="56" spans="1:20" ht="15.5" x14ac:dyDescent="0.35">
      <c r="A56" s="733"/>
      <c r="B56" s="734"/>
      <c r="C56" s="748"/>
      <c r="D56" s="735"/>
      <c r="E56" s="735"/>
      <c r="F56" s="736"/>
      <c r="G56" s="737"/>
      <c r="H56" s="737"/>
      <c r="I56" s="737"/>
      <c r="J56" s="737"/>
      <c r="K56" s="737"/>
      <c r="L56" s="737"/>
      <c r="M56" s="737"/>
      <c r="N56" s="737"/>
      <c r="O56" s="737"/>
      <c r="P56" s="737"/>
      <c r="Q56" s="737"/>
      <c r="R56" s="737"/>
      <c r="S56" s="738"/>
      <c r="T56" s="739"/>
    </row>
    <row r="57" spans="1:20" ht="15.5" x14ac:dyDescent="0.35">
      <c r="A57" s="733"/>
      <c r="B57" s="734"/>
      <c r="C57" s="748"/>
      <c r="D57" s="735"/>
      <c r="E57" s="735"/>
      <c r="F57" s="736"/>
      <c r="G57" s="737"/>
      <c r="H57" s="737"/>
      <c r="I57" s="737"/>
      <c r="J57" s="737"/>
      <c r="K57" s="737"/>
      <c r="L57" s="737"/>
      <c r="M57" s="737"/>
      <c r="N57" s="737"/>
      <c r="O57" s="737"/>
      <c r="P57" s="737"/>
      <c r="Q57" s="737"/>
      <c r="R57" s="737"/>
      <c r="S57" s="738"/>
      <c r="T57" s="739"/>
    </row>
    <row r="58" spans="1:20" ht="15.5" x14ac:dyDescent="0.35">
      <c r="A58" s="733"/>
      <c r="B58" s="734"/>
      <c r="C58" s="748"/>
      <c r="D58" s="735"/>
      <c r="E58" s="735"/>
      <c r="F58" s="736"/>
      <c r="G58" s="737"/>
      <c r="H58" s="737"/>
      <c r="I58" s="737"/>
      <c r="J58" s="737"/>
      <c r="K58" s="737"/>
      <c r="L58" s="737"/>
      <c r="M58" s="737"/>
      <c r="N58" s="737"/>
      <c r="O58" s="737"/>
      <c r="P58" s="737"/>
      <c r="Q58" s="737"/>
      <c r="R58" s="737"/>
      <c r="S58" s="738"/>
      <c r="T58" s="739"/>
    </row>
    <row r="59" spans="1:20" ht="15.5" x14ac:dyDescent="0.35">
      <c r="A59" s="733"/>
      <c r="B59" s="734"/>
      <c r="C59" s="748"/>
      <c r="D59" s="735"/>
      <c r="E59" s="735"/>
      <c r="F59" s="736"/>
      <c r="G59" s="737"/>
      <c r="H59" s="737"/>
      <c r="I59" s="737"/>
      <c r="J59" s="737"/>
      <c r="K59" s="737"/>
      <c r="L59" s="737"/>
      <c r="M59" s="737"/>
      <c r="N59" s="737"/>
      <c r="O59" s="737"/>
      <c r="P59" s="737"/>
      <c r="Q59" s="737"/>
      <c r="R59" s="737"/>
      <c r="S59" s="738"/>
      <c r="T59" s="739"/>
    </row>
    <row r="60" spans="1:20" ht="15.5" x14ac:dyDescent="0.35">
      <c r="A60" s="733"/>
      <c r="B60" s="734"/>
      <c r="C60" s="748"/>
      <c r="D60" s="735"/>
      <c r="E60" s="735"/>
      <c r="F60" s="736"/>
      <c r="G60" s="737"/>
      <c r="H60" s="737"/>
      <c r="I60" s="737"/>
      <c r="J60" s="737"/>
      <c r="K60" s="737"/>
      <c r="L60" s="737"/>
      <c r="M60" s="737"/>
      <c r="N60" s="737"/>
      <c r="O60" s="737"/>
      <c r="P60" s="737"/>
      <c r="Q60" s="737"/>
      <c r="R60" s="737"/>
      <c r="S60" s="738"/>
      <c r="T60" s="739"/>
    </row>
    <row r="61" spans="1:20" ht="15.5" x14ac:dyDescent="0.35">
      <c r="A61" s="733"/>
      <c r="B61" s="734"/>
      <c r="C61" s="748"/>
      <c r="D61" s="735"/>
      <c r="E61" s="735"/>
      <c r="F61" s="736"/>
      <c r="G61" s="737"/>
      <c r="H61" s="737"/>
      <c r="I61" s="737"/>
      <c r="J61" s="737"/>
      <c r="K61" s="737"/>
      <c r="L61" s="737"/>
      <c r="M61" s="737"/>
      <c r="N61" s="737"/>
      <c r="O61" s="737"/>
      <c r="P61" s="737"/>
      <c r="Q61" s="737"/>
      <c r="R61" s="737"/>
      <c r="S61" s="738"/>
      <c r="T61" s="739"/>
    </row>
    <row r="62" spans="1:20" ht="15.5" x14ac:dyDescent="0.35">
      <c r="A62" s="733"/>
      <c r="B62" s="734"/>
      <c r="C62" s="748"/>
      <c r="D62" s="735"/>
      <c r="E62" s="735"/>
      <c r="F62" s="736"/>
      <c r="G62" s="737"/>
      <c r="H62" s="737"/>
      <c r="I62" s="737"/>
      <c r="J62" s="737"/>
      <c r="K62" s="737"/>
      <c r="L62" s="737"/>
      <c r="M62" s="737"/>
      <c r="N62" s="737"/>
      <c r="O62" s="737"/>
      <c r="P62" s="737"/>
      <c r="Q62" s="737"/>
      <c r="R62" s="737"/>
      <c r="S62" s="738"/>
      <c r="T62" s="739"/>
    </row>
    <row r="63" spans="1:20" ht="15.5" x14ac:dyDescent="0.35">
      <c r="A63" s="733"/>
      <c r="B63" s="734"/>
      <c r="C63" s="748"/>
      <c r="D63" s="735"/>
      <c r="E63" s="735"/>
      <c r="F63" s="736"/>
      <c r="G63" s="737"/>
      <c r="H63" s="737"/>
      <c r="I63" s="737"/>
      <c r="J63" s="737"/>
      <c r="K63" s="737"/>
      <c r="L63" s="737"/>
      <c r="M63" s="737"/>
      <c r="N63" s="737"/>
      <c r="O63" s="737"/>
      <c r="P63" s="737"/>
      <c r="Q63" s="737"/>
      <c r="R63" s="737"/>
      <c r="S63" s="738"/>
      <c r="T63" s="739"/>
    </row>
    <row r="64" spans="1:20" ht="15.5" x14ac:dyDescent="0.35">
      <c r="A64" s="733"/>
      <c r="B64" s="734"/>
      <c r="C64" s="748"/>
      <c r="D64" s="735"/>
      <c r="E64" s="735"/>
      <c r="F64" s="736"/>
      <c r="G64" s="737"/>
      <c r="H64" s="737"/>
      <c r="I64" s="737"/>
      <c r="J64" s="737"/>
      <c r="K64" s="737"/>
      <c r="L64" s="737"/>
      <c r="M64" s="737"/>
      <c r="N64" s="737"/>
      <c r="O64" s="737"/>
      <c r="P64" s="737"/>
      <c r="Q64" s="737"/>
      <c r="R64" s="737"/>
      <c r="S64" s="738"/>
      <c r="T64" s="739"/>
    </row>
    <row r="65" spans="1:20" ht="15.5" x14ac:dyDescent="0.35">
      <c r="A65" s="741"/>
      <c r="B65" s="753"/>
      <c r="C65" s="750"/>
      <c r="D65" s="744"/>
      <c r="E65" s="744"/>
      <c r="F65" s="745"/>
      <c r="G65" s="746"/>
      <c r="H65" s="746"/>
      <c r="I65" s="746"/>
      <c r="J65" s="746"/>
      <c r="K65" s="746"/>
      <c r="L65" s="746"/>
      <c r="M65" s="746"/>
      <c r="N65" s="746"/>
      <c r="O65" s="746"/>
      <c r="P65" s="746"/>
      <c r="Q65" s="746"/>
      <c r="R65" s="746"/>
      <c r="S65" s="741"/>
      <c r="T65" s="747"/>
    </row>
    <row r="66" spans="1:20" ht="15.5" x14ac:dyDescent="0.35">
      <c r="A66" s="733"/>
      <c r="B66" s="734"/>
      <c r="C66" s="748"/>
      <c r="D66" s="735"/>
      <c r="E66" s="735"/>
      <c r="F66" s="736"/>
      <c r="G66" s="737"/>
      <c r="H66" s="737"/>
      <c r="I66" s="737"/>
      <c r="J66" s="737"/>
      <c r="K66" s="737"/>
      <c r="L66" s="737"/>
      <c r="M66" s="737"/>
      <c r="N66" s="737"/>
      <c r="O66" s="737"/>
      <c r="P66" s="737"/>
      <c r="Q66" s="737"/>
      <c r="R66" s="737"/>
      <c r="S66" s="738"/>
      <c r="T66" s="739"/>
    </row>
    <row r="67" spans="1:20" ht="15.5" x14ac:dyDescent="0.35">
      <c r="A67" s="733"/>
      <c r="B67" s="734"/>
      <c r="C67" s="748"/>
      <c r="D67" s="735"/>
      <c r="E67" s="735"/>
      <c r="F67" s="736"/>
      <c r="G67" s="737"/>
      <c r="H67" s="737"/>
      <c r="I67" s="737"/>
      <c r="J67" s="737"/>
      <c r="K67" s="737"/>
      <c r="L67" s="737"/>
      <c r="M67" s="737"/>
      <c r="N67" s="737"/>
      <c r="O67" s="737"/>
      <c r="P67" s="737"/>
      <c r="Q67" s="737"/>
      <c r="R67" s="737"/>
      <c r="S67" s="738"/>
      <c r="T67" s="739"/>
    </row>
    <row r="68" spans="1:20" ht="15.5" x14ac:dyDescent="0.35">
      <c r="A68" s="733"/>
      <c r="B68" s="734"/>
      <c r="C68" s="748"/>
      <c r="D68" s="735"/>
      <c r="E68" s="735"/>
      <c r="F68" s="736"/>
      <c r="G68" s="737"/>
      <c r="H68" s="737"/>
      <c r="I68" s="737"/>
      <c r="J68" s="737"/>
      <c r="K68" s="737"/>
      <c r="L68" s="737"/>
      <c r="M68" s="737"/>
      <c r="N68" s="737"/>
      <c r="O68" s="737"/>
      <c r="P68" s="737"/>
      <c r="Q68" s="737"/>
      <c r="R68" s="737"/>
      <c r="S68" s="738"/>
      <c r="T68" s="739"/>
    </row>
    <row r="69" spans="1:20" ht="15.5" x14ac:dyDescent="0.35">
      <c r="A69" s="741"/>
      <c r="B69" s="753"/>
      <c r="C69" s="750"/>
      <c r="D69" s="744"/>
      <c r="E69" s="744"/>
      <c r="F69" s="745"/>
      <c r="G69" s="746"/>
      <c r="H69" s="746"/>
      <c r="I69" s="746"/>
      <c r="J69" s="746"/>
      <c r="K69" s="746"/>
      <c r="L69" s="746"/>
      <c r="M69" s="746"/>
      <c r="N69" s="746"/>
      <c r="O69" s="746"/>
      <c r="P69" s="746"/>
      <c r="Q69" s="746"/>
      <c r="R69" s="746"/>
      <c r="S69" s="741"/>
      <c r="T69" s="747"/>
    </row>
    <row r="70" spans="1:20" ht="15.5" x14ac:dyDescent="0.35">
      <c r="A70" s="733"/>
      <c r="B70" s="734"/>
      <c r="C70" s="748"/>
      <c r="D70" s="735"/>
      <c r="E70" s="735"/>
      <c r="F70" s="736"/>
      <c r="G70" s="737"/>
      <c r="H70" s="737"/>
      <c r="I70" s="737"/>
      <c r="J70" s="737"/>
      <c r="K70" s="737"/>
      <c r="L70" s="737"/>
      <c r="M70" s="737"/>
      <c r="N70" s="737"/>
      <c r="O70" s="737"/>
      <c r="P70" s="737"/>
      <c r="Q70" s="754"/>
      <c r="R70" s="737"/>
      <c r="S70" s="738"/>
      <c r="T70" s="739"/>
    </row>
    <row r="71" spans="1:20" ht="15.5" x14ac:dyDescent="0.35">
      <c r="A71" s="733"/>
      <c r="B71" s="734"/>
      <c r="C71" s="748"/>
      <c r="D71" s="735"/>
      <c r="E71" s="735"/>
      <c r="F71" s="736"/>
      <c r="G71" s="737"/>
      <c r="H71" s="737"/>
      <c r="I71" s="737"/>
      <c r="J71" s="737"/>
      <c r="K71" s="737"/>
      <c r="L71" s="737"/>
      <c r="M71" s="737"/>
      <c r="N71" s="737"/>
      <c r="O71" s="737"/>
      <c r="P71" s="737"/>
      <c r="Q71" s="754"/>
      <c r="R71" s="737"/>
      <c r="S71" s="738"/>
      <c r="T71" s="739"/>
    </row>
    <row r="72" spans="1:20" ht="15.5" x14ac:dyDescent="0.35">
      <c r="A72" s="755"/>
      <c r="B72" s="753"/>
      <c r="C72" s="750"/>
      <c r="D72" s="744"/>
      <c r="E72" s="744"/>
      <c r="F72" s="745"/>
      <c r="G72" s="746"/>
      <c r="H72" s="746"/>
      <c r="I72" s="746"/>
      <c r="J72" s="746"/>
      <c r="K72" s="746"/>
      <c r="L72" s="746"/>
      <c r="M72" s="746"/>
      <c r="N72" s="746"/>
      <c r="O72" s="746"/>
      <c r="P72" s="746"/>
      <c r="Q72" s="746"/>
      <c r="R72" s="746"/>
      <c r="S72" s="741"/>
      <c r="T72" s="747"/>
    </row>
    <row r="73" spans="1:20" ht="15.5" x14ac:dyDescent="0.35">
      <c r="A73" s="733"/>
      <c r="B73" s="734"/>
      <c r="C73" s="748"/>
      <c r="D73" s="735"/>
      <c r="E73" s="735"/>
      <c r="F73" s="736"/>
      <c r="G73" s="737"/>
      <c r="H73" s="737"/>
      <c r="I73" s="737"/>
      <c r="J73" s="737"/>
      <c r="K73" s="737"/>
      <c r="L73" s="737"/>
      <c r="M73" s="737"/>
      <c r="N73" s="737"/>
      <c r="O73" s="737"/>
      <c r="P73" s="737"/>
      <c r="Q73" s="754"/>
      <c r="R73" s="737"/>
      <c r="S73" s="738"/>
      <c r="T73" s="739"/>
    </row>
    <row r="74" spans="1:20" ht="15.5" x14ac:dyDescent="0.35">
      <c r="A74" s="733"/>
      <c r="B74" s="734"/>
      <c r="C74" s="748"/>
      <c r="D74" s="735"/>
      <c r="E74" s="735"/>
      <c r="F74" s="736"/>
      <c r="G74" s="737"/>
      <c r="H74" s="737"/>
      <c r="I74" s="737"/>
      <c r="J74" s="737"/>
      <c r="K74" s="737"/>
      <c r="L74" s="737"/>
      <c r="M74" s="737"/>
      <c r="N74" s="737"/>
      <c r="O74" s="737"/>
      <c r="P74" s="737"/>
      <c r="Q74" s="754"/>
      <c r="R74" s="737"/>
      <c r="S74" s="738"/>
      <c r="T74" s="739"/>
    </row>
    <row r="75" spans="1:20" ht="15.5" x14ac:dyDescent="0.35">
      <c r="A75" s="733"/>
      <c r="B75" s="734"/>
      <c r="C75" s="748"/>
      <c r="D75" s="735"/>
      <c r="E75" s="735"/>
      <c r="F75" s="736"/>
      <c r="G75" s="737"/>
      <c r="H75" s="737"/>
      <c r="I75" s="737"/>
      <c r="J75" s="737"/>
      <c r="K75" s="737"/>
      <c r="L75" s="737"/>
      <c r="M75" s="737"/>
      <c r="N75" s="737"/>
      <c r="O75" s="737"/>
      <c r="P75" s="737"/>
      <c r="Q75" s="754"/>
      <c r="R75" s="737"/>
      <c r="S75" s="738"/>
      <c r="T75" s="739"/>
    </row>
    <row r="76" spans="1:20" ht="15.5" x14ac:dyDescent="0.35">
      <c r="A76" s="733"/>
      <c r="B76" s="734"/>
      <c r="C76" s="748"/>
      <c r="D76" s="735"/>
      <c r="E76" s="735"/>
      <c r="F76" s="736"/>
      <c r="G76" s="737"/>
      <c r="H76" s="737"/>
      <c r="I76" s="737"/>
      <c r="J76" s="737"/>
      <c r="K76" s="737"/>
      <c r="L76" s="737"/>
      <c r="M76" s="737"/>
      <c r="N76" s="737"/>
      <c r="O76" s="737"/>
      <c r="P76" s="737"/>
      <c r="Q76" s="754"/>
      <c r="R76" s="737"/>
      <c r="S76" s="738"/>
      <c r="T76" s="739"/>
    </row>
    <row r="77" spans="1:20" ht="15.5" x14ac:dyDescent="0.35">
      <c r="A77" s="741"/>
      <c r="B77" s="753"/>
      <c r="C77" s="750"/>
      <c r="D77" s="744"/>
      <c r="E77" s="744"/>
      <c r="F77" s="745"/>
      <c r="G77" s="746"/>
      <c r="H77" s="746"/>
      <c r="I77" s="746"/>
      <c r="J77" s="746"/>
      <c r="K77" s="746"/>
      <c r="L77" s="746"/>
      <c r="M77" s="746"/>
      <c r="N77" s="746"/>
      <c r="O77" s="746"/>
      <c r="P77" s="746"/>
      <c r="Q77" s="746"/>
      <c r="R77" s="746"/>
      <c r="S77" s="741"/>
      <c r="T77" s="747"/>
    </row>
    <row r="78" spans="1:20" ht="15.5" x14ac:dyDescent="0.35">
      <c r="A78" s="733"/>
      <c r="B78" s="734"/>
      <c r="C78" s="748"/>
      <c r="D78" s="735"/>
      <c r="E78" s="735"/>
      <c r="F78" s="736"/>
      <c r="G78" s="737"/>
      <c r="H78" s="737"/>
      <c r="I78" s="737"/>
      <c r="J78" s="737"/>
      <c r="K78" s="737"/>
      <c r="L78" s="737"/>
      <c r="M78" s="737"/>
      <c r="N78" s="737"/>
      <c r="O78" s="737"/>
      <c r="P78" s="737"/>
      <c r="Q78" s="737"/>
      <c r="R78" s="737"/>
      <c r="S78" s="738"/>
      <c r="T78" s="739"/>
    </row>
    <row r="79" spans="1:20" ht="15.5" x14ac:dyDescent="0.35">
      <c r="A79" s="733"/>
      <c r="B79" s="734"/>
      <c r="C79" s="748"/>
      <c r="D79" s="735"/>
      <c r="E79" s="735"/>
      <c r="F79" s="736"/>
      <c r="G79" s="737"/>
      <c r="H79" s="737"/>
      <c r="I79" s="737"/>
      <c r="J79" s="737"/>
      <c r="K79" s="737"/>
      <c r="L79" s="737"/>
      <c r="M79" s="737"/>
      <c r="N79" s="737"/>
      <c r="O79" s="737"/>
      <c r="P79" s="737"/>
      <c r="Q79" s="737"/>
      <c r="R79" s="737"/>
      <c r="S79" s="738"/>
      <c r="T79" s="739"/>
    </row>
    <row r="80" spans="1:20" ht="15.5" x14ac:dyDescent="0.35">
      <c r="A80" s="733"/>
      <c r="B80" s="734"/>
      <c r="C80" s="748"/>
      <c r="D80" s="735"/>
      <c r="E80" s="735"/>
      <c r="F80" s="736"/>
      <c r="G80" s="737"/>
      <c r="H80" s="737"/>
      <c r="I80" s="737"/>
      <c r="J80" s="737"/>
      <c r="K80" s="737"/>
      <c r="L80" s="737"/>
      <c r="M80" s="737"/>
      <c r="N80" s="737"/>
      <c r="O80" s="737"/>
      <c r="P80" s="737"/>
      <c r="Q80" s="737"/>
      <c r="R80" s="796"/>
      <c r="S80" s="738"/>
      <c r="T80" s="739"/>
    </row>
    <row r="81" spans="1:20" ht="15.5" x14ac:dyDescent="0.35">
      <c r="A81" s="741"/>
      <c r="B81" s="753"/>
      <c r="C81" s="750"/>
      <c r="D81" s="744"/>
      <c r="E81" s="744"/>
      <c r="F81" s="745"/>
      <c r="G81" s="746"/>
      <c r="H81" s="746"/>
      <c r="I81" s="746"/>
      <c r="J81" s="746"/>
      <c r="K81" s="746"/>
      <c r="L81" s="746"/>
      <c r="M81" s="746"/>
      <c r="N81" s="746"/>
      <c r="O81" s="746"/>
      <c r="P81" s="746"/>
      <c r="Q81" s="746"/>
      <c r="R81" s="746"/>
      <c r="S81" s="741"/>
      <c r="T81" s="747"/>
    </row>
    <row r="82" spans="1:20" ht="15.5" x14ac:dyDescent="0.35">
      <c r="A82" s="756"/>
      <c r="B82" s="734"/>
      <c r="C82" s="748"/>
      <c r="D82" s="735"/>
      <c r="E82" s="735"/>
      <c r="F82" s="736"/>
      <c r="G82" s="754"/>
      <c r="H82" s="754"/>
      <c r="I82" s="754"/>
      <c r="J82" s="754"/>
      <c r="K82" s="754"/>
      <c r="L82" s="754"/>
      <c r="M82" s="754"/>
      <c r="N82" s="754"/>
      <c r="O82" s="754"/>
      <c r="P82" s="754"/>
      <c r="Q82" s="793"/>
      <c r="R82" s="793"/>
      <c r="S82" s="793"/>
      <c r="T82" s="793"/>
    </row>
    <row r="83" spans="1:20" ht="15.5" x14ac:dyDescent="0.35">
      <c r="A83" s="757"/>
      <c r="B83" s="734"/>
      <c r="C83" s="748"/>
      <c r="D83" s="735"/>
      <c r="E83" s="735"/>
      <c r="F83" s="736"/>
      <c r="G83" s="737"/>
      <c r="H83" s="737"/>
      <c r="I83" s="737"/>
      <c r="J83" s="737"/>
      <c r="K83" s="737"/>
      <c r="L83" s="737"/>
      <c r="M83" s="737"/>
      <c r="N83" s="737"/>
      <c r="O83" s="737"/>
      <c r="P83" s="737"/>
      <c r="Q83" s="794"/>
      <c r="R83" s="794"/>
      <c r="S83" s="794"/>
      <c r="T83" s="794"/>
    </row>
    <row r="84" spans="1:20" ht="15.5" x14ac:dyDescent="0.35">
      <c r="A84" s="756"/>
      <c r="B84" s="734"/>
      <c r="C84" s="748"/>
      <c r="D84" s="735"/>
      <c r="E84" s="735"/>
      <c r="F84" s="736"/>
      <c r="G84" s="754"/>
      <c r="H84" s="754"/>
      <c r="I84" s="754"/>
      <c r="J84" s="754"/>
      <c r="K84" s="754"/>
      <c r="L84" s="754"/>
      <c r="M84" s="754"/>
      <c r="N84" s="754"/>
      <c r="O84" s="754"/>
      <c r="P84" s="754"/>
      <c r="Q84" s="793"/>
      <c r="R84" s="793"/>
      <c r="S84" s="793"/>
      <c r="T84" s="793"/>
    </row>
    <row r="85" spans="1:20" ht="15.5" x14ac:dyDescent="0.35">
      <c r="A85" s="757"/>
      <c r="B85" s="734"/>
      <c r="C85" s="748"/>
      <c r="D85" s="735"/>
      <c r="E85" s="735"/>
      <c r="F85" s="736"/>
      <c r="G85" s="737"/>
      <c r="H85" s="737"/>
      <c r="I85" s="737"/>
      <c r="J85" s="737"/>
      <c r="K85" s="737"/>
      <c r="L85" s="737"/>
      <c r="M85" s="737"/>
      <c r="N85" s="737"/>
      <c r="O85" s="737"/>
      <c r="P85" s="737"/>
      <c r="Q85" s="794"/>
      <c r="R85" s="794"/>
      <c r="S85" s="794"/>
      <c r="T85" s="794"/>
    </row>
    <row r="86" spans="1:20" ht="15.5" x14ac:dyDescent="0.35">
      <c r="A86" s="758"/>
      <c r="B86" s="759"/>
      <c r="C86" s="759"/>
      <c r="D86" s="760"/>
      <c r="E86" s="760"/>
      <c r="F86" s="759"/>
      <c r="G86" s="761"/>
      <c r="H86" s="761"/>
      <c r="I86" s="761"/>
      <c r="J86" s="761"/>
      <c r="K86" s="761"/>
      <c r="L86" s="761"/>
      <c r="M86" s="761"/>
      <c r="N86" s="761"/>
      <c r="O86" s="761"/>
      <c r="P86" s="761"/>
      <c r="Q86" s="761"/>
      <c r="R86" s="761"/>
      <c r="S86" s="761"/>
      <c r="T86" s="761"/>
    </row>
    <row r="87" spans="1:20" ht="15.5" x14ac:dyDescent="0.35">
      <c r="A87" s="762"/>
      <c r="B87" s="763"/>
      <c r="C87" s="764"/>
      <c r="D87" s="765"/>
      <c r="E87" s="765"/>
      <c r="F87" s="764"/>
      <c r="G87" s="766"/>
      <c r="H87" s="766"/>
      <c r="I87" s="766"/>
      <c r="J87" s="766"/>
      <c r="K87" s="766"/>
      <c r="L87" s="766"/>
      <c r="M87" s="766"/>
      <c r="N87" s="766"/>
      <c r="O87" s="766"/>
      <c r="P87" s="766"/>
      <c r="Q87" s="766"/>
      <c r="R87" s="766"/>
      <c r="S87" s="766"/>
      <c r="T87" s="766"/>
    </row>
    <row r="88" spans="1:20" ht="15.5" x14ac:dyDescent="0.35">
      <c r="A88" s="757"/>
      <c r="B88" s="734"/>
      <c r="C88" s="748"/>
      <c r="D88" s="735"/>
      <c r="E88" s="735"/>
      <c r="F88" s="736"/>
      <c r="G88" s="737"/>
      <c r="H88" s="737"/>
      <c r="I88" s="737"/>
      <c r="J88" s="737"/>
      <c r="K88" s="737"/>
      <c r="L88" s="737"/>
      <c r="M88" s="737"/>
      <c r="N88" s="737"/>
      <c r="O88" s="737"/>
      <c r="P88" s="737"/>
      <c r="Q88" s="794"/>
      <c r="R88" s="794"/>
      <c r="S88" s="794"/>
      <c r="T88" s="794"/>
    </row>
    <row r="89" spans="1:20" ht="16" thickBot="1" x14ac:dyDescent="0.4">
      <c r="A89" s="767"/>
      <c r="B89" s="768"/>
      <c r="C89" s="769"/>
      <c r="D89" s="770"/>
      <c r="E89" s="770"/>
      <c r="F89" s="771"/>
      <c r="G89" s="772"/>
      <c r="H89" s="772"/>
      <c r="I89" s="772"/>
      <c r="J89" s="772"/>
      <c r="K89" s="772"/>
      <c r="L89" s="772"/>
      <c r="M89" s="772"/>
      <c r="N89" s="772"/>
      <c r="O89" s="772"/>
      <c r="P89" s="772"/>
      <c r="Q89" s="795"/>
      <c r="R89" s="795"/>
      <c r="S89" s="795"/>
      <c r="T89" s="795"/>
    </row>
    <row r="90" spans="1:20" ht="15.5" x14ac:dyDescent="0.35">
      <c r="A90" s="773"/>
      <c r="B90" s="774"/>
      <c r="C90" s="775"/>
      <c r="D90" s="776"/>
      <c r="E90" s="777"/>
      <c r="F90" s="778"/>
      <c r="G90" s="779"/>
      <c r="H90" s="779"/>
      <c r="I90" s="779"/>
      <c r="J90" s="779"/>
      <c r="K90" s="761"/>
      <c r="L90" s="779"/>
      <c r="M90" s="779"/>
      <c r="N90" s="779"/>
      <c r="O90" s="779"/>
      <c r="P90" s="779"/>
      <c r="Q90" s="779"/>
      <c r="R90" s="779"/>
      <c r="S90" s="780"/>
      <c r="T90" s="780"/>
    </row>
    <row r="91" spans="1:20" ht="15.5" x14ac:dyDescent="0.35">
      <c r="A91" s="781"/>
      <c r="B91" s="780"/>
      <c r="C91" s="780"/>
      <c r="D91" s="782" t="s">
        <v>963</v>
      </c>
      <c r="E91" s="783"/>
      <c r="F91" s="784"/>
      <c r="G91" s="785"/>
      <c r="H91" s="786"/>
      <c r="I91" s="787"/>
      <c r="J91" s="787"/>
      <c r="K91" s="787"/>
      <c r="L91" s="787"/>
      <c r="M91" s="788"/>
      <c r="N91" s="788"/>
      <c r="O91" s="788"/>
      <c r="P91" s="788"/>
      <c r="Q91" s="788"/>
      <c r="R91" s="788"/>
      <c r="S91" s="780"/>
      <c r="T91" s="780"/>
    </row>
    <row r="92" spans="1:20" ht="15.5" x14ac:dyDescent="0.35">
      <c r="A92" s="781"/>
      <c r="B92" s="780"/>
      <c r="C92" s="780"/>
      <c r="D92" s="784"/>
      <c r="E92" s="789"/>
      <c r="F92" s="790"/>
      <c r="G92" s="785"/>
      <c r="H92" s="786"/>
      <c r="I92" s="787"/>
      <c r="J92" s="787"/>
      <c r="K92" s="787"/>
      <c r="L92" s="787"/>
      <c r="M92" s="788"/>
      <c r="N92" s="788"/>
      <c r="O92" s="788"/>
      <c r="P92" s="788"/>
      <c r="Q92" s="788"/>
      <c r="R92" s="788"/>
      <c r="S92" s="780"/>
      <c r="T92" s="780"/>
    </row>
    <row r="93" spans="1:20" ht="15.5" x14ac:dyDescent="0.35">
      <c r="A93" s="781"/>
      <c r="B93" s="780"/>
      <c r="C93" s="780"/>
      <c r="D93" s="791"/>
      <c r="E93" s="789"/>
      <c r="F93" s="782" t="s">
        <v>964</v>
      </c>
      <c r="G93" s="785"/>
      <c r="H93" s="786"/>
      <c r="I93" s="787"/>
      <c r="J93" s="787"/>
      <c r="K93" s="787"/>
      <c r="L93" s="787"/>
      <c r="M93" s="788"/>
      <c r="N93" s="788"/>
      <c r="O93" s="788"/>
      <c r="P93" s="788"/>
      <c r="Q93" s="788"/>
      <c r="R93" s="788"/>
      <c r="S93" s="780"/>
      <c r="T93" s="780"/>
    </row>
    <row r="94" spans="1:20" ht="15.5" x14ac:dyDescent="0.35">
      <c r="A94" s="781"/>
      <c r="B94" s="780"/>
      <c r="C94" s="780"/>
      <c r="D94" s="792"/>
      <c r="E94" s="789"/>
      <c r="F94" s="1162" t="s">
        <v>965</v>
      </c>
      <c r="G94" s="1162"/>
      <c r="H94" s="1162"/>
      <c r="I94" s="1162"/>
      <c r="J94" s="1162"/>
      <c r="K94" s="1162"/>
      <c r="L94" s="1162"/>
      <c r="M94" s="788"/>
      <c r="N94" s="788"/>
      <c r="O94" s="788"/>
      <c r="P94" s="788"/>
      <c r="Q94" s="788"/>
      <c r="R94" s="788"/>
      <c r="S94" s="780"/>
      <c r="T94" s="780"/>
    </row>
  </sheetData>
  <mergeCells count="11">
    <mergeCell ref="F94:L94"/>
    <mergeCell ref="A2:T2"/>
    <mergeCell ref="A6:A7"/>
    <mergeCell ref="B6:B7"/>
    <mergeCell ref="C6:C7"/>
    <mergeCell ref="D6:D7"/>
    <mergeCell ref="E6:E7"/>
    <mergeCell ref="F6:F7"/>
    <mergeCell ref="G6:R6"/>
    <mergeCell ref="S6:S7"/>
    <mergeCell ref="T6:T7"/>
  </mergeCells>
  <conditionalFormatting sqref="S9:S80">
    <cfRule type="cellIs" dxfId="1064" priority="45" operator="equal">
      <formula>"Issued"</formula>
    </cfRule>
  </conditionalFormatting>
  <conditionalFormatting sqref="S9:S14">
    <cfRule type="cellIs" dxfId="1063" priority="44" operator="equal">
      <formula>"Not Issued"</formula>
    </cfRule>
  </conditionalFormatting>
  <conditionalFormatting sqref="S16">
    <cfRule type="cellIs" dxfId="1062" priority="43" operator="equal">
      <formula>"Not Issued"</formula>
    </cfRule>
  </conditionalFormatting>
  <conditionalFormatting sqref="S18:S20">
    <cfRule type="cellIs" dxfId="1061" priority="42" operator="equal">
      <formula>"Not Issued"</formula>
    </cfRule>
  </conditionalFormatting>
  <conditionalFormatting sqref="S22:S24">
    <cfRule type="cellIs" dxfId="1060" priority="41" operator="equal">
      <formula>"Not Issued"</formula>
    </cfRule>
  </conditionalFormatting>
  <conditionalFormatting sqref="S26:S28">
    <cfRule type="cellIs" dxfId="1059" priority="40" operator="equal">
      <formula>"Not Issued"</formula>
    </cfRule>
  </conditionalFormatting>
  <conditionalFormatting sqref="S29">
    <cfRule type="cellIs" dxfId="1058" priority="39" operator="equal">
      <formula>"Not Issued"</formula>
    </cfRule>
  </conditionalFormatting>
  <conditionalFormatting sqref="S31:S32">
    <cfRule type="cellIs" dxfId="1057" priority="38" operator="equal">
      <formula>"Not Issued"</formula>
    </cfRule>
  </conditionalFormatting>
  <conditionalFormatting sqref="S33">
    <cfRule type="cellIs" dxfId="1056" priority="37" operator="equal">
      <formula>"Not Issued"</formula>
    </cfRule>
  </conditionalFormatting>
  <conditionalFormatting sqref="S38:S39">
    <cfRule type="cellIs" dxfId="1055" priority="36" operator="equal">
      <formula>"Not Issued"</formula>
    </cfRule>
  </conditionalFormatting>
  <conditionalFormatting sqref="S40">
    <cfRule type="cellIs" dxfId="1054" priority="35" operator="equal">
      <formula>"Not Issued"</formula>
    </cfRule>
  </conditionalFormatting>
  <conditionalFormatting sqref="S35:S36">
    <cfRule type="cellIs" dxfId="1053" priority="34" operator="equal">
      <formula>"Not Issued"</formula>
    </cfRule>
  </conditionalFormatting>
  <conditionalFormatting sqref="S40:S41">
    <cfRule type="cellIs" dxfId="1052" priority="33" operator="equal">
      <formula>"Not Issued"</formula>
    </cfRule>
  </conditionalFormatting>
  <conditionalFormatting sqref="S42:S43">
    <cfRule type="cellIs" dxfId="1051" priority="32" operator="equal">
      <formula>"Not Issued"</formula>
    </cfRule>
  </conditionalFormatting>
  <conditionalFormatting sqref="S45:S53">
    <cfRule type="cellIs" dxfId="1050" priority="31" operator="equal">
      <formula>"Not Issued"</formula>
    </cfRule>
  </conditionalFormatting>
  <conditionalFormatting sqref="S47:S48">
    <cfRule type="cellIs" dxfId="1049" priority="30" operator="equal">
      <formula>"Not Issued"</formula>
    </cfRule>
  </conditionalFormatting>
  <conditionalFormatting sqref="S49:S50">
    <cfRule type="cellIs" dxfId="1048" priority="29" operator="equal">
      <formula>"Not Issued"</formula>
    </cfRule>
  </conditionalFormatting>
  <conditionalFormatting sqref="S51:S52">
    <cfRule type="cellIs" dxfId="1047" priority="28" operator="equal">
      <formula>"Not Issued"</formula>
    </cfRule>
  </conditionalFormatting>
  <conditionalFormatting sqref="S53">
    <cfRule type="cellIs" dxfId="1046" priority="27" operator="equal">
      <formula>"Not Issued"</formula>
    </cfRule>
  </conditionalFormatting>
  <conditionalFormatting sqref="S55:S64">
    <cfRule type="cellIs" dxfId="1045" priority="26" operator="equal">
      <formula>"Not Issued"</formula>
    </cfRule>
  </conditionalFormatting>
  <conditionalFormatting sqref="S57:S58">
    <cfRule type="cellIs" dxfId="1044" priority="25" operator="equal">
      <formula>"Not Issued"</formula>
    </cfRule>
  </conditionalFormatting>
  <conditionalFormatting sqref="S59:S60">
    <cfRule type="cellIs" dxfId="1043" priority="24" operator="equal">
      <formula>"Not Issued"</formula>
    </cfRule>
  </conditionalFormatting>
  <conditionalFormatting sqref="S61:S62">
    <cfRule type="cellIs" dxfId="1042" priority="23" operator="equal">
      <formula>"Not Issued"</formula>
    </cfRule>
  </conditionalFormatting>
  <conditionalFormatting sqref="S63">
    <cfRule type="cellIs" dxfId="1041" priority="22" operator="equal">
      <formula>"Not Issued"</formula>
    </cfRule>
  </conditionalFormatting>
  <conditionalFormatting sqref="S64">
    <cfRule type="cellIs" dxfId="1040" priority="21" operator="equal">
      <formula>"Not Issued"</formula>
    </cfRule>
  </conditionalFormatting>
  <conditionalFormatting sqref="S66">
    <cfRule type="cellIs" dxfId="1039" priority="20" operator="equal">
      <formula>"Not Issued"</formula>
    </cfRule>
  </conditionalFormatting>
  <conditionalFormatting sqref="S67">
    <cfRule type="cellIs" dxfId="1038" priority="19" operator="equal">
      <formula>"Not Issued"</formula>
    </cfRule>
  </conditionalFormatting>
  <conditionalFormatting sqref="S68">
    <cfRule type="cellIs" dxfId="1037" priority="18" operator="equal">
      <formula>"Not Issued"</formula>
    </cfRule>
  </conditionalFormatting>
  <conditionalFormatting sqref="S70">
    <cfRule type="cellIs" dxfId="1036" priority="17" operator="equal">
      <formula>"Not Issued"</formula>
    </cfRule>
  </conditionalFormatting>
  <conditionalFormatting sqref="S71">
    <cfRule type="cellIs" dxfId="1035" priority="16" operator="equal">
      <formula>"Not Issued"</formula>
    </cfRule>
  </conditionalFormatting>
  <conditionalFormatting sqref="S73">
    <cfRule type="cellIs" dxfId="1034" priority="15" operator="equal">
      <formula>"Not Issued"</formula>
    </cfRule>
  </conditionalFormatting>
  <conditionalFormatting sqref="S74">
    <cfRule type="cellIs" dxfId="1033" priority="14" operator="equal">
      <formula>"Not Issued"</formula>
    </cfRule>
  </conditionalFormatting>
  <conditionalFormatting sqref="S75">
    <cfRule type="cellIs" dxfId="1032" priority="13" operator="equal">
      <formula>"Not Issued"</formula>
    </cfRule>
  </conditionalFormatting>
  <conditionalFormatting sqref="S76">
    <cfRule type="cellIs" dxfId="1031" priority="12" operator="equal">
      <formula>"Not Issued"</formula>
    </cfRule>
  </conditionalFormatting>
  <conditionalFormatting sqref="S78">
    <cfRule type="cellIs" dxfId="1030" priority="11" operator="equal">
      <formula>"Not Issued"</formula>
    </cfRule>
  </conditionalFormatting>
  <conditionalFormatting sqref="S79">
    <cfRule type="cellIs" dxfId="1029" priority="10" operator="equal">
      <formula>"Not Issued"</formula>
    </cfRule>
  </conditionalFormatting>
  <conditionalFormatting sqref="S80">
    <cfRule type="cellIs" dxfId="1028" priority="7" operator="equal">
      <formula>"Not Issued"</formula>
    </cfRule>
  </conditionalFormatting>
  <conditionalFormatting sqref="S81">
    <cfRule type="cellIs" dxfId="1027" priority="1" operator="equal">
      <formula>"Issued"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E00-000000000000}">
          <x14:formula1>
            <xm:f>'C:\Users\kayode.ajayi\Desktop\IA Presentation\[AE INTEGRATED MGT MODULE2 updated2.xlsm]DataVal sheet'!#REF!</xm:f>
          </x14:formula1>
          <xm:sqref>S9:S14 S78:S80 S16 S18:S20 S22:S24 S26:S29 S35:S36 S31:S33 S38:S43 S55:S64 S45:S53 S66:S68 S70:S71 S73:S76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6"/>
  <dimension ref="A1:AC177"/>
  <sheetViews>
    <sheetView workbookViewId="0">
      <selection activeCell="T11" sqref="T11"/>
    </sheetView>
  </sheetViews>
  <sheetFormatPr defaultRowHeight="14.5" x14ac:dyDescent="0.35"/>
  <cols>
    <col min="1" max="1" width="3.453125" style="980" customWidth="1"/>
    <col min="3" max="3" width="14.6328125" customWidth="1"/>
    <col min="4" max="4" width="19.6328125" customWidth="1"/>
    <col min="6" max="6" width="18.6328125" customWidth="1"/>
    <col min="7" max="7" width="18.54296875" customWidth="1"/>
    <col min="21" max="21" width="13.453125" customWidth="1"/>
    <col min="22" max="22" width="39.08984375" customWidth="1"/>
    <col min="23" max="23" width="9.08984375" style="980"/>
  </cols>
  <sheetData>
    <row r="1" spans="1:29" s="279" customFormat="1" ht="48" customHeight="1" x14ac:dyDescent="1">
      <c r="A1" s="280" t="s">
        <v>1026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9" s="884" customFormat="1" ht="15" customHeight="1" x14ac:dyDescent="0.45">
      <c r="A2" s="1173"/>
      <c r="B2" s="1174"/>
      <c r="C2" s="1174"/>
      <c r="D2" s="1174"/>
      <c r="E2" s="1174"/>
      <c r="F2" s="1174"/>
      <c r="G2" s="1174"/>
      <c r="H2" s="1174"/>
      <c r="I2" s="1174"/>
      <c r="J2" s="1174"/>
      <c r="K2" s="1174"/>
      <c r="L2" s="1174"/>
      <c r="M2" s="1174"/>
      <c r="N2" s="1174"/>
      <c r="O2" s="1174"/>
      <c r="P2" s="1174"/>
      <c r="Q2" s="1174"/>
      <c r="R2" s="1174"/>
      <c r="S2" s="1174"/>
      <c r="T2" s="1174"/>
      <c r="U2" s="1174"/>
      <c r="V2" s="1174"/>
      <c r="W2" s="883"/>
      <c r="X2" s="883"/>
      <c r="Y2" s="883"/>
      <c r="Z2" s="883"/>
      <c r="AA2" s="883"/>
      <c r="AB2" s="883"/>
      <c r="AC2" s="883"/>
    </row>
    <row r="3" spans="1:29" s="886" customFormat="1" ht="18.75" customHeight="1" x14ac:dyDescent="0.35">
      <c r="A3" s="1175" t="s">
        <v>1003</v>
      </c>
      <c r="B3" s="1175"/>
      <c r="C3" s="1175"/>
      <c r="D3" s="1175"/>
      <c r="E3" s="1175"/>
      <c r="F3" s="1175"/>
      <c r="G3" s="885"/>
      <c r="I3" s="887"/>
      <c r="J3" s="888"/>
      <c r="K3" s="888"/>
      <c r="L3" s="888"/>
      <c r="M3" s="888"/>
      <c r="N3" s="887"/>
      <c r="V3" s="887"/>
      <c r="W3" s="889"/>
    </row>
    <row r="4" spans="1:29" s="992" customFormat="1" ht="18.75" customHeight="1" x14ac:dyDescent="0.35">
      <c r="A4" s="991"/>
      <c r="B4" s="1171" t="s">
        <v>177</v>
      </c>
      <c r="C4" s="1176" t="s">
        <v>1004</v>
      </c>
      <c r="D4" s="1178" t="s">
        <v>1005</v>
      </c>
      <c r="E4" s="1180" t="s">
        <v>1006</v>
      </c>
      <c r="F4" s="1182" t="s">
        <v>1007</v>
      </c>
      <c r="G4" s="1184" t="s">
        <v>1008</v>
      </c>
      <c r="H4" s="1185"/>
      <c r="I4" s="1185"/>
      <c r="J4" s="1185"/>
      <c r="K4" s="1185"/>
      <c r="L4" s="1186"/>
      <c r="M4" s="1187" t="s">
        <v>1009</v>
      </c>
      <c r="N4" s="1188"/>
      <c r="O4" s="1188"/>
      <c r="P4" s="1188"/>
      <c r="Q4" s="1188"/>
      <c r="R4" s="1188"/>
      <c r="S4" s="1189"/>
      <c r="T4" s="1190" t="s">
        <v>1010</v>
      </c>
      <c r="U4" s="1169" t="s">
        <v>1011</v>
      </c>
      <c r="V4" s="1171" t="s">
        <v>1012</v>
      </c>
      <c r="W4" s="991"/>
    </row>
    <row r="5" spans="1:29" s="990" customFormat="1" ht="74.25" customHeight="1" x14ac:dyDescent="0.35">
      <c r="A5" s="985"/>
      <c r="B5" s="1172"/>
      <c r="C5" s="1177"/>
      <c r="D5" s="1179"/>
      <c r="E5" s="1181"/>
      <c r="F5" s="1183"/>
      <c r="G5" s="986" t="s">
        <v>1013</v>
      </c>
      <c r="H5" s="986" t="s">
        <v>1014</v>
      </c>
      <c r="I5" s="986" t="s">
        <v>1015</v>
      </c>
      <c r="J5" s="987" t="s">
        <v>1016</v>
      </c>
      <c r="K5" s="986" t="s">
        <v>1017</v>
      </c>
      <c r="L5" s="987" t="s">
        <v>1018</v>
      </c>
      <c r="M5" s="986" t="s">
        <v>1019</v>
      </c>
      <c r="N5" s="986" t="s">
        <v>1020</v>
      </c>
      <c r="O5" s="986" t="s">
        <v>1021</v>
      </c>
      <c r="P5" s="986" t="s">
        <v>1022</v>
      </c>
      <c r="Q5" s="987" t="s">
        <v>1023</v>
      </c>
      <c r="R5" s="988" t="s">
        <v>1024</v>
      </c>
      <c r="S5" s="989" t="s">
        <v>1025</v>
      </c>
      <c r="T5" s="1191"/>
      <c r="U5" s="1170"/>
      <c r="V5" s="1172"/>
      <c r="W5" s="985"/>
    </row>
    <row r="6" spans="1:29" s="891" customFormat="1" x14ac:dyDescent="0.35">
      <c r="A6" s="890"/>
      <c r="B6" s="892">
        <v>1</v>
      </c>
      <c r="C6" s="893"/>
      <c r="D6" s="981"/>
      <c r="E6" s="894"/>
      <c r="F6" s="895"/>
      <c r="G6" s="982"/>
      <c r="H6" s="896"/>
      <c r="I6" s="896"/>
      <c r="J6" s="897"/>
      <c r="K6" s="897"/>
      <c r="L6" s="898"/>
      <c r="M6" s="899"/>
      <c r="N6" s="900"/>
      <c r="O6" s="901"/>
      <c r="P6" s="901"/>
      <c r="Q6" s="902"/>
      <c r="R6" s="903"/>
      <c r="S6" s="904"/>
      <c r="T6" s="905"/>
      <c r="U6" s="905"/>
      <c r="V6" s="906"/>
      <c r="W6" s="890"/>
    </row>
    <row r="7" spans="1:29" s="891" customFormat="1" x14ac:dyDescent="0.35">
      <c r="A7" s="890"/>
      <c r="B7" s="892">
        <f>1+B6</f>
        <v>2</v>
      </c>
      <c r="C7" s="893"/>
      <c r="D7" s="981"/>
      <c r="E7" s="894"/>
      <c r="F7" s="895"/>
      <c r="G7" s="982"/>
      <c r="H7" s="896"/>
      <c r="I7" s="896"/>
      <c r="J7" s="907"/>
      <c r="K7" s="897"/>
      <c r="L7" s="908"/>
      <c r="M7" s="909"/>
      <c r="N7" s="910"/>
      <c r="O7" s="911"/>
      <c r="P7" s="911"/>
      <c r="Q7" s="912"/>
      <c r="R7" s="913"/>
      <c r="S7" s="904"/>
      <c r="T7" s="905"/>
      <c r="U7" s="905"/>
      <c r="V7" s="906"/>
      <c r="W7" s="890"/>
    </row>
    <row r="8" spans="1:29" s="891" customFormat="1" x14ac:dyDescent="0.35">
      <c r="A8" s="890"/>
      <c r="B8" s="892">
        <f t="shared" ref="B8:B34" si="0">1+B7</f>
        <v>3</v>
      </c>
      <c r="C8" s="914"/>
      <c r="D8" s="981"/>
      <c r="E8" s="894"/>
      <c r="F8" s="915"/>
      <c r="G8" s="917"/>
      <c r="H8" s="916"/>
      <c r="I8" s="917"/>
      <c r="J8" s="918"/>
      <c r="K8" s="897"/>
      <c r="L8" s="908"/>
      <c r="M8" s="919"/>
      <c r="N8" s="910"/>
      <c r="O8" s="911"/>
      <c r="P8" s="911"/>
      <c r="Q8" s="912"/>
      <c r="R8" s="913"/>
      <c r="S8" s="920"/>
      <c r="T8" s="921"/>
      <c r="U8" s="905"/>
      <c r="V8" s="922"/>
      <c r="W8" s="890"/>
    </row>
    <row r="9" spans="1:29" s="891" customFormat="1" x14ac:dyDescent="0.35">
      <c r="A9" s="890"/>
      <c r="B9" s="892">
        <f t="shared" si="0"/>
        <v>4</v>
      </c>
      <c r="C9" s="914"/>
      <c r="D9" s="981"/>
      <c r="E9" s="894"/>
      <c r="F9" s="915"/>
      <c r="G9" s="917"/>
      <c r="H9" s="916"/>
      <c r="I9" s="917"/>
      <c r="J9" s="918"/>
      <c r="K9" s="923"/>
      <c r="L9" s="908"/>
      <c r="M9" s="909"/>
      <c r="N9" s="910"/>
      <c r="O9" s="911"/>
      <c r="P9" s="911"/>
      <c r="Q9" s="912"/>
      <c r="R9" s="913"/>
      <c r="S9" s="904"/>
      <c r="T9" s="921"/>
      <c r="U9" s="905"/>
      <c r="V9" s="922"/>
      <c r="W9" s="890"/>
    </row>
    <row r="10" spans="1:29" s="926" customFormat="1" x14ac:dyDescent="0.35">
      <c r="A10" s="890"/>
      <c r="B10" s="892">
        <f t="shared" si="0"/>
        <v>5</v>
      </c>
      <c r="C10" s="914"/>
      <c r="D10" s="981"/>
      <c r="E10" s="894"/>
      <c r="F10" s="915"/>
      <c r="G10" s="917"/>
      <c r="H10" s="924"/>
      <c r="I10" s="925"/>
      <c r="J10" s="923"/>
      <c r="K10" s="923"/>
      <c r="L10" s="908"/>
      <c r="M10" s="909"/>
      <c r="N10" s="910"/>
      <c r="O10" s="911"/>
      <c r="P10" s="911"/>
      <c r="Q10" s="912"/>
      <c r="R10" s="913"/>
      <c r="S10" s="904"/>
      <c r="T10" s="921"/>
      <c r="U10" s="921"/>
      <c r="V10" s="922"/>
      <c r="W10" s="890"/>
    </row>
    <row r="11" spans="1:29" s="935" customFormat="1" x14ac:dyDescent="0.35">
      <c r="A11" s="890"/>
      <c r="B11" s="892">
        <f t="shared" si="0"/>
        <v>6</v>
      </c>
      <c r="C11" s="914"/>
      <c r="D11" s="981"/>
      <c r="E11" s="894"/>
      <c r="F11" s="915"/>
      <c r="G11" s="917"/>
      <c r="H11" s="927"/>
      <c r="I11" s="928"/>
      <c r="J11" s="923"/>
      <c r="K11" s="897"/>
      <c r="L11" s="929"/>
      <c r="M11" s="930"/>
      <c r="N11" s="931"/>
      <c r="O11" s="911"/>
      <c r="P11" s="911"/>
      <c r="Q11" s="932"/>
      <c r="R11" s="933"/>
      <c r="S11" s="934"/>
      <c r="T11" s="921"/>
      <c r="U11" s="921"/>
      <c r="V11" s="922"/>
      <c r="W11" s="890"/>
    </row>
    <row r="12" spans="1:29" s="891" customFormat="1" x14ac:dyDescent="0.35">
      <c r="A12" s="890"/>
      <c r="B12" s="892">
        <f t="shared" si="0"/>
        <v>7</v>
      </c>
      <c r="C12" s="914"/>
      <c r="D12" s="983"/>
      <c r="E12" s="936"/>
      <c r="F12" s="915"/>
      <c r="G12" s="917"/>
      <c r="H12" s="924"/>
      <c r="I12" s="925"/>
      <c r="J12" s="937"/>
      <c r="K12" s="897"/>
      <c r="L12" s="938"/>
      <c r="M12" s="909"/>
      <c r="N12" s="910"/>
      <c r="O12" s="911"/>
      <c r="P12" s="911"/>
      <c r="Q12" s="912"/>
      <c r="R12" s="939"/>
      <c r="S12" s="934"/>
      <c r="T12" s="921"/>
      <c r="U12" s="921"/>
      <c r="V12" s="922"/>
      <c r="W12" s="890"/>
    </row>
    <row r="13" spans="1:29" s="957" customFormat="1" ht="18" customHeight="1" x14ac:dyDescent="0.35">
      <c r="A13" s="940"/>
      <c r="B13" s="941">
        <f t="shared" si="0"/>
        <v>8</v>
      </c>
      <c r="C13" s="942"/>
      <c r="D13" s="984"/>
      <c r="E13" s="944"/>
      <c r="F13" s="945"/>
      <c r="G13" s="947"/>
      <c r="H13" s="947"/>
      <c r="I13" s="947"/>
      <c r="J13" s="948"/>
      <c r="K13" s="949"/>
      <c r="L13" s="950"/>
      <c r="M13" s="909"/>
      <c r="N13" s="910"/>
      <c r="O13" s="951"/>
      <c r="P13" s="951"/>
      <c r="Q13" s="952"/>
      <c r="R13" s="953"/>
      <c r="S13" s="954"/>
      <c r="T13" s="955"/>
      <c r="U13" s="955"/>
      <c r="V13" s="956"/>
      <c r="W13" s="940"/>
    </row>
    <row r="14" spans="1:29" s="957" customFormat="1" ht="18" customHeight="1" x14ac:dyDescent="0.35">
      <c r="A14" s="940"/>
      <c r="B14" s="941">
        <f t="shared" si="0"/>
        <v>9</v>
      </c>
      <c r="C14" s="942"/>
      <c r="D14" s="984"/>
      <c r="E14" s="958"/>
      <c r="F14" s="945"/>
      <c r="G14" s="947"/>
      <c r="H14" s="959"/>
      <c r="I14" s="959"/>
      <c r="J14" s="949"/>
      <c r="K14" s="960"/>
      <c r="L14" s="950"/>
      <c r="M14" s="961"/>
      <c r="N14" s="962"/>
      <c r="O14" s="951"/>
      <c r="P14" s="951"/>
      <c r="Q14" s="952"/>
      <c r="R14" s="963"/>
      <c r="S14" s="964"/>
      <c r="T14" s="955"/>
      <c r="U14" s="955"/>
      <c r="V14" s="956"/>
      <c r="W14" s="940"/>
    </row>
    <row r="15" spans="1:29" s="968" customFormat="1" ht="18" customHeight="1" x14ac:dyDescent="0.3">
      <c r="A15" s="965"/>
      <c r="B15" s="941">
        <f t="shared" si="0"/>
        <v>10</v>
      </c>
      <c r="C15" s="942"/>
      <c r="D15" s="943"/>
      <c r="E15" s="958"/>
      <c r="F15" s="945"/>
      <c r="G15" s="946"/>
      <c r="H15" s="947"/>
      <c r="I15" s="947"/>
      <c r="J15" s="949"/>
      <c r="K15" s="949"/>
      <c r="L15" s="966"/>
      <c r="M15" s="961"/>
      <c r="N15" s="910"/>
      <c r="O15" s="951"/>
      <c r="P15" s="951"/>
      <c r="Q15" s="952"/>
      <c r="R15" s="953"/>
      <c r="S15" s="967"/>
      <c r="T15" s="955"/>
      <c r="U15" s="955"/>
      <c r="V15" s="956"/>
      <c r="W15" s="965"/>
    </row>
    <row r="16" spans="1:29" s="968" customFormat="1" ht="18" customHeight="1" x14ac:dyDescent="0.3">
      <c r="A16" s="965"/>
      <c r="B16" s="941">
        <f t="shared" si="0"/>
        <v>11</v>
      </c>
      <c r="C16" s="942"/>
      <c r="D16" s="943"/>
      <c r="E16" s="944"/>
      <c r="F16" s="945"/>
      <c r="G16" s="946"/>
      <c r="H16" s="947"/>
      <c r="I16" s="947"/>
      <c r="J16" s="969"/>
      <c r="K16" s="960"/>
      <c r="L16" s="970"/>
      <c r="M16" s="909"/>
      <c r="N16" s="931"/>
      <c r="O16" s="951"/>
      <c r="P16" s="971"/>
      <c r="Q16" s="952"/>
      <c r="R16" s="972"/>
      <c r="S16" s="973"/>
      <c r="T16" s="955"/>
      <c r="U16" s="955"/>
      <c r="V16" s="956"/>
      <c r="W16" s="965"/>
    </row>
    <row r="17" spans="1:23" s="968" customFormat="1" ht="18" customHeight="1" x14ac:dyDescent="0.3">
      <c r="A17" s="965"/>
      <c r="B17" s="941">
        <f t="shared" si="0"/>
        <v>12</v>
      </c>
      <c r="C17" s="942"/>
      <c r="D17" s="943"/>
      <c r="E17" s="944"/>
      <c r="F17" s="945"/>
      <c r="G17" s="974"/>
      <c r="H17" s="975"/>
      <c r="I17" s="975"/>
      <c r="J17" s="976"/>
      <c r="K17" s="976"/>
      <c r="L17" s="950"/>
      <c r="M17" s="909"/>
      <c r="N17" s="977"/>
      <c r="O17" s="951"/>
      <c r="P17" s="951"/>
      <c r="Q17" s="952"/>
      <c r="R17" s="953"/>
      <c r="S17" s="978"/>
      <c r="T17" s="955"/>
      <c r="U17" s="955"/>
      <c r="V17" s="956"/>
      <c r="W17" s="965"/>
    </row>
    <row r="18" spans="1:23" s="968" customFormat="1" ht="18" customHeight="1" x14ac:dyDescent="0.3">
      <c r="A18" s="965"/>
      <c r="B18" s="941">
        <f t="shared" si="0"/>
        <v>13</v>
      </c>
      <c r="C18" s="942"/>
      <c r="D18" s="943"/>
      <c r="E18" s="944"/>
      <c r="F18" s="945"/>
      <c r="G18" s="974"/>
      <c r="H18" s="947"/>
      <c r="I18" s="947"/>
      <c r="J18" s="949"/>
      <c r="K18" s="949"/>
      <c r="L18" s="970"/>
      <c r="M18" s="909"/>
      <c r="N18" s="910"/>
      <c r="O18" s="951"/>
      <c r="P18" s="951"/>
      <c r="Q18" s="952"/>
      <c r="R18" s="953"/>
      <c r="S18" s="954"/>
      <c r="T18" s="955"/>
      <c r="U18" s="955"/>
      <c r="V18" s="956"/>
      <c r="W18" s="965"/>
    </row>
    <row r="19" spans="1:23" s="968" customFormat="1" ht="18" customHeight="1" x14ac:dyDescent="0.3">
      <c r="A19" s="965"/>
      <c r="B19" s="941">
        <f t="shared" si="0"/>
        <v>14</v>
      </c>
      <c r="C19" s="942"/>
      <c r="D19" s="943"/>
      <c r="E19" s="944"/>
      <c r="F19" s="945"/>
      <c r="G19" s="974"/>
      <c r="H19" s="947"/>
      <c r="I19" s="947"/>
      <c r="J19" s="949"/>
      <c r="K19" s="949"/>
      <c r="L19" s="950"/>
      <c r="M19" s="909"/>
      <c r="N19" s="910"/>
      <c r="O19" s="951"/>
      <c r="P19" s="951"/>
      <c r="Q19" s="952"/>
      <c r="R19" s="953"/>
      <c r="S19" s="954"/>
      <c r="T19" s="955"/>
      <c r="U19" s="955"/>
      <c r="V19" s="956"/>
      <c r="W19" s="965"/>
    </row>
    <row r="20" spans="1:23" s="968" customFormat="1" ht="18" customHeight="1" x14ac:dyDescent="0.3">
      <c r="A20" s="965"/>
      <c r="B20" s="941">
        <f t="shared" si="0"/>
        <v>15</v>
      </c>
      <c r="C20" s="942"/>
      <c r="D20" s="943"/>
      <c r="E20" s="944"/>
      <c r="F20" s="945"/>
      <c r="G20" s="974"/>
      <c r="H20" s="947"/>
      <c r="I20" s="947"/>
      <c r="J20" s="949"/>
      <c r="K20" s="949"/>
      <c r="L20" s="950"/>
      <c r="M20" s="909"/>
      <c r="N20" s="910"/>
      <c r="O20" s="951"/>
      <c r="P20" s="951"/>
      <c r="Q20" s="952"/>
      <c r="R20" s="953"/>
      <c r="S20" s="954"/>
      <c r="T20" s="955"/>
      <c r="U20" s="955"/>
      <c r="V20" s="956"/>
      <c r="W20" s="965"/>
    </row>
    <row r="21" spans="1:23" s="727" customFormat="1" ht="13" x14ac:dyDescent="0.3">
      <c r="A21" s="979"/>
      <c r="B21" s="941">
        <f t="shared" si="0"/>
        <v>16</v>
      </c>
      <c r="C21" s="942"/>
      <c r="D21" s="943"/>
      <c r="E21" s="944"/>
      <c r="F21" s="945"/>
      <c r="G21" s="974"/>
      <c r="H21" s="947"/>
      <c r="I21" s="947"/>
      <c r="J21" s="949"/>
      <c r="K21" s="949"/>
      <c r="L21" s="950"/>
      <c r="M21" s="909"/>
      <c r="N21" s="910"/>
      <c r="O21" s="951"/>
      <c r="P21" s="951"/>
      <c r="Q21" s="952"/>
      <c r="R21" s="953"/>
      <c r="S21" s="954"/>
      <c r="T21" s="955"/>
      <c r="U21" s="955"/>
      <c r="V21" s="956"/>
      <c r="W21" s="979"/>
    </row>
    <row r="22" spans="1:23" s="727" customFormat="1" ht="13" x14ac:dyDescent="0.3">
      <c r="A22" s="979"/>
      <c r="B22" s="941">
        <f t="shared" si="0"/>
        <v>17</v>
      </c>
      <c r="C22" s="942"/>
      <c r="D22" s="943"/>
      <c r="E22" s="944"/>
      <c r="F22" s="945"/>
      <c r="G22" s="974"/>
      <c r="H22" s="947"/>
      <c r="I22" s="947"/>
      <c r="J22" s="949"/>
      <c r="K22" s="949"/>
      <c r="L22" s="950"/>
      <c r="M22" s="909"/>
      <c r="N22" s="910"/>
      <c r="O22" s="951"/>
      <c r="P22" s="951"/>
      <c r="Q22" s="952"/>
      <c r="R22" s="953"/>
      <c r="S22" s="954"/>
      <c r="T22" s="955"/>
      <c r="U22" s="955"/>
      <c r="V22" s="956"/>
      <c r="W22" s="979"/>
    </row>
    <row r="23" spans="1:23" x14ac:dyDescent="0.35">
      <c r="B23" s="941">
        <f t="shared" si="0"/>
        <v>18</v>
      </c>
      <c r="C23" s="942"/>
      <c r="D23" s="943"/>
      <c r="E23" s="944"/>
      <c r="F23" s="945"/>
      <c r="G23" s="974"/>
      <c r="H23" s="947"/>
      <c r="I23" s="947"/>
      <c r="J23" s="949"/>
      <c r="K23" s="949"/>
      <c r="L23" s="950"/>
      <c r="M23" s="909"/>
      <c r="N23" s="910"/>
      <c r="O23" s="951"/>
      <c r="P23" s="951"/>
      <c r="Q23" s="952"/>
      <c r="R23" s="953"/>
      <c r="S23" s="954"/>
      <c r="T23" s="955"/>
      <c r="U23" s="955"/>
      <c r="V23" s="956"/>
    </row>
    <row r="24" spans="1:23" x14ac:dyDescent="0.35">
      <c r="B24" s="941">
        <f t="shared" si="0"/>
        <v>19</v>
      </c>
      <c r="C24" s="942"/>
      <c r="D24" s="943"/>
      <c r="E24" s="944"/>
      <c r="F24" s="945"/>
      <c r="G24" s="974"/>
      <c r="H24" s="947"/>
      <c r="I24" s="947"/>
      <c r="J24" s="949"/>
      <c r="K24" s="949"/>
      <c r="L24" s="950"/>
      <c r="M24" s="909"/>
      <c r="N24" s="910"/>
      <c r="O24" s="951"/>
      <c r="P24" s="951"/>
      <c r="Q24" s="952"/>
      <c r="R24" s="953"/>
      <c r="S24" s="954"/>
      <c r="T24" s="955"/>
      <c r="U24" s="955"/>
      <c r="V24" s="956"/>
    </row>
    <row r="25" spans="1:23" x14ac:dyDescent="0.35">
      <c r="B25" s="941">
        <f t="shared" si="0"/>
        <v>20</v>
      </c>
      <c r="C25" s="942"/>
      <c r="D25" s="943"/>
      <c r="E25" s="944"/>
      <c r="F25" s="945"/>
      <c r="G25" s="974"/>
      <c r="H25" s="947"/>
      <c r="I25" s="947"/>
      <c r="J25" s="949"/>
      <c r="K25" s="949"/>
      <c r="L25" s="950"/>
      <c r="M25" s="909"/>
      <c r="N25" s="910"/>
      <c r="O25" s="951"/>
      <c r="P25" s="951"/>
      <c r="Q25" s="952"/>
      <c r="R25" s="953"/>
      <c r="S25" s="954"/>
      <c r="T25" s="955"/>
      <c r="U25" s="955"/>
      <c r="V25" s="956"/>
    </row>
    <row r="26" spans="1:23" x14ac:dyDescent="0.35">
      <c r="B26" s="941">
        <f t="shared" si="0"/>
        <v>21</v>
      </c>
      <c r="C26" s="942"/>
      <c r="D26" s="943"/>
      <c r="E26" s="944"/>
      <c r="F26" s="945"/>
      <c r="G26" s="974"/>
      <c r="H26" s="947"/>
      <c r="I26" s="947"/>
      <c r="J26" s="949"/>
      <c r="K26" s="949"/>
      <c r="L26" s="950"/>
      <c r="M26" s="909"/>
      <c r="N26" s="910"/>
      <c r="O26" s="951"/>
      <c r="P26" s="951"/>
      <c r="Q26" s="952"/>
      <c r="R26" s="953"/>
      <c r="S26" s="954"/>
      <c r="T26" s="955"/>
      <c r="U26" s="955"/>
      <c r="V26" s="956"/>
    </row>
    <row r="27" spans="1:23" x14ac:dyDescent="0.35">
      <c r="B27" s="941">
        <f t="shared" si="0"/>
        <v>22</v>
      </c>
      <c r="C27" s="942"/>
      <c r="D27" s="943"/>
      <c r="E27" s="944"/>
      <c r="F27" s="945"/>
      <c r="G27" s="974"/>
      <c r="H27" s="947"/>
      <c r="I27" s="947"/>
      <c r="J27" s="949"/>
      <c r="K27" s="949"/>
      <c r="L27" s="950"/>
      <c r="M27" s="909"/>
      <c r="N27" s="910"/>
      <c r="O27" s="951"/>
      <c r="P27" s="951"/>
      <c r="Q27" s="952"/>
      <c r="R27" s="953"/>
      <c r="S27" s="954"/>
      <c r="T27" s="955"/>
      <c r="U27" s="955"/>
      <c r="V27" s="956"/>
    </row>
    <row r="28" spans="1:23" x14ac:dyDescent="0.35">
      <c r="B28" s="941">
        <f t="shared" si="0"/>
        <v>23</v>
      </c>
      <c r="C28" s="942"/>
      <c r="D28" s="943"/>
      <c r="E28" s="944"/>
      <c r="F28" s="945"/>
      <c r="G28" s="974"/>
      <c r="H28" s="947"/>
      <c r="I28" s="947"/>
      <c r="J28" s="949"/>
      <c r="K28" s="949"/>
      <c r="L28" s="950"/>
      <c r="M28" s="909"/>
      <c r="N28" s="910"/>
      <c r="O28" s="951"/>
      <c r="P28" s="951"/>
      <c r="Q28" s="952"/>
      <c r="R28" s="953"/>
      <c r="S28" s="954"/>
      <c r="T28" s="955"/>
      <c r="U28" s="955"/>
      <c r="V28" s="956"/>
    </row>
    <row r="29" spans="1:23" s="882" customFormat="1" x14ac:dyDescent="0.35">
      <c r="A29" s="980"/>
      <c r="B29" s="941">
        <f t="shared" si="0"/>
        <v>24</v>
      </c>
      <c r="C29" s="942"/>
      <c r="D29" s="943"/>
      <c r="E29" s="944"/>
      <c r="F29" s="945"/>
      <c r="G29" s="974"/>
      <c r="H29" s="947"/>
      <c r="I29" s="947"/>
      <c r="J29" s="949"/>
      <c r="K29" s="949"/>
      <c r="L29" s="950"/>
      <c r="M29" s="909"/>
      <c r="N29" s="910"/>
      <c r="O29" s="951"/>
      <c r="P29" s="951"/>
      <c r="Q29" s="952"/>
      <c r="R29" s="953"/>
      <c r="S29" s="954"/>
      <c r="T29" s="955"/>
      <c r="U29" s="955"/>
      <c r="V29" s="956"/>
      <c r="W29" s="980"/>
    </row>
    <row r="30" spans="1:23" s="882" customFormat="1" x14ac:dyDescent="0.35">
      <c r="A30" s="980"/>
      <c r="B30" s="941">
        <f t="shared" si="0"/>
        <v>25</v>
      </c>
      <c r="C30" s="942"/>
      <c r="D30" s="943"/>
      <c r="E30" s="944"/>
      <c r="F30" s="945"/>
      <c r="G30" s="974"/>
      <c r="H30" s="947"/>
      <c r="I30" s="947"/>
      <c r="J30" s="949"/>
      <c r="K30" s="949"/>
      <c r="L30" s="950"/>
      <c r="M30" s="909"/>
      <c r="N30" s="910"/>
      <c r="O30" s="951"/>
      <c r="P30" s="951"/>
      <c r="Q30" s="952"/>
      <c r="R30" s="953"/>
      <c r="S30" s="954"/>
      <c r="T30" s="955"/>
      <c r="U30" s="955"/>
      <c r="V30" s="956"/>
      <c r="W30" s="980"/>
    </row>
    <row r="31" spans="1:23" s="882" customFormat="1" x14ac:dyDescent="0.35">
      <c r="A31" s="980"/>
      <c r="B31" s="941">
        <f t="shared" si="0"/>
        <v>26</v>
      </c>
      <c r="C31" s="942"/>
      <c r="D31" s="943"/>
      <c r="E31" s="944"/>
      <c r="F31" s="945"/>
      <c r="G31" s="974"/>
      <c r="H31" s="947"/>
      <c r="I31" s="947"/>
      <c r="J31" s="949"/>
      <c r="K31" s="949"/>
      <c r="L31" s="950"/>
      <c r="M31" s="909"/>
      <c r="N31" s="910"/>
      <c r="O31" s="951"/>
      <c r="P31" s="951"/>
      <c r="Q31" s="952"/>
      <c r="R31" s="953"/>
      <c r="S31" s="954"/>
      <c r="T31" s="955"/>
      <c r="U31" s="955"/>
      <c r="V31" s="956"/>
      <c r="W31" s="980"/>
    </row>
    <row r="32" spans="1:23" s="882" customFormat="1" x14ac:dyDescent="0.35">
      <c r="A32" s="980"/>
      <c r="B32" s="941">
        <f t="shared" si="0"/>
        <v>27</v>
      </c>
      <c r="C32" s="942"/>
      <c r="D32" s="943"/>
      <c r="E32" s="944"/>
      <c r="F32" s="945"/>
      <c r="G32" s="974"/>
      <c r="H32" s="947"/>
      <c r="I32" s="947"/>
      <c r="J32" s="949"/>
      <c r="K32" s="949"/>
      <c r="L32" s="950"/>
      <c r="M32" s="909"/>
      <c r="N32" s="910"/>
      <c r="O32" s="951"/>
      <c r="P32" s="951"/>
      <c r="Q32" s="952"/>
      <c r="R32" s="953"/>
      <c r="S32" s="954"/>
      <c r="T32" s="955"/>
      <c r="U32" s="955"/>
      <c r="V32" s="956"/>
      <c r="W32" s="980"/>
    </row>
    <row r="33" spans="1:23" s="882" customFormat="1" x14ac:dyDescent="0.35">
      <c r="A33" s="980"/>
      <c r="B33" s="941">
        <f t="shared" si="0"/>
        <v>28</v>
      </c>
      <c r="C33" s="942"/>
      <c r="D33" s="943"/>
      <c r="E33" s="944"/>
      <c r="F33" s="945"/>
      <c r="G33" s="974"/>
      <c r="H33" s="947"/>
      <c r="I33" s="947"/>
      <c r="J33" s="949"/>
      <c r="K33" s="949"/>
      <c r="L33" s="950"/>
      <c r="M33" s="909"/>
      <c r="N33" s="910"/>
      <c r="O33" s="951"/>
      <c r="P33" s="951"/>
      <c r="Q33" s="952"/>
      <c r="R33" s="953"/>
      <c r="S33" s="954"/>
      <c r="T33" s="955"/>
      <c r="U33" s="955"/>
      <c r="V33" s="956"/>
      <c r="W33" s="980"/>
    </row>
    <row r="34" spans="1:23" s="882" customFormat="1" x14ac:dyDescent="0.35">
      <c r="A34" s="980"/>
      <c r="B34" s="941">
        <f t="shared" si="0"/>
        <v>29</v>
      </c>
      <c r="C34" s="942"/>
      <c r="D34" s="943"/>
      <c r="E34" s="944"/>
      <c r="F34" s="945"/>
      <c r="G34" s="974"/>
      <c r="H34" s="947"/>
      <c r="I34" s="947"/>
      <c r="J34" s="949"/>
      <c r="K34" s="949"/>
      <c r="L34" s="950"/>
      <c r="M34" s="909"/>
      <c r="N34" s="910"/>
      <c r="O34" s="951"/>
      <c r="P34" s="951"/>
      <c r="Q34" s="952"/>
      <c r="R34" s="953"/>
      <c r="S34" s="954"/>
      <c r="T34" s="955"/>
      <c r="U34" s="955"/>
      <c r="V34" s="956"/>
      <c r="W34" s="980"/>
    </row>
    <row r="35" spans="1:23" s="980" customFormat="1" x14ac:dyDescent="0.35"/>
    <row r="36" spans="1:23" s="980" customFormat="1" x14ac:dyDescent="0.35"/>
    <row r="37" spans="1:23" s="980" customFormat="1" x14ac:dyDescent="0.35"/>
    <row r="38" spans="1:23" s="980" customFormat="1" x14ac:dyDescent="0.35"/>
    <row r="39" spans="1:23" s="980" customFormat="1" x14ac:dyDescent="0.35"/>
    <row r="40" spans="1:23" s="980" customFormat="1" x14ac:dyDescent="0.35"/>
    <row r="41" spans="1:23" s="980" customFormat="1" x14ac:dyDescent="0.35"/>
    <row r="42" spans="1:23" s="980" customFormat="1" x14ac:dyDescent="0.35"/>
    <row r="43" spans="1:23" s="980" customFormat="1" x14ac:dyDescent="0.35"/>
    <row r="44" spans="1:23" s="980" customFormat="1" x14ac:dyDescent="0.35"/>
    <row r="45" spans="1:23" s="980" customFormat="1" x14ac:dyDescent="0.35"/>
    <row r="46" spans="1:23" s="980" customFormat="1" x14ac:dyDescent="0.35"/>
    <row r="47" spans="1:23" s="980" customFormat="1" x14ac:dyDescent="0.35"/>
    <row r="48" spans="1:23" s="980" customFormat="1" x14ac:dyDescent="0.35"/>
    <row r="49" s="980" customFormat="1" x14ac:dyDescent="0.35"/>
    <row r="50" s="980" customFormat="1" x14ac:dyDescent="0.35"/>
    <row r="51" s="980" customFormat="1" x14ac:dyDescent="0.35"/>
    <row r="52" s="980" customFormat="1" x14ac:dyDescent="0.35"/>
    <row r="53" s="980" customFormat="1" x14ac:dyDescent="0.35"/>
    <row r="54" s="980" customFormat="1" x14ac:dyDescent="0.35"/>
    <row r="55" s="980" customFormat="1" x14ac:dyDescent="0.35"/>
    <row r="56" s="980" customFormat="1" x14ac:dyDescent="0.35"/>
    <row r="57" s="980" customFormat="1" x14ac:dyDescent="0.35"/>
    <row r="58" s="980" customFormat="1" x14ac:dyDescent="0.35"/>
    <row r="59" s="980" customFormat="1" x14ac:dyDescent="0.35"/>
    <row r="60" s="980" customFormat="1" x14ac:dyDescent="0.35"/>
    <row r="61" s="980" customFormat="1" x14ac:dyDescent="0.35"/>
    <row r="62" s="980" customFormat="1" x14ac:dyDescent="0.35"/>
    <row r="63" s="980" customFormat="1" x14ac:dyDescent="0.35"/>
    <row r="64" s="980" customFormat="1" x14ac:dyDescent="0.35"/>
    <row r="65" s="980" customFormat="1" x14ac:dyDescent="0.35"/>
    <row r="66" s="980" customFormat="1" x14ac:dyDescent="0.35"/>
    <row r="67" s="980" customFormat="1" x14ac:dyDescent="0.35"/>
    <row r="68" s="980" customFormat="1" x14ac:dyDescent="0.35"/>
    <row r="69" s="980" customFormat="1" x14ac:dyDescent="0.35"/>
    <row r="70" s="980" customFormat="1" x14ac:dyDescent="0.35"/>
    <row r="71" s="980" customFormat="1" x14ac:dyDescent="0.35"/>
    <row r="72" s="980" customFormat="1" x14ac:dyDescent="0.35"/>
    <row r="73" s="980" customFormat="1" x14ac:dyDescent="0.35"/>
    <row r="74" s="980" customFormat="1" x14ac:dyDescent="0.35"/>
    <row r="75" s="980" customFormat="1" x14ac:dyDescent="0.35"/>
    <row r="76" s="980" customFormat="1" x14ac:dyDescent="0.35"/>
    <row r="77" s="980" customFormat="1" x14ac:dyDescent="0.35"/>
    <row r="78" s="980" customFormat="1" x14ac:dyDescent="0.35"/>
    <row r="79" s="980" customFormat="1" x14ac:dyDescent="0.35"/>
    <row r="80" s="980" customFormat="1" x14ac:dyDescent="0.35"/>
    <row r="81" s="980" customFormat="1" x14ac:dyDescent="0.35"/>
    <row r="82" s="980" customFormat="1" x14ac:dyDescent="0.35"/>
    <row r="83" s="980" customFormat="1" x14ac:dyDescent="0.35"/>
    <row r="84" s="980" customFormat="1" x14ac:dyDescent="0.35"/>
    <row r="85" s="980" customFormat="1" x14ac:dyDescent="0.35"/>
    <row r="86" s="980" customFormat="1" x14ac:dyDescent="0.35"/>
    <row r="87" s="980" customFormat="1" x14ac:dyDescent="0.35"/>
    <row r="88" s="980" customFormat="1" x14ac:dyDescent="0.35"/>
    <row r="89" s="980" customFormat="1" x14ac:dyDescent="0.35"/>
    <row r="90" s="980" customFormat="1" x14ac:dyDescent="0.35"/>
    <row r="91" s="980" customFormat="1" x14ac:dyDescent="0.35"/>
    <row r="92" s="980" customFormat="1" x14ac:dyDescent="0.35"/>
    <row r="93" s="980" customFormat="1" x14ac:dyDescent="0.35"/>
    <row r="94" s="980" customFormat="1" x14ac:dyDescent="0.35"/>
    <row r="95" s="980" customFormat="1" x14ac:dyDescent="0.35"/>
    <row r="96" s="980" customFormat="1" x14ac:dyDescent="0.35"/>
    <row r="97" s="980" customFormat="1" x14ac:dyDescent="0.35"/>
    <row r="98" s="980" customFormat="1" x14ac:dyDescent="0.35"/>
    <row r="99" s="980" customFormat="1" x14ac:dyDescent="0.35"/>
    <row r="100" s="980" customFormat="1" x14ac:dyDescent="0.35"/>
    <row r="101" s="980" customFormat="1" x14ac:dyDescent="0.35"/>
    <row r="102" s="980" customFormat="1" x14ac:dyDescent="0.35"/>
    <row r="103" s="980" customFormat="1" x14ac:dyDescent="0.35"/>
    <row r="104" s="980" customFormat="1" x14ac:dyDescent="0.35"/>
    <row r="105" s="980" customFormat="1" x14ac:dyDescent="0.35"/>
    <row r="106" s="980" customFormat="1" x14ac:dyDescent="0.35"/>
    <row r="107" s="980" customFormat="1" x14ac:dyDescent="0.35"/>
    <row r="108" s="980" customFormat="1" x14ac:dyDescent="0.35"/>
    <row r="109" s="980" customFormat="1" x14ac:dyDescent="0.35"/>
    <row r="110" s="980" customFormat="1" x14ac:dyDescent="0.35"/>
    <row r="111" s="980" customFormat="1" x14ac:dyDescent="0.35"/>
    <row r="112" s="980" customFormat="1" x14ac:dyDescent="0.35"/>
    <row r="113" s="980" customFormat="1" x14ac:dyDescent="0.35"/>
    <row r="114" s="980" customFormat="1" x14ac:dyDescent="0.35"/>
    <row r="115" s="980" customFormat="1" x14ac:dyDescent="0.35"/>
    <row r="116" s="980" customFormat="1" x14ac:dyDescent="0.35"/>
    <row r="117" s="980" customFormat="1" x14ac:dyDescent="0.35"/>
    <row r="118" s="980" customFormat="1" x14ac:dyDescent="0.35"/>
    <row r="119" s="980" customFormat="1" x14ac:dyDescent="0.35"/>
    <row r="120" s="980" customFormat="1" x14ac:dyDescent="0.35"/>
    <row r="121" s="980" customFormat="1" x14ac:dyDescent="0.35"/>
    <row r="122" s="980" customFormat="1" x14ac:dyDescent="0.35"/>
    <row r="123" s="980" customFormat="1" x14ac:dyDescent="0.35"/>
    <row r="124" s="980" customFormat="1" x14ac:dyDescent="0.35"/>
    <row r="125" s="980" customFormat="1" x14ac:dyDescent="0.35"/>
    <row r="126" s="980" customFormat="1" x14ac:dyDescent="0.35"/>
    <row r="127" s="980" customFormat="1" x14ac:dyDescent="0.35"/>
    <row r="128" s="980" customFormat="1" x14ac:dyDescent="0.35"/>
    <row r="129" s="980" customFormat="1" x14ac:dyDescent="0.35"/>
    <row r="130" s="980" customFormat="1" x14ac:dyDescent="0.35"/>
    <row r="131" s="980" customFormat="1" x14ac:dyDescent="0.35"/>
    <row r="132" s="980" customFormat="1" x14ac:dyDescent="0.35"/>
    <row r="133" s="980" customFormat="1" x14ac:dyDescent="0.35"/>
    <row r="134" s="980" customFormat="1" x14ac:dyDescent="0.35"/>
    <row r="135" s="980" customFormat="1" x14ac:dyDescent="0.35"/>
    <row r="136" s="980" customFormat="1" x14ac:dyDescent="0.35"/>
    <row r="137" s="980" customFormat="1" x14ac:dyDescent="0.35"/>
    <row r="138" s="980" customFormat="1" x14ac:dyDescent="0.35"/>
    <row r="139" s="980" customFormat="1" x14ac:dyDescent="0.35"/>
    <row r="140" s="980" customFormat="1" x14ac:dyDescent="0.35"/>
    <row r="141" s="980" customFormat="1" x14ac:dyDescent="0.35"/>
    <row r="142" s="980" customFormat="1" x14ac:dyDescent="0.35"/>
    <row r="143" s="980" customFormat="1" x14ac:dyDescent="0.35"/>
    <row r="144" s="980" customFormat="1" x14ac:dyDescent="0.35"/>
    <row r="145" s="980" customFormat="1" x14ac:dyDescent="0.35"/>
    <row r="146" s="980" customFormat="1" x14ac:dyDescent="0.35"/>
    <row r="147" s="980" customFormat="1" x14ac:dyDescent="0.35"/>
    <row r="148" s="980" customFormat="1" x14ac:dyDescent="0.35"/>
    <row r="149" s="980" customFormat="1" x14ac:dyDescent="0.35"/>
    <row r="150" s="980" customFormat="1" x14ac:dyDescent="0.35"/>
    <row r="151" s="980" customFormat="1" x14ac:dyDescent="0.35"/>
    <row r="152" s="980" customFormat="1" x14ac:dyDescent="0.35"/>
    <row r="153" s="980" customFormat="1" x14ac:dyDescent="0.35"/>
    <row r="154" s="980" customFormat="1" x14ac:dyDescent="0.35"/>
    <row r="155" s="980" customFormat="1" x14ac:dyDescent="0.35"/>
    <row r="156" s="980" customFormat="1" x14ac:dyDescent="0.35"/>
    <row r="157" s="980" customFormat="1" x14ac:dyDescent="0.35"/>
    <row r="158" s="980" customFormat="1" x14ac:dyDescent="0.35"/>
    <row r="159" s="980" customFormat="1" x14ac:dyDescent="0.35"/>
    <row r="160" s="980" customFormat="1" x14ac:dyDescent="0.35"/>
    <row r="161" s="980" customFormat="1" x14ac:dyDescent="0.35"/>
    <row r="162" s="980" customFormat="1" x14ac:dyDescent="0.35"/>
    <row r="163" s="980" customFormat="1" x14ac:dyDescent="0.35"/>
    <row r="164" s="980" customFormat="1" x14ac:dyDescent="0.35"/>
    <row r="165" s="980" customFormat="1" x14ac:dyDescent="0.35"/>
    <row r="166" s="980" customFormat="1" x14ac:dyDescent="0.35"/>
    <row r="167" s="980" customFormat="1" x14ac:dyDescent="0.35"/>
    <row r="168" s="980" customFormat="1" x14ac:dyDescent="0.35"/>
    <row r="169" s="980" customFormat="1" x14ac:dyDescent="0.35"/>
    <row r="170" s="980" customFormat="1" x14ac:dyDescent="0.35"/>
    <row r="171" s="980" customFormat="1" x14ac:dyDescent="0.35"/>
    <row r="172" s="980" customFormat="1" x14ac:dyDescent="0.35"/>
    <row r="173" s="980" customFormat="1" x14ac:dyDescent="0.35"/>
    <row r="174" s="980" customFormat="1" x14ac:dyDescent="0.35"/>
    <row r="175" s="980" customFormat="1" x14ac:dyDescent="0.35"/>
    <row r="176" s="980" customFormat="1" x14ac:dyDescent="0.35"/>
    <row r="177" s="980" customFormat="1" x14ac:dyDescent="0.35"/>
  </sheetData>
  <mergeCells count="12">
    <mergeCell ref="U4:U5"/>
    <mergeCell ref="V4:V5"/>
    <mergeCell ref="A2:V2"/>
    <mergeCell ref="A3:F3"/>
    <mergeCell ref="B4:B5"/>
    <mergeCell ref="C4:C5"/>
    <mergeCell ref="D4:D5"/>
    <mergeCell ref="E4:E5"/>
    <mergeCell ref="F4:F5"/>
    <mergeCell ref="G4:L4"/>
    <mergeCell ref="M4:S4"/>
    <mergeCell ref="T4:T5"/>
  </mergeCells>
  <hyperlinks>
    <hyperlink ref="A6" r:id="rId1" display="http://sww-epcatng-phc.shell.com/__C1257631003CFD13.nsf/webopencatalogueurl?openagent&amp;&amp;key=8674-EPCN-9SKDYL" xr:uid="{00000000-0004-0000-1100-000000000000}"/>
    <hyperlink ref="Q5" r:id="rId2" display="Support H/O Resp. Checklist" xr:uid="{00000000-0004-0000-1100-000001000000}"/>
    <hyperlink ref="J5" r:id="rId3" display="Ops FL H/O Resp. Checklist" xr:uid="{00000000-0004-0000-1100-000002000000}"/>
    <hyperlink ref="L5" r:id="rId4" xr:uid="{00000000-0004-0000-1100-000003000000}"/>
    <hyperlink ref="A5" r:id="rId5" display="http://sww-epcatng-phc.shell.com/__C1257631003CFD13.nsf/webopencatalogueurl?openagent&amp;&amp;key=Temp-Christian.Nweke-ext-gen8531" xr:uid="{00000000-0004-0000-1100-000004000000}"/>
  </hyperlinks>
  <pageMargins left="0.7" right="0.7" top="0.75" bottom="0.75" header="0.3" footer="0.3"/>
  <legacy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Z42"/>
  <sheetViews>
    <sheetView zoomScale="75" zoomScaleNormal="75" workbookViewId="0">
      <selection activeCell="C12" sqref="C12"/>
    </sheetView>
  </sheetViews>
  <sheetFormatPr defaultRowHeight="14.5" x14ac:dyDescent="0.35"/>
  <cols>
    <col min="1" max="1" width="5.08984375" bestFit="1" customWidth="1"/>
    <col min="2" max="2" width="17.54296875" bestFit="1" customWidth="1"/>
    <col min="3" max="3" width="50.453125" customWidth="1"/>
    <col min="4" max="4" width="11.453125" bestFit="1" customWidth="1"/>
    <col min="5" max="5" width="8.90625" bestFit="1" customWidth="1"/>
    <col min="6" max="6" width="15.453125" bestFit="1" customWidth="1"/>
    <col min="7" max="7" width="26.453125" bestFit="1" customWidth="1"/>
    <col min="8" max="8" width="26.36328125" bestFit="1" customWidth="1"/>
    <col min="9" max="9" width="33.36328125" bestFit="1" customWidth="1"/>
    <col min="10" max="10" width="27.90625" bestFit="1" customWidth="1"/>
    <col min="11" max="11" width="25" bestFit="1" customWidth="1"/>
    <col min="12" max="12" width="17.08984375" customWidth="1"/>
  </cols>
  <sheetData>
    <row r="1" spans="1:26" s="279" customFormat="1" ht="48" customHeight="1" thickBot="1" x14ac:dyDescent="1.05">
      <c r="A1" s="280" t="s">
        <v>999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s="1" customFormat="1" ht="11.25" customHeight="1" thickTop="1" thickBot="1" x14ac:dyDescent="0.5">
      <c r="A2" s="1192"/>
      <c r="B2" s="1193"/>
      <c r="C2" s="1193"/>
      <c r="D2" s="1193"/>
      <c r="E2" s="1193"/>
      <c r="F2" s="1193"/>
      <c r="G2" s="1193"/>
      <c r="H2" s="1193"/>
      <c r="I2" s="1193"/>
      <c r="J2" s="1193"/>
      <c r="K2" s="1193"/>
      <c r="L2" s="1194"/>
    </row>
    <row r="3" spans="1:26" ht="15.5" thickTop="1" thickBot="1" x14ac:dyDescent="0.4">
      <c r="A3" s="846"/>
      <c r="B3" s="846" t="s">
        <v>990</v>
      </c>
      <c r="C3" s="847" t="s">
        <v>991</v>
      </c>
      <c r="D3" s="848" t="s">
        <v>992</v>
      </c>
      <c r="E3" s="847" t="s">
        <v>172</v>
      </c>
      <c r="F3" s="848" t="s">
        <v>993</v>
      </c>
      <c r="G3" s="848" t="s">
        <v>994</v>
      </c>
      <c r="H3" s="849" t="s">
        <v>995</v>
      </c>
      <c r="I3" s="1195" t="s">
        <v>266</v>
      </c>
      <c r="J3" s="1196"/>
      <c r="K3" s="848" t="s">
        <v>996</v>
      </c>
      <c r="L3" s="848"/>
    </row>
    <row r="4" spans="1:26" s="875" customFormat="1" ht="27" thickTop="1" thickBot="1" x14ac:dyDescent="0.4">
      <c r="A4" s="874" t="s">
        <v>177</v>
      </c>
      <c r="B4" s="850"/>
      <c r="C4" s="851"/>
      <c r="D4" s="852"/>
      <c r="E4" s="851"/>
      <c r="F4" s="852"/>
      <c r="G4" s="853"/>
      <c r="H4" s="853"/>
      <c r="I4" s="854" t="s">
        <v>997</v>
      </c>
      <c r="J4" s="855" t="s">
        <v>998</v>
      </c>
      <c r="K4" s="852"/>
      <c r="L4" s="852"/>
    </row>
    <row r="5" spans="1:26" ht="15.5" thickTop="1" thickBot="1" x14ac:dyDescent="0.4">
      <c r="A5" s="856"/>
      <c r="B5" s="857"/>
      <c r="C5" s="858"/>
      <c r="D5" s="859"/>
      <c r="E5" s="858"/>
      <c r="F5" s="860"/>
      <c r="G5" s="860"/>
      <c r="H5" s="861"/>
      <c r="I5" s="860"/>
      <c r="J5" s="860"/>
      <c r="K5" s="860"/>
      <c r="L5" s="862"/>
    </row>
    <row r="6" spans="1:26" s="875" customFormat="1" ht="15.5" thickTop="1" thickBot="1" x14ac:dyDescent="0.4">
      <c r="A6" s="876"/>
      <c r="B6" s="857"/>
      <c r="C6" s="858"/>
      <c r="D6" s="859"/>
      <c r="E6" s="858"/>
      <c r="F6" s="860"/>
      <c r="G6" s="860"/>
      <c r="H6" s="861"/>
      <c r="I6" s="860"/>
      <c r="J6" s="860"/>
      <c r="K6" s="860"/>
      <c r="L6" s="862"/>
    </row>
    <row r="7" spans="1:26" s="875" customFormat="1" ht="15.5" thickTop="1" thickBot="1" x14ac:dyDescent="0.4">
      <c r="A7" s="876"/>
      <c r="B7" s="857"/>
      <c r="C7" s="858"/>
      <c r="D7" s="859"/>
      <c r="E7" s="858"/>
      <c r="F7" s="860"/>
      <c r="G7" s="860"/>
      <c r="H7" s="861"/>
      <c r="I7" s="860"/>
      <c r="J7" s="860"/>
      <c r="K7" s="860"/>
      <c r="L7" s="862"/>
    </row>
    <row r="8" spans="1:26" s="875" customFormat="1" ht="15.5" thickTop="1" thickBot="1" x14ac:dyDescent="0.4">
      <c r="A8" s="876"/>
      <c r="B8" s="857"/>
      <c r="C8" s="858"/>
      <c r="D8" s="859"/>
      <c r="E8" s="858"/>
      <c r="F8" s="860"/>
      <c r="G8" s="860"/>
      <c r="H8" s="861"/>
      <c r="I8" s="860"/>
      <c r="J8" s="860"/>
      <c r="K8" s="860"/>
      <c r="L8" s="862"/>
    </row>
    <row r="9" spans="1:26" s="875" customFormat="1" ht="15.5" thickTop="1" thickBot="1" x14ac:dyDescent="0.4">
      <c r="A9" s="876"/>
      <c r="B9" s="857"/>
      <c r="C9" s="858"/>
      <c r="D9" s="859"/>
      <c r="E9" s="858"/>
      <c r="F9" s="860"/>
      <c r="G9" s="860"/>
      <c r="H9" s="861"/>
      <c r="I9" s="860"/>
      <c r="J9" s="860"/>
      <c r="K9" s="860"/>
      <c r="L9" s="862"/>
    </row>
    <row r="10" spans="1:26" s="875" customFormat="1" ht="15.5" thickTop="1" thickBot="1" x14ac:dyDescent="0.4">
      <c r="A10" s="876"/>
      <c r="B10" s="857"/>
      <c r="C10" s="858"/>
      <c r="D10" s="859"/>
      <c r="E10" s="858"/>
      <c r="F10" s="860"/>
      <c r="G10" s="860"/>
      <c r="H10" s="861"/>
      <c r="I10" s="860"/>
      <c r="J10" s="860"/>
      <c r="K10" s="860"/>
      <c r="L10" s="862"/>
    </row>
    <row r="11" spans="1:26" s="875" customFormat="1" ht="15.5" thickTop="1" thickBot="1" x14ac:dyDescent="0.4">
      <c r="A11" s="877"/>
      <c r="B11" s="863"/>
      <c r="C11" s="864"/>
      <c r="D11" s="865"/>
      <c r="E11" s="864"/>
      <c r="F11" s="866"/>
      <c r="G11" s="866"/>
      <c r="H11" s="866"/>
      <c r="I11" s="866"/>
      <c r="J11" s="866"/>
      <c r="K11" s="866"/>
      <c r="L11" s="867"/>
    </row>
    <row r="12" spans="1:26" s="875" customFormat="1" ht="15.5" thickTop="1" thickBot="1" x14ac:dyDescent="0.4">
      <c r="A12" s="876"/>
      <c r="B12" s="857"/>
      <c r="C12" s="858"/>
      <c r="D12" s="859"/>
      <c r="E12" s="858"/>
      <c r="F12" s="860"/>
      <c r="G12" s="860"/>
      <c r="H12" s="860"/>
      <c r="I12" s="860"/>
      <c r="J12" s="860"/>
      <c r="K12" s="860"/>
      <c r="L12" s="862"/>
    </row>
    <row r="13" spans="1:26" s="875" customFormat="1" ht="15.5" thickTop="1" thickBot="1" x14ac:dyDescent="0.4">
      <c r="A13" s="876"/>
      <c r="B13" s="857"/>
      <c r="C13" s="858"/>
      <c r="D13" s="859"/>
      <c r="E13" s="858"/>
      <c r="F13" s="860"/>
      <c r="G13" s="860"/>
      <c r="H13" s="861"/>
      <c r="I13" s="860"/>
      <c r="J13" s="860"/>
      <c r="K13" s="860"/>
      <c r="L13" s="862"/>
    </row>
    <row r="14" spans="1:26" s="875" customFormat="1" ht="15.5" thickTop="1" thickBot="1" x14ac:dyDescent="0.4">
      <c r="A14" s="876"/>
      <c r="B14" s="857"/>
      <c r="C14" s="858"/>
      <c r="D14" s="859"/>
      <c r="E14" s="858"/>
      <c r="F14" s="860"/>
      <c r="G14" s="860"/>
      <c r="H14" s="861"/>
      <c r="I14" s="860"/>
      <c r="J14" s="860"/>
      <c r="K14" s="860"/>
      <c r="L14" s="862"/>
    </row>
    <row r="15" spans="1:26" s="875" customFormat="1" ht="15.5" thickTop="1" thickBot="1" x14ac:dyDescent="0.4">
      <c r="A15" s="876"/>
      <c r="B15" s="857"/>
      <c r="C15" s="858"/>
      <c r="D15" s="859"/>
      <c r="E15" s="858"/>
      <c r="F15" s="860"/>
      <c r="G15" s="860"/>
      <c r="H15" s="861"/>
      <c r="I15" s="860"/>
      <c r="J15" s="860"/>
      <c r="K15" s="860"/>
      <c r="L15" s="862"/>
    </row>
    <row r="16" spans="1:26" s="875" customFormat="1" ht="15.5" thickTop="1" thickBot="1" x14ac:dyDescent="0.4">
      <c r="A16" s="876"/>
      <c r="B16" s="857"/>
      <c r="C16" s="858"/>
      <c r="D16" s="859"/>
      <c r="E16" s="858"/>
      <c r="F16" s="860"/>
      <c r="G16" s="860"/>
      <c r="H16" s="861"/>
      <c r="I16" s="860"/>
      <c r="J16" s="860"/>
      <c r="K16" s="860"/>
      <c r="L16" s="862"/>
    </row>
    <row r="17" spans="1:12" s="875" customFormat="1" ht="15.5" thickTop="1" thickBot="1" x14ac:dyDescent="0.4">
      <c r="A17" s="876"/>
      <c r="B17" s="857"/>
      <c r="C17" s="858"/>
      <c r="D17" s="859"/>
      <c r="E17" s="858"/>
      <c r="F17" s="860"/>
      <c r="G17" s="860"/>
      <c r="H17" s="860"/>
      <c r="I17" s="860"/>
      <c r="J17" s="860"/>
      <c r="K17" s="860"/>
      <c r="L17" s="862"/>
    </row>
    <row r="18" spans="1:12" s="875" customFormat="1" ht="15.5" thickTop="1" thickBot="1" x14ac:dyDescent="0.4">
      <c r="A18" s="876"/>
      <c r="B18" s="857"/>
      <c r="C18" s="858"/>
      <c r="D18" s="859"/>
      <c r="E18" s="858"/>
      <c r="F18" s="860"/>
      <c r="G18" s="860"/>
      <c r="H18" s="860"/>
      <c r="I18" s="861"/>
      <c r="J18" s="860"/>
      <c r="K18" s="860"/>
      <c r="L18" s="862"/>
    </row>
    <row r="19" spans="1:12" s="875" customFormat="1" ht="15.5" thickTop="1" thickBot="1" x14ac:dyDescent="0.4">
      <c r="A19" s="876"/>
      <c r="B19" s="857"/>
      <c r="C19" s="858"/>
      <c r="D19" s="859"/>
      <c r="E19" s="858"/>
      <c r="F19" s="860"/>
      <c r="G19" s="860"/>
      <c r="H19" s="860"/>
      <c r="I19" s="861"/>
      <c r="J19" s="860"/>
      <c r="K19" s="860"/>
      <c r="L19" s="862"/>
    </row>
    <row r="20" spans="1:12" s="875" customFormat="1" ht="15.5" thickTop="1" thickBot="1" x14ac:dyDescent="0.4">
      <c r="A20" s="876"/>
      <c r="B20" s="857"/>
      <c r="C20" s="858"/>
      <c r="D20" s="859"/>
      <c r="E20" s="858"/>
      <c r="F20" s="868"/>
      <c r="G20" s="860"/>
      <c r="H20" s="861"/>
      <c r="I20" s="861"/>
      <c r="J20" s="860"/>
      <c r="K20" s="860"/>
      <c r="L20" s="862"/>
    </row>
    <row r="21" spans="1:12" s="875" customFormat="1" ht="15.5" thickTop="1" thickBot="1" x14ac:dyDescent="0.4">
      <c r="A21" s="877"/>
      <c r="B21" s="863"/>
      <c r="C21" s="864"/>
      <c r="D21" s="865"/>
      <c r="E21" s="864"/>
      <c r="F21" s="866"/>
      <c r="G21" s="866"/>
      <c r="H21" s="866"/>
      <c r="I21" s="866"/>
      <c r="J21" s="866"/>
      <c r="K21" s="866"/>
      <c r="L21" s="867"/>
    </row>
    <row r="22" spans="1:12" s="875" customFormat="1" ht="15.5" thickTop="1" thickBot="1" x14ac:dyDescent="0.4">
      <c r="A22" s="876"/>
      <c r="B22" s="857"/>
      <c r="C22" s="858"/>
      <c r="D22" s="859"/>
      <c r="E22" s="858"/>
      <c r="F22" s="860"/>
      <c r="G22" s="860"/>
      <c r="H22" s="861"/>
      <c r="I22" s="860"/>
      <c r="J22" s="860"/>
      <c r="K22" s="860"/>
      <c r="L22" s="862"/>
    </row>
    <row r="23" spans="1:12" s="875" customFormat="1" ht="15.5" thickTop="1" thickBot="1" x14ac:dyDescent="0.4">
      <c r="A23" s="876"/>
      <c r="B23" s="857"/>
      <c r="C23" s="858"/>
      <c r="D23" s="859"/>
      <c r="E23" s="858"/>
      <c r="F23" s="860"/>
      <c r="G23" s="860"/>
      <c r="H23" s="861"/>
      <c r="I23" s="860"/>
      <c r="J23" s="860"/>
      <c r="K23" s="860"/>
      <c r="L23" s="862"/>
    </row>
    <row r="24" spans="1:12" s="875" customFormat="1" ht="15.5" thickTop="1" thickBot="1" x14ac:dyDescent="0.4">
      <c r="A24" s="877"/>
      <c r="B24" s="863"/>
      <c r="C24" s="864"/>
      <c r="D24" s="865"/>
      <c r="E24" s="864"/>
      <c r="F24" s="866"/>
      <c r="G24" s="866"/>
      <c r="H24" s="869"/>
      <c r="I24" s="866"/>
      <c r="J24" s="866"/>
      <c r="K24" s="866"/>
      <c r="L24" s="867"/>
    </row>
    <row r="25" spans="1:12" s="875" customFormat="1" ht="15.5" thickTop="1" thickBot="1" x14ac:dyDescent="0.4">
      <c r="A25" s="876"/>
      <c r="B25" s="857"/>
      <c r="C25" s="858"/>
      <c r="D25" s="859"/>
      <c r="E25" s="858"/>
      <c r="F25" s="860"/>
      <c r="G25" s="860"/>
      <c r="H25" s="861"/>
      <c r="I25" s="860"/>
      <c r="J25" s="860"/>
      <c r="K25" s="860"/>
      <c r="L25" s="862"/>
    </row>
    <row r="26" spans="1:12" s="875" customFormat="1" ht="15.5" thickTop="1" thickBot="1" x14ac:dyDescent="0.4">
      <c r="A26" s="876"/>
      <c r="B26" s="857"/>
      <c r="C26" s="858"/>
      <c r="D26" s="859"/>
      <c r="E26" s="858"/>
      <c r="F26" s="860"/>
      <c r="G26" s="860"/>
      <c r="H26" s="861"/>
      <c r="I26" s="860"/>
      <c r="J26" s="860"/>
      <c r="K26" s="860"/>
      <c r="L26" s="862"/>
    </row>
    <row r="27" spans="1:12" s="875" customFormat="1" ht="15.5" thickTop="1" thickBot="1" x14ac:dyDescent="0.4">
      <c r="A27" s="876"/>
      <c r="B27" s="857"/>
      <c r="C27" s="858"/>
      <c r="D27" s="859"/>
      <c r="E27" s="858"/>
      <c r="F27" s="860"/>
      <c r="G27" s="860"/>
      <c r="H27" s="878"/>
      <c r="I27" s="860"/>
      <c r="J27" s="861"/>
      <c r="K27" s="861"/>
      <c r="L27" s="862"/>
    </row>
    <row r="28" spans="1:12" s="875" customFormat="1" ht="15.5" thickTop="1" thickBot="1" x14ac:dyDescent="0.4">
      <c r="A28" s="876"/>
      <c r="B28" s="857"/>
      <c r="C28" s="858"/>
      <c r="D28" s="859"/>
      <c r="E28" s="858"/>
      <c r="F28" s="860"/>
      <c r="G28" s="860"/>
      <c r="H28" s="861"/>
      <c r="I28" s="860"/>
      <c r="J28" s="860"/>
      <c r="K28" s="860"/>
      <c r="L28" s="862"/>
    </row>
    <row r="29" spans="1:12" s="875" customFormat="1" ht="15.5" thickTop="1" thickBot="1" x14ac:dyDescent="0.4">
      <c r="A29" s="876"/>
      <c r="B29" s="857"/>
      <c r="C29" s="858"/>
      <c r="D29" s="859"/>
      <c r="E29" s="858"/>
      <c r="F29" s="860"/>
      <c r="G29" s="860"/>
      <c r="H29" s="878"/>
      <c r="I29" s="860"/>
      <c r="J29" s="860"/>
      <c r="K29" s="860"/>
      <c r="L29" s="862"/>
    </row>
    <row r="30" spans="1:12" s="875" customFormat="1" ht="15.5" thickTop="1" thickBot="1" x14ac:dyDescent="0.4">
      <c r="A30" s="877"/>
      <c r="B30" s="863"/>
      <c r="C30" s="864"/>
      <c r="D30" s="865"/>
      <c r="E30" s="864"/>
      <c r="F30" s="866"/>
      <c r="G30" s="866"/>
      <c r="H30" s="866"/>
      <c r="I30" s="866"/>
      <c r="J30" s="866"/>
      <c r="K30" s="866"/>
      <c r="L30" s="867"/>
    </row>
    <row r="31" spans="1:12" s="875" customFormat="1" ht="15.5" thickTop="1" thickBot="1" x14ac:dyDescent="0.4">
      <c r="A31" s="876"/>
      <c r="B31" s="857"/>
      <c r="C31" s="858"/>
      <c r="D31" s="859"/>
      <c r="E31" s="858"/>
      <c r="F31" s="860"/>
      <c r="G31" s="860"/>
      <c r="H31" s="861"/>
      <c r="I31" s="860"/>
      <c r="J31" s="860"/>
      <c r="K31" s="860"/>
      <c r="L31" s="862"/>
    </row>
    <row r="32" spans="1:12" s="875" customFormat="1" ht="15.5" thickTop="1" thickBot="1" x14ac:dyDescent="0.4">
      <c r="A32" s="876"/>
      <c r="B32" s="857"/>
      <c r="C32" s="858"/>
      <c r="D32" s="859"/>
      <c r="E32" s="858"/>
      <c r="F32" s="860"/>
      <c r="G32" s="860"/>
      <c r="H32" s="861"/>
      <c r="I32" s="860"/>
      <c r="J32" s="861"/>
      <c r="K32" s="860"/>
      <c r="L32" s="862"/>
    </row>
    <row r="33" spans="1:12" s="875" customFormat="1" ht="15.5" thickTop="1" thickBot="1" x14ac:dyDescent="0.4">
      <c r="A33" s="876"/>
      <c r="B33" s="857"/>
      <c r="C33" s="858"/>
      <c r="D33" s="859"/>
      <c r="E33" s="858"/>
      <c r="F33" s="860"/>
      <c r="G33" s="860"/>
      <c r="H33" s="861"/>
      <c r="I33" s="860"/>
      <c r="J33" s="861"/>
      <c r="K33" s="860"/>
      <c r="L33" s="862"/>
    </row>
    <row r="34" spans="1:12" s="875" customFormat="1" ht="15.5" thickTop="1" thickBot="1" x14ac:dyDescent="0.4">
      <c r="A34" s="876"/>
      <c r="B34" s="857"/>
      <c r="C34" s="858"/>
      <c r="D34" s="859"/>
      <c r="E34" s="858"/>
      <c r="F34" s="860"/>
      <c r="G34" s="860"/>
      <c r="H34" s="860"/>
      <c r="I34" s="860"/>
      <c r="J34" s="860"/>
      <c r="K34" s="860"/>
      <c r="L34" s="862"/>
    </row>
    <row r="35" spans="1:12" s="875" customFormat="1" ht="15.5" thickTop="1" thickBot="1" x14ac:dyDescent="0.4">
      <c r="A35" s="876"/>
      <c r="B35" s="857"/>
      <c r="C35" s="858"/>
      <c r="D35" s="859"/>
      <c r="E35" s="858"/>
      <c r="F35" s="860"/>
      <c r="G35" s="860"/>
      <c r="H35" s="860"/>
      <c r="I35" s="860"/>
      <c r="J35" s="860"/>
      <c r="K35" s="860"/>
      <c r="L35" s="862"/>
    </row>
    <row r="36" spans="1:12" s="875" customFormat="1" ht="15.5" thickTop="1" thickBot="1" x14ac:dyDescent="0.4">
      <c r="A36" s="876"/>
      <c r="B36" s="857"/>
      <c r="C36" s="858"/>
      <c r="D36" s="859"/>
      <c r="E36" s="858"/>
      <c r="F36" s="860"/>
      <c r="G36" s="860"/>
      <c r="H36" s="861"/>
      <c r="I36" s="860"/>
      <c r="J36" s="860"/>
      <c r="K36" s="860"/>
      <c r="L36" s="862"/>
    </row>
    <row r="37" spans="1:12" s="875" customFormat="1" ht="15.5" thickTop="1" thickBot="1" x14ac:dyDescent="0.4">
      <c r="A37" s="876"/>
      <c r="B37" s="857"/>
      <c r="C37" s="858"/>
      <c r="D37" s="859"/>
      <c r="E37" s="858"/>
      <c r="F37" s="860"/>
      <c r="G37" s="860"/>
      <c r="H37" s="861"/>
      <c r="I37" s="860"/>
      <c r="J37" s="860"/>
      <c r="K37" s="860"/>
      <c r="L37" s="862"/>
    </row>
    <row r="38" spans="1:12" s="875" customFormat="1" ht="15.5" thickTop="1" thickBot="1" x14ac:dyDescent="0.4">
      <c r="A38" s="876"/>
      <c r="B38" s="857"/>
      <c r="C38" s="858"/>
      <c r="D38" s="859"/>
      <c r="E38" s="858"/>
      <c r="F38" s="860"/>
      <c r="G38" s="860"/>
      <c r="H38" s="860"/>
      <c r="I38" s="860"/>
      <c r="J38" s="860"/>
      <c r="K38" s="860"/>
      <c r="L38" s="862"/>
    </row>
    <row r="39" spans="1:12" s="875" customFormat="1" ht="15.5" thickTop="1" thickBot="1" x14ac:dyDescent="0.4">
      <c r="A39" s="876"/>
      <c r="B39" s="857"/>
      <c r="C39" s="858"/>
      <c r="D39" s="859"/>
      <c r="E39" s="858"/>
      <c r="F39" s="860"/>
      <c r="G39" s="860"/>
      <c r="H39" s="860"/>
      <c r="I39" s="860"/>
      <c r="J39" s="860"/>
      <c r="K39" s="860"/>
      <c r="L39" s="862"/>
    </row>
    <row r="40" spans="1:12" s="875" customFormat="1" ht="15.5" thickTop="1" thickBot="1" x14ac:dyDescent="0.4">
      <c r="A40" s="876"/>
      <c r="B40" s="857"/>
      <c r="C40" s="858"/>
      <c r="D40" s="859"/>
      <c r="E40" s="858"/>
      <c r="F40" s="860"/>
      <c r="G40" s="860"/>
      <c r="H40" s="860"/>
      <c r="I40" s="861"/>
      <c r="J40" s="860"/>
      <c r="K40" s="860"/>
      <c r="L40" s="862"/>
    </row>
    <row r="41" spans="1:12" s="875" customFormat="1" ht="15.5" thickTop="1" thickBot="1" x14ac:dyDescent="0.4">
      <c r="A41" s="876"/>
      <c r="B41" s="870"/>
      <c r="C41" s="879"/>
      <c r="D41" s="871"/>
      <c r="E41" s="879"/>
      <c r="F41" s="880"/>
      <c r="G41" s="880"/>
      <c r="H41" s="880"/>
      <c r="I41" s="872"/>
      <c r="J41" s="872"/>
      <c r="K41" s="880"/>
      <c r="L41" s="873"/>
    </row>
    <row r="42" spans="1:12" ht="15" thickTop="1" x14ac:dyDescent="0.35"/>
  </sheetData>
  <mergeCells count="2">
    <mergeCell ref="A2:L2"/>
    <mergeCell ref="I3:J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AD111"/>
  <sheetViews>
    <sheetView zoomScale="69" zoomScaleNormal="69" workbookViewId="0">
      <selection sqref="A1:XFD2"/>
    </sheetView>
  </sheetViews>
  <sheetFormatPr defaultRowHeight="14.5" x14ac:dyDescent="0.35"/>
  <cols>
    <col min="1" max="1" width="12.36328125" customWidth="1"/>
    <col min="2" max="2" width="12.90625" customWidth="1"/>
    <col min="8" max="8" width="12.36328125" customWidth="1"/>
    <col min="10" max="10" width="12.453125" customWidth="1"/>
  </cols>
  <sheetData>
    <row r="1" spans="1:30" s="279" customFormat="1" ht="48" customHeight="1" x14ac:dyDescent="1">
      <c r="A1" s="280" t="s">
        <v>618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30" s="1" customFormat="1" ht="21.75" customHeight="1" x14ac:dyDescent="0.35">
      <c r="A2" s="361" t="s">
        <v>619</v>
      </c>
    </row>
    <row r="3" spans="1:30" ht="26.5" thickBot="1" x14ac:dyDescent="0.4">
      <c r="A3" s="323" t="s">
        <v>449</v>
      </c>
      <c r="B3" s="323" t="s">
        <v>450</v>
      </c>
      <c r="C3" s="323" t="s">
        <v>451</v>
      </c>
      <c r="D3" s="323" t="s">
        <v>452</v>
      </c>
      <c r="E3" s="323" t="s">
        <v>453</v>
      </c>
      <c r="F3" s="323" t="s">
        <v>454</v>
      </c>
      <c r="G3" s="323" t="s">
        <v>455</v>
      </c>
      <c r="H3" s="323" t="s">
        <v>456</v>
      </c>
      <c r="I3" s="323" t="s">
        <v>457</v>
      </c>
      <c r="J3" s="323" t="s">
        <v>458</v>
      </c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4"/>
      <c r="AC3" s="324"/>
      <c r="AD3" s="324"/>
    </row>
    <row r="4" spans="1:30" ht="20.149999999999999" customHeight="1" x14ac:dyDescent="0.35">
      <c r="A4" s="291" t="s">
        <v>459</v>
      </c>
      <c r="B4" s="292" t="s">
        <v>460</v>
      </c>
      <c r="C4" s="292">
        <v>400</v>
      </c>
      <c r="D4" s="292">
        <v>430</v>
      </c>
      <c r="E4" s="293">
        <v>0.2</v>
      </c>
      <c r="F4" s="293">
        <v>5.4000000000000006E-2</v>
      </c>
      <c r="G4" s="294">
        <v>0.03</v>
      </c>
      <c r="H4" s="295" t="s">
        <v>461</v>
      </c>
      <c r="I4" s="296">
        <v>42767</v>
      </c>
      <c r="J4" s="296">
        <v>42794</v>
      </c>
      <c r="K4" s="324"/>
      <c r="L4" s="1197" t="s">
        <v>462</v>
      </c>
      <c r="M4" s="1198"/>
      <c r="N4" s="1198"/>
      <c r="O4" s="1198"/>
      <c r="P4" s="1198"/>
      <c r="Q4" s="1198"/>
      <c r="R4" s="1198"/>
      <c r="S4" s="1198"/>
      <c r="T4" s="1198"/>
      <c r="U4" s="1198"/>
      <c r="V4" s="1198"/>
      <c r="W4" s="1198"/>
      <c r="X4" s="1198"/>
      <c r="Y4" s="1198"/>
      <c r="Z4" s="1198"/>
      <c r="AA4" s="1198"/>
      <c r="AB4" s="1198"/>
      <c r="AC4" s="1198"/>
      <c r="AD4" s="1199"/>
    </row>
    <row r="5" spans="1:30" ht="65" x14ac:dyDescent="0.35">
      <c r="A5" s="297" t="s">
        <v>463</v>
      </c>
      <c r="B5" s="292" t="s">
        <v>460</v>
      </c>
      <c r="C5" s="292">
        <v>300</v>
      </c>
      <c r="D5" s="292">
        <v>300</v>
      </c>
      <c r="E5" s="293">
        <v>0.2</v>
      </c>
      <c r="F5" s="293">
        <v>5.4000000000000006E-2</v>
      </c>
      <c r="G5" s="293">
        <v>0.03</v>
      </c>
      <c r="H5" s="295" t="s">
        <v>461</v>
      </c>
      <c r="I5" s="298">
        <v>42767</v>
      </c>
      <c r="J5" s="298">
        <v>42794</v>
      </c>
      <c r="K5" s="325"/>
      <c r="L5" s="326" t="s">
        <v>464</v>
      </c>
      <c r="M5" s="327" t="s">
        <v>465</v>
      </c>
      <c r="N5" s="328" t="s">
        <v>466</v>
      </c>
      <c r="O5" s="328" t="s">
        <v>467</v>
      </c>
      <c r="P5" s="328" t="s">
        <v>468</v>
      </c>
      <c r="Q5" s="328" t="s">
        <v>469</v>
      </c>
      <c r="R5" s="328" t="s">
        <v>470</v>
      </c>
      <c r="S5" s="328" t="s">
        <v>471</v>
      </c>
      <c r="T5" s="328" t="s">
        <v>472</v>
      </c>
      <c r="U5" s="328" t="s">
        <v>473</v>
      </c>
      <c r="V5" s="328" t="s">
        <v>474</v>
      </c>
      <c r="W5" s="328" t="s">
        <v>475</v>
      </c>
      <c r="X5" s="328" t="s">
        <v>476</v>
      </c>
      <c r="Y5" s="328" t="s">
        <v>477</v>
      </c>
      <c r="Z5" s="328" t="s">
        <v>478</v>
      </c>
      <c r="AA5" s="327" t="s">
        <v>479</v>
      </c>
      <c r="AB5" s="328" t="s">
        <v>475</v>
      </c>
      <c r="AC5" s="328" t="s">
        <v>476</v>
      </c>
      <c r="AD5" s="329" t="s">
        <v>456</v>
      </c>
    </row>
    <row r="6" spans="1:30" ht="20.149999999999999" customHeight="1" x14ac:dyDescent="0.35">
      <c r="A6" s="299" t="s">
        <v>480</v>
      </c>
      <c r="B6" s="300" t="s">
        <v>460</v>
      </c>
      <c r="C6" s="301">
        <v>410</v>
      </c>
      <c r="D6" s="301">
        <v>410</v>
      </c>
      <c r="E6" s="294">
        <v>0.2</v>
      </c>
      <c r="F6" s="293">
        <v>3.6999999999999998E-2</v>
      </c>
      <c r="G6" s="294">
        <v>0.03</v>
      </c>
      <c r="H6" s="295" t="s">
        <v>461</v>
      </c>
      <c r="I6" s="296">
        <v>42771</v>
      </c>
      <c r="J6" s="296">
        <v>42799</v>
      </c>
      <c r="K6" s="324"/>
      <c r="L6" s="330" t="s">
        <v>481</v>
      </c>
      <c r="M6" s="331">
        <v>0</v>
      </c>
      <c r="N6" s="331">
        <v>0</v>
      </c>
      <c r="O6" s="332">
        <v>0</v>
      </c>
      <c r="P6" s="333">
        <f>M6+N6+O6</f>
        <v>0</v>
      </c>
      <c r="Q6" s="334">
        <v>0</v>
      </c>
      <c r="R6" s="335">
        <f>P6</f>
        <v>0</v>
      </c>
      <c r="S6" s="335">
        <f>Q6</f>
        <v>0</v>
      </c>
      <c r="T6" s="334"/>
      <c r="U6" s="336"/>
      <c r="V6" s="336"/>
      <c r="W6" s="334"/>
      <c r="X6" s="334"/>
      <c r="Y6" s="337"/>
      <c r="Z6" s="337"/>
      <c r="AA6" s="338"/>
      <c r="AB6" s="337"/>
      <c r="AC6" s="337"/>
      <c r="AD6" s="339"/>
    </row>
    <row r="7" spans="1:30" ht="20.149999999999999" customHeight="1" x14ac:dyDescent="0.35">
      <c r="A7" s="291" t="s">
        <v>482</v>
      </c>
      <c r="B7" s="292" t="s">
        <v>460</v>
      </c>
      <c r="C7" s="292">
        <v>500</v>
      </c>
      <c r="D7" s="292">
        <v>500</v>
      </c>
      <c r="E7" s="293">
        <v>0</v>
      </c>
      <c r="F7" s="293">
        <v>3.5000000000000003E-2</v>
      </c>
      <c r="G7" s="294">
        <v>0.03</v>
      </c>
      <c r="H7" s="295" t="s">
        <v>461</v>
      </c>
      <c r="I7" s="296">
        <v>42809</v>
      </c>
      <c r="J7" s="296">
        <v>42819</v>
      </c>
      <c r="K7" s="325"/>
      <c r="L7" s="330" t="s">
        <v>483</v>
      </c>
      <c r="M7" s="331">
        <v>0</v>
      </c>
      <c r="N7" s="331">
        <v>0</v>
      </c>
      <c r="O7" s="332">
        <v>3</v>
      </c>
      <c r="P7" s="333">
        <f t="shared" ref="P7:P17" si="0">M7+N7+O7</f>
        <v>3</v>
      </c>
      <c r="Q7" s="334">
        <v>3</v>
      </c>
      <c r="R7" s="335">
        <f>R6+P7</f>
        <v>3</v>
      </c>
      <c r="S7" s="335">
        <f>S6+Q7</f>
        <v>3</v>
      </c>
      <c r="T7" s="334">
        <v>0</v>
      </c>
      <c r="U7" s="336">
        <v>1340</v>
      </c>
      <c r="V7" s="336">
        <v>1340</v>
      </c>
      <c r="W7" s="334">
        <v>0.15</v>
      </c>
      <c r="X7" s="334">
        <v>0.09</v>
      </c>
      <c r="Y7" s="337">
        <v>0</v>
      </c>
      <c r="Z7" s="337"/>
      <c r="AA7" s="338"/>
      <c r="AB7" s="337"/>
      <c r="AC7" s="337"/>
      <c r="AD7" s="302" t="s">
        <v>484</v>
      </c>
    </row>
    <row r="8" spans="1:30" ht="20.149999999999999" customHeight="1" x14ac:dyDescent="0.35">
      <c r="A8" s="303" t="s">
        <v>485</v>
      </c>
      <c r="B8" s="292" t="s">
        <v>486</v>
      </c>
      <c r="C8" s="301">
        <v>800</v>
      </c>
      <c r="D8" s="301">
        <v>760</v>
      </c>
      <c r="E8" s="294">
        <v>0</v>
      </c>
      <c r="F8" s="293">
        <v>0.05</v>
      </c>
      <c r="G8" s="294">
        <v>0.05</v>
      </c>
      <c r="H8" s="304" t="s">
        <v>461</v>
      </c>
      <c r="I8" s="296">
        <v>42832</v>
      </c>
      <c r="J8" s="296">
        <v>42846</v>
      </c>
      <c r="K8" s="324"/>
      <c r="L8" s="330" t="s">
        <v>487</v>
      </c>
      <c r="M8" s="331">
        <v>0</v>
      </c>
      <c r="N8" s="331">
        <v>0</v>
      </c>
      <c r="O8" s="332">
        <v>1</v>
      </c>
      <c r="P8" s="333">
        <f t="shared" si="0"/>
        <v>1</v>
      </c>
      <c r="Q8" s="334">
        <v>1</v>
      </c>
      <c r="R8" s="335">
        <f t="shared" ref="R8:S17" si="1">R7+P8</f>
        <v>4</v>
      </c>
      <c r="S8" s="335">
        <f t="shared" si="1"/>
        <v>4</v>
      </c>
      <c r="T8" s="334">
        <v>1.2</v>
      </c>
      <c r="U8" s="336">
        <v>300</v>
      </c>
      <c r="V8" s="336">
        <v>700</v>
      </c>
      <c r="W8" s="334">
        <v>0.04</v>
      </c>
      <c r="X8" s="334">
        <v>0.03</v>
      </c>
      <c r="Y8" s="337">
        <v>1</v>
      </c>
      <c r="Z8" s="337">
        <v>1.5</v>
      </c>
      <c r="AA8" s="338">
        <v>1650</v>
      </c>
      <c r="AB8" s="337"/>
      <c r="AC8" s="337"/>
      <c r="AD8" s="340" t="s">
        <v>614</v>
      </c>
    </row>
    <row r="9" spans="1:30" ht="20.149999999999999" customHeight="1" x14ac:dyDescent="0.35">
      <c r="A9" s="291" t="s">
        <v>488</v>
      </c>
      <c r="B9" s="292" t="s">
        <v>460</v>
      </c>
      <c r="C9" s="292">
        <v>250</v>
      </c>
      <c r="D9" s="292">
        <v>250</v>
      </c>
      <c r="E9" s="293">
        <v>2.1</v>
      </c>
      <c r="F9" s="293">
        <v>0.43</v>
      </c>
      <c r="G9" s="294">
        <v>0.43</v>
      </c>
      <c r="H9" s="295" t="s">
        <v>461</v>
      </c>
      <c r="I9" s="296">
        <v>42768</v>
      </c>
      <c r="J9" s="296">
        <v>42855</v>
      </c>
      <c r="K9" s="325"/>
      <c r="L9" s="330" t="s">
        <v>489</v>
      </c>
      <c r="M9" s="331"/>
      <c r="N9" s="331">
        <v>1</v>
      </c>
      <c r="O9" s="332">
        <v>2</v>
      </c>
      <c r="P9" s="333">
        <f t="shared" si="0"/>
        <v>3</v>
      </c>
      <c r="Q9" s="334">
        <v>6</v>
      </c>
      <c r="R9" s="335">
        <f t="shared" si="1"/>
        <v>7</v>
      </c>
      <c r="S9" s="335">
        <f t="shared" si="1"/>
        <v>10</v>
      </c>
      <c r="T9" s="334">
        <v>3.8</v>
      </c>
      <c r="U9" s="336">
        <v>2130</v>
      </c>
      <c r="V9" s="336">
        <v>2085</v>
      </c>
      <c r="W9" s="334">
        <v>1.04</v>
      </c>
      <c r="X9" s="334">
        <v>0.97</v>
      </c>
      <c r="Y9" s="337">
        <v>1</v>
      </c>
      <c r="Z9" s="337">
        <v>0.1</v>
      </c>
      <c r="AA9" s="338">
        <v>320</v>
      </c>
      <c r="AB9" s="337"/>
      <c r="AC9" s="337"/>
      <c r="AD9" s="305" t="s">
        <v>615</v>
      </c>
    </row>
    <row r="10" spans="1:30" ht="20.149999999999999" customHeight="1" x14ac:dyDescent="0.35">
      <c r="A10" s="291" t="s">
        <v>490</v>
      </c>
      <c r="B10" s="292" t="s">
        <v>460</v>
      </c>
      <c r="C10" s="292">
        <v>250</v>
      </c>
      <c r="D10" s="292">
        <v>250</v>
      </c>
      <c r="E10" s="293">
        <v>0.5</v>
      </c>
      <c r="F10" s="293">
        <v>0.19</v>
      </c>
      <c r="G10" s="294">
        <v>0.15</v>
      </c>
      <c r="H10" s="295" t="s">
        <v>461</v>
      </c>
      <c r="I10" s="296">
        <v>42795</v>
      </c>
      <c r="J10" s="296">
        <v>42855</v>
      </c>
      <c r="K10" s="324"/>
      <c r="L10" s="330" t="s">
        <v>491</v>
      </c>
      <c r="M10" s="331">
        <v>2</v>
      </c>
      <c r="N10" s="331">
        <v>3</v>
      </c>
      <c r="O10" s="332">
        <v>0</v>
      </c>
      <c r="P10" s="333">
        <f t="shared" si="0"/>
        <v>5</v>
      </c>
      <c r="Q10" s="334">
        <v>6</v>
      </c>
      <c r="R10" s="335">
        <f t="shared" si="1"/>
        <v>12</v>
      </c>
      <c r="S10" s="335">
        <f t="shared" si="1"/>
        <v>16</v>
      </c>
      <c r="T10" s="334">
        <v>9.1</v>
      </c>
      <c r="U10" s="336">
        <f>850+214+239</f>
        <v>1303</v>
      </c>
      <c r="V10" s="336">
        <f>960+262</f>
        <v>1222</v>
      </c>
      <c r="W10" s="334">
        <v>2.15</v>
      </c>
      <c r="X10" s="334">
        <v>1.52</v>
      </c>
      <c r="Y10" s="337">
        <v>9</v>
      </c>
      <c r="Z10" s="337">
        <v>4.9000000000000004</v>
      </c>
      <c r="AA10" s="338">
        <v>8257</v>
      </c>
      <c r="AB10" s="337"/>
      <c r="AC10" s="337"/>
      <c r="AD10" s="341" t="s">
        <v>616</v>
      </c>
    </row>
    <row r="11" spans="1:30" ht="20.149999999999999" customHeight="1" x14ac:dyDescent="0.35">
      <c r="A11" s="306" t="s">
        <v>492</v>
      </c>
      <c r="B11" s="292" t="s">
        <v>486</v>
      </c>
      <c r="C11" s="301">
        <v>190</v>
      </c>
      <c r="D11" s="301">
        <v>200</v>
      </c>
      <c r="E11" s="293">
        <v>1</v>
      </c>
      <c r="F11" s="293">
        <v>0.27</v>
      </c>
      <c r="G11" s="294">
        <v>0.26</v>
      </c>
      <c r="H11" s="304" t="s">
        <v>461</v>
      </c>
      <c r="I11" s="296">
        <v>42832</v>
      </c>
      <c r="J11" s="296">
        <v>42864</v>
      </c>
      <c r="K11" s="325"/>
      <c r="L11" s="330" t="s">
        <v>493</v>
      </c>
      <c r="M11" s="331">
        <v>3</v>
      </c>
      <c r="N11" s="331">
        <v>0</v>
      </c>
      <c r="O11" s="332">
        <v>0</v>
      </c>
      <c r="P11" s="333">
        <f t="shared" si="0"/>
        <v>3</v>
      </c>
      <c r="Q11" s="334">
        <v>1</v>
      </c>
      <c r="R11" s="335">
        <f t="shared" si="1"/>
        <v>15</v>
      </c>
      <c r="S11" s="335">
        <f t="shared" si="1"/>
        <v>17</v>
      </c>
      <c r="T11" s="334">
        <v>1.88</v>
      </c>
      <c r="U11" s="336">
        <v>333</v>
      </c>
      <c r="V11" s="336">
        <v>350</v>
      </c>
      <c r="W11" s="334">
        <v>0.53</v>
      </c>
      <c r="X11" s="334">
        <v>0.35</v>
      </c>
      <c r="Y11" s="337"/>
      <c r="Z11" s="337"/>
      <c r="AA11" s="338"/>
      <c r="AB11" s="337"/>
      <c r="AC11" s="337"/>
      <c r="AD11" s="342" t="s">
        <v>617</v>
      </c>
    </row>
    <row r="12" spans="1:30" ht="20.149999999999999" customHeight="1" x14ac:dyDescent="0.35">
      <c r="A12" s="306" t="s">
        <v>494</v>
      </c>
      <c r="B12" s="292" t="s">
        <v>486</v>
      </c>
      <c r="C12" s="301">
        <v>300</v>
      </c>
      <c r="D12" s="301">
        <v>305</v>
      </c>
      <c r="E12" s="294">
        <v>2.04</v>
      </c>
      <c r="F12" s="293">
        <v>0.05</v>
      </c>
      <c r="G12" s="294">
        <v>0.05</v>
      </c>
      <c r="H12" s="304" t="s">
        <v>461</v>
      </c>
      <c r="I12" s="296">
        <v>42849</v>
      </c>
      <c r="J12" s="296">
        <v>42864</v>
      </c>
      <c r="K12" s="324"/>
      <c r="L12" s="330" t="s">
        <v>495</v>
      </c>
      <c r="M12" s="331">
        <v>6</v>
      </c>
      <c r="N12" s="331">
        <v>0</v>
      </c>
      <c r="O12" s="332">
        <v>0</v>
      </c>
      <c r="P12" s="333">
        <f t="shared" si="0"/>
        <v>6</v>
      </c>
      <c r="Q12" s="334"/>
      <c r="R12" s="335">
        <f t="shared" si="1"/>
        <v>21</v>
      </c>
      <c r="S12" s="335"/>
      <c r="T12" s="334">
        <v>3.55</v>
      </c>
      <c r="U12" s="336"/>
      <c r="V12" s="336"/>
      <c r="W12" s="334"/>
      <c r="X12" s="334"/>
      <c r="Y12" s="337"/>
      <c r="Z12" s="337"/>
      <c r="AA12" s="338"/>
      <c r="AB12" s="337"/>
      <c r="AC12" s="337"/>
      <c r="AD12" s="342"/>
    </row>
    <row r="13" spans="1:30" ht="20.149999999999999" customHeight="1" x14ac:dyDescent="0.35">
      <c r="A13" s="303" t="s">
        <v>496</v>
      </c>
      <c r="B13" s="292" t="s">
        <v>486</v>
      </c>
      <c r="C13" s="301">
        <v>130</v>
      </c>
      <c r="D13" s="301">
        <v>150</v>
      </c>
      <c r="E13" s="294">
        <v>3.1</v>
      </c>
      <c r="F13" s="293">
        <v>0.05</v>
      </c>
      <c r="G13" s="294">
        <v>0.05</v>
      </c>
      <c r="H13" s="304" t="s">
        <v>461</v>
      </c>
      <c r="I13" s="296">
        <v>42832</v>
      </c>
      <c r="J13" s="296">
        <v>42864</v>
      </c>
      <c r="K13" s="325"/>
      <c r="L13" s="330" t="s">
        <v>497</v>
      </c>
      <c r="M13" s="331">
        <v>12</v>
      </c>
      <c r="N13" s="331">
        <v>1</v>
      </c>
      <c r="O13" s="332">
        <v>0</v>
      </c>
      <c r="P13" s="333">
        <f t="shared" si="0"/>
        <v>13</v>
      </c>
      <c r="Q13" s="334"/>
      <c r="R13" s="335">
        <f t="shared" si="1"/>
        <v>34</v>
      </c>
      <c r="S13" s="335"/>
      <c r="T13" s="334">
        <v>18.48</v>
      </c>
      <c r="U13" s="336"/>
      <c r="V13" s="336"/>
      <c r="W13" s="334"/>
      <c r="X13" s="334"/>
      <c r="Y13" s="337"/>
      <c r="Z13" s="337"/>
      <c r="AA13" s="338"/>
      <c r="AB13" s="337"/>
      <c r="AC13" s="337"/>
      <c r="AD13" s="342"/>
    </row>
    <row r="14" spans="1:30" ht="20.149999999999999" customHeight="1" x14ac:dyDescent="0.35">
      <c r="A14" s="306" t="s">
        <v>498</v>
      </c>
      <c r="B14" s="292" t="s">
        <v>499</v>
      </c>
      <c r="C14" s="292">
        <v>540</v>
      </c>
      <c r="D14" s="292">
        <v>530</v>
      </c>
      <c r="E14" s="294">
        <v>0.5</v>
      </c>
      <c r="F14" s="293">
        <v>0.14000000000000001</v>
      </c>
      <c r="G14" s="294">
        <v>9.1999999999999998E-2</v>
      </c>
      <c r="H14" s="304" t="s">
        <v>461</v>
      </c>
      <c r="I14" s="296">
        <v>42839</v>
      </c>
      <c r="J14" s="296">
        <v>42877</v>
      </c>
      <c r="K14" s="324"/>
      <c r="L14" s="330" t="s">
        <v>500</v>
      </c>
      <c r="M14" s="331">
        <v>9</v>
      </c>
      <c r="N14" s="331">
        <v>0</v>
      </c>
      <c r="O14" s="332">
        <v>0</v>
      </c>
      <c r="P14" s="333">
        <f t="shared" si="0"/>
        <v>9</v>
      </c>
      <c r="Q14" s="334"/>
      <c r="R14" s="335">
        <f t="shared" si="1"/>
        <v>43</v>
      </c>
      <c r="S14" s="335"/>
      <c r="T14" s="334">
        <v>15.47</v>
      </c>
      <c r="U14" s="336"/>
      <c r="V14" s="336"/>
      <c r="W14" s="334"/>
      <c r="X14" s="334"/>
      <c r="Y14" s="337"/>
      <c r="Z14" s="337"/>
      <c r="AA14" s="338"/>
      <c r="AB14" s="337"/>
      <c r="AC14" s="337"/>
      <c r="AD14" s="343"/>
    </row>
    <row r="15" spans="1:30" ht="20.149999999999999" customHeight="1" x14ac:dyDescent="0.35">
      <c r="A15" s="306" t="s">
        <v>501</v>
      </c>
      <c r="B15" s="292" t="s">
        <v>499</v>
      </c>
      <c r="C15" s="292"/>
      <c r="D15" s="292">
        <v>480</v>
      </c>
      <c r="E15" s="294">
        <v>0.5</v>
      </c>
      <c r="F15" s="293">
        <v>0.14000000000000001</v>
      </c>
      <c r="G15" s="294">
        <v>0.24</v>
      </c>
      <c r="H15" s="304" t="s">
        <v>461</v>
      </c>
      <c r="I15" s="296">
        <v>42851</v>
      </c>
      <c r="J15" s="296">
        <v>42881</v>
      </c>
      <c r="K15" s="325"/>
      <c r="L15" s="330" t="s">
        <v>502</v>
      </c>
      <c r="M15" s="331">
        <v>14</v>
      </c>
      <c r="N15" s="331">
        <v>0</v>
      </c>
      <c r="O15" s="332">
        <v>0</v>
      </c>
      <c r="P15" s="333">
        <f t="shared" si="0"/>
        <v>14</v>
      </c>
      <c r="Q15" s="334"/>
      <c r="R15" s="335">
        <f t="shared" si="1"/>
        <v>57</v>
      </c>
      <c r="S15" s="335"/>
      <c r="T15" s="334">
        <v>53.33</v>
      </c>
      <c r="U15" s="336"/>
      <c r="V15" s="336"/>
      <c r="W15" s="334"/>
      <c r="X15" s="334"/>
      <c r="Y15" s="337"/>
      <c r="Z15" s="337"/>
      <c r="AA15" s="338"/>
      <c r="AB15" s="337"/>
      <c r="AC15" s="337"/>
      <c r="AD15" s="342"/>
    </row>
    <row r="16" spans="1:30" ht="20.149999999999999" customHeight="1" x14ac:dyDescent="0.35">
      <c r="A16" s="303" t="s">
        <v>503</v>
      </c>
      <c r="B16" s="300" t="s">
        <v>504</v>
      </c>
      <c r="C16" s="300">
        <v>333</v>
      </c>
      <c r="D16" s="300">
        <v>350</v>
      </c>
      <c r="E16" s="294">
        <v>1.88</v>
      </c>
      <c r="F16" s="293">
        <v>0.53</v>
      </c>
      <c r="G16" s="294">
        <v>0.35</v>
      </c>
      <c r="H16" s="304" t="s">
        <v>461</v>
      </c>
      <c r="I16" s="296">
        <v>42828</v>
      </c>
      <c r="J16" s="296">
        <v>42889</v>
      </c>
      <c r="K16" s="324"/>
      <c r="L16" s="330" t="s">
        <v>505</v>
      </c>
      <c r="M16" s="331">
        <v>11</v>
      </c>
      <c r="N16" s="331">
        <v>1</v>
      </c>
      <c r="O16" s="332">
        <v>5</v>
      </c>
      <c r="P16" s="333">
        <f t="shared" si="0"/>
        <v>17</v>
      </c>
      <c r="Q16" s="334"/>
      <c r="R16" s="335">
        <f t="shared" si="1"/>
        <v>74</v>
      </c>
      <c r="S16" s="335"/>
      <c r="T16" s="334">
        <v>28.67</v>
      </c>
      <c r="U16" s="336"/>
      <c r="V16" s="336"/>
      <c r="W16" s="334"/>
      <c r="X16" s="334"/>
      <c r="Y16" s="337"/>
      <c r="Z16" s="337"/>
      <c r="AA16" s="338"/>
      <c r="AB16" s="337"/>
      <c r="AC16" s="337"/>
      <c r="AD16" s="342"/>
    </row>
    <row r="17" spans="1:30" ht="20.149999999999999" customHeight="1" x14ac:dyDescent="0.35">
      <c r="A17" s="303" t="s">
        <v>506</v>
      </c>
      <c r="B17" s="292" t="s">
        <v>486</v>
      </c>
      <c r="C17" s="301">
        <v>150</v>
      </c>
      <c r="D17" s="301">
        <v>150</v>
      </c>
      <c r="E17" s="294">
        <v>3.1</v>
      </c>
      <c r="F17" s="293">
        <v>0.67</v>
      </c>
      <c r="G17" s="294">
        <v>0.66900000000000004</v>
      </c>
      <c r="H17" s="299" t="s">
        <v>461</v>
      </c>
      <c r="I17" s="296">
        <v>42832</v>
      </c>
      <c r="J17" s="296">
        <v>42923</v>
      </c>
      <c r="K17" s="325"/>
      <c r="L17" s="330" t="s">
        <v>507</v>
      </c>
      <c r="M17" s="331">
        <v>10</v>
      </c>
      <c r="N17" s="331">
        <v>0</v>
      </c>
      <c r="O17" s="332">
        <v>1</v>
      </c>
      <c r="P17" s="333">
        <f t="shared" si="0"/>
        <v>11</v>
      </c>
      <c r="Q17" s="334"/>
      <c r="R17" s="335">
        <f t="shared" si="1"/>
        <v>85</v>
      </c>
      <c r="S17" s="335"/>
      <c r="T17" s="334">
        <v>20.47</v>
      </c>
      <c r="U17" s="336"/>
      <c r="V17" s="336"/>
      <c r="W17" s="334"/>
      <c r="X17" s="334"/>
      <c r="Y17" s="337"/>
      <c r="Z17" s="337"/>
      <c r="AA17" s="338"/>
      <c r="AB17" s="337"/>
      <c r="AC17" s="337"/>
      <c r="AD17" s="343"/>
    </row>
    <row r="18" spans="1:30" ht="20.149999999999999" customHeight="1" x14ac:dyDescent="0.35">
      <c r="A18" s="344" t="s">
        <v>508</v>
      </c>
      <c r="B18" s="292" t="s">
        <v>499</v>
      </c>
      <c r="C18" s="292">
        <v>214</v>
      </c>
      <c r="D18" s="292">
        <v>0</v>
      </c>
      <c r="E18" s="294">
        <v>2</v>
      </c>
      <c r="F18" s="293">
        <v>0.59</v>
      </c>
      <c r="G18" s="294">
        <v>0.23</v>
      </c>
      <c r="H18" s="304" t="s">
        <v>461</v>
      </c>
      <c r="I18" s="296">
        <v>42880</v>
      </c>
      <c r="J18" s="296">
        <v>42940</v>
      </c>
      <c r="K18" s="324"/>
      <c r="L18" s="345" t="s">
        <v>509</v>
      </c>
      <c r="M18" s="346">
        <f t="shared" ref="M18:AC18" si="2">SUM(M6:M17)</f>
        <v>67</v>
      </c>
      <c r="N18" s="346">
        <f t="shared" si="2"/>
        <v>6</v>
      </c>
      <c r="O18" s="346">
        <f t="shared" si="2"/>
        <v>12</v>
      </c>
      <c r="P18" s="346">
        <f t="shared" si="2"/>
        <v>85</v>
      </c>
      <c r="Q18" s="346">
        <f t="shared" si="2"/>
        <v>17</v>
      </c>
      <c r="R18" s="346"/>
      <c r="S18" s="346"/>
      <c r="T18" s="346">
        <f t="shared" si="2"/>
        <v>155.95000000000002</v>
      </c>
      <c r="U18" s="347">
        <f>SUM(U6:U17)</f>
        <v>5406</v>
      </c>
      <c r="V18" s="347">
        <f>SUM(V6:V17)</f>
        <v>5697</v>
      </c>
      <c r="W18" s="348">
        <f t="shared" si="2"/>
        <v>3.91</v>
      </c>
      <c r="X18" s="348">
        <f>SUM(X6:X17)</f>
        <v>2.96</v>
      </c>
      <c r="Y18" s="346">
        <f t="shared" si="2"/>
        <v>11</v>
      </c>
      <c r="Z18" s="346">
        <f t="shared" si="2"/>
        <v>6.5</v>
      </c>
      <c r="AA18" s="347">
        <f t="shared" si="2"/>
        <v>10227</v>
      </c>
      <c r="AB18" s="347">
        <f t="shared" si="2"/>
        <v>0</v>
      </c>
      <c r="AC18" s="347">
        <f t="shared" si="2"/>
        <v>0</v>
      </c>
      <c r="AD18" s="349"/>
    </row>
    <row r="19" spans="1:30" x14ac:dyDescent="0.35">
      <c r="A19" s="299" t="s">
        <v>510</v>
      </c>
      <c r="B19" s="300" t="s">
        <v>460</v>
      </c>
      <c r="C19" s="301">
        <v>400</v>
      </c>
      <c r="D19" s="301">
        <v>370</v>
      </c>
      <c r="E19" s="294">
        <v>0.2</v>
      </c>
      <c r="F19" s="293">
        <v>3.5000000000000003E-2</v>
      </c>
      <c r="G19" s="294">
        <v>0.04</v>
      </c>
      <c r="H19" s="295" t="s">
        <v>511</v>
      </c>
      <c r="I19" s="296">
        <v>42923</v>
      </c>
      <c r="J19" s="296">
        <v>42954</v>
      </c>
      <c r="K19" s="325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</row>
    <row r="20" spans="1:30" ht="26" x14ac:dyDescent="0.35">
      <c r="A20" s="344" t="s">
        <v>512</v>
      </c>
      <c r="B20" s="292" t="s">
        <v>499</v>
      </c>
      <c r="C20" s="292">
        <v>239</v>
      </c>
      <c r="D20" s="292">
        <v>262</v>
      </c>
      <c r="E20" s="294">
        <v>2</v>
      </c>
      <c r="F20" s="293">
        <v>0.59</v>
      </c>
      <c r="G20" s="294">
        <v>0.23</v>
      </c>
      <c r="H20" s="304" t="s">
        <v>461</v>
      </c>
      <c r="I20" s="296">
        <v>42944</v>
      </c>
      <c r="J20" s="296">
        <v>42999</v>
      </c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</row>
    <row r="21" spans="1:30" x14ac:dyDescent="0.35">
      <c r="A21" s="350" t="s">
        <v>513</v>
      </c>
      <c r="B21" s="307" t="s">
        <v>504</v>
      </c>
      <c r="C21" s="311"/>
      <c r="D21" s="311"/>
      <c r="E21" s="308">
        <v>0.2</v>
      </c>
      <c r="F21" s="311"/>
      <c r="G21" s="311"/>
      <c r="H21" s="311"/>
      <c r="I21" s="351">
        <v>42902</v>
      </c>
      <c r="J21" s="351">
        <v>42941</v>
      </c>
      <c r="K21" s="325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</row>
    <row r="22" spans="1:30" ht="26" x14ac:dyDescent="0.35">
      <c r="A22" s="350" t="s">
        <v>514</v>
      </c>
      <c r="B22" s="309" t="s">
        <v>499</v>
      </c>
      <c r="C22" s="350"/>
      <c r="D22" s="350"/>
      <c r="E22" s="350"/>
      <c r="F22" s="350"/>
      <c r="G22" s="350"/>
      <c r="H22" s="350"/>
      <c r="I22" s="351">
        <v>42905</v>
      </c>
      <c r="J22" s="351">
        <v>42944</v>
      </c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</row>
    <row r="23" spans="1:30" x14ac:dyDescent="0.35">
      <c r="A23" s="350" t="s">
        <v>515</v>
      </c>
      <c r="B23" s="307" t="s">
        <v>504</v>
      </c>
      <c r="C23" s="311"/>
      <c r="D23" s="311"/>
      <c r="E23" s="310">
        <v>1.2</v>
      </c>
      <c r="F23" s="311"/>
      <c r="G23" s="311"/>
      <c r="H23" s="311"/>
      <c r="I23" s="351">
        <v>42914</v>
      </c>
      <c r="J23" s="351">
        <v>42944</v>
      </c>
      <c r="K23" s="325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</row>
    <row r="24" spans="1:30" x14ac:dyDescent="0.35">
      <c r="A24" s="350" t="s">
        <v>516</v>
      </c>
      <c r="B24" s="307" t="s">
        <v>504</v>
      </c>
      <c r="C24" s="311"/>
      <c r="D24" s="311"/>
      <c r="E24" s="308">
        <v>0.2</v>
      </c>
      <c r="F24" s="311"/>
      <c r="G24" s="311"/>
      <c r="H24" s="311" t="s">
        <v>517</v>
      </c>
      <c r="I24" s="351">
        <v>42905</v>
      </c>
      <c r="J24" s="351">
        <v>42946</v>
      </c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</row>
    <row r="25" spans="1:30" ht="52.5" x14ac:dyDescent="0.35">
      <c r="A25" s="352" t="s">
        <v>518</v>
      </c>
      <c r="B25" s="309" t="s">
        <v>499</v>
      </c>
      <c r="C25" s="311"/>
      <c r="D25" s="311"/>
      <c r="E25" s="312" t="s">
        <v>519</v>
      </c>
      <c r="F25" s="311"/>
      <c r="G25" s="311"/>
      <c r="H25" s="353" t="s">
        <v>520</v>
      </c>
      <c r="I25" s="354">
        <v>42915</v>
      </c>
      <c r="J25" s="354">
        <v>42946</v>
      </c>
      <c r="K25" s="325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</row>
    <row r="26" spans="1:30" x14ac:dyDescent="0.35">
      <c r="A26" s="350" t="s">
        <v>521</v>
      </c>
      <c r="B26" s="307" t="s">
        <v>504</v>
      </c>
      <c r="C26" s="311"/>
      <c r="D26" s="311"/>
      <c r="E26" s="310">
        <v>1.95</v>
      </c>
      <c r="F26" s="311"/>
      <c r="G26" s="311"/>
      <c r="H26" s="355"/>
      <c r="I26" s="351">
        <v>42915</v>
      </c>
      <c r="J26" s="351">
        <v>42947</v>
      </c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</row>
    <row r="27" spans="1:30" x14ac:dyDescent="0.35">
      <c r="A27" s="350" t="s">
        <v>522</v>
      </c>
      <c r="B27" s="307" t="s">
        <v>504</v>
      </c>
      <c r="C27" s="311"/>
      <c r="D27" s="311"/>
      <c r="E27" s="310">
        <v>1.44</v>
      </c>
      <c r="F27" s="311"/>
      <c r="G27" s="311"/>
      <c r="H27" s="311"/>
      <c r="I27" s="351">
        <v>42927</v>
      </c>
      <c r="J27" s="351">
        <v>42948</v>
      </c>
      <c r="K27" s="325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</row>
    <row r="28" spans="1:30" x14ac:dyDescent="0.35">
      <c r="A28" s="350" t="s">
        <v>523</v>
      </c>
      <c r="B28" s="307" t="s">
        <v>504</v>
      </c>
      <c r="C28" s="311"/>
      <c r="D28" s="311"/>
      <c r="E28" s="310">
        <v>1.2</v>
      </c>
      <c r="F28" s="311"/>
      <c r="G28" s="311"/>
      <c r="H28" s="311"/>
      <c r="I28" s="351">
        <v>42916</v>
      </c>
      <c r="J28" s="351">
        <v>42949</v>
      </c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</row>
    <row r="29" spans="1:30" x14ac:dyDescent="0.35">
      <c r="A29" s="350" t="s">
        <v>524</v>
      </c>
      <c r="B29" s="307" t="s">
        <v>504</v>
      </c>
      <c r="C29" s="311"/>
      <c r="D29" s="311"/>
      <c r="E29" s="308">
        <v>0.5</v>
      </c>
      <c r="F29" s="311"/>
      <c r="G29" s="311"/>
      <c r="H29" s="311"/>
      <c r="I29" s="351">
        <v>42888</v>
      </c>
      <c r="J29" s="351">
        <v>42951</v>
      </c>
      <c r="K29" s="325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</row>
    <row r="30" spans="1:30" x14ac:dyDescent="0.35">
      <c r="A30" s="350" t="s">
        <v>525</v>
      </c>
      <c r="B30" s="307" t="s">
        <v>504</v>
      </c>
      <c r="C30" s="311"/>
      <c r="D30" s="311"/>
      <c r="E30" s="310">
        <v>1.28</v>
      </c>
      <c r="F30" s="311"/>
      <c r="G30" s="311"/>
      <c r="H30" s="311"/>
      <c r="I30" s="351">
        <v>42910</v>
      </c>
      <c r="J30" s="351">
        <v>42952</v>
      </c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</row>
    <row r="31" spans="1:30" x14ac:dyDescent="0.35">
      <c r="A31" s="350" t="s">
        <v>526</v>
      </c>
      <c r="B31" s="307" t="s">
        <v>504</v>
      </c>
      <c r="C31" s="311"/>
      <c r="D31" s="311"/>
      <c r="E31" s="310">
        <v>1.9</v>
      </c>
      <c r="F31" s="311"/>
      <c r="G31" s="311"/>
      <c r="H31" s="311"/>
      <c r="I31" s="351">
        <v>42909</v>
      </c>
      <c r="J31" s="351">
        <v>42952</v>
      </c>
      <c r="K31" s="325"/>
      <c r="L31" s="324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</row>
    <row r="32" spans="1:30" x14ac:dyDescent="0.35">
      <c r="A32" s="350" t="s">
        <v>527</v>
      </c>
      <c r="B32" s="307" t="s">
        <v>504</v>
      </c>
      <c r="C32" s="311"/>
      <c r="D32" s="311"/>
      <c r="E32" s="310">
        <v>0.5</v>
      </c>
      <c r="F32" s="311"/>
      <c r="G32" s="311"/>
      <c r="H32" s="311"/>
      <c r="I32" s="351">
        <v>42913</v>
      </c>
      <c r="J32" s="351">
        <v>42952</v>
      </c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</row>
    <row r="33" spans="1:30" x14ac:dyDescent="0.35">
      <c r="A33" s="350" t="s">
        <v>528</v>
      </c>
      <c r="B33" s="307" t="s">
        <v>504</v>
      </c>
      <c r="C33" s="311"/>
      <c r="D33" s="311"/>
      <c r="E33" s="310">
        <v>0.5</v>
      </c>
      <c r="F33" s="311"/>
      <c r="G33" s="311"/>
      <c r="H33" s="311"/>
      <c r="I33" s="351">
        <v>42913</v>
      </c>
      <c r="J33" s="351">
        <v>42953</v>
      </c>
      <c r="K33" s="325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</row>
    <row r="34" spans="1:30" x14ac:dyDescent="0.35">
      <c r="A34" s="350" t="s">
        <v>529</v>
      </c>
      <c r="B34" s="307" t="s">
        <v>504</v>
      </c>
      <c r="C34" s="307"/>
      <c r="D34" s="307"/>
      <c r="E34" s="310">
        <v>2.1</v>
      </c>
      <c r="F34" s="310">
        <v>0.58899999999999997</v>
      </c>
      <c r="G34" s="311"/>
      <c r="H34" s="311"/>
      <c r="I34" s="351">
        <v>42904</v>
      </c>
      <c r="J34" s="351">
        <v>42956</v>
      </c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</row>
    <row r="35" spans="1:30" x14ac:dyDescent="0.35">
      <c r="A35" s="350" t="s">
        <v>530</v>
      </c>
      <c r="B35" s="307" t="s">
        <v>504</v>
      </c>
      <c r="C35" s="307"/>
      <c r="D35" s="307"/>
      <c r="E35" s="310">
        <v>2.4</v>
      </c>
      <c r="F35" s="310">
        <v>0.67320000000000002</v>
      </c>
      <c r="G35" s="311"/>
      <c r="H35" s="311"/>
      <c r="I35" s="351">
        <v>42920</v>
      </c>
      <c r="J35" s="351">
        <v>42960</v>
      </c>
      <c r="K35" s="325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</row>
    <row r="36" spans="1:30" x14ac:dyDescent="0.35">
      <c r="A36" s="350" t="s">
        <v>531</v>
      </c>
      <c r="B36" s="307" t="s">
        <v>504</v>
      </c>
      <c r="C36" s="307"/>
      <c r="D36" s="307"/>
      <c r="E36" s="308">
        <v>4.0199999999999996</v>
      </c>
      <c r="F36" s="310">
        <v>1.1299999999999999</v>
      </c>
      <c r="G36" s="311"/>
      <c r="H36" s="311"/>
      <c r="I36" s="351">
        <v>42919</v>
      </c>
      <c r="J36" s="351">
        <v>42961</v>
      </c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</row>
    <row r="37" spans="1:30" x14ac:dyDescent="0.35">
      <c r="A37" s="350" t="s">
        <v>532</v>
      </c>
      <c r="B37" s="307" t="s">
        <v>504</v>
      </c>
      <c r="C37" s="311"/>
      <c r="D37" s="311"/>
      <c r="E37" s="310">
        <v>1.2</v>
      </c>
      <c r="F37" s="311"/>
      <c r="G37" s="311"/>
      <c r="H37" s="311"/>
      <c r="I37" s="351">
        <v>42915</v>
      </c>
      <c r="J37" s="351">
        <v>42967</v>
      </c>
      <c r="K37" s="325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</row>
    <row r="38" spans="1:30" x14ac:dyDescent="0.35">
      <c r="A38" s="350" t="s">
        <v>533</v>
      </c>
      <c r="B38" s="307" t="s">
        <v>504</v>
      </c>
      <c r="C38" s="311"/>
      <c r="D38" s="311"/>
      <c r="E38" s="310">
        <v>1.44</v>
      </c>
      <c r="F38" s="311"/>
      <c r="G38" s="311"/>
      <c r="H38" s="311"/>
      <c r="I38" s="351">
        <v>42950</v>
      </c>
      <c r="J38" s="351">
        <v>42967</v>
      </c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</row>
    <row r="39" spans="1:30" x14ac:dyDescent="0.35">
      <c r="A39" s="350" t="s">
        <v>534</v>
      </c>
      <c r="B39" s="309" t="s">
        <v>486</v>
      </c>
      <c r="C39" s="313"/>
      <c r="D39" s="313"/>
      <c r="E39" s="310"/>
      <c r="F39" s="310"/>
      <c r="G39" s="314"/>
      <c r="H39" s="311"/>
      <c r="I39" s="351">
        <v>42912</v>
      </c>
      <c r="J39" s="351">
        <v>42975</v>
      </c>
      <c r="K39" s="325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</row>
    <row r="40" spans="1:30" ht="26" x14ac:dyDescent="0.35">
      <c r="A40" s="350" t="s">
        <v>535</v>
      </c>
      <c r="B40" s="309" t="s">
        <v>499</v>
      </c>
      <c r="C40" s="313"/>
      <c r="D40" s="313"/>
      <c r="E40" s="312" t="s">
        <v>519</v>
      </c>
      <c r="F40" s="312"/>
      <c r="G40" s="311"/>
      <c r="H40" s="356" t="s">
        <v>536</v>
      </c>
      <c r="I40" s="351">
        <v>42966</v>
      </c>
      <c r="J40" s="351">
        <v>42982</v>
      </c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</row>
    <row r="41" spans="1:30" ht="52.5" x14ac:dyDescent="0.35">
      <c r="A41" s="352" t="s">
        <v>537</v>
      </c>
      <c r="B41" s="309" t="s">
        <v>499</v>
      </c>
      <c r="C41" s="311"/>
      <c r="D41" s="311"/>
      <c r="E41" s="312" t="s">
        <v>519</v>
      </c>
      <c r="F41" s="311"/>
      <c r="G41" s="311"/>
      <c r="H41" s="353" t="s">
        <v>520</v>
      </c>
      <c r="I41" s="351">
        <v>42970</v>
      </c>
      <c r="J41" s="351">
        <v>42982</v>
      </c>
      <c r="K41" s="325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</row>
    <row r="42" spans="1:30" ht="26" x14ac:dyDescent="0.35">
      <c r="A42" s="350" t="s">
        <v>538</v>
      </c>
      <c r="B42" s="309" t="s">
        <v>499</v>
      </c>
      <c r="C42" s="350"/>
      <c r="D42" s="350"/>
      <c r="E42" s="350"/>
      <c r="F42" s="350"/>
      <c r="G42" s="350"/>
      <c r="H42" s="350"/>
      <c r="I42" s="351">
        <v>42984</v>
      </c>
      <c r="J42" s="351">
        <v>42994</v>
      </c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</row>
    <row r="43" spans="1:30" x14ac:dyDescent="0.35">
      <c r="A43" s="350" t="s">
        <v>539</v>
      </c>
      <c r="B43" s="307" t="s">
        <v>504</v>
      </c>
      <c r="C43" s="311"/>
      <c r="D43" s="311"/>
      <c r="E43" s="310">
        <v>2</v>
      </c>
      <c r="F43" s="311"/>
      <c r="G43" s="311"/>
      <c r="H43" s="311"/>
      <c r="I43" s="351">
        <v>42946</v>
      </c>
      <c r="J43" s="351">
        <v>42996</v>
      </c>
      <c r="K43" s="325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</row>
    <row r="44" spans="1:30" x14ac:dyDescent="0.35">
      <c r="A44" s="350" t="s">
        <v>540</v>
      </c>
      <c r="B44" s="307" t="s">
        <v>504</v>
      </c>
      <c r="C44" s="311"/>
      <c r="D44" s="311"/>
      <c r="E44" s="310">
        <v>2.2999999999999998</v>
      </c>
      <c r="F44" s="311"/>
      <c r="G44" s="311"/>
      <c r="H44" s="311"/>
      <c r="I44" s="351">
        <v>42917</v>
      </c>
      <c r="J44" s="351">
        <v>43000</v>
      </c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</row>
    <row r="45" spans="1:30" x14ac:dyDescent="0.35">
      <c r="A45" s="350" t="s">
        <v>541</v>
      </c>
      <c r="B45" s="307" t="s">
        <v>504</v>
      </c>
      <c r="C45" s="311"/>
      <c r="D45" s="311"/>
      <c r="E45" s="308">
        <v>0.5</v>
      </c>
      <c r="F45" s="311"/>
      <c r="G45" s="311"/>
      <c r="H45" s="311"/>
      <c r="I45" s="351">
        <v>42974</v>
      </c>
      <c r="J45" s="351">
        <v>43002</v>
      </c>
      <c r="K45" s="325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</row>
    <row r="46" spans="1:30" x14ac:dyDescent="0.35">
      <c r="A46" s="350" t="s">
        <v>542</v>
      </c>
      <c r="B46" s="307" t="s">
        <v>504</v>
      </c>
      <c r="C46" s="307"/>
      <c r="D46" s="307"/>
      <c r="E46" s="308">
        <v>5.0999999999999996</v>
      </c>
      <c r="F46" s="310">
        <v>1.4540016393442623</v>
      </c>
      <c r="G46" s="311"/>
      <c r="H46" s="311"/>
      <c r="I46" s="351">
        <v>42910</v>
      </c>
      <c r="J46" s="351">
        <v>43005</v>
      </c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</row>
    <row r="47" spans="1:30" x14ac:dyDescent="0.35">
      <c r="A47" s="350" t="s">
        <v>543</v>
      </c>
      <c r="B47" s="307" t="s">
        <v>504</v>
      </c>
      <c r="C47" s="313"/>
      <c r="D47" s="313"/>
      <c r="E47" s="310">
        <v>4.5</v>
      </c>
      <c r="F47" s="310">
        <v>1.2622500000000001</v>
      </c>
      <c r="G47" s="311"/>
      <c r="H47" s="311"/>
      <c r="I47" s="351">
        <v>42894</v>
      </c>
      <c r="J47" s="351">
        <v>43005</v>
      </c>
      <c r="K47" s="325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</row>
    <row r="48" spans="1:30" x14ac:dyDescent="0.35">
      <c r="A48" s="350" t="s">
        <v>544</v>
      </c>
      <c r="B48" s="307" t="s">
        <v>504</v>
      </c>
      <c r="C48" s="311"/>
      <c r="D48" s="311"/>
      <c r="E48" s="310">
        <v>1.07</v>
      </c>
      <c r="F48" s="311"/>
      <c r="G48" s="311"/>
      <c r="H48" s="311"/>
      <c r="I48" s="351">
        <v>42966</v>
      </c>
      <c r="J48" s="351">
        <v>43005</v>
      </c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</row>
    <row r="49" spans="1:30" x14ac:dyDescent="0.35">
      <c r="A49" s="350" t="s">
        <v>545</v>
      </c>
      <c r="B49" s="307" t="s">
        <v>504</v>
      </c>
      <c r="C49" s="311"/>
      <c r="D49" s="311"/>
      <c r="E49" s="310">
        <v>3.56</v>
      </c>
      <c r="F49" s="311"/>
      <c r="G49" s="311"/>
      <c r="H49" s="311"/>
      <c r="I49" s="351">
        <v>42921</v>
      </c>
      <c r="J49" s="351">
        <v>43011</v>
      </c>
      <c r="K49" s="325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</row>
    <row r="50" spans="1:30" x14ac:dyDescent="0.35">
      <c r="A50" s="350" t="s">
        <v>546</v>
      </c>
      <c r="B50" s="307" t="s">
        <v>504</v>
      </c>
      <c r="C50" s="311"/>
      <c r="D50" s="311"/>
      <c r="E50" s="308">
        <v>6</v>
      </c>
      <c r="F50" s="311"/>
      <c r="G50" s="311"/>
      <c r="H50" s="311" t="s">
        <v>547</v>
      </c>
      <c r="I50" s="351">
        <v>42904</v>
      </c>
      <c r="J50" s="351">
        <v>43012</v>
      </c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</row>
    <row r="51" spans="1:30" x14ac:dyDescent="0.35">
      <c r="A51" s="350" t="s">
        <v>548</v>
      </c>
      <c r="B51" s="307" t="s">
        <v>504</v>
      </c>
      <c r="C51" s="309"/>
      <c r="D51" s="309"/>
      <c r="E51" s="308">
        <v>2.68</v>
      </c>
      <c r="F51" s="310">
        <v>0.17</v>
      </c>
      <c r="G51" s="308">
        <v>2.68</v>
      </c>
      <c r="H51" s="310"/>
      <c r="I51" s="357">
        <v>42919</v>
      </c>
      <c r="J51" s="357">
        <v>43013</v>
      </c>
      <c r="K51" s="325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</row>
    <row r="52" spans="1:30" x14ac:dyDescent="0.35">
      <c r="A52" s="350" t="s">
        <v>549</v>
      </c>
      <c r="B52" s="307" t="s">
        <v>504</v>
      </c>
      <c r="C52" s="311"/>
      <c r="D52" s="311"/>
      <c r="E52" s="310">
        <v>2</v>
      </c>
      <c r="F52" s="311"/>
      <c r="G52" s="311"/>
      <c r="H52" s="311"/>
      <c r="I52" s="351">
        <v>43010</v>
      </c>
      <c r="J52" s="351">
        <v>43019</v>
      </c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</row>
    <row r="53" spans="1:30" ht="65.5" x14ac:dyDescent="0.35">
      <c r="A53" s="350" t="s">
        <v>550</v>
      </c>
      <c r="B53" s="309" t="s">
        <v>499</v>
      </c>
      <c r="C53" s="313"/>
      <c r="D53" s="313"/>
      <c r="E53" s="312" t="s">
        <v>519</v>
      </c>
      <c r="F53" s="312"/>
      <c r="G53" s="311"/>
      <c r="H53" s="358" t="s">
        <v>551</v>
      </c>
      <c r="I53" s="351">
        <v>42995</v>
      </c>
      <c r="J53" s="351">
        <v>43019</v>
      </c>
      <c r="K53" s="325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</row>
    <row r="54" spans="1:30" ht="26" x14ac:dyDescent="0.35">
      <c r="A54" s="350" t="s">
        <v>552</v>
      </c>
      <c r="B54" s="309" t="s">
        <v>499</v>
      </c>
      <c r="C54" s="313"/>
      <c r="D54" s="313"/>
      <c r="E54" s="312" t="s">
        <v>519</v>
      </c>
      <c r="F54" s="312"/>
      <c r="G54" s="311"/>
      <c r="H54" s="356"/>
      <c r="I54" s="351">
        <v>42980</v>
      </c>
      <c r="J54" s="351">
        <v>43019</v>
      </c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</row>
    <row r="55" spans="1:30" x14ac:dyDescent="0.35">
      <c r="A55" s="350" t="s">
        <v>553</v>
      </c>
      <c r="B55" s="307" t="s">
        <v>504</v>
      </c>
      <c r="C55" s="311"/>
      <c r="D55" s="311"/>
      <c r="E55" s="308">
        <v>6.7</v>
      </c>
      <c r="F55" s="311"/>
      <c r="G55" s="311"/>
      <c r="H55" s="355"/>
      <c r="I55" s="351">
        <v>42914</v>
      </c>
      <c r="J55" s="351">
        <v>43019</v>
      </c>
      <c r="K55" s="325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</row>
    <row r="56" spans="1:30" x14ac:dyDescent="0.35">
      <c r="A56" s="350" t="s">
        <v>554</v>
      </c>
      <c r="B56" s="307" t="s">
        <v>504</v>
      </c>
      <c r="C56" s="311"/>
      <c r="D56" s="311"/>
      <c r="E56" s="310">
        <v>12</v>
      </c>
      <c r="F56" s="311"/>
      <c r="G56" s="311"/>
      <c r="H56" s="311" t="s">
        <v>555</v>
      </c>
      <c r="I56" s="357">
        <v>42913</v>
      </c>
      <c r="J56" s="357">
        <v>43020</v>
      </c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</row>
    <row r="57" spans="1:30" x14ac:dyDescent="0.35">
      <c r="A57" s="350" t="s">
        <v>556</v>
      </c>
      <c r="B57" s="307" t="s">
        <v>504</v>
      </c>
      <c r="C57" s="311"/>
      <c r="D57" s="311"/>
      <c r="E57" s="310">
        <v>1.86</v>
      </c>
      <c r="F57" s="311"/>
      <c r="G57" s="311"/>
      <c r="H57" s="311" t="s">
        <v>517</v>
      </c>
      <c r="I57" s="351">
        <v>42989</v>
      </c>
      <c r="J57" s="351">
        <v>43021</v>
      </c>
      <c r="K57" s="325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</row>
    <row r="58" spans="1:30" x14ac:dyDescent="0.35">
      <c r="A58" s="350" t="s">
        <v>557</v>
      </c>
      <c r="B58" s="307" t="s">
        <v>504</v>
      </c>
      <c r="C58" s="311"/>
      <c r="D58" s="311"/>
      <c r="E58" s="310">
        <v>1.86</v>
      </c>
      <c r="F58" s="311"/>
      <c r="G58" s="311"/>
      <c r="H58" s="311" t="s">
        <v>517</v>
      </c>
      <c r="I58" s="351">
        <v>42989</v>
      </c>
      <c r="J58" s="351">
        <v>43021</v>
      </c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</row>
    <row r="59" spans="1:30" x14ac:dyDescent="0.35">
      <c r="A59" s="350" t="s">
        <v>558</v>
      </c>
      <c r="B59" s="307" t="s">
        <v>504</v>
      </c>
      <c r="C59" s="311"/>
      <c r="D59" s="311"/>
      <c r="E59" s="310">
        <v>1.95</v>
      </c>
      <c r="F59" s="311"/>
      <c r="G59" s="311"/>
      <c r="H59" s="355"/>
      <c r="I59" s="351">
        <v>42981</v>
      </c>
      <c r="J59" s="351">
        <v>43025</v>
      </c>
      <c r="K59" s="325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</row>
    <row r="60" spans="1:30" x14ac:dyDescent="0.35">
      <c r="A60" s="350" t="s">
        <v>559</v>
      </c>
      <c r="B60" s="307" t="s">
        <v>504</v>
      </c>
      <c r="C60" s="311"/>
      <c r="D60" s="311"/>
      <c r="E60" s="310">
        <v>2.8</v>
      </c>
      <c r="F60" s="311"/>
      <c r="G60" s="311"/>
      <c r="H60" s="311"/>
      <c r="I60" s="351">
        <v>42951</v>
      </c>
      <c r="J60" s="351">
        <v>43026</v>
      </c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</row>
    <row r="61" spans="1:30" x14ac:dyDescent="0.35">
      <c r="A61" s="350" t="s">
        <v>560</v>
      </c>
      <c r="B61" s="307" t="s">
        <v>504</v>
      </c>
      <c r="C61" s="307"/>
      <c r="D61" s="307"/>
      <c r="E61" s="308">
        <v>4.0199999999999996</v>
      </c>
      <c r="F61" s="310">
        <v>1.1299999999999999</v>
      </c>
      <c r="G61" s="311"/>
      <c r="H61" s="311"/>
      <c r="I61" s="351">
        <v>42911</v>
      </c>
      <c r="J61" s="351">
        <v>43027</v>
      </c>
      <c r="K61" s="325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</row>
    <row r="62" spans="1:30" x14ac:dyDescent="0.35">
      <c r="A62" s="350" t="s">
        <v>561</v>
      </c>
      <c r="B62" s="307" t="s">
        <v>504</v>
      </c>
      <c r="C62" s="311"/>
      <c r="D62" s="311"/>
      <c r="E62" s="310">
        <v>2.2999999999999998</v>
      </c>
      <c r="F62" s="311"/>
      <c r="G62" s="311"/>
      <c r="H62" s="311"/>
      <c r="I62" s="351">
        <v>42972</v>
      </c>
      <c r="J62" s="351">
        <v>43031</v>
      </c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</row>
    <row r="63" spans="1:30" ht="65.5" x14ac:dyDescent="0.35">
      <c r="A63" s="352" t="s">
        <v>535</v>
      </c>
      <c r="B63" s="309" t="s">
        <v>499</v>
      </c>
      <c r="C63" s="313"/>
      <c r="D63" s="313"/>
      <c r="E63" s="312" t="s">
        <v>519</v>
      </c>
      <c r="F63" s="312"/>
      <c r="G63" s="311"/>
      <c r="H63" s="353" t="s">
        <v>562</v>
      </c>
      <c r="I63" s="351">
        <v>43026</v>
      </c>
      <c r="J63" s="351">
        <v>43035</v>
      </c>
      <c r="K63" s="325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</row>
    <row r="64" spans="1:30" x14ac:dyDescent="0.35">
      <c r="A64" s="350" t="s">
        <v>563</v>
      </c>
      <c r="B64" s="307" t="s">
        <v>504</v>
      </c>
      <c r="C64" s="311"/>
      <c r="D64" s="311"/>
      <c r="E64" s="308">
        <v>5.6</v>
      </c>
      <c r="F64" s="311"/>
      <c r="G64" s="311"/>
      <c r="H64" s="311"/>
      <c r="I64" s="351">
        <v>42915</v>
      </c>
      <c r="J64" s="351">
        <v>43039</v>
      </c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</row>
    <row r="65" spans="1:30" ht="52.5" x14ac:dyDescent="0.35">
      <c r="A65" s="350" t="s">
        <v>564</v>
      </c>
      <c r="B65" s="309" t="s">
        <v>499</v>
      </c>
      <c r="C65" s="313"/>
      <c r="D65" s="313"/>
      <c r="E65" s="312" t="s">
        <v>519</v>
      </c>
      <c r="F65" s="312"/>
      <c r="G65" s="311"/>
      <c r="H65" s="358" t="s">
        <v>565</v>
      </c>
      <c r="I65" s="351">
        <v>43018</v>
      </c>
      <c r="J65" s="351">
        <v>43042</v>
      </c>
      <c r="K65" s="325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</row>
    <row r="66" spans="1:30" x14ac:dyDescent="0.35">
      <c r="A66" s="350" t="s">
        <v>566</v>
      </c>
      <c r="B66" s="307" t="s">
        <v>504</v>
      </c>
      <c r="C66" s="311"/>
      <c r="D66" s="311"/>
      <c r="E66" s="310">
        <v>4.37</v>
      </c>
      <c r="F66" s="311"/>
      <c r="G66" s="311"/>
      <c r="H66" s="311"/>
      <c r="I66" s="351">
        <v>42945</v>
      </c>
      <c r="J66" s="351">
        <v>43050</v>
      </c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</row>
    <row r="67" spans="1:30" ht="52.5" x14ac:dyDescent="0.35">
      <c r="A67" s="350" t="s">
        <v>567</v>
      </c>
      <c r="B67" s="309" t="s">
        <v>499</v>
      </c>
      <c r="C67" s="313"/>
      <c r="D67" s="313"/>
      <c r="E67" s="312" t="s">
        <v>519</v>
      </c>
      <c r="F67" s="312"/>
      <c r="G67" s="311"/>
      <c r="H67" s="358" t="s">
        <v>565</v>
      </c>
      <c r="I67" s="351">
        <v>43044</v>
      </c>
      <c r="J67" s="351">
        <v>43052</v>
      </c>
      <c r="K67" s="325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</row>
    <row r="68" spans="1:30" ht="52" x14ac:dyDescent="0.35">
      <c r="A68" s="359" t="s">
        <v>568</v>
      </c>
      <c r="B68" s="309" t="s">
        <v>460</v>
      </c>
      <c r="C68" s="309">
        <v>300</v>
      </c>
      <c r="D68" s="309"/>
      <c r="E68" s="308">
        <v>0.5</v>
      </c>
      <c r="F68" s="308">
        <v>0.13500000000000001</v>
      </c>
      <c r="G68" s="308">
        <v>0.08</v>
      </c>
      <c r="H68" s="360" t="s">
        <v>569</v>
      </c>
      <c r="I68" s="351">
        <v>42959</v>
      </c>
      <c r="J68" s="351">
        <v>43054</v>
      </c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</row>
    <row r="69" spans="1:30" x14ac:dyDescent="0.35">
      <c r="A69" s="350" t="s">
        <v>570</v>
      </c>
      <c r="B69" s="307" t="s">
        <v>504</v>
      </c>
      <c r="C69" s="311"/>
      <c r="D69" s="311"/>
      <c r="E69" s="310">
        <v>6</v>
      </c>
      <c r="F69" s="311"/>
      <c r="G69" s="311"/>
      <c r="H69" s="311"/>
      <c r="I69" s="351">
        <v>42913</v>
      </c>
      <c r="J69" s="351">
        <v>43054</v>
      </c>
      <c r="K69" s="325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</row>
    <row r="70" spans="1:30" ht="52" x14ac:dyDescent="0.35">
      <c r="A70" s="359" t="s">
        <v>571</v>
      </c>
      <c r="B70" s="309" t="s">
        <v>460</v>
      </c>
      <c r="C70" s="309">
        <v>350</v>
      </c>
      <c r="D70" s="309"/>
      <c r="E70" s="308">
        <v>0.5</v>
      </c>
      <c r="F70" s="308">
        <v>0.13500000000000001</v>
      </c>
      <c r="G70" s="308">
        <v>0.08</v>
      </c>
      <c r="H70" s="360" t="s">
        <v>569</v>
      </c>
      <c r="I70" s="351">
        <v>42963</v>
      </c>
      <c r="J70" s="351">
        <v>43055</v>
      </c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</row>
    <row r="71" spans="1:30" ht="52.5" x14ac:dyDescent="0.35">
      <c r="A71" s="352" t="s">
        <v>572</v>
      </c>
      <c r="B71" s="309" t="s">
        <v>499</v>
      </c>
      <c r="C71" s="311"/>
      <c r="D71" s="311"/>
      <c r="E71" s="312" t="s">
        <v>519</v>
      </c>
      <c r="F71" s="311"/>
      <c r="G71" s="311"/>
      <c r="H71" s="353" t="s">
        <v>520</v>
      </c>
      <c r="I71" s="351">
        <v>43041</v>
      </c>
      <c r="J71" s="351">
        <v>43055</v>
      </c>
      <c r="K71" s="325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</row>
    <row r="72" spans="1:30" ht="26" x14ac:dyDescent="0.35">
      <c r="A72" s="350" t="s">
        <v>538</v>
      </c>
      <c r="B72" s="309" t="s">
        <v>499</v>
      </c>
      <c r="C72" s="313"/>
      <c r="D72" s="313"/>
      <c r="E72" s="312" t="s">
        <v>519</v>
      </c>
      <c r="F72" s="312"/>
      <c r="G72" s="311"/>
      <c r="H72" s="356"/>
      <c r="I72" s="351">
        <v>43042</v>
      </c>
      <c r="J72" s="351">
        <v>43056</v>
      </c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</row>
    <row r="73" spans="1:30" x14ac:dyDescent="0.35">
      <c r="A73" s="350" t="s">
        <v>573</v>
      </c>
      <c r="B73" s="307" t="s">
        <v>504</v>
      </c>
      <c r="C73" s="313"/>
      <c r="D73" s="313"/>
      <c r="E73" s="310">
        <v>4.5</v>
      </c>
      <c r="F73" s="310">
        <v>1.2622500000000001</v>
      </c>
      <c r="G73" s="311"/>
      <c r="H73" s="311"/>
      <c r="I73" s="351">
        <v>43037</v>
      </c>
      <c r="J73" s="351">
        <v>43056</v>
      </c>
      <c r="K73" s="325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</row>
    <row r="74" spans="1:30" x14ac:dyDescent="0.35">
      <c r="A74" s="350" t="s">
        <v>574</v>
      </c>
      <c r="B74" s="309" t="s">
        <v>486</v>
      </c>
      <c r="C74" s="313">
        <v>460</v>
      </c>
      <c r="D74" s="313"/>
      <c r="E74" s="310">
        <v>5.5</v>
      </c>
      <c r="F74" s="310">
        <v>0.91</v>
      </c>
      <c r="G74" s="310">
        <v>0.3</v>
      </c>
      <c r="H74" s="311"/>
      <c r="I74" s="351">
        <v>42887</v>
      </c>
      <c r="J74" s="351">
        <v>43057</v>
      </c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</row>
    <row r="75" spans="1:30" x14ac:dyDescent="0.35">
      <c r="A75" s="350" t="s">
        <v>575</v>
      </c>
      <c r="B75" s="307" t="s">
        <v>504</v>
      </c>
      <c r="C75" s="350"/>
      <c r="D75" s="350"/>
      <c r="E75" s="350"/>
      <c r="F75" s="350"/>
      <c r="G75" s="350"/>
      <c r="H75" s="350"/>
      <c r="I75" s="351">
        <v>42949</v>
      </c>
      <c r="J75" s="351">
        <v>43061</v>
      </c>
      <c r="K75" s="325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</row>
    <row r="76" spans="1:30" ht="26" x14ac:dyDescent="0.35">
      <c r="A76" s="350" t="s">
        <v>576</v>
      </c>
      <c r="B76" s="309" t="s">
        <v>499</v>
      </c>
      <c r="C76" s="313"/>
      <c r="D76" s="313"/>
      <c r="E76" s="312" t="s">
        <v>519</v>
      </c>
      <c r="F76" s="312"/>
      <c r="G76" s="311"/>
      <c r="H76" s="356"/>
      <c r="I76" s="351">
        <v>43045</v>
      </c>
      <c r="J76" s="351">
        <v>43068</v>
      </c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</row>
    <row r="77" spans="1:30" ht="52" x14ac:dyDescent="0.35">
      <c r="A77" s="359" t="s">
        <v>577</v>
      </c>
      <c r="B77" s="309" t="s">
        <v>460</v>
      </c>
      <c r="C77" s="309">
        <v>100</v>
      </c>
      <c r="D77" s="309"/>
      <c r="E77" s="308">
        <v>1</v>
      </c>
      <c r="F77" s="308">
        <v>0.27</v>
      </c>
      <c r="G77" s="308">
        <v>0.15</v>
      </c>
      <c r="H77" s="360" t="s">
        <v>569</v>
      </c>
      <c r="I77" s="351">
        <v>42957</v>
      </c>
      <c r="J77" s="351">
        <v>43069</v>
      </c>
      <c r="K77" s="325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</row>
    <row r="78" spans="1:30" ht="52" x14ac:dyDescent="0.35">
      <c r="A78" s="359" t="s">
        <v>578</v>
      </c>
      <c r="B78" s="309" t="s">
        <v>460</v>
      </c>
      <c r="C78" s="309">
        <v>400</v>
      </c>
      <c r="D78" s="309"/>
      <c r="E78" s="308">
        <v>0.5</v>
      </c>
      <c r="F78" s="308">
        <v>0.13500000000000001</v>
      </c>
      <c r="G78" s="308">
        <v>0.08</v>
      </c>
      <c r="H78" s="360" t="s">
        <v>569</v>
      </c>
      <c r="I78" s="351">
        <v>42967</v>
      </c>
      <c r="J78" s="351">
        <v>43069</v>
      </c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</row>
    <row r="79" spans="1:30" ht="52" x14ac:dyDescent="0.35">
      <c r="A79" s="359" t="s">
        <v>579</v>
      </c>
      <c r="B79" s="309" t="s">
        <v>460</v>
      </c>
      <c r="C79" s="313">
        <v>390</v>
      </c>
      <c r="D79" s="313"/>
      <c r="E79" s="315">
        <v>2</v>
      </c>
      <c r="F79" s="310">
        <v>0.41</v>
      </c>
      <c r="G79" s="308">
        <v>0.3</v>
      </c>
      <c r="H79" s="360" t="s">
        <v>569</v>
      </c>
      <c r="I79" s="351">
        <v>42959</v>
      </c>
      <c r="J79" s="351">
        <v>43069</v>
      </c>
      <c r="K79" s="325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</row>
    <row r="80" spans="1:30" x14ac:dyDescent="0.35">
      <c r="A80" s="350" t="s">
        <v>580</v>
      </c>
      <c r="B80" s="307" t="s">
        <v>504</v>
      </c>
      <c r="C80" s="311"/>
      <c r="D80" s="311"/>
      <c r="E80" s="310">
        <v>0.9</v>
      </c>
      <c r="F80" s="311"/>
      <c r="G80" s="311"/>
      <c r="H80" s="311"/>
      <c r="I80" s="351">
        <v>42970</v>
      </c>
      <c r="J80" s="351">
        <v>43069</v>
      </c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</row>
    <row r="81" spans="1:30" x14ac:dyDescent="0.35">
      <c r="A81" s="350" t="s">
        <v>581</v>
      </c>
      <c r="B81" s="307" t="s">
        <v>504</v>
      </c>
      <c r="C81" s="313"/>
      <c r="D81" s="313"/>
      <c r="E81" s="310">
        <v>2.9</v>
      </c>
      <c r="F81" s="310">
        <v>1.1930000000000001</v>
      </c>
      <c r="G81" s="311"/>
      <c r="H81" s="311"/>
      <c r="I81" s="351">
        <v>43055</v>
      </c>
      <c r="J81" s="351">
        <v>43069</v>
      </c>
      <c r="K81" s="325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</row>
    <row r="82" spans="1:30" x14ac:dyDescent="0.35">
      <c r="A82" s="350" t="s">
        <v>582</v>
      </c>
      <c r="B82" s="307" t="s">
        <v>504</v>
      </c>
      <c r="C82" s="307"/>
      <c r="D82" s="307"/>
      <c r="E82" s="310">
        <v>1.55</v>
      </c>
      <c r="F82" s="310">
        <v>0.43477500000000002</v>
      </c>
      <c r="G82" s="311"/>
      <c r="H82" s="311"/>
      <c r="I82" s="351">
        <v>43011</v>
      </c>
      <c r="J82" s="351">
        <v>43071</v>
      </c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</row>
    <row r="83" spans="1:30" x14ac:dyDescent="0.35">
      <c r="A83" s="350" t="s">
        <v>583</v>
      </c>
      <c r="B83" s="307" t="s">
        <v>504</v>
      </c>
      <c r="C83" s="307"/>
      <c r="D83" s="307"/>
      <c r="E83" s="310">
        <v>1.44</v>
      </c>
      <c r="F83" s="310">
        <v>0.40392</v>
      </c>
      <c r="G83" s="311"/>
      <c r="H83" s="311"/>
      <c r="I83" s="351">
        <v>43009</v>
      </c>
      <c r="J83" s="351">
        <v>43071</v>
      </c>
      <c r="K83" s="325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</row>
    <row r="84" spans="1:30" x14ac:dyDescent="0.35">
      <c r="A84" s="350" t="s">
        <v>584</v>
      </c>
      <c r="B84" s="307" t="s">
        <v>504</v>
      </c>
      <c r="C84" s="311"/>
      <c r="D84" s="311"/>
      <c r="E84" s="308">
        <v>1</v>
      </c>
      <c r="F84" s="311"/>
      <c r="G84" s="311"/>
      <c r="H84" s="311"/>
      <c r="I84" s="351">
        <v>43036</v>
      </c>
      <c r="J84" s="351">
        <v>43081</v>
      </c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</row>
    <row r="85" spans="1:30" x14ac:dyDescent="0.35">
      <c r="A85" s="350" t="s">
        <v>585</v>
      </c>
      <c r="B85" s="307" t="s">
        <v>504</v>
      </c>
      <c r="C85" s="307"/>
      <c r="D85" s="307"/>
      <c r="E85" s="310">
        <v>2.44</v>
      </c>
      <c r="F85" s="310">
        <v>0.68442000000000003</v>
      </c>
      <c r="G85" s="311"/>
      <c r="H85" s="311"/>
      <c r="I85" s="351">
        <v>43009</v>
      </c>
      <c r="J85" s="351">
        <v>43088</v>
      </c>
      <c r="K85" s="325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</row>
    <row r="86" spans="1:30" x14ac:dyDescent="0.35">
      <c r="A86" s="350" t="s">
        <v>586</v>
      </c>
      <c r="B86" s="307" t="s">
        <v>504</v>
      </c>
      <c r="C86" s="313"/>
      <c r="D86" s="313"/>
      <c r="E86" s="310">
        <v>2.04</v>
      </c>
      <c r="F86" s="310">
        <v>0.57221999999999995</v>
      </c>
      <c r="G86" s="311"/>
      <c r="H86" s="311"/>
      <c r="I86" s="351">
        <v>43017</v>
      </c>
      <c r="J86" s="351">
        <v>43096</v>
      </c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</row>
    <row r="87" spans="1:30" x14ac:dyDescent="0.35">
      <c r="A87" s="350" t="s">
        <v>587</v>
      </c>
      <c r="B87" s="307" t="s">
        <v>504</v>
      </c>
      <c r="C87" s="313"/>
      <c r="D87" s="313"/>
      <c r="E87" s="310">
        <v>1</v>
      </c>
      <c r="F87" s="310">
        <v>0.28000000000000003</v>
      </c>
      <c r="G87" s="311"/>
      <c r="H87" s="311"/>
      <c r="I87" s="351">
        <v>43068</v>
      </c>
      <c r="J87" s="351">
        <v>43098</v>
      </c>
      <c r="K87" s="325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</row>
    <row r="88" spans="1:30" x14ac:dyDescent="0.35">
      <c r="A88" s="350" t="s">
        <v>588</v>
      </c>
      <c r="B88" s="307" t="s">
        <v>504</v>
      </c>
      <c r="C88" s="307"/>
      <c r="D88" s="307"/>
      <c r="E88" s="308">
        <v>4.25</v>
      </c>
      <c r="F88" s="310">
        <v>1.6419999999999999</v>
      </c>
      <c r="G88" s="311"/>
      <c r="H88" s="311"/>
      <c r="I88" s="351">
        <v>43018</v>
      </c>
      <c r="J88" s="351">
        <v>43098</v>
      </c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</row>
    <row r="89" spans="1:30" x14ac:dyDescent="0.35">
      <c r="A89" s="350" t="s">
        <v>589</v>
      </c>
      <c r="B89" s="307" t="s">
        <v>504</v>
      </c>
      <c r="C89" s="307"/>
      <c r="D89" s="307"/>
      <c r="E89" s="308">
        <v>4.25</v>
      </c>
      <c r="F89" s="310">
        <v>1.6419999999999999</v>
      </c>
      <c r="G89" s="311"/>
      <c r="H89" s="311"/>
      <c r="I89" s="351">
        <v>43018</v>
      </c>
      <c r="J89" s="351">
        <v>43098</v>
      </c>
      <c r="K89" s="325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</row>
    <row r="90" spans="1:30" x14ac:dyDescent="0.35">
      <c r="A90" s="350" t="s">
        <v>590</v>
      </c>
      <c r="B90" s="307" t="s">
        <v>504</v>
      </c>
      <c r="C90" s="311"/>
      <c r="D90" s="311"/>
      <c r="E90" s="308">
        <v>2</v>
      </c>
      <c r="F90" s="311"/>
      <c r="G90" s="311"/>
      <c r="H90" s="311"/>
      <c r="I90" s="351">
        <v>43090</v>
      </c>
      <c r="J90" s="351">
        <v>43098</v>
      </c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</row>
    <row r="91" spans="1:30" ht="52" x14ac:dyDescent="0.35">
      <c r="A91" s="359" t="s">
        <v>591</v>
      </c>
      <c r="B91" s="309" t="s">
        <v>460</v>
      </c>
      <c r="C91" s="309">
        <v>350</v>
      </c>
      <c r="D91" s="309"/>
      <c r="E91" s="308">
        <v>0.5</v>
      </c>
      <c r="F91" s="308">
        <v>0.13500000000000001</v>
      </c>
      <c r="G91" s="308">
        <v>0.09</v>
      </c>
      <c r="H91" s="360" t="s">
        <v>569</v>
      </c>
      <c r="I91" s="351">
        <v>42998</v>
      </c>
      <c r="J91" s="351">
        <v>43099</v>
      </c>
      <c r="K91" s="325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</row>
    <row r="92" spans="1:30" x14ac:dyDescent="0.35">
      <c r="A92" s="350" t="s">
        <v>592</v>
      </c>
      <c r="B92" s="307" t="s">
        <v>504</v>
      </c>
      <c r="C92" s="350"/>
      <c r="D92" s="350"/>
      <c r="E92" s="350"/>
      <c r="F92" s="350"/>
      <c r="G92" s="350"/>
      <c r="H92" s="350"/>
      <c r="I92" s="351">
        <v>43012</v>
      </c>
      <c r="J92" s="351">
        <v>43099</v>
      </c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</row>
    <row r="93" spans="1:30" x14ac:dyDescent="0.35">
      <c r="A93" s="324"/>
      <c r="B93" s="324"/>
      <c r="C93" s="324"/>
      <c r="D93" s="324"/>
      <c r="E93" s="324"/>
      <c r="F93" s="324"/>
      <c r="G93" s="324"/>
      <c r="H93" s="324"/>
      <c r="I93" s="324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</row>
    <row r="94" spans="1:30" x14ac:dyDescent="0.35">
      <c r="A94" s="324"/>
      <c r="B94" s="324"/>
      <c r="C94" s="324"/>
      <c r="D94" s="324"/>
      <c r="E94" s="324"/>
      <c r="F94" s="324"/>
      <c r="G94" s="324"/>
      <c r="H94" s="324"/>
      <c r="I94" s="324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</row>
    <row r="95" spans="1:30" x14ac:dyDescent="0.35">
      <c r="A95" s="316" t="s">
        <v>593</v>
      </c>
      <c r="B95" s="317"/>
      <c r="C95" s="317"/>
      <c r="D95" s="317"/>
      <c r="E95" s="317"/>
      <c r="F95" s="317"/>
      <c r="G95" s="317"/>
      <c r="H95" s="318"/>
      <c r="I95" s="317"/>
      <c r="J95" s="317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</row>
    <row r="96" spans="1:30" x14ac:dyDescent="0.35">
      <c r="A96" s="319" t="s">
        <v>594</v>
      </c>
      <c r="B96" s="320" t="s">
        <v>460</v>
      </c>
      <c r="C96" s="320"/>
      <c r="D96" s="320"/>
      <c r="E96" s="320"/>
      <c r="F96" s="320"/>
      <c r="G96" s="321"/>
      <c r="H96" s="321" t="s">
        <v>461</v>
      </c>
      <c r="I96" s="320"/>
      <c r="J96" s="320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</row>
    <row r="97" spans="1:30" x14ac:dyDescent="0.35">
      <c r="A97" s="319" t="s">
        <v>595</v>
      </c>
      <c r="B97" s="320" t="s">
        <v>460</v>
      </c>
      <c r="C97" s="320"/>
      <c r="D97" s="320"/>
      <c r="E97" s="320"/>
      <c r="F97" s="320"/>
      <c r="G97" s="321"/>
      <c r="H97" s="321" t="s">
        <v>461</v>
      </c>
      <c r="I97" s="320"/>
      <c r="J97" s="320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</row>
    <row r="98" spans="1:30" x14ac:dyDescent="0.35">
      <c r="A98" s="319" t="s">
        <v>596</v>
      </c>
      <c r="B98" s="320" t="s">
        <v>460</v>
      </c>
      <c r="C98" s="320"/>
      <c r="D98" s="320"/>
      <c r="E98" s="320"/>
      <c r="F98" s="320"/>
      <c r="G98" s="321"/>
      <c r="H98" s="321" t="s">
        <v>461</v>
      </c>
      <c r="I98" s="320"/>
      <c r="J98" s="320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</row>
    <row r="99" spans="1:30" x14ac:dyDescent="0.35">
      <c r="A99" s="319" t="s">
        <v>597</v>
      </c>
      <c r="B99" s="320" t="s">
        <v>460</v>
      </c>
      <c r="C99" s="320"/>
      <c r="D99" s="320"/>
      <c r="E99" s="320"/>
      <c r="F99" s="320"/>
      <c r="G99" s="321"/>
      <c r="H99" s="321" t="s">
        <v>461</v>
      </c>
      <c r="I99" s="320"/>
      <c r="J99" s="320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</row>
    <row r="100" spans="1:30" x14ac:dyDescent="0.35">
      <c r="A100" s="319" t="s">
        <v>598</v>
      </c>
      <c r="B100" s="320" t="s">
        <v>460</v>
      </c>
      <c r="C100" s="320"/>
      <c r="D100" s="320"/>
      <c r="E100" s="320"/>
      <c r="F100" s="320"/>
      <c r="G100" s="321"/>
      <c r="H100" s="321" t="s">
        <v>461</v>
      </c>
      <c r="I100" s="320"/>
      <c r="J100" s="320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</row>
    <row r="101" spans="1:30" x14ac:dyDescent="0.35">
      <c r="A101" s="319" t="s">
        <v>599</v>
      </c>
      <c r="B101" s="320" t="s">
        <v>460</v>
      </c>
      <c r="C101" s="320"/>
      <c r="D101" s="320"/>
      <c r="E101" s="320"/>
      <c r="F101" s="320"/>
      <c r="G101" s="321"/>
      <c r="H101" s="321" t="s">
        <v>461</v>
      </c>
      <c r="I101" s="320"/>
      <c r="J101" s="320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</row>
    <row r="102" spans="1:30" x14ac:dyDescent="0.35">
      <c r="A102" s="319" t="s">
        <v>600</v>
      </c>
      <c r="B102" s="322" t="s">
        <v>504</v>
      </c>
      <c r="C102" s="320"/>
      <c r="D102" s="320"/>
      <c r="E102" s="320"/>
      <c r="F102" s="320"/>
      <c r="G102" s="321"/>
      <c r="H102" s="321" t="s">
        <v>461</v>
      </c>
      <c r="I102" s="320"/>
      <c r="J102" s="320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</row>
    <row r="103" spans="1:30" x14ac:dyDescent="0.35">
      <c r="A103" s="319" t="s">
        <v>601</v>
      </c>
      <c r="B103" s="322" t="s">
        <v>504</v>
      </c>
      <c r="C103" s="320"/>
      <c r="D103" s="320"/>
      <c r="E103" s="320"/>
      <c r="F103" s="320"/>
      <c r="G103" s="321"/>
      <c r="H103" s="321" t="s">
        <v>461</v>
      </c>
      <c r="I103" s="320"/>
      <c r="J103" s="320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</row>
    <row r="104" spans="1:30" x14ac:dyDescent="0.35">
      <c r="A104" s="319" t="s">
        <v>602</v>
      </c>
      <c r="B104" s="322" t="s">
        <v>504</v>
      </c>
      <c r="C104" s="320"/>
      <c r="D104" s="320"/>
      <c r="E104" s="320"/>
      <c r="F104" s="320"/>
      <c r="G104" s="321"/>
      <c r="H104" s="321" t="s">
        <v>461</v>
      </c>
      <c r="I104" s="320"/>
      <c r="J104" s="320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</row>
    <row r="105" spans="1:30" x14ac:dyDescent="0.35">
      <c r="A105" s="319" t="s">
        <v>603</v>
      </c>
      <c r="B105" s="322" t="s">
        <v>504</v>
      </c>
      <c r="C105" s="320"/>
      <c r="D105" s="320"/>
      <c r="E105" s="320"/>
      <c r="F105" s="320"/>
      <c r="G105" s="321"/>
      <c r="H105" s="321" t="s">
        <v>461</v>
      </c>
      <c r="I105" s="320"/>
      <c r="J105" s="320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</row>
    <row r="106" spans="1:30" x14ac:dyDescent="0.35">
      <c r="A106" s="319" t="s">
        <v>604</v>
      </c>
      <c r="B106" s="322" t="s">
        <v>504</v>
      </c>
      <c r="C106" s="320"/>
      <c r="D106" s="320"/>
      <c r="E106" s="320"/>
      <c r="F106" s="320"/>
      <c r="G106" s="321"/>
      <c r="H106" s="321" t="s">
        <v>461</v>
      </c>
      <c r="I106" s="320"/>
      <c r="J106" s="320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</row>
    <row r="107" spans="1:30" x14ac:dyDescent="0.35">
      <c r="A107" s="319" t="s">
        <v>605</v>
      </c>
      <c r="B107" s="320" t="s">
        <v>460</v>
      </c>
      <c r="C107" s="320">
        <v>1062</v>
      </c>
      <c r="D107" s="320"/>
      <c r="E107" s="320"/>
      <c r="F107" s="320"/>
      <c r="G107" s="321"/>
      <c r="H107" s="320" t="s">
        <v>606</v>
      </c>
      <c r="I107" s="320"/>
      <c r="J107" s="320" t="s">
        <v>607</v>
      </c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</row>
    <row r="108" spans="1:30" x14ac:dyDescent="0.35">
      <c r="A108" s="319" t="s">
        <v>608</v>
      </c>
      <c r="B108" s="320" t="s">
        <v>460</v>
      </c>
      <c r="C108" s="320">
        <v>734</v>
      </c>
      <c r="D108" s="320"/>
      <c r="E108" s="320"/>
      <c r="F108" s="320"/>
      <c r="G108" s="321"/>
      <c r="H108" s="320" t="s">
        <v>606</v>
      </c>
      <c r="I108" s="320"/>
      <c r="J108" s="320" t="s">
        <v>609</v>
      </c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</row>
    <row r="109" spans="1:30" x14ac:dyDescent="0.35">
      <c r="A109" s="319" t="s">
        <v>610</v>
      </c>
      <c r="B109" s="320" t="s">
        <v>460</v>
      </c>
      <c r="C109" s="320">
        <v>457</v>
      </c>
      <c r="D109" s="320"/>
      <c r="E109" s="320"/>
      <c r="F109" s="320"/>
      <c r="G109" s="321"/>
      <c r="H109" s="320" t="s">
        <v>606</v>
      </c>
      <c r="I109" s="320"/>
      <c r="J109" s="320" t="s">
        <v>607</v>
      </c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</row>
    <row r="110" spans="1:30" x14ac:dyDescent="0.35">
      <c r="A110" s="319" t="s">
        <v>611</v>
      </c>
      <c r="B110" s="320" t="s">
        <v>460</v>
      </c>
      <c r="C110" s="320">
        <v>1971</v>
      </c>
      <c r="D110" s="320"/>
      <c r="E110" s="320"/>
      <c r="F110" s="320"/>
      <c r="G110" s="321"/>
      <c r="H110" s="320" t="s">
        <v>606</v>
      </c>
      <c r="I110" s="320"/>
      <c r="J110" s="320" t="s">
        <v>609</v>
      </c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</row>
    <row r="111" spans="1:30" x14ac:dyDescent="0.35">
      <c r="A111" s="319" t="s">
        <v>612</v>
      </c>
      <c r="B111" s="320" t="s">
        <v>460</v>
      </c>
      <c r="C111" s="320"/>
      <c r="D111" s="320"/>
      <c r="E111" s="320"/>
      <c r="F111" s="320"/>
      <c r="G111" s="321"/>
      <c r="H111" s="321" t="s">
        <v>461</v>
      </c>
      <c r="I111" s="320"/>
      <c r="J111" s="320" t="s">
        <v>613</v>
      </c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</row>
  </sheetData>
  <mergeCells count="1">
    <mergeCell ref="L4:AD4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1:AQ573"/>
  <sheetViews>
    <sheetView workbookViewId="0">
      <selection activeCell="X14" sqref="X14"/>
    </sheetView>
  </sheetViews>
  <sheetFormatPr defaultRowHeight="14.5" x14ac:dyDescent="0.35"/>
  <sheetData>
    <row r="1" spans="1:43" s="279" customFormat="1" ht="48" customHeight="1" x14ac:dyDescent="1">
      <c r="A1" s="280" t="s">
        <v>1000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43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  <c r="AG2" s="881"/>
      <c r="AH2" s="881"/>
      <c r="AI2" s="881"/>
      <c r="AJ2" s="881"/>
      <c r="AK2" s="881"/>
      <c r="AL2" s="881"/>
      <c r="AM2" s="881"/>
      <c r="AN2" s="881"/>
      <c r="AO2" s="881"/>
      <c r="AP2" s="881"/>
      <c r="AQ2" s="881"/>
    </row>
    <row r="3" spans="1:43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  <c r="AG3" s="881"/>
      <c r="AH3" s="881"/>
      <c r="AI3" s="881"/>
      <c r="AJ3" s="881"/>
      <c r="AK3" s="881"/>
      <c r="AL3" s="881"/>
      <c r="AM3" s="881"/>
      <c r="AN3" s="881"/>
      <c r="AO3" s="881"/>
      <c r="AP3" s="881"/>
      <c r="AQ3" s="881"/>
    </row>
    <row r="4" spans="1:43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  <c r="AG4" s="881"/>
      <c r="AH4" s="881"/>
      <c r="AI4" s="881"/>
      <c r="AJ4" s="881"/>
      <c r="AK4" s="881"/>
      <c r="AL4" s="881"/>
      <c r="AM4" s="881"/>
      <c r="AN4" s="881"/>
      <c r="AO4" s="881"/>
      <c r="AP4" s="881"/>
      <c r="AQ4" s="881"/>
    </row>
    <row r="5" spans="1:43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  <c r="AG5" s="881"/>
      <c r="AH5" s="881"/>
      <c r="AI5" s="881"/>
      <c r="AJ5" s="881"/>
      <c r="AK5" s="881"/>
      <c r="AL5" s="881"/>
      <c r="AM5" s="881"/>
      <c r="AN5" s="881"/>
      <c r="AO5" s="881"/>
      <c r="AP5" s="881"/>
      <c r="AQ5" s="881"/>
    </row>
    <row r="6" spans="1:43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  <c r="AG6" s="881"/>
      <c r="AH6" s="881"/>
      <c r="AI6" s="881"/>
      <c r="AJ6" s="881"/>
      <c r="AK6" s="881"/>
      <c r="AL6" s="881"/>
      <c r="AM6" s="881"/>
      <c r="AN6" s="881"/>
      <c r="AO6" s="881"/>
      <c r="AP6" s="881"/>
      <c r="AQ6" s="881"/>
    </row>
    <row r="7" spans="1:43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  <c r="AG7" s="881"/>
      <c r="AH7" s="881"/>
      <c r="AI7" s="881"/>
      <c r="AJ7" s="881"/>
      <c r="AK7" s="881"/>
      <c r="AL7" s="881"/>
      <c r="AM7" s="881"/>
      <c r="AN7" s="881"/>
      <c r="AO7" s="881"/>
      <c r="AP7" s="881"/>
      <c r="AQ7" s="881"/>
    </row>
    <row r="8" spans="1:43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  <c r="AG8" s="881"/>
      <c r="AH8" s="881"/>
      <c r="AI8" s="881"/>
      <c r="AJ8" s="881"/>
      <c r="AK8" s="881"/>
      <c r="AL8" s="881"/>
      <c r="AM8" s="881"/>
      <c r="AN8" s="881"/>
      <c r="AO8" s="881"/>
      <c r="AP8" s="881"/>
      <c r="AQ8" s="881"/>
    </row>
    <row r="9" spans="1:43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  <c r="AG9" s="881"/>
      <c r="AH9" s="881"/>
      <c r="AI9" s="881"/>
      <c r="AJ9" s="881"/>
      <c r="AK9" s="881"/>
      <c r="AL9" s="881"/>
      <c r="AM9" s="881"/>
      <c r="AN9" s="881"/>
      <c r="AO9" s="881"/>
      <c r="AP9" s="881"/>
      <c r="AQ9" s="881"/>
    </row>
    <row r="10" spans="1:43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  <c r="AG10" s="881"/>
      <c r="AH10" s="881"/>
      <c r="AI10" s="881"/>
      <c r="AJ10" s="881"/>
      <c r="AK10" s="881"/>
      <c r="AL10" s="881"/>
      <c r="AM10" s="881"/>
      <c r="AN10" s="881"/>
      <c r="AO10" s="881"/>
      <c r="AP10" s="881"/>
      <c r="AQ10" s="881"/>
    </row>
    <row r="11" spans="1:43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  <c r="AG11" s="881"/>
      <c r="AH11" s="881"/>
      <c r="AI11" s="881"/>
      <c r="AJ11" s="881"/>
      <c r="AK11" s="881"/>
      <c r="AL11" s="881"/>
      <c r="AM11" s="881"/>
      <c r="AN11" s="881"/>
      <c r="AO11" s="881"/>
      <c r="AP11" s="881"/>
      <c r="AQ11" s="881"/>
    </row>
    <row r="12" spans="1:43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  <c r="AG12" s="881"/>
      <c r="AH12" s="881"/>
      <c r="AI12" s="881"/>
      <c r="AJ12" s="881"/>
      <c r="AK12" s="881"/>
      <c r="AL12" s="881"/>
      <c r="AM12" s="881"/>
      <c r="AN12" s="881"/>
      <c r="AO12" s="881"/>
      <c r="AP12" s="881"/>
      <c r="AQ12" s="881"/>
    </row>
    <row r="13" spans="1:43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  <c r="AG13" s="881"/>
      <c r="AH13" s="881"/>
      <c r="AI13" s="881"/>
      <c r="AJ13" s="881"/>
      <c r="AK13" s="881"/>
      <c r="AL13" s="881"/>
      <c r="AM13" s="881"/>
      <c r="AN13" s="881"/>
      <c r="AO13" s="881"/>
      <c r="AP13" s="881"/>
      <c r="AQ13" s="881"/>
    </row>
    <row r="14" spans="1:43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  <c r="AG14" s="881"/>
      <c r="AH14" s="881"/>
      <c r="AI14" s="881"/>
      <c r="AJ14" s="881"/>
      <c r="AK14" s="881"/>
      <c r="AL14" s="881"/>
      <c r="AM14" s="881"/>
      <c r="AN14" s="881"/>
      <c r="AO14" s="881"/>
      <c r="AP14" s="881"/>
      <c r="AQ14" s="881"/>
    </row>
    <row r="15" spans="1:43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  <c r="AG15" s="881"/>
      <c r="AH15" s="881"/>
      <c r="AI15" s="881"/>
      <c r="AJ15" s="881"/>
      <c r="AK15" s="881"/>
      <c r="AL15" s="881"/>
      <c r="AM15" s="881"/>
      <c r="AN15" s="881"/>
      <c r="AO15" s="881"/>
      <c r="AP15" s="881"/>
      <c r="AQ15" s="881"/>
    </row>
    <row r="16" spans="1:43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  <c r="AG16" s="881"/>
      <c r="AH16" s="881"/>
      <c r="AI16" s="881"/>
      <c r="AJ16" s="881"/>
      <c r="AK16" s="881"/>
      <c r="AL16" s="881"/>
      <c r="AM16" s="881"/>
      <c r="AN16" s="881"/>
      <c r="AO16" s="881"/>
      <c r="AP16" s="881"/>
      <c r="AQ16" s="881"/>
    </row>
    <row r="17" spans="1:43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  <c r="AG17" s="881"/>
      <c r="AH17" s="881"/>
      <c r="AI17" s="881"/>
      <c r="AJ17" s="881"/>
      <c r="AK17" s="881"/>
      <c r="AL17" s="881"/>
      <c r="AM17" s="881"/>
      <c r="AN17" s="881"/>
      <c r="AO17" s="881"/>
      <c r="AP17" s="881"/>
      <c r="AQ17" s="881"/>
    </row>
    <row r="18" spans="1:43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  <c r="AG18" s="881"/>
      <c r="AH18" s="881"/>
      <c r="AI18" s="881"/>
      <c r="AJ18" s="881"/>
      <c r="AK18" s="881"/>
      <c r="AL18" s="881"/>
      <c r="AM18" s="881"/>
      <c r="AN18" s="881"/>
      <c r="AO18" s="881"/>
      <c r="AP18" s="881"/>
      <c r="AQ18" s="881"/>
    </row>
    <row r="19" spans="1:43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  <c r="AG19" s="881"/>
      <c r="AH19" s="881"/>
      <c r="AI19" s="881"/>
      <c r="AJ19" s="881"/>
      <c r="AK19" s="881"/>
      <c r="AL19" s="881"/>
      <c r="AM19" s="881"/>
      <c r="AN19" s="881"/>
      <c r="AO19" s="881"/>
      <c r="AP19" s="881"/>
      <c r="AQ19" s="881"/>
    </row>
    <row r="20" spans="1:43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  <c r="AG20" s="881"/>
      <c r="AH20" s="881"/>
      <c r="AI20" s="881"/>
      <c r="AJ20" s="881"/>
      <c r="AK20" s="881"/>
      <c r="AL20" s="881"/>
      <c r="AM20" s="881"/>
      <c r="AN20" s="881"/>
      <c r="AO20" s="881"/>
      <c r="AP20" s="881"/>
      <c r="AQ20" s="881"/>
    </row>
    <row r="21" spans="1:43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  <c r="AG21" s="881"/>
      <c r="AH21" s="881"/>
      <c r="AI21" s="881"/>
      <c r="AJ21" s="881"/>
      <c r="AK21" s="881"/>
      <c r="AL21" s="881"/>
      <c r="AM21" s="881"/>
      <c r="AN21" s="881"/>
      <c r="AO21" s="881"/>
      <c r="AP21" s="881"/>
      <c r="AQ21" s="881"/>
    </row>
    <row r="22" spans="1:43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  <c r="AG22" s="881"/>
      <c r="AH22" s="881"/>
      <c r="AI22" s="881"/>
      <c r="AJ22" s="881"/>
      <c r="AK22" s="881"/>
      <c r="AL22" s="881"/>
      <c r="AM22" s="881"/>
      <c r="AN22" s="881"/>
      <c r="AO22" s="881"/>
      <c r="AP22" s="881"/>
      <c r="AQ22" s="881"/>
    </row>
    <row r="23" spans="1:43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  <c r="AG23" s="881"/>
      <c r="AH23" s="881"/>
      <c r="AI23" s="881"/>
      <c r="AJ23" s="881"/>
      <c r="AK23" s="881"/>
      <c r="AL23" s="881"/>
      <c r="AM23" s="881"/>
      <c r="AN23" s="881"/>
      <c r="AO23" s="881"/>
      <c r="AP23" s="881"/>
      <c r="AQ23" s="881"/>
    </row>
    <row r="24" spans="1:43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  <c r="AG24" s="881"/>
      <c r="AH24" s="881"/>
      <c r="AI24" s="881"/>
      <c r="AJ24" s="881"/>
      <c r="AK24" s="881"/>
      <c r="AL24" s="881"/>
      <c r="AM24" s="881"/>
      <c r="AN24" s="881"/>
      <c r="AO24" s="881"/>
      <c r="AP24" s="881"/>
      <c r="AQ24" s="881"/>
    </row>
    <row r="25" spans="1:43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  <c r="AG25" s="881"/>
      <c r="AH25" s="881"/>
      <c r="AI25" s="881"/>
      <c r="AJ25" s="881"/>
      <c r="AK25" s="881"/>
      <c r="AL25" s="881"/>
      <c r="AM25" s="881"/>
      <c r="AN25" s="881"/>
      <c r="AO25" s="881"/>
      <c r="AP25" s="881"/>
      <c r="AQ25" s="881"/>
    </row>
    <row r="26" spans="1:43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  <c r="AG26" s="881"/>
      <c r="AH26" s="881"/>
      <c r="AI26" s="881"/>
      <c r="AJ26" s="881"/>
      <c r="AK26" s="881"/>
      <c r="AL26" s="881"/>
      <c r="AM26" s="881"/>
      <c r="AN26" s="881"/>
      <c r="AO26" s="881"/>
      <c r="AP26" s="881"/>
      <c r="AQ26" s="881"/>
    </row>
    <row r="27" spans="1:43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  <c r="AG27" s="881"/>
      <c r="AH27" s="881"/>
      <c r="AI27" s="881"/>
      <c r="AJ27" s="881"/>
      <c r="AK27" s="881"/>
      <c r="AL27" s="881"/>
      <c r="AM27" s="881"/>
      <c r="AN27" s="881"/>
      <c r="AO27" s="881"/>
      <c r="AP27" s="881"/>
      <c r="AQ27" s="881"/>
    </row>
    <row r="28" spans="1:43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  <c r="AG28" s="881"/>
      <c r="AH28" s="881"/>
      <c r="AI28" s="881"/>
      <c r="AJ28" s="881"/>
      <c r="AK28" s="881"/>
      <c r="AL28" s="881"/>
      <c r="AM28" s="881"/>
      <c r="AN28" s="881"/>
      <c r="AO28" s="881"/>
      <c r="AP28" s="881"/>
      <c r="AQ28" s="881"/>
    </row>
    <row r="29" spans="1:43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  <c r="AG29" s="881"/>
      <c r="AH29" s="881"/>
      <c r="AI29" s="881"/>
      <c r="AJ29" s="881"/>
      <c r="AK29" s="881"/>
      <c r="AL29" s="881"/>
      <c r="AM29" s="881"/>
      <c r="AN29" s="881"/>
      <c r="AO29" s="881"/>
      <c r="AP29" s="881"/>
      <c r="AQ29" s="881"/>
    </row>
    <row r="30" spans="1:43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  <c r="AG30" s="881"/>
      <c r="AH30" s="881"/>
      <c r="AI30" s="881"/>
      <c r="AJ30" s="881"/>
      <c r="AK30" s="881"/>
      <c r="AL30" s="881"/>
      <c r="AM30" s="881"/>
      <c r="AN30" s="881"/>
      <c r="AO30" s="881"/>
      <c r="AP30" s="881"/>
      <c r="AQ30" s="881"/>
    </row>
    <row r="31" spans="1:43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  <c r="AG31" s="881"/>
      <c r="AH31" s="881"/>
      <c r="AI31" s="881"/>
      <c r="AJ31" s="881"/>
      <c r="AK31" s="881"/>
      <c r="AL31" s="881"/>
      <c r="AM31" s="881"/>
      <c r="AN31" s="881"/>
      <c r="AO31" s="881"/>
      <c r="AP31" s="881"/>
      <c r="AQ31" s="881"/>
    </row>
    <row r="32" spans="1:43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  <c r="AG32" s="881"/>
      <c r="AH32" s="881"/>
      <c r="AI32" s="881"/>
      <c r="AJ32" s="881"/>
      <c r="AK32" s="881"/>
      <c r="AL32" s="881"/>
      <c r="AM32" s="881"/>
      <c r="AN32" s="881"/>
      <c r="AO32" s="881"/>
      <c r="AP32" s="881"/>
      <c r="AQ32" s="881"/>
    </row>
    <row r="33" spans="1:43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  <c r="AG33" s="881"/>
      <c r="AH33" s="881"/>
      <c r="AI33" s="881"/>
      <c r="AJ33" s="881"/>
      <c r="AK33" s="881"/>
      <c r="AL33" s="881"/>
      <c r="AM33" s="881"/>
      <c r="AN33" s="881"/>
      <c r="AO33" s="881"/>
      <c r="AP33" s="881"/>
      <c r="AQ33" s="881"/>
    </row>
    <row r="34" spans="1:43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  <c r="AG34" s="881"/>
      <c r="AH34" s="881"/>
      <c r="AI34" s="881"/>
      <c r="AJ34" s="881"/>
      <c r="AK34" s="881"/>
      <c r="AL34" s="881"/>
      <c r="AM34" s="881"/>
      <c r="AN34" s="881"/>
      <c r="AO34" s="881"/>
      <c r="AP34" s="881"/>
      <c r="AQ34" s="881"/>
    </row>
    <row r="35" spans="1:43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  <c r="AG35" s="881"/>
      <c r="AH35" s="881"/>
      <c r="AI35" s="881"/>
      <c r="AJ35" s="881"/>
      <c r="AK35" s="881"/>
      <c r="AL35" s="881"/>
      <c r="AM35" s="881"/>
      <c r="AN35" s="881"/>
      <c r="AO35" s="881"/>
      <c r="AP35" s="881"/>
      <c r="AQ35" s="881"/>
    </row>
    <row r="36" spans="1:43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  <c r="AG36" s="881"/>
      <c r="AH36" s="881"/>
      <c r="AI36" s="881"/>
      <c r="AJ36" s="881"/>
      <c r="AK36" s="881"/>
      <c r="AL36" s="881"/>
      <c r="AM36" s="881"/>
      <c r="AN36" s="881"/>
      <c r="AO36" s="881"/>
      <c r="AP36" s="881"/>
      <c r="AQ36" s="881"/>
    </row>
    <row r="37" spans="1:43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  <c r="AG37" s="881"/>
      <c r="AH37" s="881"/>
      <c r="AI37" s="881"/>
      <c r="AJ37" s="881"/>
      <c r="AK37" s="881"/>
      <c r="AL37" s="881"/>
      <c r="AM37" s="881"/>
      <c r="AN37" s="881"/>
      <c r="AO37" s="881"/>
      <c r="AP37" s="881"/>
      <c r="AQ37" s="881"/>
    </row>
    <row r="38" spans="1:43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  <c r="AG38" s="881"/>
      <c r="AH38" s="881"/>
      <c r="AI38" s="881"/>
      <c r="AJ38" s="881"/>
      <c r="AK38" s="881"/>
      <c r="AL38" s="881"/>
      <c r="AM38" s="881"/>
      <c r="AN38" s="881"/>
      <c r="AO38" s="881"/>
      <c r="AP38" s="881"/>
      <c r="AQ38" s="881"/>
    </row>
    <row r="39" spans="1:43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  <c r="AG39" s="881"/>
      <c r="AH39" s="881"/>
      <c r="AI39" s="881"/>
      <c r="AJ39" s="881"/>
      <c r="AK39" s="881"/>
      <c r="AL39" s="881"/>
      <c r="AM39" s="881"/>
      <c r="AN39" s="881"/>
      <c r="AO39" s="881"/>
      <c r="AP39" s="881"/>
      <c r="AQ39" s="881"/>
    </row>
    <row r="40" spans="1:43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  <c r="AG40" s="881"/>
      <c r="AH40" s="881"/>
      <c r="AI40" s="881"/>
      <c r="AJ40" s="881"/>
      <c r="AK40" s="881"/>
      <c r="AL40" s="881"/>
      <c r="AM40" s="881"/>
      <c r="AN40" s="881"/>
      <c r="AO40" s="881"/>
      <c r="AP40" s="881"/>
      <c r="AQ40" s="881"/>
    </row>
    <row r="41" spans="1:43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  <c r="AG41" s="881"/>
      <c r="AH41" s="881"/>
      <c r="AI41" s="881"/>
      <c r="AJ41" s="881"/>
      <c r="AK41" s="881"/>
      <c r="AL41" s="881"/>
      <c r="AM41" s="881"/>
      <c r="AN41" s="881"/>
      <c r="AO41" s="881"/>
      <c r="AP41" s="881"/>
      <c r="AQ41" s="881"/>
    </row>
    <row r="42" spans="1:43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  <c r="AG42" s="881"/>
      <c r="AH42" s="881"/>
      <c r="AI42" s="881"/>
      <c r="AJ42" s="881"/>
      <c r="AK42" s="881"/>
      <c r="AL42" s="881"/>
      <c r="AM42" s="881"/>
      <c r="AN42" s="881"/>
      <c r="AO42" s="881"/>
      <c r="AP42" s="881"/>
      <c r="AQ42" s="881"/>
    </row>
    <row r="43" spans="1:43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  <c r="AG43" s="881"/>
      <c r="AH43" s="881"/>
      <c r="AI43" s="881"/>
      <c r="AJ43" s="881"/>
      <c r="AK43" s="881"/>
      <c r="AL43" s="881"/>
      <c r="AM43" s="881"/>
      <c r="AN43" s="881"/>
      <c r="AO43" s="881"/>
      <c r="AP43" s="881"/>
      <c r="AQ43" s="881"/>
    </row>
    <row r="44" spans="1:43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  <c r="AG44" s="881"/>
      <c r="AH44" s="881"/>
      <c r="AI44" s="881"/>
      <c r="AJ44" s="881"/>
      <c r="AK44" s="881"/>
      <c r="AL44" s="881"/>
      <c r="AM44" s="881"/>
      <c r="AN44" s="881"/>
      <c r="AO44" s="881"/>
      <c r="AP44" s="881"/>
      <c r="AQ44" s="881"/>
    </row>
    <row r="45" spans="1:43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  <c r="AG45" s="881"/>
      <c r="AH45" s="881"/>
      <c r="AI45" s="881"/>
      <c r="AJ45" s="881"/>
      <c r="AK45" s="881"/>
      <c r="AL45" s="881"/>
      <c r="AM45" s="881"/>
      <c r="AN45" s="881"/>
      <c r="AO45" s="881"/>
      <c r="AP45" s="881"/>
      <c r="AQ45" s="881"/>
    </row>
    <row r="46" spans="1:43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  <c r="AG46" s="881"/>
      <c r="AH46" s="881"/>
      <c r="AI46" s="881"/>
      <c r="AJ46" s="881"/>
      <c r="AK46" s="881"/>
      <c r="AL46" s="881"/>
      <c r="AM46" s="881"/>
      <c r="AN46" s="881"/>
      <c r="AO46" s="881"/>
      <c r="AP46" s="881"/>
      <c r="AQ46" s="881"/>
    </row>
    <row r="47" spans="1:43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  <c r="AG47" s="881"/>
      <c r="AH47" s="881"/>
      <c r="AI47" s="881"/>
      <c r="AJ47" s="881"/>
      <c r="AK47" s="881"/>
      <c r="AL47" s="881"/>
      <c r="AM47" s="881"/>
      <c r="AN47" s="881"/>
      <c r="AO47" s="881"/>
      <c r="AP47" s="881"/>
      <c r="AQ47" s="881"/>
    </row>
    <row r="48" spans="1:43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  <c r="AG48" s="881"/>
      <c r="AH48" s="881"/>
      <c r="AI48" s="881"/>
      <c r="AJ48" s="881"/>
      <c r="AK48" s="881"/>
      <c r="AL48" s="881"/>
      <c r="AM48" s="881"/>
      <c r="AN48" s="881"/>
      <c r="AO48" s="881"/>
      <c r="AP48" s="881"/>
      <c r="AQ48" s="881"/>
    </row>
    <row r="49" spans="1:43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  <c r="AG49" s="881"/>
      <c r="AH49" s="881"/>
      <c r="AI49" s="881"/>
      <c r="AJ49" s="881"/>
      <c r="AK49" s="881"/>
      <c r="AL49" s="881"/>
      <c r="AM49" s="881"/>
      <c r="AN49" s="881"/>
      <c r="AO49" s="881"/>
      <c r="AP49" s="881"/>
      <c r="AQ49" s="881"/>
    </row>
    <row r="50" spans="1:43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  <c r="AG50" s="881"/>
      <c r="AH50" s="881"/>
      <c r="AI50" s="881"/>
      <c r="AJ50" s="881"/>
      <c r="AK50" s="881"/>
      <c r="AL50" s="881"/>
      <c r="AM50" s="881"/>
      <c r="AN50" s="881"/>
      <c r="AO50" s="881"/>
      <c r="AP50" s="881"/>
      <c r="AQ50" s="881"/>
    </row>
    <row r="51" spans="1:43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  <c r="AG51" s="881"/>
      <c r="AH51" s="881"/>
      <c r="AI51" s="881"/>
      <c r="AJ51" s="881"/>
      <c r="AK51" s="881"/>
      <c r="AL51" s="881"/>
      <c r="AM51" s="881"/>
      <c r="AN51" s="881"/>
      <c r="AO51" s="881"/>
      <c r="AP51" s="881"/>
      <c r="AQ51" s="881"/>
    </row>
    <row r="52" spans="1:43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  <c r="AG52" s="881"/>
      <c r="AH52" s="881"/>
      <c r="AI52" s="881"/>
      <c r="AJ52" s="881"/>
      <c r="AK52" s="881"/>
      <c r="AL52" s="881"/>
      <c r="AM52" s="881"/>
      <c r="AN52" s="881"/>
      <c r="AO52" s="881"/>
      <c r="AP52" s="881"/>
      <c r="AQ52" s="881"/>
    </row>
    <row r="53" spans="1:43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  <c r="AG53" s="881"/>
      <c r="AH53" s="881"/>
      <c r="AI53" s="881"/>
      <c r="AJ53" s="881"/>
      <c r="AK53" s="881"/>
      <c r="AL53" s="881"/>
      <c r="AM53" s="881"/>
      <c r="AN53" s="881"/>
      <c r="AO53" s="881"/>
      <c r="AP53" s="881"/>
      <c r="AQ53" s="881"/>
    </row>
    <row r="54" spans="1:43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  <c r="AG54" s="881"/>
      <c r="AH54" s="881"/>
      <c r="AI54" s="881"/>
      <c r="AJ54" s="881"/>
      <c r="AK54" s="881"/>
      <c r="AL54" s="881"/>
      <c r="AM54" s="881"/>
      <c r="AN54" s="881"/>
      <c r="AO54" s="881"/>
      <c r="AP54" s="881"/>
      <c r="AQ54" s="881"/>
    </row>
    <row r="55" spans="1:43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  <c r="AG55" s="881"/>
      <c r="AH55" s="881"/>
      <c r="AI55" s="881"/>
      <c r="AJ55" s="881"/>
      <c r="AK55" s="881"/>
      <c r="AL55" s="881"/>
      <c r="AM55" s="881"/>
      <c r="AN55" s="881"/>
      <c r="AO55" s="881"/>
      <c r="AP55" s="881"/>
      <c r="AQ55" s="881"/>
    </row>
    <row r="56" spans="1:43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  <c r="AG56" s="881"/>
      <c r="AH56" s="881"/>
      <c r="AI56" s="881"/>
      <c r="AJ56" s="881"/>
      <c r="AK56" s="881"/>
      <c r="AL56" s="881"/>
      <c r="AM56" s="881"/>
      <c r="AN56" s="881"/>
      <c r="AO56" s="881"/>
      <c r="AP56" s="881"/>
      <c r="AQ56" s="881"/>
    </row>
    <row r="57" spans="1:43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  <c r="AG57" s="881"/>
      <c r="AH57" s="881"/>
      <c r="AI57" s="881"/>
      <c r="AJ57" s="881"/>
      <c r="AK57" s="881"/>
      <c r="AL57" s="881"/>
      <c r="AM57" s="881"/>
      <c r="AN57" s="881"/>
      <c r="AO57" s="881"/>
      <c r="AP57" s="881"/>
      <c r="AQ57" s="881"/>
    </row>
    <row r="58" spans="1:43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  <c r="AG58" s="881"/>
      <c r="AH58" s="881"/>
      <c r="AI58" s="881"/>
      <c r="AJ58" s="881"/>
      <c r="AK58" s="881"/>
      <c r="AL58" s="881"/>
      <c r="AM58" s="881"/>
      <c r="AN58" s="881"/>
      <c r="AO58" s="881"/>
      <c r="AP58" s="881"/>
      <c r="AQ58" s="881"/>
    </row>
    <row r="59" spans="1:43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1"/>
      <c r="AJ59" s="881"/>
      <c r="AK59" s="881"/>
      <c r="AL59" s="881"/>
      <c r="AM59" s="881"/>
      <c r="AN59" s="881"/>
      <c r="AO59" s="881"/>
      <c r="AP59" s="881"/>
      <c r="AQ59" s="881"/>
    </row>
    <row r="60" spans="1:43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  <c r="AG60" s="881"/>
      <c r="AH60" s="881"/>
      <c r="AI60" s="881"/>
      <c r="AJ60" s="881"/>
      <c r="AK60" s="881"/>
      <c r="AL60" s="881"/>
      <c r="AM60" s="881"/>
      <c r="AN60" s="881"/>
      <c r="AO60" s="881"/>
      <c r="AP60" s="881"/>
      <c r="AQ60" s="881"/>
    </row>
    <row r="61" spans="1:43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  <c r="AG61" s="881"/>
      <c r="AH61" s="881"/>
      <c r="AI61" s="881"/>
      <c r="AJ61" s="881"/>
      <c r="AK61" s="881"/>
      <c r="AL61" s="881"/>
      <c r="AM61" s="881"/>
      <c r="AN61" s="881"/>
      <c r="AO61" s="881"/>
      <c r="AP61" s="881"/>
      <c r="AQ61" s="881"/>
    </row>
    <row r="62" spans="1:43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  <c r="AG62" s="881"/>
      <c r="AH62" s="881"/>
      <c r="AI62" s="881"/>
      <c r="AJ62" s="881"/>
      <c r="AK62" s="881"/>
      <c r="AL62" s="881"/>
      <c r="AM62" s="881"/>
      <c r="AN62" s="881"/>
      <c r="AO62" s="881"/>
      <c r="AP62" s="881"/>
      <c r="AQ62" s="881"/>
    </row>
    <row r="63" spans="1:43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  <c r="AG63" s="881"/>
      <c r="AH63" s="881"/>
      <c r="AI63" s="881"/>
      <c r="AJ63" s="881"/>
      <c r="AK63" s="881"/>
      <c r="AL63" s="881"/>
      <c r="AM63" s="881"/>
      <c r="AN63" s="881"/>
      <c r="AO63" s="881"/>
      <c r="AP63" s="881"/>
      <c r="AQ63" s="881"/>
    </row>
    <row r="64" spans="1:43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  <c r="AG64" s="881"/>
      <c r="AH64" s="881"/>
      <c r="AI64" s="881"/>
      <c r="AJ64" s="881"/>
      <c r="AK64" s="881"/>
      <c r="AL64" s="881"/>
      <c r="AM64" s="881"/>
      <c r="AN64" s="881"/>
      <c r="AO64" s="881"/>
      <c r="AP64" s="881"/>
      <c r="AQ64" s="881"/>
    </row>
    <row r="65" spans="1:43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  <c r="AG65" s="881"/>
      <c r="AH65" s="881"/>
      <c r="AI65" s="881"/>
      <c r="AJ65" s="881"/>
      <c r="AK65" s="881"/>
      <c r="AL65" s="881"/>
      <c r="AM65" s="881"/>
      <c r="AN65" s="881"/>
      <c r="AO65" s="881"/>
      <c r="AP65" s="881"/>
      <c r="AQ65" s="881"/>
    </row>
    <row r="66" spans="1:43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  <c r="AG66" s="881"/>
      <c r="AH66" s="881"/>
      <c r="AI66" s="881"/>
      <c r="AJ66" s="881"/>
      <c r="AK66" s="881"/>
      <c r="AL66" s="881"/>
      <c r="AM66" s="881"/>
      <c r="AN66" s="881"/>
      <c r="AO66" s="881"/>
      <c r="AP66" s="881"/>
      <c r="AQ66" s="881"/>
    </row>
    <row r="67" spans="1:43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  <c r="AG67" s="881"/>
      <c r="AH67" s="881"/>
      <c r="AI67" s="881"/>
      <c r="AJ67" s="881"/>
      <c r="AK67" s="881"/>
      <c r="AL67" s="881"/>
      <c r="AM67" s="881"/>
      <c r="AN67" s="881"/>
      <c r="AO67" s="881"/>
      <c r="AP67" s="881"/>
      <c r="AQ67" s="881"/>
    </row>
    <row r="68" spans="1:43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  <c r="AG68" s="881"/>
      <c r="AH68" s="881"/>
      <c r="AI68" s="881"/>
      <c r="AJ68" s="881"/>
      <c r="AK68" s="881"/>
      <c r="AL68" s="881"/>
      <c r="AM68" s="881"/>
      <c r="AN68" s="881"/>
      <c r="AO68" s="881"/>
      <c r="AP68" s="881"/>
      <c r="AQ68" s="881"/>
    </row>
    <row r="69" spans="1:43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  <c r="AG69" s="881"/>
      <c r="AH69" s="881"/>
      <c r="AI69" s="881"/>
      <c r="AJ69" s="881"/>
      <c r="AK69" s="881"/>
      <c r="AL69" s="881"/>
      <c r="AM69" s="881"/>
      <c r="AN69" s="881"/>
      <c r="AO69" s="881"/>
      <c r="AP69" s="881"/>
      <c r="AQ69" s="881"/>
    </row>
    <row r="70" spans="1:43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  <c r="AG70" s="881"/>
      <c r="AH70" s="881"/>
      <c r="AI70" s="881"/>
      <c r="AJ70" s="881"/>
      <c r="AK70" s="881"/>
      <c r="AL70" s="881"/>
      <c r="AM70" s="881"/>
      <c r="AN70" s="881"/>
      <c r="AO70" s="881"/>
      <c r="AP70" s="881"/>
      <c r="AQ70" s="881"/>
    </row>
    <row r="71" spans="1:43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  <c r="AG71" s="881"/>
      <c r="AH71" s="881"/>
      <c r="AI71" s="881"/>
      <c r="AJ71" s="881"/>
      <c r="AK71" s="881"/>
      <c r="AL71" s="881"/>
      <c r="AM71" s="881"/>
      <c r="AN71" s="881"/>
      <c r="AO71" s="881"/>
      <c r="AP71" s="881"/>
      <c r="AQ71" s="881"/>
    </row>
    <row r="72" spans="1:43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  <c r="AG72" s="881"/>
      <c r="AH72" s="881"/>
      <c r="AI72" s="881"/>
      <c r="AJ72" s="881"/>
      <c r="AK72" s="881"/>
      <c r="AL72" s="881"/>
      <c r="AM72" s="881"/>
      <c r="AN72" s="881"/>
      <c r="AO72" s="881"/>
      <c r="AP72" s="881"/>
      <c r="AQ72" s="881"/>
    </row>
    <row r="73" spans="1:43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  <c r="AG73" s="881"/>
      <c r="AH73" s="881"/>
      <c r="AI73" s="881"/>
      <c r="AJ73" s="881"/>
      <c r="AK73" s="881"/>
      <c r="AL73" s="881"/>
      <c r="AM73" s="881"/>
      <c r="AN73" s="881"/>
      <c r="AO73" s="881"/>
      <c r="AP73" s="881"/>
      <c r="AQ73" s="881"/>
    </row>
    <row r="74" spans="1:43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  <c r="AG74" s="881"/>
      <c r="AH74" s="881"/>
      <c r="AI74" s="881"/>
      <c r="AJ74" s="881"/>
      <c r="AK74" s="881"/>
      <c r="AL74" s="881"/>
      <c r="AM74" s="881"/>
      <c r="AN74" s="881"/>
      <c r="AO74" s="881"/>
      <c r="AP74" s="881"/>
      <c r="AQ74" s="881"/>
    </row>
    <row r="75" spans="1:43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  <c r="AG75" s="881"/>
      <c r="AH75" s="881"/>
      <c r="AI75" s="881"/>
      <c r="AJ75" s="881"/>
      <c r="AK75" s="881"/>
      <c r="AL75" s="881"/>
      <c r="AM75" s="881"/>
      <c r="AN75" s="881"/>
      <c r="AO75" s="881"/>
      <c r="AP75" s="881"/>
      <c r="AQ75" s="881"/>
    </row>
    <row r="76" spans="1:43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  <c r="AG76" s="881"/>
      <c r="AH76" s="881"/>
      <c r="AI76" s="881"/>
      <c r="AJ76" s="881"/>
      <c r="AK76" s="881"/>
      <c r="AL76" s="881"/>
      <c r="AM76" s="881"/>
      <c r="AN76" s="881"/>
      <c r="AO76" s="881"/>
      <c r="AP76" s="881"/>
      <c r="AQ76" s="881"/>
    </row>
    <row r="77" spans="1:43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  <c r="AG77" s="881"/>
      <c r="AH77" s="881"/>
      <c r="AI77" s="881"/>
      <c r="AJ77" s="881"/>
      <c r="AK77" s="881"/>
      <c r="AL77" s="881"/>
      <c r="AM77" s="881"/>
      <c r="AN77" s="881"/>
      <c r="AO77" s="881"/>
      <c r="AP77" s="881"/>
      <c r="AQ77" s="881"/>
    </row>
    <row r="78" spans="1:43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  <c r="AG78" s="881"/>
      <c r="AH78" s="881"/>
      <c r="AI78" s="881"/>
      <c r="AJ78" s="881"/>
      <c r="AK78" s="881"/>
      <c r="AL78" s="881"/>
      <c r="AM78" s="881"/>
      <c r="AN78" s="881"/>
      <c r="AO78" s="881"/>
      <c r="AP78" s="881"/>
      <c r="AQ78" s="881"/>
    </row>
    <row r="79" spans="1:43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  <c r="AG79" s="881"/>
      <c r="AH79" s="881"/>
      <c r="AI79" s="881"/>
      <c r="AJ79" s="881"/>
      <c r="AK79" s="881"/>
      <c r="AL79" s="881"/>
      <c r="AM79" s="881"/>
      <c r="AN79" s="881"/>
      <c r="AO79" s="881"/>
      <c r="AP79" s="881"/>
      <c r="AQ79" s="881"/>
    </row>
    <row r="80" spans="1:43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  <c r="AG80" s="881"/>
      <c r="AH80" s="881"/>
      <c r="AI80" s="881"/>
      <c r="AJ80" s="881"/>
      <c r="AK80" s="881"/>
      <c r="AL80" s="881"/>
      <c r="AM80" s="881"/>
      <c r="AN80" s="881"/>
      <c r="AO80" s="881"/>
      <c r="AP80" s="881"/>
      <c r="AQ80" s="881"/>
    </row>
    <row r="81" spans="1:43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  <c r="AG81" s="881"/>
      <c r="AH81" s="881"/>
      <c r="AI81" s="881"/>
      <c r="AJ81" s="881"/>
      <c r="AK81" s="881"/>
      <c r="AL81" s="881"/>
      <c r="AM81" s="881"/>
      <c r="AN81" s="881"/>
      <c r="AO81" s="881"/>
      <c r="AP81" s="881"/>
      <c r="AQ81" s="881"/>
    </row>
    <row r="82" spans="1:43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  <c r="AG82" s="881"/>
      <c r="AH82" s="881"/>
      <c r="AI82" s="881"/>
      <c r="AJ82" s="881"/>
      <c r="AK82" s="881"/>
      <c r="AL82" s="881"/>
      <c r="AM82" s="881"/>
      <c r="AN82" s="881"/>
      <c r="AO82" s="881"/>
      <c r="AP82" s="881"/>
      <c r="AQ82" s="881"/>
    </row>
    <row r="83" spans="1:43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  <c r="AG83" s="881"/>
      <c r="AH83" s="881"/>
      <c r="AI83" s="881"/>
      <c r="AJ83" s="881"/>
      <c r="AK83" s="881"/>
      <c r="AL83" s="881"/>
      <c r="AM83" s="881"/>
      <c r="AN83" s="881"/>
      <c r="AO83" s="881"/>
      <c r="AP83" s="881"/>
      <c r="AQ83" s="881"/>
    </row>
    <row r="84" spans="1:43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  <c r="AG84" s="881"/>
      <c r="AH84" s="881"/>
      <c r="AI84" s="881"/>
      <c r="AJ84" s="881"/>
      <c r="AK84" s="881"/>
      <c r="AL84" s="881"/>
      <c r="AM84" s="881"/>
      <c r="AN84" s="881"/>
      <c r="AO84" s="881"/>
      <c r="AP84" s="881"/>
      <c r="AQ84" s="881"/>
    </row>
    <row r="85" spans="1:43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  <c r="AG85" s="881"/>
      <c r="AH85" s="881"/>
      <c r="AI85" s="881"/>
      <c r="AJ85" s="881"/>
      <c r="AK85" s="881"/>
      <c r="AL85" s="881"/>
      <c r="AM85" s="881"/>
      <c r="AN85" s="881"/>
      <c r="AO85" s="881"/>
      <c r="AP85" s="881"/>
      <c r="AQ85" s="881"/>
    </row>
    <row r="86" spans="1:43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  <c r="AG86" s="881"/>
      <c r="AH86" s="881"/>
      <c r="AI86" s="881"/>
      <c r="AJ86" s="881"/>
      <c r="AK86" s="881"/>
      <c r="AL86" s="881"/>
      <c r="AM86" s="881"/>
      <c r="AN86" s="881"/>
      <c r="AO86" s="881"/>
      <c r="AP86" s="881"/>
      <c r="AQ86" s="881"/>
    </row>
    <row r="87" spans="1:43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  <c r="AG87" s="881"/>
      <c r="AH87" s="881"/>
      <c r="AI87" s="881"/>
      <c r="AJ87" s="881"/>
      <c r="AK87" s="881"/>
      <c r="AL87" s="881"/>
      <c r="AM87" s="881"/>
      <c r="AN87" s="881"/>
      <c r="AO87" s="881"/>
      <c r="AP87" s="881"/>
      <c r="AQ87" s="881"/>
    </row>
    <row r="88" spans="1:43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  <c r="AG88" s="881"/>
      <c r="AH88" s="881"/>
      <c r="AI88" s="881"/>
      <c r="AJ88" s="881"/>
      <c r="AK88" s="881"/>
      <c r="AL88" s="881"/>
      <c r="AM88" s="881"/>
      <c r="AN88" s="881"/>
      <c r="AO88" s="881"/>
      <c r="AP88" s="881"/>
      <c r="AQ88" s="881"/>
    </row>
    <row r="89" spans="1:43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  <c r="AG89" s="881"/>
      <c r="AH89" s="881"/>
      <c r="AI89" s="881"/>
      <c r="AJ89" s="881"/>
      <c r="AK89" s="881"/>
      <c r="AL89" s="881"/>
      <c r="AM89" s="881"/>
      <c r="AN89" s="881"/>
      <c r="AO89" s="881"/>
      <c r="AP89" s="881"/>
      <c r="AQ89" s="881"/>
    </row>
    <row r="90" spans="1:43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  <c r="AG90" s="881"/>
      <c r="AH90" s="881"/>
      <c r="AI90" s="881"/>
      <c r="AJ90" s="881"/>
      <c r="AK90" s="881"/>
      <c r="AL90" s="881"/>
      <c r="AM90" s="881"/>
      <c r="AN90" s="881"/>
      <c r="AO90" s="881"/>
      <c r="AP90" s="881"/>
      <c r="AQ90" s="881"/>
    </row>
    <row r="91" spans="1:43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  <c r="AG91" s="881"/>
      <c r="AH91" s="881"/>
      <c r="AI91" s="881"/>
      <c r="AJ91" s="881"/>
      <c r="AK91" s="881"/>
      <c r="AL91" s="881"/>
      <c r="AM91" s="881"/>
      <c r="AN91" s="881"/>
      <c r="AO91" s="881"/>
      <c r="AP91" s="881"/>
      <c r="AQ91" s="881"/>
    </row>
    <row r="92" spans="1:43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  <c r="AG92" s="881"/>
      <c r="AH92" s="881"/>
      <c r="AI92" s="881"/>
      <c r="AJ92" s="881"/>
      <c r="AK92" s="881"/>
      <c r="AL92" s="881"/>
      <c r="AM92" s="881"/>
      <c r="AN92" s="881"/>
      <c r="AO92" s="881"/>
      <c r="AP92" s="881"/>
      <c r="AQ92" s="881"/>
    </row>
    <row r="93" spans="1:43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  <c r="AG93" s="881"/>
      <c r="AH93" s="881"/>
      <c r="AI93" s="881"/>
      <c r="AJ93" s="881"/>
      <c r="AK93" s="881"/>
      <c r="AL93" s="881"/>
      <c r="AM93" s="881"/>
      <c r="AN93" s="881"/>
      <c r="AO93" s="881"/>
      <c r="AP93" s="881"/>
      <c r="AQ93" s="881"/>
    </row>
    <row r="94" spans="1:43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  <c r="AG94" s="881"/>
      <c r="AH94" s="881"/>
      <c r="AI94" s="881"/>
      <c r="AJ94" s="881"/>
      <c r="AK94" s="881"/>
      <c r="AL94" s="881"/>
      <c r="AM94" s="881"/>
      <c r="AN94" s="881"/>
      <c r="AO94" s="881"/>
      <c r="AP94" s="881"/>
      <c r="AQ94" s="881"/>
    </row>
    <row r="95" spans="1:43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  <c r="AG95" s="881"/>
      <c r="AH95" s="881"/>
      <c r="AI95" s="881"/>
      <c r="AJ95" s="881"/>
      <c r="AK95" s="881"/>
      <c r="AL95" s="881"/>
      <c r="AM95" s="881"/>
      <c r="AN95" s="881"/>
      <c r="AO95" s="881"/>
      <c r="AP95" s="881"/>
      <c r="AQ95" s="881"/>
    </row>
    <row r="96" spans="1:43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  <c r="AG96" s="881"/>
      <c r="AH96" s="881"/>
      <c r="AI96" s="881"/>
      <c r="AJ96" s="881"/>
      <c r="AK96" s="881"/>
      <c r="AL96" s="881"/>
      <c r="AM96" s="881"/>
      <c r="AN96" s="881"/>
      <c r="AO96" s="881"/>
      <c r="AP96" s="881"/>
      <c r="AQ96" s="881"/>
    </row>
    <row r="97" spans="1:43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  <c r="AG97" s="881"/>
      <c r="AH97" s="881"/>
      <c r="AI97" s="881"/>
      <c r="AJ97" s="881"/>
      <c r="AK97" s="881"/>
      <c r="AL97" s="881"/>
      <c r="AM97" s="881"/>
      <c r="AN97" s="881"/>
      <c r="AO97" s="881"/>
      <c r="AP97" s="881"/>
      <c r="AQ97" s="881"/>
    </row>
    <row r="98" spans="1:43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  <c r="AG98" s="881"/>
      <c r="AH98" s="881"/>
      <c r="AI98" s="881"/>
      <c r="AJ98" s="881"/>
      <c r="AK98" s="881"/>
      <c r="AL98" s="881"/>
      <c r="AM98" s="881"/>
      <c r="AN98" s="881"/>
      <c r="AO98" s="881"/>
      <c r="AP98" s="881"/>
      <c r="AQ98" s="881"/>
    </row>
    <row r="99" spans="1:43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  <c r="AG99" s="881"/>
      <c r="AH99" s="881"/>
      <c r="AI99" s="881"/>
      <c r="AJ99" s="881"/>
      <c r="AK99" s="881"/>
      <c r="AL99" s="881"/>
      <c r="AM99" s="881"/>
      <c r="AN99" s="881"/>
      <c r="AO99" s="881"/>
      <c r="AP99" s="881"/>
      <c r="AQ99" s="881"/>
    </row>
    <row r="100" spans="1:43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881"/>
      <c r="AK100" s="881"/>
      <c r="AL100" s="881"/>
      <c r="AM100" s="881"/>
      <c r="AN100" s="881"/>
      <c r="AO100" s="881"/>
      <c r="AP100" s="881"/>
      <c r="AQ100" s="881"/>
    </row>
    <row r="101" spans="1:43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  <c r="AG101" s="881"/>
      <c r="AH101" s="881"/>
      <c r="AI101" s="881"/>
      <c r="AJ101" s="881"/>
      <c r="AK101" s="881"/>
      <c r="AL101" s="881"/>
      <c r="AM101" s="881"/>
      <c r="AN101" s="881"/>
      <c r="AO101" s="881"/>
      <c r="AP101" s="881"/>
      <c r="AQ101" s="881"/>
    </row>
    <row r="102" spans="1:43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  <c r="AG102" s="881"/>
      <c r="AH102" s="881"/>
      <c r="AI102" s="881"/>
      <c r="AJ102" s="881"/>
      <c r="AK102" s="881"/>
      <c r="AL102" s="881"/>
      <c r="AM102" s="881"/>
      <c r="AN102" s="881"/>
      <c r="AO102" s="881"/>
      <c r="AP102" s="881"/>
      <c r="AQ102" s="881"/>
    </row>
    <row r="103" spans="1:43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  <c r="AG103" s="881"/>
      <c r="AH103" s="881"/>
      <c r="AI103" s="881"/>
      <c r="AJ103" s="881"/>
      <c r="AK103" s="881"/>
      <c r="AL103" s="881"/>
      <c r="AM103" s="881"/>
      <c r="AN103" s="881"/>
      <c r="AO103" s="881"/>
      <c r="AP103" s="881"/>
      <c r="AQ103" s="881"/>
    </row>
    <row r="104" spans="1:43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  <c r="AG104" s="881"/>
      <c r="AH104" s="881"/>
      <c r="AI104" s="881"/>
      <c r="AJ104" s="881"/>
      <c r="AK104" s="881"/>
      <c r="AL104" s="881"/>
      <c r="AM104" s="881"/>
      <c r="AN104" s="881"/>
      <c r="AO104" s="881"/>
      <c r="AP104" s="881"/>
      <c r="AQ104" s="881"/>
    </row>
    <row r="105" spans="1:43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  <c r="AG105" s="881"/>
      <c r="AH105" s="881"/>
      <c r="AI105" s="881"/>
      <c r="AJ105" s="881"/>
      <c r="AK105" s="881"/>
      <c r="AL105" s="881"/>
      <c r="AM105" s="881"/>
      <c r="AN105" s="881"/>
      <c r="AO105" s="881"/>
      <c r="AP105" s="881"/>
      <c r="AQ105" s="881"/>
    </row>
    <row r="106" spans="1:43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  <c r="AL106" s="881"/>
      <c r="AM106" s="881"/>
      <c r="AN106" s="881"/>
      <c r="AO106" s="881"/>
      <c r="AP106" s="881"/>
      <c r="AQ106" s="881"/>
    </row>
    <row r="107" spans="1:43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  <c r="AG107" s="881"/>
      <c r="AH107" s="881"/>
      <c r="AI107" s="881"/>
      <c r="AJ107" s="881"/>
      <c r="AK107" s="881"/>
      <c r="AL107" s="881"/>
      <c r="AM107" s="881"/>
      <c r="AN107" s="881"/>
      <c r="AO107" s="881"/>
      <c r="AP107" s="881"/>
      <c r="AQ107" s="881"/>
    </row>
    <row r="108" spans="1:43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  <c r="AG108" s="881"/>
      <c r="AH108" s="881"/>
      <c r="AI108" s="881"/>
      <c r="AJ108" s="881"/>
      <c r="AK108" s="881"/>
      <c r="AL108" s="881"/>
      <c r="AM108" s="881"/>
      <c r="AN108" s="881"/>
      <c r="AO108" s="881"/>
      <c r="AP108" s="881"/>
      <c r="AQ108" s="881"/>
    </row>
    <row r="109" spans="1:43" x14ac:dyDescent="0.35">
      <c r="A109" s="881"/>
      <c r="B109" s="881"/>
      <c r="C109" s="881"/>
      <c r="D109" s="881"/>
      <c r="E109" s="881"/>
      <c r="F109" s="881"/>
      <c r="G109" s="881"/>
      <c r="H109" s="881"/>
      <c r="I109" s="881"/>
      <c r="J109" s="881"/>
      <c r="K109" s="881"/>
      <c r="L109" s="881"/>
      <c r="M109" s="881"/>
      <c r="N109" s="881"/>
      <c r="O109" s="881"/>
      <c r="P109" s="881"/>
      <c r="Q109" s="881"/>
      <c r="R109" s="881"/>
      <c r="S109" s="881"/>
      <c r="T109" s="881"/>
      <c r="U109" s="881"/>
      <c r="V109" s="881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  <c r="AG109" s="881"/>
      <c r="AH109" s="881"/>
      <c r="AI109" s="881"/>
      <c r="AJ109" s="881"/>
      <c r="AK109" s="881"/>
      <c r="AL109" s="881"/>
      <c r="AM109" s="881"/>
      <c r="AN109" s="881"/>
      <c r="AO109" s="881"/>
      <c r="AP109" s="881"/>
      <c r="AQ109" s="881"/>
    </row>
    <row r="110" spans="1:43" x14ac:dyDescent="0.35">
      <c r="A110" s="881"/>
      <c r="B110" s="881"/>
      <c r="C110" s="881"/>
      <c r="D110" s="881"/>
      <c r="E110" s="881"/>
      <c r="F110" s="881"/>
      <c r="G110" s="881"/>
      <c r="H110" s="881"/>
      <c r="I110" s="881"/>
      <c r="J110" s="881"/>
      <c r="K110" s="881"/>
      <c r="L110" s="881"/>
      <c r="M110" s="881"/>
      <c r="N110" s="881"/>
      <c r="O110" s="881"/>
      <c r="P110" s="881"/>
      <c r="Q110" s="881"/>
      <c r="R110" s="881"/>
      <c r="S110" s="881"/>
      <c r="T110" s="881"/>
      <c r="U110" s="881"/>
      <c r="V110" s="881"/>
      <c r="W110" s="881"/>
      <c r="X110" s="881"/>
      <c r="Y110" s="881"/>
      <c r="Z110" s="881"/>
      <c r="AA110" s="881"/>
      <c r="AB110" s="881"/>
      <c r="AC110" s="881"/>
      <c r="AD110" s="881"/>
      <c r="AE110" s="881"/>
      <c r="AF110" s="881"/>
      <c r="AG110" s="881"/>
      <c r="AH110" s="881"/>
      <c r="AI110" s="881"/>
      <c r="AJ110" s="881"/>
      <c r="AK110" s="881"/>
      <c r="AL110" s="881"/>
      <c r="AM110" s="881"/>
      <c r="AN110" s="881"/>
      <c r="AO110" s="881"/>
      <c r="AP110" s="881"/>
      <c r="AQ110" s="881"/>
    </row>
    <row r="111" spans="1:43" x14ac:dyDescent="0.35">
      <c r="A111" s="881"/>
      <c r="B111" s="881"/>
      <c r="C111" s="881"/>
      <c r="D111" s="881"/>
      <c r="E111" s="881"/>
      <c r="F111" s="881"/>
      <c r="G111" s="881"/>
      <c r="H111" s="881"/>
      <c r="I111" s="881"/>
      <c r="J111" s="881"/>
      <c r="K111" s="881"/>
      <c r="L111" s="881"/>
      <c r="M111" s="881"/>
      <c r="N111" s="881"/>
      <c r="O111" s="881"/>
      <c r="P111" s="881"/>
      <c r="Q111" s="881"/>
      <c r="R111" s="881"/>
      <c r="S111" s="881"/>
      <c r="T111" s="881"/>
      <c r="U111" s="881"/>
      <c r="V111" s="881"/>
      <c r="W111" s="881"/>
      <c r="X111" s="881"/>
      <c r="Y111" s="881"/>
      <c r="Z111" s="881"/>
      <c r="AA111" s="881"/>
      <c r="AB111" s="881"/>
      <c r="AC111" s="881"/>
      <c r="AD111" s="881"/>
      <c r="AE111" s="881"/>
      <c r="AF111" s="881"/>
      <c r="AG111" s="881"/>
      <c r="AH111" s="881"/>
      <c r="AI111" s="881"/>
      <c r="AJ111" s="881"/>
      <c r="AK111" s="881"/>
      <c r="AL111" s="881"/>
      <c r="AM111" s="881"/>
      <c r="AN111" s="881"/>
      <c r="AO111" s="881"/>
      <c r="AP111" s="881"/>
      <c r="AQ111" s="881"/>
    </row>
    <row r="112" spans="1:43" x14ac:dyDescent="0.35">
      <c r="A112" s="881"/>
      <c r="B112" s="881"/>
      <c r="C112" s="881"/>
      <c r="D112" s="881"/>
      <c r="E112" s="881"/>
      <c r="F112" s="881"/>
      <c r="G112" s="881"/>
      <c r="H112" s="881"/>
      <c r="I112" s="881"/>
      <c r="J112" s="881"/>
      <c r="K112" s="881"/>
      <c r="L112" s="881"/>
      <c r="M112" s="881"/>
      <c r="N112" s="881"/>
      <c r="O112" s="881"/>
      <c r="P112" s="881"/>
      <c r="Q112" s="881"/>
      <c r="R112" s="881"/>
      <c r="S112" s="881"/>
      <c r="T112" s="881"/>
      <c r="U112" s="881"/>
      <c r="V112" s="881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  <c r="AG112" s="881"/>
      <c r="AH112" s="881"/>
      <c r="AI112" s="881"/>
      <c r="AJ112" s="881"/>
      <c r="AK112" s="881"/>
      <c r="AL112" s="881"/>
      <c r="AM112" s="881"/>
      <c r="AN112" s="881"/>
      <c r="AO112" s="881"/>
      <c r="AP112" s="881"/>
      <c r="AQ112" s="881"/>
    </row>
    <row r="113" spans="1:43" x14ac:dyDescent="0.35">
      <c r="A113" s="881"/>
      <c r="B113" s="881"/>
      <c r="C113" s="881"/>
      <c r="D113" s="881"/>
      <c r="E113" s="881"/>
      <c r="F113" s="881"/>
      <c r="G113" s="881"/>
      <c r="H113" s="881"/>
      <c r="I113" s="881"/>
      <c r="J113" s="881"/>
      <c r="K113" s="881"/>
      <c r="L113" s="881"/>
      <c r="M113" s="881"/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881"/>
      <c r="AC113" s="881"/>
      <c r="AD113" s="881"/>
      <c r="AE113" s="881"/>
      <c r="AF113" s="881"/>
      <c r="AG113" s="881"/>
      <c r="AH113" s="881"/>
      <c r="AI113" s="881"/>
      <c r="AJ113" s="881"/>
      <c r="AK113" s="881"/>
      <c r="AL113" s="881"/>
      <c r="AM113" s="881"/>
      <c r="AN113" s="881"/>
      <c r="AO113" s="881"/>
      <c r="AP113" s="881"/>
      <c r="AQ113" s="881"/>
    </row>
    <row r="114" spans="1:43" x14ac:dyDescent="0.35">
      <c r="A114" s="881"/>
      <c r="B114" s="881"/>
      <c r="C114" s="881"/>
      <c r="D114" s="881"/>
      <c r="E114" s="881"/>
      <c r="F114" s="881"/>
      <c r="G114" s="881"/>
      <c r="H114" s="881"/>
      <c r="I114" s="881"/>
      <c r="J114" s="881"/>
      <c r="K114" s="881"/>
      <c r="L114" s="881"/>
      <c r="M114" s="881"/>
      <c r="N114" s="881"/>
      <c r="O114" s="881"/>
      <c r="P114" s="881"/>
      <c r="Q114" s="881"/>
      <c r="R114" s="881"/>
      <c r="S114" s="881"/>
      <c r="T114" s="881"/>
      <c r="U114" s="881"/>
      <c r="V114" s="881"/>
      <c r="W114" s="881"/>
      <c r="X114" s="881"/>
      <c r="Y114" s="881"/>
      <c r="Z114" s="881"/>
      <c r="AA114" s="881"/>
      <c r="AB114" s="881"/>
      <c r="AC114" s="881"/>
      <c r="AD114" s="881"/>
      <c r="AE114" s="881"/>
      <c r="AF114" s="881"/>
      <c r="AG114" s="881"/>
      <c r="AH114" s="881"/>
      <c r="AI114" s="881"/>
      <c r="AJ114" s="881"/>
      <c r="AK114" s="881"/>
      <c r="AL114" s="881"/>
      <c r="AM114" s="881"/>
      <c r="AN114" s="881"/>
      <c r="AO114" s="881"/>
      <c r="AP114" s="881"/>
      <c r="AQ114" s="881"/>
    </row>
    <row r="115" spans="1:43" x14ac:dyDescent="0.35">
      <c r="A115" s="881"/>
      <c r="B115" s="881"/>
      <c r="C115" s="881"/>
      <c r="D115" s="881"/>
      <c r="E115" s="881"/>
      <c r="F115" s="881"/>
      <c r="G115" s="881"/>
      <c r="H115" s="881"/>
      <c r="I115" s="881"/>
      <c r="J115" s="881"/>
      <c r="K115" s="881"/>
      <c r="L115" s="881"/>
      <c r="M115" s="881"/>
      <c r="N115" s="881"/>
      <c r="O115" s="881"/>
      <c r="P115" s="881"/>
      <c r="Q115" s="881"/>
      <c r="R115" s="881"/>
      <c r="S115" s="881"/>
      <c r="T115" s="881"/>
      <c r="U115" s="881"/>
      <c r="V115" s="881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  <c r="AG115" s="881"/>
      <c r="AH115" s="881"/>
      <c r="AI115" s="881"/>
      <c r="AJ115" s="881"/>
      <c r="AK115" s="881"/>
      <c r="AL115" s="881"/>
      <c r="AM115" s="881"/>
      <c r="AN115" s="881"/>
      <c r="AO115" s="881"/>
      <c r="AP115" s="881"/>
      <c r="AQ115" s="881"/>
    </row>
    <row r="116" spans="1:43" x14ac:dyDescent="0.35">
      <c r="A116" s="881"/>
      <c r="B116" s="881"/>
      <c r="C116" s="881"/>
      <c r="D116" s="881"/>
      <c r="E116" s="881"/>
      <c r="F116" s="881"/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  <c r="V116" s="881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  <c r="AG116" s="881"/>
      <c r="AH116" s="881"/>
      <c r="AI116" s="881"/>
      <c r="AJ116" s="881"/>
      <c r="AK116" s="881"/>
      <c r="AL116" s="881"/>
      <c r="AM116" s="881"/>
      <c r="AN116" s="881"/>
      <c r="AO116" s="881"/>
      <c r="AP116" s="881"/>
      <c r="AQ116" s="881"/>
    </row>
    <row r="117" spans="1:43" x14ac:dyDescent="0.35">
      <c r="A117" s="881"/>
      <c r="B117" s="881"/>
      <c r="C117" s="881"/>
      <c r="D117" s="881"/>
      <c r="E117" s="881"/>
      <c r="F117" s="881"/>
      <c r="G117" s="881"/>
      <c r="H117" s="881"/>
      <c r="I117" s="881"/>
      <c r="J117" s="881"/>
      <c r="K117" s="881"/>
      <c r="L117" s="881"/>
      <c r="M117" s="881"/>
      <c r="N117" s="881"/>
      <c r="O117" s="881"/>
      <c r="P117" s="881"/>
      <c r="Q117" s="881"/>
      <c r="R117" s="881"/>
      <c r="S117" s="881"/>
      <c r="T117" s="881"/>
      <c r="U117" s="881"/>
      <c r="V117" s="881"/>
      <c r="W117" s="881"/>
      <c r="X117" s="881"/>
      <c r="Y117" s="881"/>
      <c r="Z117" s="881"/>
      <c r="AA117" s="881"/>
      <c r="AB117" s="881"/>
      <c r="AC117" s="881"/>
      <c r="AD117" s="881"/>
      <c r="AE117" s="881"/>
      <c r="AF117" s="881"/>
      <c r="AG117" s="881"/>
      <c r="AH117" s="881"/>
      <c r="AI117" s="881"/>
      <c r="AJ117" s="881"/>
      <c r="AK117" s="881"/>
      <c r="AL117" s="881"/>
      <c r="AM117" s="881"/>
      <c r="AN117" s="881"/>
      <c r="AO117" s="881"/>
      <c r="AP117" s="881"/>
      <c r="AQ117" s="881"/>
    </row>
    <row r="118" spans="1:43" x14ac:dyDescent="0.35">
      <c r="A118" s="881"/>
      <c r="B118" s="881"/>
      <c r="C118" s="881"/>
      <c r="D118" s="881"/>
      <c r="E118" s="881"/>
      <c r="F118" s="881"/>
      <c r="G118" s="881"/>
      <c r="H118" s="881"/>
      <c r="I118" s="881"/>
      <c r="J118" s="881"/>
      <c r="K118" s="881"/>
      <c r="L118" s="881"/>
      <c r="M118" s="881"/>
      <c r="N118" s="881"/>
      <c r="O118" s="881"/>
      <c r="P118" s="881"/>
      <c r="Q118" s="881"/>
      <c r="R118" s="881"/>
      <c r="S118" s="881"/>
      <c r="T118" s="881"/>
      <c r="U118" s="881"/>
      <c r="V118" s="881"/>
      <c r="W118" s="881"/>
      <c r="X118" s="881"/>
      <c r="Y118" s="881"/>
      <c r="Z118" s="881"/>
      <c r="AA118" s="881"/>
      <c r="AB118" s="881"/>
      <c r="AC118" s="881"/>
      <c r="AD118" s="881"/>
      <c r="AE118" s="881"/>
      <c r="AF118" s="881"/>
      <c r="AG118" s="881"/>
      <c r="AH118" s="881"/>
      <c r="AI118" s="881"/>
      <c r="AJ118" s="881"/>
      <c r="AK118" s="881"/>
      <c r="AL118" s="881"/>
      <c r="AM118" s="881"/>
      <c r="AN118" s="881"/>
      <c r="AO118" s="881"/>
      <c r="AP118" s="881"/>
      <c r="AQ118" s="881"/>
    </row>
    <row r="119" spans="1:43" x14ac:dyDescent="0.35">
      <c r="A119" s="881"/>
      <c r="B119" s="881"/>
      <c r="C119" s="881"/>
      <c r="D119" s="881"/>
      <c r="E119" s="881"/>
      <c r="F119" s="881"/>
      <c r="G119" s="881"/>
      <c r="H119" s="881"/>
      <c r="I119" s="881"/>
      <c r="J119" s="881"/>
      <c r="K119" s="881"/>
      <c r="L119" s="881"/>
      <c r="M119" s="881"/>
      <c r="N119" s="881"/>
      <c r="O119" s="881"/>
      <c r="P119" s="881"/>
      <c r="Q119" s="881"/>
      <c r="R119" s="881"/>
      <c r="S119" s="881"/>
      <c r="T119" s="881"/>
      <c r="U119" s="881"/>
      <c r="V119" s="881"/>
      <c r="W119" s="881"/>
      <c r="X119" s="881"/>
      <c r="Y119" s="881"/>
      <c r="Z119" s="881"/>
      <c r="AA119" s="881"/>
      <c r="AB119" s="881"/>
      <c r="AC119" s="881"/>
      <c r="AD119" s="881"/>
      <c r="AE119" s="881"/>
      <c r="AF119" s="881"/>
      <c r="AG119" s="881"/>
      <c r="AH119" s="881"/>
      <c r="AI119" s="881"/>
      <c r="AJ119" s="881"/>
      <c r="AK119" s="881"/>
      <c r="AL119" s="881"/>
      <c r="AM119" s="881"/>
      <c r="AN119" s="881"/>
      <c r="AO119" s="881"/>
      <c r="AP119" s="881"/>
      <c r="AQ119" s="881"/>
    </row>
    <row r="120" spans="1:43" x14ac:dyDescent="0.35">
      <c r="A120" s="881"/>
      <c r="B120" s="881"/>
      <c r="C120" s="881"/>
      <c r="D120" s="881"/>
      <c r="E120" s="881"/>
      <c r="F120" s="881"/>
      <c r="G120" s="881"/>
      <c r="H120" s="881"/>
      <c r="I120" s="881"/>
      <c r="J120" s="881"/>
      <c r="K120" s="881"/>
      <c r="L120" s="881"/>
      <c r="M120" s="881"/>
      <c r="N120" s="881"/>
      <c r="O120" s="881"/>
      <c r="P120" s="881"/>
      <c r="Q120" s="881"/>
      <c r="R120" s="881"/>
      <c r="S120" s="881"/>
      <c r="T120" s="881"/>
      <c r="U120" s="881"/>
      <c r="V120" s="881"/>
      <c r="W120" s="881"/>
      <c r="X120" s="881"/>
      <c r="Y120" s="881"/>
      <c r="Z120" s="881"/>
      <c r="AA120" s="881"/>
      <c r="AB120" s="881"/>
      <c r="AC120" s="881"/>
      <c r="AD120" s="881"/>
      <c r="AE120" s="881"/>
      <c r="AF120" s="881"/>
      <c r="AG120" s="881"/>
      <c r="AH120" s="881"/>
      <c r="AI120" s="881"/>
      <c r="AJ120" s="881"/>
      <c r="AK120" s="881"/>
      <c r="AL120" s="881"/>
      <c r="AM120" s="881"/>
      <c r="AN120" s="881"/>
      <c r="AO120" s="881"/>
      <c r="AP120" s="881"/>
      <c r="AQ120" s="881"/>
    </row>
    <row r="121" spans="1:43" x14ac:dyDescent="0.35">
      <c r="A121" s="881"/>
      <c r="B121" s="881"/>
      <c r="C121" s="881"/>
      <c r="D121" s="881"/>
      <c r="E121" s="881"/>
      <c r="F121" s="881"/>
      <c r="G121" s="881"/>
      <c r="H121" s="881"/>
      <c r="I121" s="881"/>
      <c r="J121" s="881"/>
      <c r="K121" s="881"/>
      <c r="L121" s="881"/>
      <c r="M121" s="881"/>
      <c r="N121" s="881"/>
      <c r="O121" s="881"/>
      <c r="P121" s="881"/>
      <c r="Q121" s="881"/>
      <c r="R121" s="881"/>
      <c r="S121" s="881"/>
      <c r="T121" s="881"/>
      <c r="U121" s="881"/>
      <c r="V121" s="881"/>
      <c r="W121" s="881"/>
      <c r="X121" s="881"/>
      <c r="Y121" s="881"/>
      <c r="Z121" s="881"/>
      <c r="AA121" s="881"/>
      <c r="AB121" s="881"/>
      <c r="AC121" s="881"/>
      <c r="AD121" s="881"/>
      <c r="AE121" s="881"/>
      <c r="AF121" s="881"/>
      <c r="AG121" s="881"/>
      <c r="AH121" s="881"/>
      <c r="AI121" s="881"/>
      <c r="AJ121" s="881"/>
      <c r="AK121" s="881"/>
      <c r="AL121" s="881"/>
      <c r="AM121" s="881"/>
      <c r="AN121" s="881"/>
      <c r="AO121" s="881"/>
      <c r="AP121" s="881"/>
      <c r="AQ121" s="881"/>
    </row>
    <row r="122" spans="1:43" x14ac:dyDescent="0.35">
      <c r="A122" s="881"/>
      <c r="B122" s="881"/>
      <c r="C122" s="881"/>
      <c r="D122" s="881"/>
      <c r="E122" s="881"/>
      <c r="F122" s="881"/>
      <c r="G122" s="881"/>
      <c r="H122" s="881"/>
      <c r="I122" s="881"/>
      <c r="J122" s="881"/>
      <c r="K122" s="881"/>
      <c r="L122" s="881"/>
      <c r="M122" s="881"/>
      <c r="N122" s="881"/>
      <c r="O122" s="881"/>
      <c r="P122" s="881"/>
      <c r="Q122" s="881"/>
      <c r="R122" s="881"/>
      <c r="S122" s="881"/>
      <c r="T122" s="881"/>
      <c r="U122" s="881"/>
      <c r="V122" s="881"/>
      <c r="W122" s="881"/>
      <c r="X122" s="881"/>
      <c r="Y122" s="881"/>
      <c r="Z122" s="881"/>
      <c r="AA122" s="881"/>
      <c r="AB122" s="881"/>
      <c r="AC122" s="881"/>
      <c r="AD122" s="881"/>
      <c r="AE122" s="881"/>
      <c r="AF122" s="881"/>
      <c r="AG122" s="881"/>
      <c r="AH122" s="881"/>
      <c r="AI122" s="881"/>
      <c r="AJ122" s="881"/>
      <c r="AK122" s="881"/>
      <c r="AL122" s="881"/>
      <c r="AM122" s="881"/>
      <c r="AN122" s="881"/>
      <c r="AO122" s="881"/>
      <c r="AP122" s="881"/>
      <c r="AQ122" s="881"/>
    </row>
    <row r="123" spans="1:43" x14ac:dyDescent="0.35">
      <c r="A123" s="881"/>
      <c r="B123" s="881"/>
      <c r="C123" s="881"/>
      <c r="D123" s="881"/>
      <c r="E123" s="881"/>
      <c r="F123" s="881"/>
      <c r="G123" s="881"/>
      <c r="H123" s="881"/>
      <c r="I123" s="881"/>
      <c r="J123" s="881"/>
      <c r="K123" s="881"/>
      <c r="L123" s="881"/>
      <c r="M123" s="881"/>
      <c r="N123" s="881"/>
      <c r="O123" s="881"/>
      <c r="P123" s="881"/>
      <c r="Q123" s="881"/>
      <c r="R123" s="881"/>
      <c r="S123" s="881"/>
      <c r="T123" s="881"/>
      <c r="U123" s="881"/>
      <c r="V123" s="881"/>
      <c r="W123" s="881"/>
      <c r="X123" s="881"/>
      <c r="Y123" s="881"/>
      <c r="Z123" s="881"/>
      <c r="AA123" s="881"/>
      <c r="AB123" s="881"/>
      <c r="AC123" s="881"/>
      <c r="AD123" s="881"/>
      <c r="AE123" s="881"/>
      <c r="AF123" s="881"/>
      <c r="AG123" s="881"/>
      <c r="AH123" s="881"/>
      <c r="AI123" s="881"/>
      <c r="AJ123" s="881"/>
      <c r="AK123" s="881"/>
      <c r="AL123" s="881"/>
      <c r="AM123" s="881"/>
      <c r="AN123" s="881"/>
      <c r="AO123" s="881"/>
      <c r="AP123" s="881"/>
      <c r="AQ123" s="881"/>
    </row>
    <row r="124" spans="1:43" x14ac:dyDescent="0.35">
      <c r="A124" s="881"/>
      <c r="B124" s="881"/>
      <c r="C124" s="881"/>
      <c r="D124" s="881"/>
      <c r="E124" s="881"/>
      <c r="F124" s="881"/>
      <c r="G124" s="881"/>
      <c r="H124" s="881"/>
      <c r="I124" s="881"/>
      <c r="J124" s="881"/>
      <c r="K124" s="881"/>
      <c r="L124" s="881"/>
      <c r="M124" s="881"/>
      <c r="N124" s="881"/>
      <c r="O124" s="881"/>
      <c r="P124" s="881"/>
      <c r="Q124" s="881"/>
      <c r="R124" s="881"/>
      <c r="S124" s="881"/>
      <c r="T124" s="881"/>
      <c r="U124" s="881"/>
      <c r="V124" s="881"/>
      <c r="W124" s="881"/>
      <c r="X124" s="881"/>
      <c r="Y124" s="881"/>
      <c r="Z124" s="881"/>
      <c r="AA124" s="881"/>
      <c r="AB124" s="881"/>
      <c r="AC124" s="881"/>
      <c r="AD124" s="881"/>
      <c r="AE124" s="881"/>
      <c r="AF124" s="881"/>
      <c r="AG124" s="881"/>
      <c r="AH124" s="881"/>
      <c r="AI124" s="881"/>
      <c r="AJ124" s="881"/>
      <c r="AK124" s="881"/>
      <c r="AL124" s="881"/>
      <c r="AM124" s="881"/>
      <c r="AN124" s="881"/>
      <c r="AO124" s="881"/>
      <c r="AP124" s="881"/>
      <c r="AQ124" s="881"/>
    </row>
    <row r="125" spans="1:43" x14ac:dyDescent="0.35">
      <c r="A125" s="881"/>
      <c r="B125" s="881"/>
      <c r="C125" s="881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881"/>
      <c r="O125" s="881"/>
      <c r="P125" s="881"/>
      <c r="Q125" s="881"/>
      <c r="R125" s="881"/>
      <c r="S125" s="881"/>
      <c r="T125" s="881"/>
      <c r="U125" s="881"/>
      <c r="V125" s="881"/>
      <c r="W125" s="881"/>
      <c r="X125" s="881"/>
      <c r="Y125" s="881"/>
      <c r="Z125" s="881"/>
      <c r="AA125" s="881"/>
      <c r="AB125" s="881"/>
      <c r="AC125" s="881"/>
      <c r="AD125" s="881"/>
      <c r="AE125" s="881"/>
      <c r="AF125" s="881"/>
      <c r="AG125" s="881"/>
      <c r="AH125" s="881"/>
      <c r="AI125" s="881"/>
      <c r="AJ125" s="881"/>
      <c r="AK125" s="881"/>
      <c r="AL125" s="881"/>
      <c r="AM125" s="881"/>
      <c r="AN125" s="881"/>
      <c r="AO125" s="881"/>
      <c r="AP125" s="881"/>
      <c r="AQ125" s="881"/>
    </row>
    <row r="126" spans="1:43" x14ac:dyDescent="0.35">
      <c r="A126" s="881"/>
      <c r="B126" s="881"/>
      <c r="C126" s="881"/>
      <c r="D126" s="881"/>
      <c r="E126" s="881"/>
      <c r="F126" s="881"/>
      <c r="G126" s="881"/>
      <c r="H126" s="881"/>
      <c r="I126" s="881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  <c r="AG126" s="881"/>
      <c r="AH126" s="881"/>
      <c r="AI126" s="881"/>
      <c r="AJ126" s="881"/>
      <c r="AK126" s="881"/>
      <c r="AL126" s="881"/>
      <c r="AM126" s="881"/>
      <c r="AN126" s="881"/>
      <c r="AO126" s="881"/>
      <c r="AP126" s="881"/>
      <c r="AQ126" s="881"/>
    </row>
    <row r="127" spans="1:43" x14ac:dyDescent="0.35">
      <c r="A127" s="881"/>
      <c r="B127" s="881"/>
      <c r="C127" s="881"/>
      <c r="D127" s="881"/>
      <c r="E127" s="881"/>
      <c r="F127" s="881"/>
      <c r="G127" s="881"/>
      <c r="H127" s="881"/>
      <c r="I127" s="881"/>
      <c r="J127" s="881"/>
      <c r="K127" s="881"/>
      <c r="L127" s="881"/>
      <c r="M127" s="881"/>
      <c r="N127" s="881"/>
      <c r="O127" s="881"/>
      <c r="P127" s="881"/>
      <c r="Q127" s="881"/>
      <c r="R127" s="881"/>
      <c r="S127" s="881"/>
      <c r="T127" s="881"/>
      <c r="U127" s="881"/>
      <c r="V127" s="881"/>
      <c r="W127" s="881"/>
      <c r="X127" s="881"/>
      <c r="Y127" s="881"/>
      <c r="Z127" s="881"/>
      <c r="AA127" s="881"/>
      <c r="AB127" s="881"/>
      <c r="AC127" s="881"/>
      <c r="AD127" s="881"/>
      <c r="AE127" s="881"/>
      <c r="AF127" s="881"/>
      <c r="AG127" s="881"/>
      <c r="AH127" s="881"/>
      <c r="AI127" s="881"/>
      <c r="AJ127" s="881"/>
      <c r="AK127" s="881"/>
      <c r="AL127" s="881"/>
      <c r="AM127" s="881"/>
      <c r="AN127" s="881"/>
      <c r="AO127" s="881"/>
      <c r="AP127" s="881"/>
      <c r="AQ127" s="881"/>
    </row>
    <row r="128" spans="1:43" x14ac:dyDescent="0.35">
      <c r="A128" s="881"/>
      <c r="B128" s="881"/>
      <c r="C128" s="881"/>
      <c r="D128" s="881"/>
      <c r="E128" s="881"/>
      <c r="F128" s="881"/>
      <c r="G128" s="881"/>
      <c r="H128" s="881"/>
      <c r="I128" s="881"/>
      <c r="J128" s="881"/>
      <c r="K128" s="881"/>
      <c r="L128" s="881"/>
      <c r="M128" s="881"/>
      <c r="N128" s="881"/>
      <c r="O128" s="881"/>
      <c r="P128" s="881"/>
      <c r="Q128" s="881"/>
      <c r="R128" s="881"/>
      <c r="S128" s="881"/>
      <c r="T128" s="881"/>
      <c r="U128" s="881"/>
      <c r="V128" s="881"/>
      <c r="W128" s="881"/>
      <c r="X128" s="881"/>
      <c r="Y128" s="881"/>
      <c r="Z128" s="881"/>
      <c r="AA128" s="881"/>
      <c r="AB128" s="881"/>
      <c r="AC128" s="881"/>
      <c r="AD128" s="881"/>
      <c r="AE128" s="881"/>
      <c r="AF128" s="881"/>
      <c r="AG128" s="881"/>
      <c r="AH128" s="881"/>
      <c r="AI128" s="881"/>
      <c r="AJ128" s="881"/>
      <c r="AK128" s="881"/>
      <c r="AL128" s="881"/>
      <c r="AM128" s="881"/>
      <c r="AN128" s="881"/>
      <c r="AO128" s="881"/>
      <c r="AP128" s="881"/>
      <c r="AQ128" s="881"/>
    </row>
    <row r="129" spans="1:43" x14ac:dyDescent="0.35">
      <c r="A129" s="881"/>
      <c r="B129" s="881"/>
      <c r="C129" s="881"/>
      <c r="D129" s="881"/>
      <c r="E129" s="881"/>
      <c r="F129" s="881"/>
      <c r="G129" s="881"/>
      <c r="H129" s="881"/>
      <c r="I129" s="881"/>
      <c r="J129" s="881"/>
      <c r="K129" s="881"/>
      <c r="L129" s="881"/>
      <c r="M129" s="881"/>
      <c r="N129" s="881"/>
      <c r="O129" s="881"/>
      <c r="P129" s="881"/>
      <c r="Q129" s="881"/>
      <c r="R129" s="881"/>
      <c r="S129" s="881"/>
      <c r="T129" s="881"/>
      <c r="U129" s="881"/>
      <c r="V129" s="881"/>
      <c r="W129" s="881"/>
      <c r="X129" s="881"/>
      <c r="Y129" s="881"/>
      <c r="Z129" s="881"/>
      <c r="AA129" s="881"/>
      <c r="AB129" s="881"/>
      <c r="AC129" s="881"/>
      <c r="AD129" s="881"/>
      <c r="AE129" s="881"/>
      <c r="AF129" s="881"/>
      <c r="AG129" s="881"/>
      <c r="AH129" s="881"/>
      <c r="AI129" s="881"/>
      <c r="AJ129" s="881"/>
      <c r="AK129" s="881"/>
      <c r="AL129" s="881"/>
      <c r="AM129" s="881"/>
      <c r="AN129" s="881"/>
      <c r="AO129" s="881"/>
      <c r="AP129" s="881"/>
      <c r="AQ129" s="881"/>
    </row>
    <row r="130" spans="1:43" x14ac:dyDescent="0.35">
      <c r="A130" s="881"/>
      <c r="B130" s="881"/>
      <c r="C130" s="881"/>
      <c r="D130" s="881"/>
      <c r="E130" s="881"/>
      <c r="F130" s="881"/>
      <c r="G130" s="881"/>
      <c r="H130" s="881"/>
      <c r="I130" s="881"/>
      <c r="J130" s="881"/>
      <c r="K130" s="881"/>
      <c r="L130" s="881"/>
      <c r="M130" s="881"/>
      <c r="N130" s="881"/>
      <c r="O130" s="881"/>
      <c r="P130" s="881"/>
      <c r="Q130" s="881"/>
      <c r="R130" s="881"/>
      <c r="S130" s="881"/>
      <c r="T130" s="881"/>
      <c r="U130" s="881"/>
      <c r="V130" s="881"/>
      <c r="W130" s="881"/>
      <c r="X130" s="881"/>
      <c r="Y130" s="881"/>
      <c r="Z130" s="881"/>
      <c r="AA130" s="881"/>
      <c r="AB130" s="881"/>
      <c r="AC130" s="881"/>
      <c r="AD130" s="881"/>
      <c r="AE130" s="881"/>
      <c r="AF130" s="881"/>
      <c r="AG130" s="881"/>
      <c r="AH130" s="881"/>
      <c r="AI130" s="881"/>
      <c r="AJ130" s="881"/>
      <c r="AK130" s="881"/>
      <c r="AL130" s="881"/>
      <c r="AM130" s="881"/>
      <c r="AN130" s="881"/>
      <c r="AO130" s="881"/>
      <c r="AP130" s="881"/>
      <c r="AQ130" s="881"/>
    </row>
    <row r="131" spans="1:43" x14ac:dyDescent="0.35">
      <c r="A131" s="881"/>
      <c r="B131" s="881"/>
      <c r="C131" s="881"/>
      <c r="D131" s="881"/>
      <c r="E131" s="881"/>
      <c r="F131" s="881"/>
      <c r="G131" s="881"/>
      <c r="H131" s="881"/>
      <c r="I131" s="881"/>
      <c r="J131" s="881"/>
      <c r="K131" s="881"/>
      <c r="L131" s="881"/>
      <c r="M131" s="881"/>
      <c r="N131" s="881"/>
      <c r="O131" s="881"/>
      <c r="P131" s="881"/>
      <c r="Q131" s="881"/>
      <c r="R131" s="881"/>
      <c r="S131" s="881"/>
      <c r="T131" s="881"/>
      <c r="U131" s="881"/>
      <c r="V131" s="881"/>
      <c r="W131" s="881"/>
      <c r="X131" s="881"/>
      <c r="Y131" s="881"/>
      <c r="Z131" s="881"/>
      <c r="AA131" s="881"/>
      <c r="AB131" s="881"/>
      <c r="AC131" s="881"/>
      <c r="AD131" s="881"/>
      <c r="AE131" s="881"/>
      <c r="AF131" s="881"/>
      <c r="AG131" s="881"/>
      <c r="AH131" s="881"/>
      <c r="AI131" s="881"/>
      <c r="AJ131" s="881"/>
      <c r="AK131" s="881"/>
      <c r="AL131" s="881"/>
      <c r="AM131" s="881"/>
      <c r="AN131" s="881"/>
      <c r="AO131" s="881"/>
      <c r="AP131" s="881"/>
      <c r="AQ131" s="881"/>
    </row>
    <row r="132" spans="1:43" x14ac:dyDescent="0.35">
      <c r="A132" s="881"/>
      <c r="B132" s="881"/>
      <c r="C132" s="881"/>
      <c r="D132" s="881"/>
      <c r="E132" s="881"/>
      <c r="F132" s="881"/>
      <c r="G132" s="881"/>
      <c r="H132" s="881"/>
      <c r="I132" s="881"/>
      <c r="J132" s="881"/>
      <c r="K132" s="881"/>
      <c r="L132" s="881"/>
      <c r="M132" s="881"/>
      <c r="N132" s="881"/>
      <c r="O132" s="881"/>
      <c r="P132" s="881"/>
      <c r="Q132" s="881"/>
      <c r="R132" s="881"/>
      <c r="S132" s="881"/>
      <c r="T132" s="881"/>
      <c r="U132" s="881"/>
      <c r="V132" s="881"/>
      <c r="W132" s="881"/>
      <c r="X132" s="881"/>
      <c r="Y132" s="881"/>
      <c r="Z132" s="881"/>
      <c r="AA132" s="881"/>
      <c r="AB132" s="881"/>
      <c r="AC132" s="881"/>
      <c r="AD132" s="881"/>
      <c r="AE132" s="881"/>
      <c r="AF132" s="881"/>
      <c r="AG132" s="881"/>
      <c r="AH132" s="881"/>
      <c r="AI132" s="881"/>
      <c r="AJ132" s="881"/>
      <c r="AK132" s="881"/>
      <c r="AL132" s="881"/>
      <c r="AM132" s="881"/>
      <c r="AN132" s="881"/>
      <c r="AO132" s="881"/>
      <c r="AP132" s="881"/>
      <c r="AQ132" s="881"/>
    </row>
    <row r="133" spans="1:43" x14ac:dyDescent="0.35">
      <c r="A133" s="881"/>
      <c r="B133" s="881"/>
      <c r="C133" s="881"/>
      <c r="D133" s="881"/>
      <c r="E133" s="881"/>
      <c r="F133" s="881"/>
      <c r="G133" s="881"/>
      <c r="H133" s="881"/>
      <c r="I133" s="881"/>
      <c r="J133" s="881"/>
      <c r="K133" s="881"/>
      <c r="L133" s="881"/>
      <c r="M133" s="881"/>
      <c r="N133" s="881"/>
      <c r="O133" s="881"/>
      <c r="P133" s="881"/>
      <c r="Q133" s="881"/>
      <c r="R133" s="881"/>
      <c r="S133" s="881"/>
      <c r="T133" s="881"/>
      <c r="U133" s="881"/>
      <c r="V133" s="881"/>
      <c r="W133" s="881"/>
      <c r="X133" s="881"/>
      <c r="Y133" s="881"/>
      <c r="Z133" s="881"/>
      <c r="AA133" s="881"/>
      <c r="AB133" s="881"/>
      <c r="AC133" s="881"/>
      <c r="AD133" s="881"/>
      <c r="AE133" s="881"/>
      <c r="AF133" s="881"/>
      <c r="AG133" s="881"/>
      <c r="AH133" s="881"/>
      <c r="AI133" s="881"/>
      <c r="AJ133" s="881"/>
      <c r="AK133" s="881"/>
      <c r="AL133" s="881"/>
      <c r="AM133" s="881"/>
      <c r="AN133" s="881"/>
      <c r="AO133" s="881"/>
      <c r="AP133" s="881"/>
      <c r="AQ133" s="881"/>
    </row>
    <row r="134" spans="1:43" x14ac:dyDescent="0.35">
      <c r="A134" s="881"/>
      <c r="B134" s="881"/>
      <c r="C134" s="881"/>
      <c r="D134" s="881"/>
      <c r="E134" s="881"/>
      <c r="F134" s="881"/>
      <c r="G134" s="881"/>
      <c r="H134" s="881"/>
      <c r="I134" s="881"/>
      <c r="J134" s="881"/>
      <c r="K134" s="881"/>
      <c r="L134" s="881"/>
      <c r="M134" s="881"/>
      <c r="N134" s="881"/>
      <c r="O134" s="881"/>
      <c r="P134" s="881"/>
      <c r="Q134" s="881"/>
      <c r="R134" s="881"/>
      <c r="S134" s="881"/>
      <c r="T134" s="881"/>
      <c r="U134" s="881"/>
      <c r="V134" s="881"/>
      <c r="W134" s="881"/>
      <c r="X134" s="881"/>
      <c r="Y134" s="881"/>
      <c r="Z134" s="881"/>
      <c r="AA134" s="881"/>
      <c r="AB134" s="881"/>
      <c r="AC134" s="881"/>
      <c r="AD134" s="881"/>
      <c r="AE134" s="881"/>
      <c r="AF134" s="881"/>
      <c r="AG134" s="881"/>
      <c r="AH134" s="881"/>
      <c r="AI134" s="881"/>
      <c r="AJ134" s="881"/>
      <c r="AK134" s="881"/>
      <c r="AL134" s="881"/>
      <c r="AM134" s="881"/>
      <c r="AN134" s="881"/>
      <c r="AO134" s="881"/>
      <c r="AP134" s="881"/>
      <c r="AQ134" s="881"/>
    </row>
    <row r="135" spans="1:43" x14ac:dyDescent="0.35">
      <c r="A135" s="881"/>
      <c r="B135" s="881"/>
      <c r="C135" s="881"/>
      <c r="D135" s="881"/>
      <c r="E135" s="881"/>
      <c r="F135" s="881"/>
      <c r="G135" s="881"/>
      <c r="H135" s="881"/>
      <c r="I135" s="881"/>
      <c r="J135" s="881"/>
      <c r="K135" s="881"/>
      <c r="L135" s="881"/>
      <c r="M135" s="881"/>
      <c r="N135" s="881"/>
      <c r="O135" s="881"/>
      <c r="P135" s="881"/>
      <c r="Q135" s="881"/>
      <c r="R135" s="881"/>
      <c r="S135" s="881"/>
      <c r="T135" s="881"/>
      <c r="U135" s="881"/>
      <c r="V135" s="881"/>
      <c r="W135" s="881"/>
      <c r="X135" s="881"/>
      <c r="Y135" s="881"/>
      <c r="Z135" s="881"/>
      <c r="AA135" s="881"/>
      <c r="AB135" s="881"/>
      <c r="AC135" s="881"/>
      <c r="AD135" s="881"/>
      <c r="AE135" s="881"/>
      <c r="AF135" s="881"/>
      <c r="AG135" s="881"/>
      <c r="AH135" s="881"/>
      <c r="AI135" s="881"/>
      <c r="AJ135" s="881"/>
      <c r="AK135" s="881"/>
      <c r="AL135" s="881"/>
      <c r="AM135" s="881"/>
      <c r="AN135" s="881"/>
      <c r="AO135" s="881"/>
      <c r="AP135" s="881"/>
      <c r="AQ135" s="881"/>
    </row>
    <row r="136" spans="1:43" x14ac:dyDescent="0.35">
      <c r="A136" s="881"/>
      <c r="B136" s="881"/>
      <c r="C136" s="881"/>
      <c r="D136" s="881"/>
      <c r="E136" s="881"/>
      <c r="F136" s="881"/>
      <c r="G136" s="881"/>
      <c r="H136" s="881"/>
      <c r="I136" s="881"/>
      <c r="J136" s="881"/>
      <c r="K136" s="881"/>
      <c r="L136" s="881"/>
      <c r="M136" s="881"/>
      <c r="N136" s="881"/>
      <c r="O136" s="881"/>
      <c r="P136" s="881"/>
      <c r="Q136" s="881"/>
      <c r="R136" s="881"/>
      <c r="S136" s="881"/>
      <c r="T136" s="881"/>
      <c r="U136" s="881"/>
      <c r="V136" s="881"/>
      <c r="W136" s="881"/>
      <c r="X136" s="881"/>
      <c r="Y136" s="881"/>
      <c r="Z136" s="881"/>
      <c r="AA136" s="881"/>
      <c r="AB136" s="881"/>
      <c r="AC136" s="881"/>
      <c r="AD136" s="881"/>
      <c r="AE136" s="881"/>
      <c r="AF136" s="881"/>
      <c r="AG136" s="881"/>
      <c r="AH136" s="881"/>
      <c r="AI136" s="881"/>
      <c r="AJ136" s="881"/>
      <c r="AK136" s="881"/>
      <c r="AL136" s="881"/>
      <c r="AM136" s="881"/>
      <c r="AN136" s="881"/>
      <c r="AO136" s="881"/>
      <c r="AP136" s="881"/>
      <c r="AQ136" s="881"/>
    </row>
    <row r="137" spans="1:43" x14ac:dyDescent="0.35">
      <c r="A137" s="881"/>
      <c r="B137" s="881"/>
      <c r="C137" s="881"/>
      <c r="D137" s="881"/>
      <c r="E137" s="881"/>
      <c r="F137" s="881"/>
      <c r="G137" s="881"/>
      <c r="H137" s="881"/>
      <c r="I137" s="881"/>
      <c r="J137" s="881"/>
      <c r="K137" s="881"/>
      <c r="L137" s="881"/>
      <c r="M137" s="881"/>
      <c r="N137" s="881"/>
      <c r="O137" s="881"/>
      <c r="P137" s="881"/>
      <c r="Q137" s="881"/>
      <c r="R137" s="881"/>
      <c r="S137" s="881"/>
      <c r="T137" s="881"/>
      <c r="U137" s="881"/>
      <c r="V137" s="881"/>
      <c r="W137" s="881"/>
      <c r="X137" s="881"/>
      <c r="Y137" s="881"/>
      <c r="Z137" s="881"/>
      <c r="AA137" s="881"/>
      <c r="AB137" s="881"/>
      <c r="AC137" s="881"/>
      <c r="AD137" s="881"/>
      <c r="AE137" s="881"/>
      <c r="AF137" s="881"/>
      <c r="AG137" s="881"/>
      <c r="AH137" s="881"/>
      <c r="AI137" s="881"/>
      <c r="AJ137" s="881"/>
      <c r="AK137" s="881"/>
      <c r="AL137" s="881"/>
      <c r="AM137" s="881"/>
      <c r="AN137" s="881"/>
      <c r="AO137" s="881"/>
      <c r="AP137" s="881"/>
      <c r="AQ137" s="881"/>
    </row>
    <row r="138" spans="1:43" x14ac:dyDescent="0.35">
      <c r="A138" s="881"/>
      <c r="B138" s="881"/>
      <c r="C138" s="881"/>
      <c r="D138" s="881"/>
      <c r="E138" s="881"/>
      <c r="F138" s="881"/>
      <c r="G138" s="881"/>
      <c r="H138" s="881"/>
      <c r="I138" s="881"/>
      <c r="J138" s="881"/>
      <c r="K138" s="881"/>
      <c r="L138" s="881"/>
      <c r="M138" s="881"/>
      <c r="N138" s="881"/>
      <c r="O138" s="881"/>
      <c r="P138" s="881"/>
      <c r="Q138" s="881"/>
      <c r="R138" s="881"/>
      <c r="S138" s="881"/>
      <c r="T138" s="881"/>
      <c r="U138" s="881"/>
      <c r="V138" s="881"/>
      <c r="W138" s="881"/>
      <c r="X138" s="881"/>
      <c r="Y138" s="881"/>
      <c r="Z138" s="881"/>
      <c r="AA138" s="881"/>
      <c r="AB138" s="881"/>
      <c r="AC138" s="881"/>
      <c r="AD138" s="881"/>
      <c r="AE138" s="881"/>
      <c r="AF138" s="881"/>
      <c r="AG138" s="881"/>
      <c r="AH138" s="881"/>
      <c r="AI138" s="881"/>
      <c r="AJ138" s="881"/>
      <c r="AK138" s="881"/>
      <c r="AL138" s="881"/>
      <c r="AM138" s="881"/>
      <c r="AN138" s="881"/>
      <c r="AO138" s="881"/>
      <c r="AP138" s="881"/>
      <c r="AQ138" s="881"/>
    </row>
    <row r="139" spans="1:43" x14ac:dyDescent="0.35">
      <c r="A139" s="881"/>
      <c r="B139" s="881"/>
      <c r="C139" s="881"/>
      <c r="D139" s="881"/>
      <c r="E139" s="881"/>
      <c r="F139" s="881"/>
      <c r="G139" s="881"/>
      <c r="H139" s="881"/>
      <c r="I139" s="881"/>
      <c r="J139" s="881"/>
      <c r="K139" s="881"/>
      <c r="L139" s="881"/>
      <c r="M139" s="881"/>
      <c r="N139" s="881"/>
      <c r="O139" s="881"/>
      <c r="P139" s="881"/>
      <c r="Q139" s="881"/>
      <c r="R139" s="881"/>
      <c r="S139" s="881"/>
      <c r="T139" s="881"/>
      <c r="U139" s="881"/>
      <c r="V139" s="881"/>
      <c r="W139" s="881"/>
      <c r="X139" s="881"/>
      <c r="Y139" s="881"/>
      <c r="Z139" s="881"/>
      <c r="AA139" s="881"/>
      <c r="AB139" s="881"/>
      <c r="AC139" s="881"/>
      <c r="AD139" s="881"/>
      <c r="AE139" s="881"/>
      <c r="AF139" s="881"/>
      <c r="AG139" s="881"/>
      <c r="AH139" s="881"/>
      <c r="AI139" s="881"/>
      <c r="AJ139" s="881"/>
      <c r="AK139" s="881"/>
      <c r="AL139" s="881"/>
      <c r="AM139" s="881"/>
      <c r="AN139" s="881"/>
      <c r="AO139" s="881"/>
      <c r="AP139" s="881"/>
      <c r="AQ139" s="881"/>
    </row>
    <row r="140" spans="1:43" x14ac:dyDescent="0.35">
      <c r="A140" s="881"/>
      <c r="B140" s="881"/>
      <c r="C140" s="881"/>
      <c r="D140" s="881"/>
      <c r="E140" s="881"/>
      <c r="F140" s="881"/>
      <c r="G140" s="881"/>
      <c r="H140" s="881"/>
      <c r="I140" s="881"/>
      <c r="J140" s="881"/>
      <c r="K140" s="881"/>
      <c r="L140" s="881"/>
      <c r="M140" s="881"/>
      <c r="N140" s="881"/>
      <c r="O140" s="881"/>
      <c r="P140" s="881"/>
      <c r="Q140" s="881"/>
      <c r="R140" s="881"/>
      <c r="S140" s="881"/>
      <c r="T140" s="881"/>
      <c r="U140" s="881"/>
      <c r="V140" s="881"/>
      <c r="W140" s="881"/>
      <c r="X140" s="881"/>
      <c r="Y140" s="881"/>
      <c r="Z140" s="881"/>
      <c r="AA140" s="881"/>
      <c r="AB140" s="881"/>
      <c r="AC140" s="881"/>
      <c r="AD140" s="881"/>
      <c r="AE140" s="881"/>
      <c r="AF140" s="881"/>
      <c r="AG140" s="881"/>
      <c r="AH140" s="881"/>
      <c r="AI140" s="881"/>
      <c r="AJ140" s="881"/>
      <c r="AK140" s="881"/>
      <c r="AL140" s="881"/>
      <c r="AM140" s="881"/>
      <c r="AN140" s="881"/>
      <c r="AO140" s="881"/>
      <c r="AP140" s="881"/>
      <c r="AQ140" s="881"/>
    </row>
    <row r="141" spans="1:43" x14ac:dyDescent="0.35">
      <c r="A141" s="881"/>
      <c r="B141" s="881"/>
      <c r="C141" s="881"/>
      <c r="D141" s="881"/>
      <c r="E141" s="881"/>
      <c r="F141" s="881"/>
      <c r="G141" s="881"/>
      <c r="H141" s="881"/>
      <c r="I141" s="881"/>
      <c r="J141" s="881"/>
      <c r="K141" s="881"/>
      <c r="L141" s="881"/>
      <c r="M141" s="881"/>
      <c r="N141" s="881"/>
      <c r="O141" s="881"/>
      <c r="P141" s="881"/>
      <c r="Q141" s="881"/>
      <c r="R141" s="881"/>
      <c r="S141" s="881"/>
      <c r="T141" s="881"/>
      <c r="U141" s="881"/>
      <c r="V141" s="881"/>
      <c r="W141" s="881"/>
      <c r="X141" s="881"/>
      <c r="Y141" s="881"/>
      <c r="Z141" s="881"/>
      <c r="AA141" s="881"/>
      <c r="AB141" s="881"/>
      <c r="AC141" s="881"/>
      <c r="AD141" s="881"/>
      <c r="AE141" s="881"/>
      <c r="AF141" s="881"/>
      <c r="AG141" s="881"/>
      <c r="AH141" s="881"/>
      <c r="AI141" s="881"/>
      <c r="AJ141" s="881"/>
      <c r="AK141" s="881"/>
      <c r="AL141" s="881"/>
      <c r="AM141" s="881"/>
      <c r="AN141" s="881"/>
      <c r="AO141" s="881"/>
      <c r="AP141" s="881"/>
      <c r="AQ141" s="881"/>
    </row>
    <row r="142" spans="1:43" x14ac:dyDescent="0.35">
      <c r="A142" s="881"/>
      <c r="B142" s="881"/>
      <c r="C142" s="881"/>
      <c r="D142" s="881"/>
      <c r="E142" s="881"/>
      <c r="F142" s="881"/>
      <c r="G142" s="881"/>
      <c r="H142" s="881"/>
      <c r="I142" s="881"/>
      <c r="J142" s="881"/>
      <c r="K142" s="881"/>
      <c r="L142" s="881"/>
      <c r="M142" s="881"/>
      <c r="N142" s="881"/>
      <c r="O142" s="881"/>
      <c r="P142" s="881"/>
      <c r="Q142" s="881"/>
      <c r="R142" s="881"/>
      <c r="S142" s="881"/>
      <c r="T142" s="881"/>
      <c r="U142" s="881"/>
      <c r="V142" s="881"/>
      <c r="W142" s="881"/>
      <c r="X142" s="881"/>
      <c r="Y142" s="881"/>
      <c r="Z142" s="881"/>
      <c r="AA142" s="881"/>
      <c r="AB142" s="881"/>
      <c r="AC142" s="881"/>
      <c r="AD142" s="881"/>
      <c r="AE142" s="881"/>
      <c r="AF142" s="881"/>
      <c r="AG142" s="881"/>
      <c r="AH142" s="881"/>
      <c r="AI142" s="881"/>
      <c r="AJ142" s="881"/>
      <c r="AK142" s="881"/>
      <c r="AL142" s="881"/>
      <c r="AM142" s="881"/>
      <c r="AN142" s="881"/>
      <c r="AO142" s="881"/>
      <c r="AP142" s="881"/>
      <c r="AQ142" s="881"/>
    </row>
    <row r="143" spans="1:43" x14ac:dyDescent="0.35">
      <c r="A143" s="881"/>
      <c r="B143" s="881"/>
      <c r="C143" s="881"/>
      <c r="D143" s="881"/>
      <c r="E143" s="881"/>
      <c r="F143" s="881"/>
      <c r="G143" s="881"/>
      <c r="H143" s="881"/>
      <c r="I143" s="881"/>
      <c r="J143" s="881"/>
      <c r="K143" s="881"/>
      <c r="L143" s="881"/>
      <c r="M143" s="881"/>
      <c r="N143" s="881"/>
      <c r="O143" s="881"/>
      <c r="P143" s="881"/>
      <c r="Q143" s="881"/>
      <c r="R143" s="881"/>
      <c r="S143" s="881"/>
      <c r="T143" s="881"/>
      <c r="U143" s="881"/>
      <c r="V143" s="881"/>
      <c r="W143" s="881"/>
      <c r="X143" s="881"/>
      <c r="Y143" s="881"/>
      <c r="Z143" s="881"/>
      <c r="AA143" s="881"/>
      <c r="AB143" s="881"/>
      <c r="AC143" s="881"/>
      <c r="AD143" s="881"/>
      <c r="AE143" s="881"/>
      <c r="AF143" s="881"/>
      <c r="AG143" s="881"/>
      <c r="AH143" s="881"/>
      <c r="AI143" s="881"/>
      <c r="AJ143" s="881"/>
      <c r="AK143" s="881"/>
      <c r="AL143" s="881"/>
      <c r="AM143" s="881"/>
      <c r="AN143" s="881"/>
      <c r="AO143" s="881"/>
      <c r="AP143" s="881"/>
      <c r="AQ143" s="881"/>
    </row>
    <row r="144" spans="1:43" x14ac:dyDescent="0.35">
      <c r="A144" s="881"/>
      <c r="B144" s="881"/>
      <c r="C144" s="881"/>
      <c r="D144" s="881"/>
      <c r="E144" s="881"/>
      <c r="F144" s="881"/>
      <c r="G144" s="881"/>
      <c r="H144" s="881"/>
      <c r="I144" s="881"/>
      <c r="J144" s="881"/>
      <c r="K144" s="881"/>
      <c r="L144" s="881"/>
      <c r="M144" s="881"/>
      <c r="N144" s="881"/>
      <c r="O144" s="881"/>
      <c r="P144" s="881"/>
      <c r="Q144" s="881"/>
      <c r="R144" s="881"/>
      <c r="S144" s="881"/>
      <c r="T144" s="881"/>
      <c r="U144" s="881"/>
      <c r="V144" s="881"/>
      <c r="W144" s="881"/>
      <c r="X144" s="881"/>
      <c r="Y144" s="881"/>
      <c r="Z144" s="881"/>
      <c r="AA144" s="881"/>
      <c r="AB144" s="881"/>
      <c r="AC144" s="881"/>
      <c r="AD144" s="881"/>
      <c r="AE144" s="881"/>
      <c r="AF144" s="881"/>
      <c r="AG144" s="881"/>
      <c r="AH144" s="881"/>
      <c r="AI144" s="881"/>
      <c r="AJ144" s="881"/>
      <c r="AK144" s="881"/>
      <c r="AL144" s="881"/>
      <c r="AM144" s="881"/>
      <c r="AN144" s="881"/>
      <c r="AO144" s="881"/>
      <c r="AP144" s="881"/>
      <c r="AQ144" s="881"/>
    </row>
    <row r="145" spans="1:43" x14ac:dyDescent="0.35">
      <c r="A145" s="881"/>
      <c r="B145" s="881"/>
      <c r="C145" s="881"/>
      <c r="D145" s="881"/>
      <c r="E145" s="881"/>
      <c r="F145" s="881"/>
      <c r="G145" s="881"/>
      <c r="H145" s="881"/>
      <c r="I145" s="881"/>
      <c r="J145" s="881"/>
      <c r="K145" s="881"/>
      <c r="L145" s="881"/>
      <c r="M145" s="881"/>
      <c r="N145" s="881"/>
      <c r="O145" s="881"/>
      <c r="P145" s="881"/>
      <c r="Q145" s="881"/>
      <c r="R145" s="881"/>
      <c r="S145" s="881"/>
      <c r="T145" s="881"/>
      <c r="U145" s="881"/>
      <c r="V145" s="881"/>
      <c r="W145" s="881"/>
      <c r="X145" s="881"/>
      <c r="Y145" s="881"/>
      <c r="Z145" s="881"/>
      <c r="AA145" s="881"/>
      <c r="AB145" s="881"/>
      <c r="AC145" s="881"/>
      <c r="AD145" s="881"/>
      <c r="AE145" s="881"/>
      <c r="AF145" s="881"/>
      <c r="AG145" s="881"/>
      <c r="AH145" s="881"/>
      <c r="AI145" s="881"/>
      <c r="AJ145" s="881"/>
      <c r="AK145" s="881"/>
      <c r="AL145" s="881"/>
      <c r="AM145" s="881"/>
      <c r="AN145" s="881"/>
      <c r="AO145" s="881"/>
      <c r="AP145" s="881"/>
      <c r="AQ145" s="881"/>
    </row>
    <row r="146" spans="1:43" x14ac:dyDescent="0.35">
      <c r="A146" s="881"/>
      <c r="B146" s="881"/>
      <c r="C146" s="881"/>
      <c r="D146" s="881"/>
      <c r="E146" s="881"/>
      <c r="F146" s="881"/>
      <c r="G146" s="881"/>
      <c r="H146" s="881"/>
      <c r="I146" s="881"/>
      <c r="J146" s="881"/>
      <c r="K146" s="881"/>
      <c r="L146" s="881"/>
      <c r="M146" s="881"/>
      <c r="N146" s="881"/>
      <c r="O146" s="881"/>
      <c r="P146" s="881"/>
      <c r="Q146" s="881"/>
      <c r="R146" s="881"/>
      <c r="S146" s="881"/>
      <c r="T146" s="881"/>
      <c r="U146" s="881"/>
      <c r="V146" s="881"/>
      <c r="W146" s="881"/>
      <c r="X146" s="881"/>
      <c r="Y146" s="881"/>
      <c r="Z146" s="881"/>
      <c r="AA146" s="881"/>
      <c r="AB146" s="881"/>
      <c r="AC146" s="881"/>
      <c r="AD146" s="881"/>
      <c r="AE146" s="881"/>
      <c r="AF146" s="881"/>
      <c r="AG146" s="881"/>
      <c r="AH146" s="881"/>
      <c r="AI146" s="881"/>
      <c r="AJ146" s="881"/>
      <c r="AK146" s="881"/>
      <c r="AL146" s="881"/>
      <c r="AM146" s="881"/>
      <c r="AN146" s="881"/>
      <c r="AO146" s="881"/>
      <c r="AP146" s="881"/>
      <c r="AQ146" s="881"/>
    </row>
    <row r="147" spans="1:43" x14ac:dyDescent="0.35">
      <c r="A147" s="881"/>
      <c r="B147" s="881"/>
      <c r="C147" s="881"/>
      <c r="D147" s="881"/>
      <c r="E147" s="881"/>
      <c r="F147" s="881"/>
      <c r="G147" s="881"/>
      <c r="H147" s="881"/>
      <c r="I147" s="881"/>
      <c r="J147" s="881"/>
      <c r="K147" s="881"/>
      <c r="L147" s="881"/>
      <c r="M147" s="881"/>
      <c r="N147" s="881"/>
      <c r="O147" s="881"/>
      <c r="P147" s="881"/>
      <c r="Q147" s="881"/>
      <c r="R147" s="881"/>
      <c r="S147" s="881"/>
      <c r="T147" s="881"/>
      <c r="U147" s="88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  <c r="AG147" s="881"/>
      <c r="AH147" s="881"/>
      <c r="AI147" s="881"/>
      <c r="AJ147" s="881"/>
      <c r="AK147" s="881"/>
      <c r="AL147" s="881"/>
      <c r="AM147" s="881"/>
      <c r="AN147" s="881"/>
      <c r="AO147" s="881"/>
      <c r="AP147" s="881"/>
      <c r="AQ147" s="881"/>
    </row>
    <row r="148" spans="1:43" x14ac:dyDescent="0.35">
      <c r="A148" s="881"/>
      <c r="B148" s="881"/>
      <c r="C148" s="881"/>
      <c r="D148" s="881"/>
      <c r="E148" s="881"/>
      <c r="F148" s="881"/>
      <c r="G148" s="881"/>
      <c r="H148" s="881"/>
      <c r="I148" s="881"/>
      <c r="J148" s="881"/>
      <c r="K148" s="881"/>
      <c r="L148" s="881"/>
      <c r="M148" s="881"/>
      <c r="N148" s="881"/>
      <c r="O148" s="881"/>
      <c r="P148" s="881"/>
      <c r="Q148" s="881"/>
      <c r="R148" s="881"/>
      <c r="S148" s="881"/>
      <c r="T148" s="881"/>
      <c r="U148" s="881"/>
      <c r="V148" s="881"/>
      <c r="W148" s="881"/>
      <c r="X148" s="881"/>
      <c r="Y148" s="881"/>
      <c r="Z148" s="881"/>
      <c r="AA148" s="881"/>
      <c r="AB148" s="881"/>
      <c r="AC148" s="881"/>
      <c r="AD148" s="881"/>
      <c r="AE148" s="881"/>
      <c r="AF148" s="881"/>
      <c r="AG148" s="881"/>
      <c r="AH148" s="881"/>
      <c r="AI148" s="881"/>
      <c r="AJ148" s="881"/>
      <c r="AK148" s="881"/>
      <c r="AL148" s="881"/>
      <c r="AM148" s="881"/>
      <c r="AN148" s="881"/>
      <c r="AO148" s="881"/>
      <c r="AP148" s="881"/>
      <c r="AQ148" s="881"/>
    </row>
    <row r="149" spans="1:43" x14ac:dyDescent="0.35">
      <c r="A149" s="881"/>
      <c r="B149" s="881"/>
      <c r="C149" s="881"/>
      <c r="D149" s="881"/>
      <c r="E149" s="881"/>
      <c r="F149" s="881"/>
      <c r="G149" s="881"/>
      <c r="H149" s="881"/>
      <c r="I149" s="881"/>
      <c r="J149" s="881"/>
      <c r="K149" s="881"/>
      <c r="L149" s="881"/>
      <c r="M149" s="881"/>
      <c r="N149" s="881"/>
      <c r="O149" s="881"/>
      <c r="P149" s="881"/>
      <c r="Q149" s="881"/>
      <c r="R149" s="881"/>
      <c r="S149" s="881"/>
      <c r="T149" s="881"/>
      <c r="U149" s="881"/>
      <c r="V149" s="881"/>
      <c r="W149" s="881"/>
      <c r="X149" s="881"/>
      <c r="Y149" s="881"/>
      <c r="Z149" s="881"/>
      <c r="AA149" s="881"/>
      <c r="AB149" s="881"/>
      <c r="AC149" s="881"/>
      <c r="AD149" s="881"/>
      <c r="AE149" s="881"/>
      <c r="AF149" s="881"/>
      <c r="AG149" s="881"/>
      <c r="AH149" s="881"/>
      <c r="AI149" s="881"/>
      <c r="AJ149" s="881"/>
      <c r="AK149" s="881"/>
      <c r="AL149" s="881"/>
      <c r="AM149" s="881"/>
      <c r="AN149" s="881"/>
      <c r="AO149" s="881"/>
      <c r="AP149" s="881"/>
      <c r="AQ149" s="881"/>
    </row>
    <row r="150" spans="1:43" x14ac:dyDescent="0.35">
      <c r="A150" s="881"/>
      <c r="B150" s="881"/>
      <c r="C150" s="881"/>
      <c r="D150" s="881"/>
      <c r="E150" s="881"/>
      <c r="F150" s="881"/>
      <c r="G150" s="881"/>
      <c r="H150" s="881"/>
      <c r="I150" s="881"/>
      <c r="J150" s="881"/>
      <c r="K150" s="881"/>
      <c r="L150" s="881"/>
      <c r="M150" s="881"/>
      <c r="N150" s="881"/>
      <c r="O150" s="881"/>
      <c r="P150" s="881"/>
      <c r="Q150" s="881"/>
      <c r="R150" s="881"/>
      <c r="S150" s="881"/>
      <c r="T150" s="881"/>
      <c r="U150" s="881"/>
      <c r="V150" s="881"/>
      <c r="W150" s="881"/>
      <c r="X150" s="881"/>
      <c r="Y150" s="881"/>
      <c r="Z150" s="881"/>
      <c r="AA150" s="881"/>
      <c r="AB150" s="881"/>
      <c r="AC150" s="881"/>
      <c r="AD150" s="881"/>
      <c r="AE150" s="881"/>
      <c r="AF150" s="881"/>
      <c r="AG150" s="881"/>
      <c r="AH150" s="881"/>
      <c r="AI150" s="881"/>
      <c r="AJ150" s="881"/>
      <c r="AK150" s="881"/>
      <c r="AL150" s="881"/>
      <c r="AM150" s="881"/>
      <c r="AN150" s="881"/>
      <c r="AO150" s="881"/>
      <c r="AP150" s="881"/>
      <c r="AQ150" s="881"/>
    </row>
    <row r="151" spans="1:43" x14ac:dyDescent="0.35">
      <c r="A151" s="881"/>
      <c r="B151" s="881"/>
      <c r="C151" s="881"/>
      <c r="D151" s="881"/>
      <c r="E151" s="881"/>
      <c r="F151" s="881"/>
      <c r="G151" s="881"/>
      <c r="H151" s="881"/>
      <c r="I151" s="881"/>
      <c r="J151" s="881"/>
      <c r="K151" s="881"/>
      <c r="L151" s="881"/>
      <c r="M151" s="881"/>
      <c r="N151" s="881"/>
      <c r="O151" s="881"/>
      <c r="P151" s="881"/>
      <c r="Q151" s="881"/>
      <c r="R151" s="881"/>
      <c r="S151" s="881"/>
      <c r="T151" s="881"/>
      <c r="U151" s="881"/>
      <c r="V151" s="881"/>
      <c r="W151" s="881"/>
      <c r="X151" s="881"/>
      <c r="Y151" s="881"/>
      <c r="Z151" s="881"/>
      <c r="AA151" s="881"/>
      <c r="AB151" s="881"/>
      <c r="AC151" s="881"/>
      <c r="AD151" s="881"/>
      <c r="AE151" s="881"/>
      <c r="AF151" s="881"/>
      <c r="AG151" s="881"/>
      <c r="AH151" s="881"/>
      <c r="AI151" s="881"/>
      <c r="AJ151" s="881"/>
      <c r="AK151" s="881"/>
      <c r="AL151" s="881"/>
      <c r="AM151" s="881"/>
      <c r="AN151" s="881"/>
      <c r="AO151" s="881"/>
      <c r="AP151" s="881"/>
      <c r="AQ151" s="881"/>
    </row>
    <row r="152" spans="1:43" x14ac:dyDescent="0.35">
      <c r="A152" s="881"/>
      <c r="B152" s="881"/>
      <c r="C152" s="881"/>
      <c r="D152" s="881"/>
      <c r="E152" s="881"/>
      <c r="F152" s="881"/>
      <c r="G152" s="881"/>
      <c r="H152" s="881"/>
      <c r="I152" s="881"/>
      <c r="J152" s="881"/>
      <c r="K152" s="881"/>
      <c r="L152" s="881"/>
      <c r="M152" s="881"/>
      <c r="N152" s="881"/>
      <c r="O152" s="881"/>
      <c r="P152" s="881"/>
      <c r="Q152" s="881"/>
      <c r="R152" s="881"/>
      <c r="S152" s="881"/>
      <c r="T152" s="881"/>
      <c r="U152" s="881"/>
      <c r="V152" s="881"/>
      <c r="W152" s="881"/>
      <c r="X152" s="881"/>
      <c r="Y152" s="881"/>
      <c r="Z152" s="881"/>
      <c r="AA152" s="881"/>
      <c r="AB152" s="881"/>
      <c r="AC152" s="881"/>
      <c r="AD152" s="881"/>
      <c r="AE152" s="881"/>
      <c r="AF152" s="881"/>
      <c r="AG152" s="881"/>
      <c r="AH152" s="881"/>
      <c r="AI152" s="881"/>
      <c r="AJ152" s="881"/>
      <c r="AK152" s="881"/>
      <c r="AL152" s="881"/>
      <c r="AM152" s="881"/>
      <c r="AN152" s="881"/>
      <c r="AO152" s="881"/>
      <c r="AP152" s="881"/>
      <c r="AQ152" s="881"/>
    </row>
    <row r="153" spans="1:43" x14ac:dyDescent="0.35">
      <c r="A153" s="881"/>
      <c r="B153" s="881"/>
      <c r="C153" s="881"/>
      <c r="D153" s="881"/>
      <c r="E153" s="881"/>
      <c r="F153" s="881"/>
      <c r="G153" s="881"/>
      <c r="H153" s="881"/>
      <c r="I153" s="881"/>
      <c r="J153" s="881"/>
      <c r="K153" s="881"/>
      <c r="L153" s="881"/>
      <c r="M153" s="881"/>
      <c r="N153" s="881"/>
      <c r="O153" s="881"/>
      <c r="P153" s="881"/>
      <c r="Q153" s="881"/>
      <c r="R153" s="881"/>
      <c r="S153" s="881"/>
      <c r="T153" s="881"/>
      <c r="U153" s="881"/>
      <c r="V153" s="881"/>
      <c r="W153" s="881"/>
      <c r="X153" s="881"/>
      <c r="Y153" s="881"/>
      <c r="Z153" s="881"/>
      <c r="AA153" s="881"/>
      <c r="AB153" s="881"/>
      <c r="AC153" s="881"/>
      <c r="AD153" s="881"/>
      <c r="AE153" s="881"/>
      <c r="AF153" s="881"/>
      <c r="AG153" s="881"/>
      <c r="AH153" s="881"/>
      <c r="AI153" s="881"/>
      <c r="AJ153" s="881"/>
      <c r="AK153" s="881"/>
      <c r="AL153" s="881"/>
      <c r="AM153" s="881"/>
      <c r="AN153" s="881"/>
      <c r="AO153" s="881"/>
      <c r="AP153" s="881"/>
      <c r="AQ153" s="881"/>
    </row>
    <row r="154" spans="1:43" x14ac:dyDescent="0.35">
      <c r="A154" s="881"/>
      <c r="B154" s="881"/>
      <c r="C154" s="881"/>
      <c r="D154" s="881"/>
      <c r="E154" s="881"/>
      <c r="F154" s="881"/>
      <c r="G154" s="881"/>
      <c r="H154" s="881"/>
      <c r="I154" s="881"/>
      <c r="J154" s="881"/>
      <c r="K154" s="881"/>
      <c r="L154" s="881"/>
      <c r="M154" s="881"/>
      <c r="N154" s="881"/>
      <c r="O154" s="881"/>
      <c r="P154" s="881"/>
      <c r="Q154" s="881"/>
      <c r="R154" s="881"/>
      <c r="S154" s="881"/>
      <c r="T154" s="881"/>
      <c r="U154" s="881"/>
      <c r="V154" s="881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  <c r="AG154" s="881"/>
      <c r="AH154" s="881"/>
      <c r="AI154" s="881"/>
      <c r="AJ154" s="881"/>
      <c r="AK154" s="881"/>
      <c r="AL154" s="881"/>
      <c r="AM154" s="881"/>
      <c r="AN154" s="881"/>
      <c r="AO154" s="881"/>
      <c r="AP154" s="881"/>
      <c r="AQ154" s="881"/>
    </row>
    <row r="155" spans="1:43" x14ac:dyDescent="0.35">
      <c r="A155" s="881"/>
      <c r="B155" s="881"/>
      <c r="C155" s="881"/>
      <c r="D155" s="881"/>
      <c r="E155" s="881"/>
      <c r="F155" s="881"/>
      <c r="G155" s="881"/>
      <c r="H155" s="881"/>
      <c r="I155" s="881"/>
      <c r="J155" s="881"/>
      <c r="K155" s="881"/>
      <c r="L155" s="881"/>
      <c r="M155" s="881"/>
      <c r="N155" s="881"/>
      <c r="O155" s="881"/>
      <c r="P155" s="881"/>
      <c r="Q155" s="881"/>
      <c r="R155" s="881"/>
      <c r="S155" s="881"/>
      <c r="T155" s="881"/>
      <c r="U155" s="881"/>
      <c r="V155" s="881"/>
      <c r="W155" s="881"/>
      <c r="X155" s="881"/>
      <c r="Y155" s="881"/>
      <c r="Z155" s="881"/>
      <c r="AA155" s="881"/>
      <c r="AB155" s="881"/>
      <c r="AC155" s="881"/>
      <c r="AD155" s="881"/>
      <c r="AE155" s="881"/>
      <c r="AF155" s="881"/>
      <c r="AG155" s="881"/>
      <c r="AH155" s="881"/>
      <c r="AI155" s="881"/>
      <c r="AJ155" s="881"/>
      <c r="AK155" s="881"/>
      <c r="AL155" s="881"/>
      <c r="AM155" s="881"/>
      <c r="AN155" s="881"/>
      <c r="AO155" s="881"/>
      <c r="AP155" s="881"/>
      <c r="AQ155" s="881"/>
    </row>
    <row r="156" spans="1:43" x14ac:dyDescent="0.35">
      <c r="A156" s="881"/>
      <c r="B156" s="881"/>
      <c r="C156" s="881"/>
      <c r="D156" s="881"/>
      <c r="E156" s="881"/>
      <c r="F156" s="881"/>
      <c r="G156" s="881"/>
      <c r="H156" s="881"/>
      <c r="I156" s="881"/>
      <c r="J156" s="881"/>
      <c r="K156" s="881"/>
      <c r="L156" s="881"/>
      <c r="M156" s="881"/>
      <c r="N156" s="881"/>
      <c r="O156" s="881"/>
      <c r="P156" s="881"/>
      <c r="Q156" s="881"/>
      <c r="R156" s="881"/>
      <c r="S156" s="881"/>
      <c r="T156" s="881"/>
      <c r="U156" s="881"/>
      <c r="V156" s="881"/>
      <c r="W156" s="881"/>
      <c r="X156" s="881"/>
      <c r="Y156" s="881"/>
      <c r="Z156" s="881"/>
      <c r="AA156" s="881"/>
      <c r="AB156" s="881"/>
      <c r="AC156" s="881"/>
      <c r="AD156" s="881"/>
      <c r="AE156" s="881"/>
      <c r="AF156" s="881"/>
      <c r="AG156" s="881"/>
      <c r="AH156" s="881"/>
      <c r="AI156" s="881"/>
      <c r="AJ156" s="881"/>
      <c r="AK156" s="881"/>
      <c r="AL156" s="881"/>
      <c r="AM156" s="881"/>
      <c r="AN156" s="881"/>
      <c r="AO156" s="881"/>
      <c r="AP156" s="881"/>
      <c r="AQ156" s="881"/>
    </row>
    <row r="157" spans="1:43" x14ac:dyDescent="0.35">
      <c r="A157" s="881"/>
      <c r="B157" s="881"/>
      <c r="C157" s="881"/>
      <c r="D157" s="881"/>
      <c r="E157" s="881"/>
      <c r="F157" s="881"/>
      <c r="G157" s="881"/>
      <c r="H157" s="881"/>
      <c r="I157" s="881"/>
      <c r="J157" s="881"/>
      <c r="K157" s="881"/>
      <c r="L157" s="881"/>
      <c r="M157" s="881"/>
      <c r="N157" s="881"/>
      <c r="O157" s="881"/>
      <c r="P157" s="881"/>
      <c r="Q157" s="881"/>
      <c r="R157" s="881"/>
      <c r="S157" s="881"/>
      <c r="T157" s="881"/>
      <c r="U157" s="881"/>
      <c r="V157" s="881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  <c r="AG157" s="881"/>
      <c r="AH157" s="881"/>
      <c r="AI157" s="881"/>
      <c r="AJ157" s="881"/>
      <c r="AK157" s="881"/>
      <c r="AL157" s="881"/>
      <c r="AM157" s="881"/>
      <c r="AN157" s="881"/>
      <c r="AO157" s="881"/>
      <c r="AP157" s="881"/>
      <c r="AQ157" s="881"/>
    </row>
    <row r="158" spans="1:43" x14ac:dyDescent="0.35">
      <c r="A158" s="881"/>
      <c r="B158" s="881"/>
      <c r="C158" s="881"/>
      <c r="D158" s="881"/>
      <c r="E158" s="881"/>
      <c r="F158" s="881"/>
      <c r="G158" s="881"/>
      <c r="H158" s="881"/>
      <c r="I158" s="881"/>
      <c r="J158" s="881"/>
      <c r="K158" s="881"/>
      <c r="L158" s="881"/>
      <c r="M158" s="881"/>
      <c r="N158" s="881"/>
      <c r="O158" s="881"/>
      <c r="P158" s="881"/>
      <c r="Q158" s="881"/>
      <c r="R158" s="881"/>
      <c r="S158" s="881"/>
      <c r="T158" s="881"/>
      <c r="U158" s="881"/>
      <c r="V158" s="881"/>
      <c r="W158" s="881"/>
      <c r="X158" s="881"/>
      <c r="Y158" s="881"/>
      <c r="Z158" s="881"/>
      <c r="AA158" s="881"/>
      <c r="AB158" s="881"/>
      <c r="AC158" s="881"/>
      <c r="AD158" s="881"/>
      <c r="AE158" s="881"/>
      <c r="AF158" s="881"/>
      <c r="AG158" s="881"/>
      <c r="AH158" s="881"/>
      <c r="AI158" s="881"/>
      <c r="AJ158" s="881"/>
      <c r="AK158" s="881"/>
      <c r="AL158" s="881"/>
      <c r="AM158" s="881"/>
      <c r="AN158" s="881"/>
      <c r="AO158" s="881"/>
      <c r="AP158" s="881"/>
      <c r="AQ158" s="881"/>
    </row>
    <row r="159" spans="1:43" x14ac:dyDescent="0.35">
      <c r="A159" s="881"/>
      <c r="B159" s="881"/>
      <c r="C159" s="881"/>
      <c r="D159" s="881"/>
      <c r="E159" s="881"/>
      <c r="F159" s="881"/>
      <c r="G159" s="881"/>
      <c r="H159" s="881"/>
      <c r="I159" s="881"/>
      <c r="J159" s="881"/>
      <c r="K159" s="881"/>
      <c r="L159" s="881"/>
      <c r="M159" s="881"/>
      <c r="N159" s="881"/>
      <c r="O159" s="881"/>
      <c r="P159" s="881"/>
      <c r="Q159" s="881"/>
      <c r="R159" s="881"/>
      <c r="S159" s="881"/>
      <c r="T159" s="881"/>
      <c r="U159" s="881"/>
      <c r="V159" s="881"/>
      <c r="W159" s="881"/>
      <c r="X159" s="881"/>
      <c r="Y159" s="881"/>
      <c r="Z159" s="881"/>
      <c r="AA159" s="881"/>
      <c r="AB159" s="881"/>
      <c r="AC159" s="881"/>
      <c r="AD159" s="881"/>
      <c r="AE159" s="881"/>
      <c r="AF159" s="881"/>
      <c r="AG159" s="881"/>
      <c r="AH159" s="881"/>
      <c r="AI159" s="881"/>
      <c r="AJ159" s="881"/>
      <c r="AK159" s="881"/>
      <c r="AL159" s="881"/>
      <c r="AM159" s="881"/>
      <c r="AN159" s="881"/>
      <c r="AO159" s="881"/>
      <c r="AP159" s="881"/>
      <c r="AQ159" s="881"/>
    </row>
    <row r="160" spans="1:43" x14ac:dyDescent="0.35">
      <c r="A160" s="881"/>
      <c r="B160" s="881"/>
      <c r="C160" s="881"/>
      <c r="D160" s="881"/>
      <c r="E160" s="881"/>
      <c r="F160" s="881"/>
      <c r="G160" s="881"/>
      <c r="H160" s="881"/>
      <c r="I160" s="881"/>
      <c r="J160" s="881"/>
      <c r="K160" s="881"/>
      <c r="L160" s="881"/>
      <c r="M160" s="881"/>
      <c r="N160" s="881"/>
      <c r="O160" s="881"/>
      <c r="P160" s="881"/>
      <c r="Q160" s="881"/>
      <c r="R160" s="881"/>
      <c r="S160" s="881"/>
      <c r="T160" s="881"/>
      <c r="U160" s="881"/>
      <c r="V160" s="881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  <c r="AG160" s="881"/>
      <c r="AH160" s="881"/>
      <c r="AI160" s="881"/>
      <c r="AJ160" s="881"/>
      <c r="AK160" s="881"/>
      <c r="AL160" s="881"/>
      <c r="AM160" s="881"/>
      <c r="AN160" s="881"/>
      <c r="AO160" s="881"/>
      <c r="AP160" s="881"/>
      <c r="AQ160" s="881"/>
    </row>
    <row r="161" spans="1:43" x14ac:dyDescent="0.35">
      <c r="A161" s="881"/>
      <c r="B161" s="881"/>
      <c r="C161" s="881"/>
      <c r="D161" s="881"/>
      <c r="E161" s="881"/>
      <c r="F161" s="881"/>
      <c r="G161" s="881"/>
      <c r="H161" s="881"/>
      <c r="I161" s="881"/>
      <c r="J161" s="881"/>
      <c r="K161" s="881"/>
      <c r="L161" s="881"/>
      <c r="M161" s="881"/>
      <c r="N161" s="881"/>
      <c r="O161" s="881"/>
      <c r="P161" s="881"/>
      <c r="Q161" s="881"/>
      <c r="R161" s="881"/>
      <c r="S161" s="881"/>
      <c r="T161" s="881"/>
      <c r="U161" s="881"/>
      <c r="V161" s="881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  <c r="AG161" s="881"/>
      <c r="AH161" s="881"/>
      <c r="AI161" s="881"/>
      <c r="AJ161" s="881"/>
      <c r="AK161" s="881"/>
      <c r="AL161" s="881"/>
      <c r="AM161" s="881"/>
      <c r="AN161" s="881"/>
      <c r="AO161" s="881"/>
      <c r="AP161" s="881"/>
      <c r="AQ161" s="881"/>
    </row>
    <row r="162" spans="1:43" x14ac:dyDescent="0.35">
      <c r="A162" s="881"/>
      <c r="B162" s="881"/>
      <c r="C162" s="881"/>
      <c r="D162" s="881"/>
      <c r="E162" s="881"/>
      <c r="F162" s="881"/>
      <c r="G162" s="881"/>
      <c r="H162" s="881"/>
      <c r="I162" s="881"/>
      <c r="J162" s="881"/>
      <c r="K162" s="881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  <c r="AG162" s="881"/>
      <c r="AH162" s="881"/>
      <c r="AI162" s="881"/>
      <c r="AJ162" s="881"/>
      <c r="AK162" s="881"/>
      <c r="AL162" s="881"/>
      <c r="AM162" s="881"/>
      <c r="AN162" s="881"/>
      <c r="AO162" s="881"/>
      <c r="AP162" s="881"/>
      <c r="AQ162" s="881"/>
    </row>
    <row r="163" spans="1:43" x14ac:dyDescent="0.35">
      <c r="A163" s="881"/>
      <c r="B163" s="881"/>
      <c r="C163" s="881"/>
      <c r="D163" s="881"/>
      <c r="E163" s="881"/>
      <c r="F163" s="881"/>
      <c r="G163" s="881"/>
      <c r="H163" s="881"/>
      <c r="I163" s="881"/>
      <c r="J163" s="881"/>
      <c r="K163" s="881"/>
      <c r="L163" s="881"/>
      <c r="M163" s="881"/>
      <c r="N163" s="881"/>
      <c r="O163" s="881"/>
      <c r="P163" s="881"/>
      <c r="Q163" s="881"/>
      <c r="R163" s="881"/>
      <c r="S163" s="881"/>
      <c r="T163" s="881"/>
      <c r="U163" s="881"/>
      <c r="V163" s="881"/>
      <c r="W163" s="881"/>
      <c r="X163" s="881"/>
      <c r="Y163" s="881"/>
      <c r="Z163" s="881"/>
      <c r="AA163" s="881"/>
      <c r="AB163" s="881"/>
      <c r="AC163" s="881"/>
      <c r="AD163" s="881"/>
      <c r="AE163" s="881"/>
      <c r="AF163" s="881"/>
      <c r="AG163" s="881"/>
      <c r="AH163" s="881"/>
      <c r="AI163" s="881"/>
      <c r="AJ163" s="881"/>
      <c r="AK163" s="881"/>
      <c r="AL163" s="881"/>
      <c r="AM163" s="881"/>
      <c r="AN163" s="881"/>
      <c r="AO163" s="881"/>
      <c r="AP163" s="881"/>
      <c r="AQ163" s="881"/>
    </row>
    <row r="164" spans="1:43" x14ac:dyDescent="0.35">
      <c r="A164" s="881"/>
      <c r="B164" s="881"/>
      <c r="C164" s="881"/>
      <c r="D164" s="881"/>
      <c r="E164" s="881"/>
      <c r="F164" s="881"/>
      <c r="G164" s="881"/>
      <c r="H164" s="881"/>
      <c r="I164" s="881"/>
      <c r="J164" s="881"/>
      <c r="K164" s="881"/>
      <c r="L164" s="881"/>
      <c r="M164" s="881"/>
      <c r="N164" s="881"/>
      <c r="O164" s="881"/>
      <c r="P164" s="881"/>
      <c r="Q164" s="881"/>
      <c r="R164" s="881"/>
      <c r="S164" s="881"/>
      <c r="T164" s="881"/>
      <c r="U164" s="881"/>
      <c r="V164" s="881"/>
      <c r="W164" s="881"/>
      <c r="X164" s="881"/>
      <c r="Y164" s="881"/>
      <c r="Z164" s="881"/>
      <c r="AA164" s="881"/>
      <c r="AB164" s="881"/>
      <c r="AC164" s="881"/>
      <c r="AD164" s="881"/>
      <c r="AE164" s="881"/>
      <c r="AF164" s="881"/>
      <c r="AG164" s="881"/>
      <c r="AH164" s="881"/>
      <c r="AI164" s="881"/>
      <c r="AJ164" s="881"/>
      <c r="AK164" s="881"/>
      <c r="AL164" s="881"/>
      <c r="AM164" s="881"/>
      <c r="AN164" s="881"/>
      <c r="AO164" s="881"/>
      <c r="AP164" s="881"/>
      <c r="AQ164" s="881"/>
    </row>
    <row r="165" spans="1:43" x14ac:dyDescent="0.35">
      <c r="A165" s="881"/>
      <c r="B165" s="881"/>
      <c r="C165" s="881"/>
      <c r="D165" s="881"/>
      <c r="E165" s="881"/>
      <c r="F165" s="881"/>
      <c r="G165" s="881"/>
      <c r="H165" s="881"/>
      <c r="I165" s="881"/>
      <c r="J165" s="881"/>
      <c r="K165" s="881"/>
      <c r="L165" s="881"/>
      <c r="M165" s="881"/>
      <c r="N165" s="881"/>
      <c r="O165" s="881"/>
      <c r="P165" s="881"/>
      <c r="Q165" s="881"/>
      <c r="R165" s="881"/>
      <c r="S165" s="881"/>
      <c r="T165" s="881"/>
      <c r="U165" s="881"/>
      <c r="V165" s="881"/>
      <c r="W165" s="881"/>
      <c r="X165" s="881"/>
      <c r="Y165" s="881"/>
      <c r="Z165" s="881"/>
      <c r="AA165" s="881"/>
      <c r="AB165" s="881"/>
      <c r="AC165" s="881"/>
      <c r="AD165" s="881"/>
      <c r="AE165" s="881"/>
      <c r="AF165" s="881"/>
      <c r="AG165" s="881"/>
      <c r="AH165" s="881"/>
      <c r="AI165" s="881"/>
      <c r="AJ165" s="881"/>
      <c r="AK165" s="881"/>
      <c r="AL165" s="881"/>
      <c r="AM165" s="881"/>
      <c r="AN165" s="881"/>
      <c r="AO165" s="881"/>
      <c r="AP165" s="881"/>
      <c r="AQ165" s="881"/>
    </row>
    <row r="166" spans="1:43" x14ac:dyDescent="0.35">
      <c r="A166" s="881"/>
      <c r="B166" s="881"/>
      <c r="C166" s="881"/>
      <c r="D166" s="881"/>
      <c r="E166" s="881"/>
      <c r="F166" s="881"/>
      <c r="G166" s="881"/>
      <c r="H166" s="881"/>
      <c r="I166" s="881"/>
      <c r="J166" s="881"/>
      <c r="K166" s="881"/>
      <c r="L166" s="881"/>
      <c r="M166" s="881"/>
      <c r="N166" s="881"/>
      <c r="O166" s="881"/>
      <c r="P166" s="881"/>
      <c r="Q166" s="881"/>
      <c r="R166" s="881"/>
      <c r="S166" s="881"/>
      <c r="T166" s="881"/>
      <c r="U166" s="881"/>
      <c r="V166" s="881"/>
      <c r="W166" s="881"/>
      <c r="X166" s="881"/>
      <c r="Y166" s="881"/>
      <c r="Z166" s="881"/>
      <c r="AA166" s="881"/>
      <c r="AB166" s="881"/>
      <c r="AC166" s="881"/>
      <c r="AD166" s="881"/>
      <c r="AE166" s="881"/>
      <c r="AF166" s="881"/>
      <c r="AG166" s="881"/>
      <c r="AH166" s="881"/>
      <c r="AI166" s="881"/>
      <c r="AJ166" s="881"/>
      <c r="AK166" s="881"/>
      <c r="AL166" s="881"/>
      <c r="AM166" s="881"/>
      <c r="AN166" s="881"/>
      <c r="AO166" s="881"/>
      <c r="AP166" s="881"/>
      <c r="AQ166" s="881"/>
    </row>
    <row r="167" spans="1:43" x14ac:dyDescent="0.35">
      <c r="A167" s="881"/>
      <c r="B167" s="881"/>
      <c r="C167" s="881"/>
      <c r="D167" s="881"/>
      <c r="E167" s="881"/>
      <c r="F167" s="881"/>
      <c r="G167" s="881"/>
      <c r="H167" s="881"/>
      <c r="I167" s="881"/>
      <c r="J167" s="881"/>
      <c r="K167" s="881"/>
      <c r="L167" s="881"/>
      <c r="M167" s="881"/>
      <c r="N167" s="881"/>
      <c r="O167" s="881"/>
      <c r="P167" s="881"/>
      <c r="Q167" s="881"/>
      <c r="R167" s="881"/>
      <c r="S167" s="881"/>
      <c r="T167" s="881"/>
      <c r="U167" s="881"/>
      <c r="V167" s="881"/>
      <c r="W167" s="881"/>
      <c r="X167" s="881"/>
      <c r="Y167" s="881"/>
      <c r="Z167" s="881"/>
      <c r="AA167" s="881"/>
      <c r="AB167" s="881"/>
      <c r="AC167" s="881"/>
      <c r="AD167" s="881"/>
      <c r="AE167" s="881"/>
      <c r="AF167" s="881"/>
      <c r="AG167" s="881"/>
      <c r="AH167" s="881"/>
      <c r="AI167" s="881"/>
      <c r="AJ167" s="881"/>
      <c r="AK167" s="881"/>
      <c r="AL167" s="881"/>
      <c r="AM167" s="881"/>
      <c r="AN167" s="881"/>
      <c r="AO167" s="881"/>
      <c r="AP167" s="881"/>
      <c r="AQ167" s="881"/>
    </row>
    <row r="168" spans="1:43" x14ac:dyDescent="0.35">
      <c r="A168" s="881"/>
      <c r="B168" s="881"/>
      <c r="C168" s="881"/>
      <c r="D168" s="881"/>
      <c r="E168" s="881"/>
      <c r="F168" s="881"/>
      <c r="G168" s="881"/>
      <c r="H168" s="881"/>
      <c r="I168" s="881"/>
      <c r="J168" s="881"/>
      <c r="K168" s="881"/>
      <c r="L168" s="881"/>
      <c r="M168" s="881"/>
      <c r="N168" s="881"/>
      <c r="O168" s="881"/>
      <c r="P168" s="881"/>
      <c r="Q168" s="881"/>
      <c r="R168" s="881"/>
      <c r="S168" s="881"/>
      <c r="T168" s="881"/>
      <c r="U168" s="881"/>
      <c r="V168" s="881"/>
      <c r="W168" s="881"/>
      <c r="X168" s="881"/>
      <c r="Y168" s="881"/>
      <c r="Z168" s="881"/>
      <c r="AA168" s="881"/>
      <c r="AB168" s="881"/>
      <c r="AC168" s="881"/>
      <c r="AD168" s="881"/>
      <c r="AE168" s="881"/>
      <c r="AF168" s="881"/>
      <c r="AG168" s="881"/>
      <c r="AH168" s="881"/>
      <c r="AI168" s="881"/>
      <c r="AJ168" s="881"/>
      <c r="AK168" s="881"/>
      <c r="AL168" s="881"/>
      <c r="AM168" s="881"/>
      <c r="AN168" s="881"/>
      <c r="AO168" s="881"/>
      <c r="AP168" s="881"/>
      <c r="AQ168" s="881"/>
    </row>
    <row r="169" spans="1:43" x14ac:dyDescent="0.35">
      <c r="A169" s="881"/>
      <c r="B169" s="881"/>
      <c r="C169" s="881"/>
      <c r="D169" s="881"/>
      <c r="E169" s="881"/>
      <c r="F169" s="881"/>
      <c r="G169" s="881"/>
      <c r="H169" s="881"/>
      <c r="I169" s="881"/>
      <c r="J169" s="881"/>
      <c r="K169" s="881"/>
      <c r="L169" s="881"/>
      <c r="M169" s="881"/>
      <c r="N169" s="881"/>
      <c r="O169" s="881"/>
      <c r="P169" s="881"/>
      <c r="Q169" s="881"/>
      <c r="R169" s="881"/>
      <c r="S169" s="881"/>
      <c r="T169" s="881"/>
      <c r="U169" s="881"/>
      <c r="V169" s="881"/>
      <c r="W169" s="881"/>
      <c r="X169" s="881"/>
      <c r="Y169" s="881"/>
      <c r="Z169" s="881"/>
      <c r="AA169" s="881"/>
      <c r="AB169" s="881"/>
      <c r="AC169" s="881"/>
      <c r="AD169" s="881"/>
      <c r="AE169" s="881"/>
      <c r="AF169" s="881"/>
      <c r="AG169" s="881"/>
      <c r="AH169" s="881"/>
      <c r="AI169" s="881"/>
      <c r="AJ169" s="881"/>
      <c r="AK169" s="881"/>
      <c r="AL169" s="881"/>
      <c r="AM169" s="881"/>
      <c r="AN169" s="881"/>
      <c r="AO169" s="881"/>
      <c r="AP169" s="881"/>
      <c r="AQ169" s="881"/>
    </row>
    <row r="170" spans="1:43" x14ac:dyDescent="0.35">
      <c r="A170" s="881"/>
      <c r="B170" s="881"/>
      <c r="C170" s="881"/>
      <c r="D170" s="881"/>
      <c r="E170" s="881"/>
      <c r="F170" s="881"/>
      <c r="G170" s="881"/>
      <c r="H170" s="881"/>
      <c r="I170" s="881"/>
      <c r="J170" s="881"/>
      <c r="K170" s="881"/>
      <c r="L170" s="881"/>
      <c r="M170" s="881"/>
      <c r="N170" s="881"/>
      <c r="O170" s="881"/>
      <c r="P170" s="881"/>
      <c r="Q170" s="881"/>
      <c r="R170" s="881"/>
      <c r="S170" s="881"/>
      <c r="T170" s="881"/>
      <c r="U170" s="881"/>
      <c r="V170" s="881"/>
      <c r="W170" s="881"/>
      <c r="X170" s="881"/>
      <c r="Y170" s="881"/>
      <c r="Z170" s="881"/>
      <c r="AA170" s="881"/>
      <c r="AB170" s="881"/>
      <c r="AC170" s="881"/>
      <c r="AD170" s="881"/>
      <c r="AE170" s="881"/>
      <c r="AF170" s="881"/>
      <c r="AG170" s="881"/>
      <c r="AH170" s="881"/>
      <c r="AI170" s="881"/>
      <c r="AJ170" s="881"/>
      <c r="AK170" s="881"/>
      <c r="AL170" s="881"/>
      <c r="AM170" s="881"/>
      <c r="AN170" s="881"/>
      <c r="AO170" s="881"/>
      <c r="AP170" s="881"/>
      <c r="AQ170" s="881"/>
    </row>
    <row r="171" spans="1:43" x14ac:dyDescent="0.35">
      <c r="A171" s="881"/>
      <c r="B171" s="881"/>
      <c r="C171" s="881"/>
      <c r="D171" s="881"/>
      <c r="E171" s="881"/>
      <c r="F171" s="881"/>
      <c r="G171" s="881"/>
      <c r="H171" s="881"/>
      <c r="I171" s="881"/>
      <c r="J171" s="881"/>
      <c r="K171" s="881"/>
      <c r="L171" s="881"/>
      <c r="M171" s="881"/>
      <c r="N171" s="881"/>
      <c r="O171" s="881"/>
      <c r="P171" s="881"/>
      <c r="Q171" s="881"/>
      <c r="R171" s="881"/>
      <c r="S171" s="881"/>
      <c r="T171" s="881"/>
      <c r="U171" s="881"/>
      <c r="V171" s="881"/>
      <c r="W171" s="881"/>
      <c r="X171" s="881"/>
      <c r="Y171" s="881"/>
      <c r="Z171" s="881"/>
      <c r="AA171" s="881"/>
      <c r="AB171" s="881"/>
      <c r="AC171" s="881"/>
      <c r="AD171" s="881"/>
      <c r="AE171" s="881"/>
      <c r="AF171" s="881"/>
      <c r="AG171" s="881"/>
      <c r="AH171" s="881"/>
      <c r="AI171" s="881"/>
      <c r="AJ171" s="881"/>
      <c r="AK171" s="881"/>
      <c r="AL171" s="881"/>
      <c r="AM171" s="881"/>
      <c r="AN171" s="881"/>
      <c r="AO171" s="881"/>
      <c r="AP171" s="881"/>
      <c r="AQ171" s="881"/>
    </row>
    <row r="172" spans="1:43" x14ac:dyDescent="0.35">
      <c r="A172" s="881"/>
      <c r="B172" s="881"/>
      <c r="C172" s="881"/>
      <c r="D172" s="881"/>
      <c r="E172" s="881"/>
      <c r="F172" s="881"/>
      <c r="G172" s="881"/>
      <c r="H172" s="881"/>
      <c r="I172" s="881"/>
      <c r="J172" s="881"/>
      <c r="K172" s="881"/>
      <c r="L172" s="881"/>
      <c r="M172" s="881"/>
      <c r="N172" s="881"/>
      <c r="O172" s="881"/>
      <c r="P172" s="881"/>
      <c r="Q172" s="881"/>
      <c r="R172" s="881"/>
      <c r="S172" s="881"/>
      <c r="T172" s="881"/>
      <c r="U172" s="881"/>
      <c r="V172" s="881"/>
      <c r="W172" s="881"/>
      <c r="X172" s="881"/>
      <c r="Y172" s="881"/>
      <c r="Z172" s="881"/>
      <c r="AA172" s="881"/>
      <c r="AB172" s="881"/>
      <c r="AC172" s="881"/>
      <c r="AD172" s="881"/>
      <c r="AE172" s="881"/>
      <c r="AF172" s="881"/>
      <c r="AG172" s="881"/>
      <c r="AH172" s="881"/>
      <c r="AI172" s="881"/>
      <c r="AJ172" s="881"/>
      <c r="AK172" s="881"/>
      <c r="AL172" s="881"/>
      <c r="AM172" s="881"/>
      <c r="AN172" s="881"/>
      <c r="AO172" s="881"/>
      <c r="AP172" s="881"/>
      <c r="AQ172" s="881"/>
    </row>
    <row r="173" spans="1:43" x14ac:dyDescent="0.35">
      <c r="A173" s="881"/>
      <c r="B173" s="881"/>
      <c r="C173" s="881"/>
      <c r="D173" s="881"/>
      <c r="E173" s="881"/>
      <c r="F173" s="881"/>
      <c r="G173" s="881"/>
      <c r="H173" s="881"/>
      <c r="I173" s="881"/>
      <c r="J173" s="881"/>
      <c r="K173" s="881"/>
      <c r="L173" s="881"/>
      <c r="M173" s="881"/>
      <c r="N173" s="881"/>
      <c r="O173" s="881"/>
      <c r="P173" s="881"/>
      <c r="Q173" s="881"/>
      <c r="R173" s="881"/>
      <c r="S173" s="881"/>
      <c r="T173" s="881"/>
      <c r="U173" s="881"/>
      <c r="V173" s="881"/>
      <c r="W173" s="881"/>
      <c r="X173" s="881"/>
      <c r="Y173" s="881"/>
      <c r="Z173" s="881"/>
      <c r="AA173" s="881"/>
      <c r="AB173" s="881"/>
      <c r="AC173" s="881"/>
      <c r="AD173" s="881"/>
      <c r="AE173" s="881"/>
      <c r="AF173" s="881"/>
      <c r="AG173" s="881"/>
      <c r="AH173" s="881"/>
      <c r="AI173" s="881"/>
      <c r="AJ173" s="881"/>
      <c r="AK173" s="881"/>
      <c r="AL173" s="881"/>
      <c r="AM173" s="881"/>
      <c r="AN173" s="881"/>
      <c r="AO173" s="881"/>
      <c r="AP173" s="881"/>
      <c r="AQ173" s="881"/>
    </row>
    <row r="174" spans="1:43" x14ac:dyDescent="0.35">
      <c r="A174" s="881"/>
      <c r="B174" s="881"/>
      <c r="C174" s="881"/>
      <c r="D174" s="881"/>
      <c r="E174" s="881"/>
      <c r="F174" s="881"/>
      <c r="G174" s="881"/>
      <c r="H174" s="881"/>
      <c r="I174" s="881"/>
      <c r="J174" s="881"/>
      <c r="K174" s="881"/>
      <c r="L174" s="881"/>
      <c r="M174" s="881"/>
      <c r="N174" s="881"/>
      <c r="O174" s="881"/>
      <c r="P174" s="881"/>
      <c r="Q174" s="881"/>
      <c r="R174" s="881"/>
      <c r="S174" s="881"/>
      <c r="T174" s="881"/>
      <c r="U174" s="881"/>
      <c r="V174" s="881"/>
      <c r="W174" s="881"/>
      <c r="X174" s="881"/>
      <c r="Y174" s="881"/>
      <c r="Z174" s="881"/>
      <c r="AA174" s="881"/>
      <c r="AB174" s="881"/>
      <c r="AC174" s="881"/>
      <c r="AD174" s="881"/>
      <c r="AE174" s="881"/>
      <c r="AF174" s="881"/>
      <c r="AG174" s="881"/>
      <c r="AH174" s="881"/>
      <c r="AI174" s="881"/>
      <c r="AJ174" s="881"/>
      <c r="AK174" s="881"/>
      <c r="AL174" s="881"/>
      <c r="AM174" s="881"/>
      <c r="AN174" s="881"/>
      <c r="AO174" s="881"/>
      <c r="AP174" s="881"/>
      <c r="AQ174" s="881"/>
    </row>
    <row r="175" spans="1:43" x14ac:dyDescent="0.35">
      <c r="A175" s="881"/>
      <c r="B175" s="881"/>
      <c r="C175" s="881"/>
      <c r="D175" s="881"/>
      <c r="E175" s="881"/>
      <c r="F175" s="881"/>
      <c r="G175" s="881"/>
      <c r="H175" s="881"/>
      <c r="I175" s="881"/>
      <c r="J175" s="881"/>
      <c r="K175" s="881"/>
      <c r="L175" s="881"/>
      <c r="M175" s="881"/>
      <c r="N175" s="881"/>
      <c r="O175" s="881"/>
      <c r="P175" s="881"/>
      <c r="Q175" s="881"/>
      <c r="R175" s="881"/>
      <c r="S175" s="881"/>
      <c r="T175" s="881"/>
      <c r="U175" s="881"/>
      <c r="V175" s="881"/>
      <c r="W175" s="881"/>
      <c r="X175" s="881"/>
      <c r="Y175" s="881"/>
      <c r="Z175" s="881"/>
      <c r="AA175" s="881"/>
      <c r="AB175" s="881"/>
      <c r="AC175" s="881"/>
      <c r="AD175" s="881"/>
      <c r="AE175" s="881"/>
      <c r="AF175" s="881"/>
      <c r="AG175" s="881"/>
      <c r="AH175" s="881"/>
      <c r="AI175" s="881"/>
      <c r="AJ175" s="881"/>
      <c r="AK175" s="881"/>
      <c r="AL175" s="881"/>
      <c r="AM175" s="881"/>
      <c r="AN175" s="881"/>
      <c r="AO175" s="881"/>
      <c r="AP175" s="881"/>
      <c r="AQ175" s="881"/>
    </row>
    <row r="176" spans="1:43" x14ac:dyDescent="0.35">
      <c r="A176" s="881"/>
      <c r="B176" s="881"/>
      <c r="C176" s="881"/>
      <c r="D176" s="881"/>
      <c r="E176" s="881"/>
      <c r="F176" s="881"/>
      <c r="G176" s="881"/>
      <c r="H176" s="881"/>
      <c r="I176" s="881"/>
      <c r="J176" s="881"/>
      <c r="K176" s="881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  <c r="AG176" s="881"/>
      <c r="AH176" s="881"/>
      <c r="AI176" s="881"/>
      <c r="AJ176" s="881"/>
      <c r="AK176" s="881"/>
      <c r="AL176" s="881"/>
      <c r="AM176" s="881"/>
      <c r="AN176" s="881"/>
      <c r="AO176" s="881"/>
      <c r="AP176" s="881"/>
      <c r="AQ176" s="881"/>
    </row>
    <row r="177" spans="1:43" x14ac:dyDescent="0.35">
      <c r="A177" s="881"/>
      <c r="B177" s="881"/>
      <c r="C177" s="881"/>
      <c r="D177" s="881"/>
      <c r="E177" s="881"/>
      <c r="F177" s="881"/>
      <c r="G177" s="881"/>
      <c r="H177" s="881"/>
      <c r="I177" s="881"/>
      <c r="J177" s="881"/>
      <c r="K177" s="881"/>
      <c r="L177" s="881"/>
      <c r="M177" s="881"/>
      <c r="N177" s="881"/>
      <c r="O177" s="881"/>
      <c r="P177" s="881"/>
      <c r="Q177" s="881"/>
      <c r="R177" s="881"/>
      <c r="S177" s="881"/>
      <c r="T177" s="881"/>
      <c r="U177" s="881"/>
      <c r="V177" s="881"/>
      <c r="W177" s="881"/>
      <c r="X177" s="881"/>
      <c r="Y177" s="881"/>
      <c r="Z177" s="881"/>
      <c r="AA177" s="881"/>
      <c r="AB177" s="881"/>
      <c r="AC177" s="881"/>
      <c r="AD177" s="881"/>
      <c r="AE177" s="881"/>
      <c r="AF177" s="881"/>
      <c r="AG177" s="881"/>
      <c r="AH177" s="881"/>
      <c r="AI177" s="881"/>
      <c r="AJ177" s="881"/>
      <c r="AK177" s="881"/>
      <c r="AL177" s="881"/>
      <c r="AM177" s="881"/>
      <c r="AN177" s="881"/>
      <c r="AO177" s="881"/>
      <c r="AP177" s="881"/>
      <c r="AQ177" s="881"/>
    </row>
    <row r="178" spans="1:43" x14ac:dyDescent="0.35">
      <c r="A178" s="881"/>
      <c r="B178" s="881"/>
      <c r="C178" s="881"/>
      <c r="D178" s="881"/>
      <c r="E178" s="881"/>
      <c r="F178" s="881"/>
      <c r="G178" s="881"/>
      <c r="H178" s="881"/>
      <c r="I178" s="881"/>
      <c r="J178" s="881"/>
      <c r="K178" s="881"/>
      <c r="L178" s="881"/>
      <c r="M178" s="881"/>
      <c r="N178" s="881"/>
      <c r="O178" s="881"/>
      <c r="P178" s="881"/>
      <c r="Q178" s="881"/>
      <c r="R178" s="881"/>
      <c r="S178" s="881"/>
      <c r="T178" s="881"/>
      <c r="U178" s="881"/>
      <c r="V178" s="881"/>
      <c r="W178" s="881"/>
      <c r="X178" s="881"/>
      <c r="Y178" s="881"/>
      <c r="Z178" s="881"/>
      <c r="AA178" s="881"/>
      <c r="AB178" s="881"/>
      <c r="AC178" s="881"/>
      <c r="AD178" s="881"/>
      <c r="AE178" s="881"/>
      <c r="AF178" s="881"/>
      <c r="AG178" s="881"/>
      <c r="AH178" s="881"/>
      <c r="AI178" s="881"/>
      <c r="AJ178" s="881"/>
      <c r="AK178" s="881"/>
      <c r="AL178" s="881"/>
      <c r="AM178" s="881"/>
      <c r="AN178" s="881"/>
      <c r="AO178" s="881"/>
      <c r="AP178" s="881"/>
      <c r="AQ178" s="881"/>
    </row>
    <row r="179" spans="1:43" x14ac:dyDescent="0.35">
      <c r="A179" s="881"/>
      <c r="B179" s="881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  <c r="AG179" s="881"/>
      <c r="AH179" s="881"/>
      <c r="AI179" s="881"/>
      <c r="AJ179" s="881"/>
      <c r="AK179" s="881"/>
      <c r="AL179" s="881"/>
      <c r="AM179" s="881"/>
      <c r="AN179" s="881"/>
      <c r="AO179" s="881"/>
      <c r="AP179" s="881"/>
      <c r="AQ179" s="881"/>
    </row>
    <row r="180" spans="1:43" x14ac:dyDescent="0.35">
      <c r="A180" s="881"/>
      <c r="B180" s="881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  <c r="AG180" s="881"/>
      <c r="AH180" s="881"/>
      <c r="AI180" s="881"/>
      <c r="AJ180" s="881"/>
      <c r="AK180" s="881"/>
      <c r="AL180" s="881"/>
      <c r="AM180" s="881"/>
      <c r="AN180" s="881"/>
      <c r="AO180" s="881"/>
      <c r="AP180" s="881"/>
      <c r="AQ180" s="881"/>
    </row>
    <row r="181" spans="1:43" x14ac:dyDescent="0.35">
      <c r="A181" s="881"/>
      <c r="B181" s="881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  <c r="AG181" s="881"/>
      <c r="AH181" s="881"/>
      <c r="AI181" s="881"/>
      <c r="AJ181" s="881"/>
      <c r="AK181" s="881"/>
      <c r="AL181" s="881"/>
      <c r="AM181" s="881"/>
      <c r="AN181" s="881"/>
      <c r="AO181" s="881"/>
      <c r="AP181" s="881"/>
      <c r="AQ181" s="881"/>
    </row>
    <row r="182" spans="1:43" x14ac:dyDescent="0.35">
      <c r="A182" s="881"/>
      <c r="B182" s="881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  <c r="AG182" s="881"/>
      <c r="AH182" s="881"/>
      <c r="AI182" s="881"/>
      <c r="AJ182" s="881"/>
      <c r="AK182" s="881"/>
      <c r="AL182" s="881"/>
      <c r="AM182" s="881"/>
      <c r="AN182" s="881"/>
      <c r="AO182" s="881"/>
      <c r="AP182" s="881"/>
      <c r="AQ182" s="881"/>
    </row>
    <row r="183" spans="1:43" x14ac:dyDescent="0.35">
      <c r="A183" s="881"/>
      <c r="B183" s="881"/>
      <c r="C183" s="881"/>
      <c r="D183" s="881"/>
      <c r="E183" s="881"/>
      <c r="F183" s="881"/>
      <c r="G183" s="881"/>
      <c r="H183" s="881"/>
      <c r="I183" s="881"/>
      <c r="J183" s="881"/>
      <c r="K183" s="881"/>
      <c r="L183" s="881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  <c r="AG183" s="881"/>
      <c r="AH183" s="881"/>
      <c r="AI183" s="881"/>
      <c r="AJ183" s="881"/>
      <c r="AK183" s="881"/>
      <c r="AL183" s="881"/>
      <c r="AM183" s="881"/>
      <c r="AN183" s="881"/>
      <c r="AO183" s="881"/>
      <c r="AP183" s="881"/>
      <c r="AQ183" s="881"/>
    </row>
    <row r="184" spans="1:43" x14ac:dyDescent="0.35">
      <c r="A184" s="881"/>
      <c r="B184" s="881"/>
      <c r="C184" s="881"/>
      <c r="D184" s="881"/>
      <c r="E184" s="881"/>
      <c r="F184" s="881"/>
      <c r="G184" s="881"/>
      <c r="H184" s="881"/>
      <c r="I184" s="881"/>
      <c r="J184" s="881"/>
      <c r="K184" s="881"/>
      <c r="L184" s="881"/>
      <c r="M184" s="881"/>
      <c r="N184" s="881"/>
      <c r="O184" s="881"/>
      <c r="P184" s="881"/>
      <c r="Q184" s="881"/>
      <c r="R184" s="881"/>
      <c r="S184" s="881"/>
      <c r="T184" s="881"/>
      <c r="U184" s="881"/>
      <c r="V184" s="881"/>
      <c r="W184" s="881"/>
      <c r="X184" s="881"/>
      <c r="Y184" s="881"/>
      <c r="Z184" s="881"/>
      <c r="AA184" s="881"/>
      <c r="AB184" s="881"/>
      <c r="AC184" s="881"/>
      <c r="AD184" s="881"/>
      <c r="AE184" s="881"/>
      <c r="AF184" s="881"/>
      <c r="AG184" s="881"/>
      <c r="AH184" s="881"/>
      <c r="AI184" s="881"/>
      <c r="AJ184" s="881"/>
      <c r="AK184" s="881"/>
      <c r="AL184" s="881"/>
      <c r="AM184" s="881"/>
      <c r="AN184" s="881"/>
      <c r="AO184" s="881"/>
      <c r="AP184" s="881"/>
      <c r="AQ184" s="881"/>
    </row>
    <row r="185" spans="1:43" x14ac:dyDescent="0.35">
      <c r="A185" s="881"/>
      <c r="B185" s="881"/>
      <c r="C185" s="881"/>
      <c r="D185" s="881"/>
      <c r="E185" s="881"/>
      <c r="F185" s="881"/>
      <c r="G185" s="881"/>
      <c r="H185" s="881"/>
      <c r="I185" s="881"/>
      <c r="J185" s="881"/>
      <c r="K185" s="881"/>
      <c r="L185" s="881"/>
      <c r="M185" s="881"/>
      <c r="N185" s="881"/>
      <c r="O185" s="881"/>
      <c r="P185" s="881"/>
      <c r="Q185" s="881"/>
      <c r="R185" s="881"/>
      <c r="S185" s="881"/>
      <c r="T185" s="881"/>
      <c r="U185" s="881"/>
      <c r="V185" s="881"/>
      <c r="W185" s="881"/>
      <c r="X185" s="881"/>
      <c r="Y185" s="881"/>
      <c r="Z185" s="881"/>
      <c r="AA185" s="881"/>
      <c r="AB185" s="881"/>
      <c r="AC185" s="881"/>
      <c r="AD185" s="881"/>
      <c r="AE185" s="881"/>
      <c r="AF185" s="881"/>
      <c r="AG185" s="881"/>
      <c r="AH185" s="881"/>
      <c r="AI185" s="881"/>
      <c r="AJ185" s="881"/>
      <c r="AK185" s="881"/>
      <c r="AL185" s="881"/>
      <c r="AM185" s="881"/>
      <c r="AN185" s="881"/>
      <c r="AO185" s="881"/>
      <c r="AP185" s="881"/>
      <c r="AQ185" s="881"/>
    </row>
    <row r="186" spans="1:43" x14ac:dyDescent="0.35">
      <c r="A186" s="881"/>
      <c r="B186" s="881"/>
      <c r="C186" s="881"/>
      <c r="D186" s="881"/>
      <c r="E186" s="881"/>
      <c r="F186" s="881"/>
      <c r="G186" s="881"/>
      <c r="H186" s="881"/>
      <c r="I186" s="881"/>
      <c r="J186" s="881"/>
      <c r="K186" s="881"/>
      <c r="L186" s="881"/>
      <c r="M186" s="881"/>
      <c r="N186" s="881"/>
      <c r="O186" s="881"/>
      <c r="P186" s="881"/>
      <c r="Q186" s="881"/>
      <c r="R186" s="881"/>
      <c r="S186" s="881"/>
      <c r="T186" s="881"/>
      <c r="U186" s="881"/>
      <c r="V186" s="881"/>
      <c r="W186" s="881"/>
      <c r="X186" s="881"/>
      <c r="Y186" s="881"/>
      <c r="Z186" s="881"/>
      <c r="AA186" s="881"/>
      <c r="AB186" s="881"/>
      <c r="AC186" s="881"/>
      <c r="AD186" s="881"/>
      <c r="AE186" s="881"/>
      <c r="AF186" s="881"/>
      <c r="AG186" s="881"/>
      <c r="AH186" s="881"/>
      <c r="AI186" s="881"/>
      <c r="AJ186" s="881"/>
      <c r="AK186" s="881"/>
      <c r="AL186" s="881"/>
      <c r="AM186" s="881"/>
      <c r="AN186" s="881"/>
      <c r="AO186" s="881"/>
      <c r="AP186" s="881"/>
      <c r="AQ186" s="881"/>
    </row>
    <row r="187" spans="1:43" x14ac:dyDescent="0.35">
      <c r="A187" s="881"/>
      <c r="B187" s="881"/>
      <c r="C187" s="881"/>
      <c r="D187" s="881"/>
      <c r="E187" s="881"/>
      <c r="F187" s="881"/>
      <c r="G187" s="881"/>
      <c r="H187" s="881"/>
      <c r="I187" s="881"/>
      <c r="J187" s="881"/>
      <c r="K187" s="881"/>
      <c r="L187" s="881"/>
      <c r="M187" s="881"/>
      <c r="N187" s="881"/>
      <c r="O187" s="881"/>
      <c r="P187" s="881"/>
      <c r="Q187" s="881"/>
      <c r="R187" s="881"/>
      <c r="S187" s="881"/>
      <c r="T187" s="881"/>
      <c r="U187" s="881"/>
      <c r="V187" s="881"/>
      <c r="W187" s="881"/>
      <c r="X187" s="881"/>
      <c r="Y187" s="881"/>
      <c r="Z187" s="881"/>
      <c r="AA187" s="881"/>
      <c r="AB187" s="881"/>
      <c r="AC187" s="881"/>
      <c r="AD187" s="881"/>
      <c r="AE187" s="881"/>
      <c r="AF187" s="881"/>
      <c r="AG187" s="881"/>
      <c r="AH187" s="881"/>
      <c r="AI187" s="881"/>
      <c r="AJ187" s="881"/>
      <c r="AK187" s="881"/>
      <c r="AL187" s="881"/>
      <c r="AM187" s="881"/>
      <c r="AN187" s="881"/>
      <c r="AO187" s="881"/>
      <c r="AP187" s="881"/>
      <c r="AQ187" s="881"/>
    </row>
    <row r="188" spans="1:43" x14ac:dyDescent="0.35">
      <c r="A188" s="881"/>
      <c r="B188" s="881"/>
      <c r="C188" s="881"/>
      <c r="D188" s="881"/>
      <c r="E188" s="881"/>
      <c r="F188" s="881"/>
      <c r="G188" s="881"/>
      <c r="H188" s="881"/>
      <c r="I188" s="881"/>
      <c r="J188" s="881"/>
      <c r="K188" s="881"/>
      <c r="L188" s="881"/>
      <c r="M188" s="881"/>
      <c r="N188" s="881"/>
      <c r="O188" s="881"/>
      <c r="P188" s="881"/>
      <c r="Q188" s="881"/>
      <c r="R188" s="881"/>
      <c r="S188" s="881"/>
      <c r="T188" s="881"/>
      <c r="U188" s="881"/>
      <c r="V188" s="881"/>
      <c r="W188" s="881"/>
      <c r="X188" s="881"/>
      <c r="Y188" s="881"/>
      <c r="Z188" s="881"/>
      <c r="AA188" s="881"/>
      <c r="AB188" s="881"/>
      <c r="AC188" s="881"/>
      <c r="AD188" s="881"/>
      <c r="AE188" s="881"/>
      <c r="AF188" s="881"/>
      <c r="AG188" s="881"/>
      <c r="AH188" s="881"/>
      <c r="AI188" s="881"/>
      <c r="AJ188" s="881"/>
      <c r="AK188" s="881"/>
      <c r="AL188" s="881"/>
      <c r="AM188" s="881"/>
      <c r="AN188" s="881"/>
      <c r="AO188" s="881"/>
      <c r="AP188" s="881"/>
      <c r="AQ188" s="881"/>
    </row>
    <row r="189" spans="1:43" x14ac:dyDescent="0.35">
      <c r="A189" s="881"/>
      <c r="B189" s="881"/>
      <c r="C189" s="881"/>
      <c r="D189" s="881"/>
      <c r="E189" s="881"/>
      <c r="F189" s="881"/>
      <c r="G189" s="881"/>
      <c r="H189" s="881"/>
      <c r="I189" s="881"/>
      <c r="J189" s="881"/>
      <c r="K189" s="881"/>
      <c r="L189" s="881"/>
      <c r="M189" s="881"/>
      <c r="N189" s="881"/>
      <c r="O189" s="881"/>
      <c r="P189" s="881"/>
      <c r="Q189" s="881"/>
      <c r="R189" s="881"/>
      <c r="S189" s="881"/>
      <c r="T189" s="881"/>
      <c r="U189" s="881"/>
      <c r="V189" s="881"/>
      <c r="W189" s="881"/>
      <c r="X189" s="881"/>
      <c r="Y189" s="881"/>
      <c r="Z189" s="881"/>
      <c r="AA189" s="881"/>
      <c r="AB189" s="881"/>
      <c r="AC189" s="881"/>
      <c r="AD189" s="881"/>
      <c r="AE189" s="881"/>
      <c r="AF189" s="881"/>
      <c r="AG189" s="881"/>
      <c r="AH189" s="881"/>
      <c r="AI189" s="881"/>
      <c r="AJ189" s="881"/>
      <c r="AK189" s="881"/>
      <c r="AL189" s="881"/>
      <c r="AM189" s="881"/>
      <c r="AN189" s="881"/>
      <c r="AO189" s="881"/>
      <c r="AP189" s="881"/>
      <c r="AQ189" s="881"/>
    </row>
    <row r="190" spans="1:43" x14ac:dyDescent="0.35">
      <c r="A190" s="881"/>
      <c r="B190" s="881"/>
      <c r="C190" s="881"/>
      <c r="D190" s="881"/>
      <c r="E190" s="881"/>
      <c r="F190" s="881"/>
      <c r="G190" s="881"/>
      <c r="H190" s="881"/>
      <c r="I190" s="881"/>
      <c r="J190" s="881"/>
      <c r="K190" s="881"/>
      <c r="L190" s="881"/>
      <c r="M190" s="881"/>
      <c r="N190" s="881"/>
      <c r="O190" s="881"/>
      <c r="P190" s="881"/>
      <c r="Q190" s="881"/>
      <c r="R190" s="881"/>
      <c r="S190" s="881"/>
      <c r="T190" s="881"/>
      <c r="U190" s="881"/>
      <c r="V190" s="881"/>
      <c r="W190" s="881"/>
      <c r="X190" s="881"/>
      <c r="Y190" s="881"/>
      <c r="Z190" s="881"/>
      <c r="AA190" s="881"/>
      <c r="AB190" s="881"/>
      <c r="AC190" s="881"/>
      <c r="AD190" s="881"/>
      <c r="AE190" s="881"/>
      <c r="AF190" s="881"/>
      <c r="AG190" s="881"/>
      <c r="AH190" s="881"/>
      <c r="AI190" s="881"/>
      <c r="AJ190" s="881"/>
      <c r="AK190" s="881"/>
      <c r="AL190" s="881"/>
      <c r="AM190" s="881"/>
      <c r="AN190" s="881"/>
      <c r="AO190" s="881"/>
      <c r="AP190" s="881"/>
      <c r="AQ190" s="881"/>
    </row>
    <row r="191" spans="1:43" x14ac:dyDescent="0.35">
      <c r="A191" s="881"/>
      <c r="B191" s="881"/>
      <c r="C191" s="881"/>
      <c r="D191" s="881"/>
      <c r="E191" s="881"/>
      <c r="F191" s="881"/>
      <c r="G191" s="881"/>
      <c r="H191" s="881"/>
      <c r="I191" s="881"/>
      <c r="J191" s="881"/>
      <c r="K191" s="881"/>
      <c r="L191" s="881"/>
      <c r="M191" s="881"/>
      <c r="N191" s="881"/>
      <c r="O191" s="881"/>
      <c r="P191" s="881"/>
      <c r="Q191" s="881"/>
      <c r="R191" s="881"/>
      <c r="S191" s="881"/>
      <c r="T191" s="881"/>
      <c r="U191" s="881"/>
      <c r="V191" s="881"/>
      <c r="W191" s="881"/>
      <c r="X191" s="881"/>
      <c r="Y191" s="881"/>
      <c r="Z191" s="881"/>
      <c r="AA191" s="881"/>
      <c r="AB191" s="881"/>
      <c r="AC191" s="881"/>
      <c r="AD191" s="881"/>
      <c r="AE191" s="881"/>
      <c r="AF191" s="881"/>
      <c r="AG191" s="881"/>
      <c r="AH191" s="881"/>
      <c r="AI191" s="881"/>
      <c r="AJ191" s="881"/>
      <c r="AK191" s="881"/>
      <c r="AL191" s="881"/>
      <c r="AM191" s="881"/>
      <c r="AN191" s="881"/>
      <c r="AO191" s="881"/>
      <c r="AP191" s="881"/>
      <c r="AQ191" s="881"/>
    </row>
    <row r="192" spans="1:43" x14ac:dyDescent="0.35">
      <c r="A192" s="881"/>
      <c r="B192" s="881"/>
      <c r="C192" s="881"/>
      <c r="D192" s="881"/>
      <c r="E192" s="881"/>
      <c r="F192" s="881"/>
      <c r="G192" s="881"/>
      <c r="H192" s="881"/>
      <c r="I192" s="881"/>
      <c r="J192" s="881"/>
      <c r="K192" s="881"/>
      <c r="L192" s="881"/>
      <c r="M192" s="881"/>
      <c r="N192" s="881"/>
      <c r="O192" s="881"/>
      <c r="P192" s="881"/>
      <c r="Q192" s="881"/>
      <c r="R192" s="881"/>
      <c r="S192" s="881"/>
      <c r="T192" s="881"/>
      <c r="U192" s="881"/>
      <c r="V192" s="881"/>
      <c r="W192" s="881"/>
      <c r="X192" s="881"/>
      <c r="Y192" s="881"/>
      <c r="Z192" s="881"/>
      <c r="AA192" s="881"/>
      <c r="AB192" s="881"/>
      <c r="AC192" s="881"/>
      <c r="AD192" s="881"/>
      <c r="AE192" s="881"/>
      <c r="AF192" s="881"/>
      <c r="AG192" s="881"/>
      <c r="AH192" s="881"/>
      <c r="AI192" s="881"/>
      <c r="AJ192" s="881"/>
      <c r="AK192" s="881"/>
      <c r="AL192" s="881"/>
      <c r="AM192" s="881"/>
      <c r="AN192" s="881"/>
      <c r="AO192" s="881"/>
      <c r="AP192" s="881"/>
      <c r="AQ192" s="881"/>
    </row>
    <row r="193" spans="1:43" x14ac:dyDescent="0.35">
      <c r="A193" s="881"/>
      <c r="B193" s="881"/>
      <c r="C193" s="881"/>
      <c r="D193" s="881"/>
      <c r="E193" s="881"/>
      <c r="F193" s="881"/>
      <c r="G193" s="881"/>
      <c r="H193" s="881"/>
      <c r="I193" s="881"/>
      <c r="J193" s="881"/>
      <c r="K193" s="881"/>
      <c r="L193" s="881"/>
      <c r="M193" s="881"/>
      <c r="N193" s="881"/>
      <c r="O193" s="881"/>
      <c r="P193" s="881"/>
      <c r="Q193" s="881"/>
      <c r="R193" s="881"/>
      <c r="S193" s="881"/>
      <c r="T193" s="881"/>
      <c r="U193" s="881"/>
      <c r="V193" s="881"/>
      <c r="W193" s="881"/>
      <c r="X193" s="881"/>
      <c r="Y193" s="881"/>
      <c r="Z193" s="881"/>
      <c r="AA193" s="881"/>
      <c r="AB193" s="881"/>
      <c r="AC193" s="881"/>
      <c r="AD193" s="881"/>
      <c r="AE193" s="881"/>
      <c r="AF193" s="881"/>
      <c r="AG193" s="881"/>
      <c r="AH193" s="881"/>
      <c r="AI193" s="881"/>
      <c r="AJ193" s="881"/>
      <c r="AK193" s="881"/>
      <c r="AL193" s="881"/>
      <c r="AM193" s="881"/>
      <c r="AN193" s="881"/>
      <c r="AO193" s="881"/>
      <c r="AP193" s="881"/>
      <c r="AQ193" s="881"/>
    </row>
    <row r="194" spans="1:43" x14ac:dyDescent="0.35">
      <c r="A194" s="881"/>
      <c r="B194" s="881"/>
      <c r="C194" s="881"/>
      <c r="D194" s="881"/>
      <c r="E194" s="881"/>
      <c r="F194" s="881"/>
      <c r="G194" s="881"/>
      <c r="H194" s="881"/>
      <c r="I194" s="881"/>
      <c r="J194" s="881"/>
      <c r="K194" s="881"/>
      <c r="L194" s="881"/>
      <c r="M194" s="881"/>
      <c r="N194" s="881"/>
      <c r="O194" s="881"/>
      <c r="P194" s="881"/>
      <c r="Q194" s="881"/>
      <c r="R194" s="881"/>
      <c r="S194" s="881"/>
      <c r="T194" s="881"/>
      <c r="U194" s="881"/>
      <c r="V194" s="881"/>
      <c r="W194" s="881"/>
      <c r="X194" s="881"/>
      <c r="Y194" s="881"/>
      <c r="Z194" s="881"/>
      <c r="AA194" s="881"/>
      <c r="AB194" s="881"/>
      <c r="AC194" s="881"/>
      <c r="AD194" s="881"/>
      <c r="AE194" s="881"/>
      <c r="AF194" s="881"/>
      <c r="AG194" s="881"/>
      <c r="AH194" s="881"/>
      <c r="AI194" s="881"/>
      <c r="AJ194" s="881"/>
      <c r="AK194" s="881"/>
      <c r="AL194" s="881"/>
      <c r="AM194" s="881"/>
      <c r="AN194" s="881"/>
      <c r="AO194" s="881"/>
      <c r="AP194" s="881"/>
      <c r="AQ194" s="881"/>
    </row>
    <row r="195" spans="1:43" x14ac:dyDescent="0.35">
      <c r="A195" s="881"/>
      <c r="B195" s="881"/>
      <c r="C195" s="881"/>
      <c r="D195" s="881"/>
      <c r="E195" s="881"/>
      <c r="F195" s="881"/>
      <c r="G195" s="881"/>
      <c r="H195" s="881"/>
      <c r="I195" s="881"/>
      <c r="J195" s="881"/>
      <c r="K195" s="881"/>
      <c r="L195" s="881"/>
      <c r="M195" s="881"/>
      <c r="N195" s="881"/>
      <c r="O195" s="881"/>
      <c r="P195" s="881"/>
      <c r="Q195" s="881"/>
      <c r="R195" s="881"/>
      <c r="S195" s="881"/>
      <c r="T195" s="881"/>
      <c r="U195" s="881"/>
      <c r="V195" s="881"/>
      <c r="W195" s="881"/>
      <c r="X195" s="881"/>
      <c r="Y195" s="881"/>
      <c r="Z195" s="881"/>
      <c r="AA195" s="881"/>
      <c r="AB195" s="881"/>
      <c r="AC195" s="881"/>
      <c r="AD195" s="881"/>
      <c r="AE195" s="881"/>
      <c r="AF195" s="881"/>
      <c r="AG195" s="881"/>
      <c r="AH195" s="881"/>
      <c r="AI195" s="881"/>
      <c r="AJ195" s="881"/>
      <c r="AK195" s="881"/>
      <c r="AL195" s="881"/>
      <c r="AM195" s="881"/>
      <c r="AN195" s="881"/>
      <c r="AO195" s="881"/>
      <c r="AP195" s="881"/>
      <c r="AQ195" s="881"/>
    </row>
    <row r="196" spans="1:43" x14ac:dyDescent="0.35">
      <c r="A196" s="881"/>
      <c r="B196" s="881"/>
      <c r="C196" s="881"/>
      <c r="D196" s="881"/>
      <c r="E196" s="881"/>
      <c r="F196" s="881"/>
      <c r="G196" s="881"/>
      <c r="H196" s="881"/>
      <c r="I196" s="881"/>
      <c r="J196" s="881"/>
      <c r="K196" s="881"/>
      <c r="L196" s="881"/>
      <c r="M196" s="881"/>
      <c r="N196" s="881"/>
      <c r="O196" s="881"/>
      <c r="P196" s="881"/>
      <c r="Q196" s="881"/>
      <c r="R196" s="881"/>
      <c r="S196" s="881"/>
      <c r="T196" s="881"/>
      <c r="U196" s="881"/>
      <c r="V196" s="881"/>
      <c r="W196" s="881"/>
      <c r="X196" s="881"/>
      <c r="Y196" s="881"/>
      <c r="Z196" s="881"/>
      <c r="AA196" s="881"/>
      <c r="AB196" s="881"/>
      <c r="AC196" s="881"/>
      <c r="AD196" s="881"/>
      <c r="AE196" s="881"/>
      <c r="AF196" s="881"/>
      <c r="AG196" s="881"/>
      <c r="AH196" s="881"/>
      <c r="AI196" s="881"/>
      <c r="AJ196" s="881"/>
      <c r="AK196" s="881"/>
      <c r="AL196" s="881"/>
      <c r="AM196" s="881"/>
      <c r="AN196" s="881"/>
      <c r="AO196" s="881"/>
      <c r="AP196" s="881"/>
      <c r="AQ196" s="881"/>
    </row>
    <row r="197" spans="1:43" x14ac:dyDescent="0.35">
      <c r="A197" s="881"/>
      <c r="B197" s="881"/>
      <c r="C197" s="881"/>
      <c r="D197" s="881"/>
      <c r="E197" s="881"/>
      <c r="F197" s="881"/>
      <c r="G197" s="881"/>
      <c r="H197" s="881"/>
      <c r="I197" s="881"/>
      <c r="J197" s="881"/>
      <c r="K197" s="881"/>
      <c r="L197" s="881"/>
      <c r="M197" s="881"/>
      <c r="N197" s="881"/>
      <c r="O197" s="881"/>
      <c r="P197" s="881"/>
      <c r="Q197" s="881"/>
      <c r="R197" s="881"/>
      <c r="S197" s="881"/>
      <c r="T197" s="881"/>
      <c r="U197" s="881"/>
      <c r="V197" s="881"/>
      <c r="W197" s="881"/>
      <c r="X197" s="881"/>
      <c r="Y197" s="881"/>
      <c r="Z197" s="881"/>
      <c r="AA197" s="881"/>
      <c r="AB197" s="881"/>
      <c r="AC197" s="881"/>
      <c r="AD197" s="881"/>
      <c r="AE197" s="881"/>
      <c r="AF197" s="881"/>
      <c r="AG197" s="881"/>
      <c r="AH197" s="881"/>
      <c r="AI197" s="881"/>
      <c r="AJ197" s="881"/>
      <c r="AK197" s="881"/>
      <c r="AL197" s="881"/>
      <c r="AM197" s="881"/>
      <c r="AN197" s="881"/>
      <c r="AO197" s="881"/>
      <c r="AP197" s="881"/>
      <c r="AQ197" s="881"/>
    </row>
    <row r="198" spans="1:43" x14ac:dyDescent="0.35">
      <c r="A198" s="881"/>
      <c r="B198" s="881"/>
      <c r="C198" s="881"/>
      <c r="D198" s="881"/>
      <c r="E198" s="881"/>
      <c r="F198" s="881"/>
      <c r="G198" s="881"/>
      <c r="H198" s="881"/>
      <c r="I198" s="881"/>
      <c r="J198" s="881"/>
      <c r="K198" s="881"/>
      <c r="L198" s="881"/>
      <c r="M198" s="881"/>
      <c r="N198" s="881"/>
      <c r="O198" s="881"/>
      <c r="P198" s="881"/>
      <c r="Q198" s="881"/>
      <c r="R198" s="881"/>
      <c r="S198" s="881"/>
      <c r="T198" s="881"/>
      <c r="U198" s="881"/>
      <c r="V198" s="881"/>
      <c r="W198" s="881"/>
      <c r="X198" s="881"/>
      <c r="Y198" s="881"/>
      <c r="Z198" s="881"/>
      <c r="AA198" s="881"/>
      <c r="AB198" s="881"/>
      <c r="AC198" s="881"/>
      <c r="AD198" s="881"/>
      <c r="AE198" s="881"/>
      <c r="AF198" s="881"/>
      <c r="AG198" s="881"/>
      <c r="AH198" s="881"/>
      <c r="AI198" s="881"/>
      <c r="AJ198" s="881"/>
      <c r="AK198" s="881"/>
      <c r="AL198" s="881"/>
      <c r="AM198" s="881"/>
      <c r="AN198" s="881"/>
      <c r="AO198" s="881"/>
      <c r="AP198" s="881"/>
      <c r="AQ198" s="881"/>
    </row>
    <row r="199" spans="1:43" x14ac:dyDescent="0.35">
      <c r="A199" s="881"/>
      <c r="B199" s="881"/>
      <c r="C199" s="881"/>
      <c r="D199" s="881"/>
      <c r="E199" s="881"/>
      <c r="F199" s="881"/>
      <c r="G199" s="881"/>
      <c r="H199" s="881"/>
      <c r="I199" s="881"/>
      <c r="J199" s="881"/>
      <c r="K199" s="881"/>
      <c r="L199" s="881"/>
      <c r="M199" s="881"/>
      <c r="N199" s="881"/>
      <c r="O199" s="881"/>
      <c r="P199" s="881"/>
      <c r="Q199" s="881"/>
      <c r="R199" s="881"/>
      <c r="S199" s="881"/>
      <c r="T199" s="881"/>
      <c r="U199" s="881"/>
      <c r="V199" s="881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  <c r="AG199" s="881"/>
      <c r="AH199" s="881"/>
      <c r="AI199" s="881"/>
      <c r="AJ199" s="881"/>
      <c r="AK199" s="881"/>
      <c r="AL199" s="881"/>
      <c r="AM199" s="881"/>
      <c r="AN199" s="881"/>
      <c r="AO199" s="881"/>
      <c r="AP199" s="881"/>
      <c r="AQ199" s="881"/>
    </row>
    <row r="200" spans="1:43" x14ac:dyDescent="0.35">
      <c r="A200" s="881"/>
      <c r="B200" s="881"/>
      <c r="C200" s="881"/>
      <c r="D200" s="881"/>
      <c r="E200" s="881"/>
      <c r="F200" s="881"/>
      <c r="G200" s="881"/>
      <c r="H200" s="881"/>
      <c r="I200" s="881"/>
      <c r="J200" s="881"/>
      <c r="K200" s="881"/>
      <c r="L200" s="881"/>
      <c r="M200" s="881"/>
      <c r="N200" s="881"/>
      <c r="O200" s="881"/>
      <c r="P200" s="881"/>
      <c r="Q200" s="881"/>
      <c r="R200" s="881"/>
      <c r="S200" s="881"/>
      <c r="T200" s="881"/>
      <c r="U200" s="881"/>
      <c r="V200" s="881"/>
      <c r="W200" s="881"/>
      <c r="X200" s="881"/>
      <c r="Y200" s="881"/>
      <c r="Z200" s="881"/>
      <c r="AA200" s="881"/>
      <c r="AB200" s="881"/>
      <c r="AC200" s="881"/>
      <c r="AD200" s="881"/>
      <c r="AE200" s="881"/>
      <c r="AF200" s="881"/>
      <c r="AG200" s="881"/>
      <c r="AH200" s="881"/>
      <c r="AI200" s="881"/>
      <c r="AJ200" s="881"/>
      <c r="AK200" s="881"/>
      <c r="AL200" s="881"/>
      <c r="AM200" s="881"/>
      <c r="AN200" s="881"/>
      <c r="AO200" s="881"/>
      <c r="AP200" s="881"/>
      <c r="AQ200" s="881"/>
    </row>
    <row r="201" spans="1:43" x14ac:dyDescent="0.35">
      <c r="A201" s="881"/>
      <c r="B201" s="881"/>
      <c r="C201" s="881"/>
      <c r="D201" s="881"/>
      <c r="E201" s="881"/>
      <c r="F201" s="881"/>
      <c r="G201" s="881"/>
      <c r="H201" s="881"/>
      <c r="I201" s="881"/>
      <c r="J201" s="881"/>
      <c r="K201" s="881"/>
      <c r="L201" s="881"/>
      <c r="M201" s="881"/>
      <c r="N201" s="881"/>
      <c r="O201" s="881"/>
      <c r="P201" s="881"/>
      <c r="Q201" s="881"/>
      <c r="R201" s="881"/>
      <c r="S201" s="881"/>
      <c r="T201" s="881"/>
      <c r="U201" s="881"/>
      <c r="V201" s="881"/>
      <c r="W201" s="881"/>
      <c r="X201" s="881"/>
      <c r="Y201" s="881"/>
      <c r="Z201" s="881"/>
      <c r="AA201" s="881"/>
      <c r="AB201" s="881"/>
      <c r="AC201" s="881"/>
      <c r="AD201" s="881"/>
      <c r="AE201" s="881"/>
      <c r="AF201" s="881"/>
      <c r="AG201" s="881"/>
      <c r="AH201" s="881"/>
      <c r="AI201" s="881"/>
      <c r="AJ201" s="881"/>
      <c r="AK201" s="881"/>
      <c r="AL201" s="881"/>
      <c r="AM201" s="881"/>
      <c r="AN201" s="881"/>
      <c r="AO201" s="881"/>
      <c r="AP201" s="881"/>
      <c r="AQ201" s="881"/>
    </row>
    <row r="202" spans="1:43" x14ac:dyDescent="0.35">
      <c r="A202" s="881"/>
      <c r="B202" s="881"/>
      <c r="C202" s="881"/>
      <c r="D202" s="881"/>
      <c r="E202" s="881"/>
      <c r="F202" s="881"/>
      <c r="G202" s="881"/>
      <c r="H202" s="881"/>
      <c r="I202" s="881"/>
      <c r="J202" s="881"/>
      <c r="K202" s="881"/>
      <c r="L202" s="881"/>
      <c r="M202" s="881"/>
      <c r="N202" s="881"/>
      <c r="O202" s="881"/>
      <c r="P202" s="881"/>
      <c r="Q202" s="881"/>
      <c r="R202" s="881"/>
      <c r="S202" s="881"/>
      <c r="T202" s="881"/>
      <c r="U202" s="881"/>
      <c r="V202" s="881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  <c r="AG202" s="881"/>
      <c r="AH202" s="881"/>
      <c r="AI202" s="881"/>
      <c r="AJ202" s="881"/>
      <c r="AK202" s="881"/>
      <c r="AL202" s="881"/>
      <c r="AM202" s="881"/>
      <c r="AN202" s="881"/>
      <c r="AO202" s="881"/>
      <c r="AP202" s="881"/>
      <c r="AQ202" s="881"/>
    </row>
    <row r="203" spans="1:43" x14ac:dyDescent="0.35">
      <c r="A203" s="881"/>
      <c r="B203" s="881"/>
      <c r="C203" s="881"/>
      <c r="D203" s="881"/>
      <c r="E203" s="881"/>
      <c r="F203" s="881"/>
      <c r="G203" s="881"/>
      <c r="H203" s="881"/>
      <c r="I203" s="881"/>
      <c r="J203" s="881"/>
      <c r="K203" s="881"/>
      <c r="L203" s="881"/>
      <c r="M203" s="881"/>
      <c r="N203" s="881"/>
      <c r="O203" s="881"/>
      <c r="P203" s="881"/>
      <c r="Q203" s="881"/>
      <c r="R203" s="881"/>
      <c r="S203" s="881"/>
      <c r="T203" s="881"/>
      <c r="U203" s="881"/>
      <c r="V203" s="881"/>
      <c r="W203" s="881"/>
      <c r="X203" s="881"/>
      <c r="Y203" s="881"/>
      <c r="Z203" s="881"/>
      <c r="AA203" s="881"/>
      <c r="AB203" s="881"/>
      <c r="AC203" s="881"/>
      <c r="AD203" s="881"/>
      <c r="AE203" s="881"/>
      <c r="AF203" s="881"/>
      <c r="AG203" s="881"/>
      <c r="AH203" s="881"/>
      <c r="AI203" s="881"/>
      <c r="AJ203" s="881"/>
      <c r="AK203" s="881"/>
      <c r="AL203" s="881"/>
      <c r="AM203" s="881"/>
      <c r="AN203" s="881"/>
      <c r="AO203" s="881"/>
      <c r="AP203" s="881"/>
      <c r="AQ203" s="881"/>
    </row>
    <row r="204" spans="1:43" x14ac:dyDescent="0.35">
      <c r="A204" s="881"/>
      <c r="B204" s="881"/>
      <c r="C204" s="881"/>
      <c r="D204" s="881"/>
      <c r="E204" s="881"/>
      <c r="F204" s="881"/>
      <c r="G204" s="881"/>
      <c r="H204" s="881"/>
      <c r="I204" s="881"/>
      <c r="J204" s="881"/>
      <c r="K204" s="881"/>
      <c r="L204" s="881"/>
      <c r="M204" s="881"/>
      <c r="N204" s="881"/>
      <c r="O204" s="881"/>
      <c r="P204" s="881"/>
      <c r="Q204" s="881"/>
      <c r="R204" s="881"/>
      <c r="S204" s="881"/>
      <c r="T204" s="881"/>
      <c r="U204" s="881"/>
      <c r="V204" s="881"/>
      <c r="W204" s="881"/>
      <c r="X204" s="881"/>
      <c r="Y204" s="881"/>
      <c r="Z204" s="881"/>
      <c r="AA204" s="881"/>
      <c r="AB204" s="881"/>
      <c r="AC204" s="881"/>
      <c r="AD204" s="881"/>
      <c r="AE204" s="881"/>
      <c r="AF204" s="881"/>
      <c r="AG204" s="881"/>
      <c r="AH204" s="881"/>
      <c r="AI204" s="881"/>
      <c r="AJ204" s="881"/>
      <c r="AK204" s="881"/>
      <c r="AL204" s="881"/>
      <c r="AM204" s="881"/>
      <c r="AN204" s="881"/>
      <c r="AO204" s="881"/>
      <c r="AP204" s="881"/>
      <c r="AQ204" s="881"/>
    </row>
    <row r="205" spans="1:43" x14ac:dyDescent="0.35">
      <c r="A205" s="881"/>
      <c r="B205" s="881"/>
      <c r="C205" s="881"/>
      <c r="D205" s="881"/>
      <c r="E205" s="881"/>
      <c r="F205" s="881"/>
      <c r="G205" s="881"/>
      <c r="H205" s="881"/>
      <c r="I205" s="881"/>
      <c r="J205" s="881"/>
      <c r="K205" s="881"/>
      <c r="L205" s="881"/>
      <c r="M205" s="881"/>
      <c r="N205" s="881"/>
      <c r="O205" s="881"/>
      <c r="P205" s="881"/>
      <c r="Q205" s="881"/>
      <c r="R205" s="881"/>
      <c r="S205" s="881"/>
      <c r="T205" s="881"/>
      <c r="U205" s="881"/>
      <c r="V205" s="881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  <c r="AG205" s="881"/>
      <c r="AH205" s="881"/>
      <c r="AI205" s="881"/>
      <c r="AJ205" s="881"/>
      <c r="AK205" s="881"/>
      <c r="AL205" s="881"/>
      <c r="AM205" s="881"/>
      <c r="AN205" s="881"/>
      <c r="AO205" s="881"/>
      <c r="AP205" s="881"/>
      <c r="AQ205" s="881"/>
    </row>
    <row r="206" spans="1:43" x14ac:dyDescent="0.35">
      <c r="A206" s="881"/>
      <c r="B206" s="881"/>
      <c r="C206" s="881"/>
      <c r="D206" s="881"/>
      <c r="E206" s="881"/>
      <c r="F206" s="881"/>
      <c r="G206" s="881"/>
      <c r="H206" s="881"/>
      <c r="I206" s="881"/>
      <c r="J206" s="881"/>
      <c r="K206" s="881"/>
      <c r="L206" s="881"/>
      <c r="M206" s="881"/>
      <c r="N206" s="881"/>
      <c r="O206" s="881"/>
      <c r="P206" s="881"/>
      <c r="Q206" s="881"/>
      <c r="R206" s="881"/>
      <c r="S206" s="881"/>
      <c r="T206" s="881"/>
      <c r="U206" s="881"/>
      <c r="V206" s="881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  <c r="AG206" s="881"/>
      <c r="AH206" s="881"/>
      <c r="AI206" s="881"/>
      <c r="AJ206" s="881"/>
      <c r="AK206" s="881"/>
      <c r="AL206" s="881"/>
      <c r="AM206" s="881"/>
      <c r="AN206" s="881"/>
      <c r="AO206" s="881"/>
      <c r="AP206" s="881"/>
      <c r="AQ206" s="881"/>
    </row>
    <row r="207" spans="1:43" x14ac:dyDescent="0.35">
      <c r="A207" s="881"/>
      <c r="B207" s="881"/>
      <c r="C207" s="881"/>
      <c r="D207" s="881"/>
      <c r="E207" s="881"/>
      <c r="F207" s="881"/>
      <c r="G207" s="881"/>
      <c r="H207" s="881"/>
      <c r="I207" s="881"/>
      <c r="J207" s="881"/>
      <c r="K207" s="881"/>
      <c r="L207" s="881"/>
      <c r="M207" s="881"/>
      <c r="N207" s="881"/>
      <c r="O207" s="881"/>
      <c r="P207" s="881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  <c r="AG207" s="881"/>
      <c r="AH207" s="881"/>
      <c r="AI207" s="881"/>
      <c r="AJ207" s="881"/>
      <c r="AK207" s="881"/>
      <c r="AL207" s="881"/>
      <c r="AM207" s="881"/>
      <c r="AN207" s="881"/>
      <c r="AO207" s="881"/>
      <c r="AP207" s="881"/>
      <c r="AQ207" s="881"/>
    </row>
    <row r="208" spans="1:43" x14ac:dyDescent="0.35">
      <c r="A208" s="881"/>
      <c r="B208" s="881"/>
      <c r="C208" s="881"/>
      <c r="D208" s="881"/>
      <c r="E208" s="881"/>
      <c r="F208" s="881"/>
      <c r="G208" s="881"/>
      <c r="H208" s="881"/>
      <c r="I208" s="881"/>
      <c r="J208" s="881"/>
      <c r="K208" s="881"/>
      <c r="L208" s="881"/>
      <c r="M208" s="881"/>
      <c r="N208" s="881"/>
      <c r="O208" s="881"/>
      <c r="P208" s="881"/>
      <c r="Q208" s="881"/>
      <c r="R208" s="881"/>
      <c r="S208" s="881"/>
      <c r="T208" s="881"/>
      <c r="U208" s="881"/>
      <c r="V208" s="881"/>
      <c r="W208" s="881"/>
      <c r="X208" s="881"/>
      <c r="Y208" s="881"/>
      <c r="Z208" s="881"/>
      <c r="AA208" s="881"/>
      <c r="AB208" s="881"/>
      <c r="AC208" s="881"/>
      <c r="AD208" s="881"/>
      <c r="AE208" s="881"/>
      <c r="AF208" s="881"/>
      <c r="AG208" s="881"/>
      <c r="AH208" s="881"/>
      <c r="AI208" s="881"/>
      <c r="AJ208" s="881"/>
      <c r="AK208" s="881"/>
      <c r="AL208" s="881"/>
      <c r="AM208" s="881"/>
      <c r="AN208" s="881"/>
      <c r="AO208" s="881"/>
      <c r="AP208" s="881"/>
      <c r="AQ208" s="881"/>
    </row>
    <row r="209" spans="1:43" x14ac:dyDescent="0.35">
      <c r="A209" s="881"/>
      <c r="B209" s="881"/>
      <c r="C209" s="881"/>
      <c r="D209" s="881"/>
      <c r="E209" s="881"/>
      <c r="F209" s="881"/>
      <c r="G209" s="881"/>
      <c r="H209" s="881"/>
      <c r="I209" s="881"/>
      <c r="J209" s="881"/>
      <c r="K209" s="881"/>
      <c r="L209" s="881"/>
      <c r="M209" s="881"/>
      <c r="N209" s="881"/>
      <c r="O209" s="881"/>
      <c r="P209" s="881"/>
      <c r="Q209" s="881"/>
      <c r="R209" s="881"/>
      <c r="S209" s="881"/>
      <c r="T209" s="881"/>
      <c r="U209" s="881"/>
      <c r="V209" s="881"/>
      <c r="W209" s="881"/>
      <c r="X209" s="881"/>
      <c r="Y209" s="881"/>
      <c r="Z209" s="881"/>
      <c r="AA209" s="881"/>
      <c r="AB209" s="881"/>
      <c r="AC209" s="881"/>
      <c r="AD209" s="881"/>
      <c r="AE209" s="881"/>
      <c r="AF209" s="881"/>
      <c r="AG209" s="881"/>
      <c r="AH209" s="881"/>
      <c r="AI209" s="881"/>
      <c r="AJ209" s="881"/>
      <c r="AK209" s="881"/>
      <c r="AL209" s="881"/>
      <c r="AM209" s="881"/>
      <c r="AN209" s="881"/>
      <c r="AO209" s="881"/>
      <c r="AP209" s="881"/>
      <c r="AQ209" s="881"/>
    </row>
    <row r="210" spans="1:43" x14ac:dyDescent="0.35">
      <c r="A210" s="881"/>
      <c r="B210" s="881"/>
      <c r="C210" s="881"/>
      <c r="D210" s="881"/>
      <c r="E210" s="881"/>
      <c r="F210" s="881"/>
      <c r="G210" s="881"/>
      <c r="H210" s="881"/>
      <c r="I210" s="881"/>
      <c r="J210" s="881"/>
      <c r="K210" s="881"/>
      <c r="L210" s="881"/>
      <c r="M210" s="881"/>
      <c r="N210" s="881"/>
      <c r="O210" s="881"/>
      <c r="P210" s="881"/>
      <c r="Q210" s="881"/>
      <c r="R210" s="881"/>
      <c r="S210" s="881"/>
      <c r="T210" s="881"/>
      <c r="U210" s="881"/>
      <c r="V210" s="881"/>
      <c r="W210" s="881"/>
      <c r="X210" s="881"/>
      <c r="Y210" s="881"/>
      <c r="Z210" s="881"/>
      <c r="AA210" s="881"/>
      <c r="AB210" s="881"/>
      <c r="AC210" s="881"/>
      <c r="AD210" s="881"/>
      <c r="AE210" s="881"/>
      <c r="AF210" s="881"/>
      <c r="AG210" s="881"/>
      <c r="AH210" s="881"/>
      <c r="AI210" s="881"/>
      <c r="AJ210" s="881"/>
      <c r="AK210" s="881"/>
      <c r="AL210" s="881"/>
      <c r="AM210" s="881"/>
      <c r="AN210" s="881"/>
      <c r="AO210" s="881"/>
      <c r="AP210" s="881"/>
      <c r="AQ210" s="881"/>
    </row>
    <row r="211" spans="1:43" x14ac:dyDescent="0.35">
      <c r="A211" s="881"/>
      <c r="B211" s="881"/>
      <c r="C211" s="881"/>
      <c r="D211" s="881"/>
      <c r="E211" s="881"/>
      <c r="F211" s="881"/>
      <c r="G211" s="881"/>
      <c r="H211" s="881"/>
      <c r="I211" s="881"/>
      <c r="J211" s="881"/>
      <c r="K211" s="881"/>
      <c r="L211" s="881"/>
      <c r="M211" s="881"/>
      <c r="N211" s="881"/>
      <c r="O211" s="881"/>
      <c r="P211" s="881"/>
      <c r="Q211" s="881"/>
      <c r="R211" s="881"/>
      <c r="S211" s="881"/>
      <c r="T211" s="881"/>
      <c r="U211" s="881"/>
      <c r="V211" s="881"/>
      <c r="W211" s="881"/>
      <c r="X211" s="881"/>
      <c r="Y211" s="881"/>
      <c r="Z211" s="881"/>
      <c r="AA211" s="881"/>
      <c r="AB211" s="881"/>
      <c r="AC211" s="881"/>
      <c r="AD211" s="881"/>
      <c r="AE211" s="881"/>
      <c r="AF211" s="881"/>
      <c r="AG211" s="881"/>
      <c r="AH211" s="881"/>
      <c r="AI211" s="881"/>
      <c r="AJ211" s="881"/>
      <c r="AK211" s="881"/>
      <c r="AL211" s="881"/>
      <c r="AM211" s="881"/>
      <c r="AN211" s="881"/>
      <c r="AO211" s="881"/>
      <c r="AP211" s="881"/>
      <c r="AQ211" s="881"/>
    </row>
    <row r="212" spans="1:43" x14ac:dyDescent="0.35">
      <c r="A212" s="881"/>
      <c r="B212" s="881"/>
      <c r="C212" s="881"/>
      <c r="D212" s="881"/>
      <c r="E212" s="881"/>
      <c r="F212" s="881"/>
      <c r="G212" s="881"/>
      <c r="H212" s="881"/>
      <c r="I212" s="881"/>
      <c r="J212" s="881"/>
      <c r="K212" s="881"/>
      <c r="L212" s="881"/>
      <c r="M212" s="881"/>
      <c r="N212" s="881"/>
      <c r="O212" s="881"/>
      <c r="P212" s="881"/>
      <c r="Q212" s="881"/>
      <c r="R212" s="881"/>
      <c r="S212" s="881"/>
      <c r="T212" s="881"/>
      <c r="U212" s="881"/>
      <c r="V212" s="881"/>
      <c r="W212" s="881"/>
      <c r="X212" s="881"/>
      <c r="Y212" s="881"/>
      <c r="Z212" s="881"/>
      <c r="AA212" s="881"/>
      <c r="AB212" s="881"/>
      <c r="AC212" s="881"/>
      <c r="AD212" s="881"/>
      <c r="AE212" s="881"/>
      <c r="AF212" s="881"/>
      <c r="AG212" s="881"/>
      <c r="AH212" s="881"/>
      <c r="AI212" s="881"/>
      <c r="AJ212" s="881"/>
      <c r="AK212" s="881"/>
      <c r="AL212" s="881"/>
      <c r="AM212" s="881"/>
      <c r="AN212" s="881"/>
      <c r="AO212" s="881"/>
      <c r="AP212" s="881"/>
      <c r="AQ212" s="881"/>
    </row>
    <row r="213" spans="1:43" x14ac:dyDescent="0.35">
      <c r="A213" s="881"/>
      <c r="B213" s="881"/>
      <c r="C213" s="881"/>
      <c r="D213" s="881"/>
      <c r="E213" s="881"/>
      <c r="F213" s="881"/>
      <c r="G213" s="881"/>
      <c r="H213" s="881"/>
      <c r="I213" s="881"/>
      <c r="J213" s="881"/>
      <c r="K213" s="881"/>
      <c r="L213" s="881"/>
      <c r="M213" s="881"/>
      <c r="N213" s="881"/>
      <c r="O213" s="881"/>
      <c r="P213" s="881"/>
      <c r="Q213" s="881"/>
      <c r="R213" s="881"/>
      <c r="S213" s="881"/>
      <c r="T213" s="881"/>
      <c r="U213" s="881"/>
      <c r="V213" s="881"/>
      <c r="W213" s="881"/>
      <c r="X213" s="881"/>
      <c r="Y213" s="881"/>
      <c r="Z213" s="881"/>
      <c r="AA213" s="881"/>
      <c r="AB213" s="881"/>
      <c r="AC213" s="881"/>
      <c r="AD213" s="881"/>
      <c r="AE213" s="881"/>
      <c r="AF213" s="881"/>
      <c r="AG213" s="881"/>
      <c r="AH213" s="881"/>
      <c r="AI213" s="881"/>
      <c r="AJ213" s="881"/>
      <c r="AK213" s="881"/>
      <c r="AL213" s="881"/>
      <c r="AM213" s="881"/>
      <c r="AN213" s="881"/>
      <c r="AO213" s="881"/>
      <c r="AP213" s="881"/>
      <c r="AQ213" s="881"/>
    </row>
    <row r="214" spans="1:43" x14ac:dyDescent="0.35">
      <c r="A214" s="881"/>
      <c r="B214" s="881"/>
      <c r="C214" s="881"/>
      <c r="D214" s="881"/>
      <c r="E214" s="881"/>
      <c r="F214" s="881"/>
      <c r="G214" s="881"/>
      <c r="H214" s="881"/>
      <c r="I214" s="881"/>
      <c r="J214" s="881"/>
      <c r="K214" s="881"/>
      <c r="L214" s="881"/>
      <c r="M214" s="881"/>
      <c r="N214" s="881"/>
      <c r="O214" s="881"/>
      <c r="P214" s="881"/>
      <c r="Q214" s="881"/>
      <c r="R214" s="881"/>
      <c r="S214" s="881"/>
      <c r="T214" s="881"/>
      <c r="U214" s="881"/>
      <c r="V214" s="881"/>
      <c r="W214" s="881"/>
      <c r="X214" s="881"/>
      <c r="Y214" s="881"/>
      <c r="Z214" s="881"/>
      <c r="AA214" s="881"/>
      <c r="AB214" s="881"/>
      <c r="AC214" s="881"/>
      <c r="AD214" s="881"/>
      <c r="AE214" s="881"/>
      <c r="AF214" s="881"/>
      <c r="AG214" s="881"/>
      <c r="AH214" s="881"/>
      <c r="AI214" s="881"/>
      <c r="AJ214" s="881"/>
      <c r="AK214" s="881"/>
      <c r="AL214" s="881"/>
      <c r="AM214" s="881"/>
      <c r="AN214" s="881"/>
      <c r="AO214" s="881"/>
      <c r="AP214" s="881"/>
      <c r="AQ214" s="881"/>
    </row>
    <row r="215" spans="1:43" x14ac:dyDescent="0.35">
      <c r="A215" s="881"/>
      <c r="B215" s="881"/>
      <c r="C215" s="881"/>
      <c r="D215" s="881"/>
      <c r="E215" s="881"/>
      <c r="F215" s="881"/>
      <c r="G215" s="881"/>
      <c r="H215" s="881"/>
      <c r="I215" s="881"/>
      <c r="J215" s="881"/>
      <c r="K215" s="881"/>
      <c r="L215" s="881"/>
      <c r="M215" s="881"/>
      <c r="N215" s="881"/>
      <c r="O215" s="881"/>
      <c r="P215" s="881"/>
      <c r="Q215" s="881"/>
      <c r="R215" s="881"/>
      <c r="S215" s="881"/>
      <c r="T215" s="881"/>
      <c r="U215" s="881"/>
      <c r="V215" s="881"/>
      <c r="W215" s="881"/>
      <c r="X215" s="881"/>
      <c r="Y215" s="881"/>
      <c r="Z215" s="881"/>
      <c r="AA215" s="881"/>
      <c r="AB215" s="881"/>
      <c r="AC215" s="881"/>
      <c r="AD215" s="881"/>
      <c r="AE215" s="881"/>
      <c r="AF215" s="881"/>
      <c r="AG215" s="881"/>
      <c r="AH215" s="881"/>
      <c r="AI215" s="881"/>
      <c r="AJ215" s="881"/>
      <c r="AK215" s="881"/>
      <c r="AL215" s="881"/>
      <c r="AM215" s="881"/>
      <c r="AN215" s="881"/>
      <c r="AO215" s="881"/>
      <c r="AP215" s="881"/>
      <c r="AQ215" s="881"/>
    </row>
    <row r="216" spans="1:43" x14ac:dyDescent="0.35">
      <c r="A216" s="881"/>
      <c r="B216" s="881"/>
      <c r="C216" s="881"/>
      <c r="D216" s="881"/>
      <c r="E216" s="881"/>
      <c r="F216" s="881"/>
      <c r="G216" s="881"/>
      <c r="H216" s="881"/>
      <c r="I216" s="881"/>
      <c r="J216" s="881"/>
      <c r="K216" s="881"/>
      <c r="L216" s="881"/>
      <c r="M216" s="881"/>
      <c r="N216" s="881"/>
      <c r="O216" s="881"/>
      <c r="P216" s="881"/>
      <c r="Q216" s="881"/>
      <c r="R216" s="881"/>
      <c r="S216" s="881"/>
      <c r="T216" s="881"/>
      <c r="U216" s="881"/>
      <c r="V216" s="881"/>
      <c r="W216" s="881"/>
      <c r="X216" s="881"/>
      <c r="Y216" s="881"/>
      <c r="Z216" s="881"/>
      <c r="AA216" s="881"/>
      <c r="AB216" s="881"/>
      <c r="AC216" s="881"/>
      <c r="AD216" s="881"/>
      <c r="AE216" s="881"/>
      <c r="AF216" s="881"/>
      <c r="AG216" s="881"/>
      <c r="AH216" s="881"/>
      <c r="AI216" s="881"/>
      <c r="AJ216" s="881"/>
      <c r="AK216" s="881"/>
      <c r="AL216" s="881"/>
      <c r="AM216" s="881"/>
      <c r="AN216" s="881"/>
      <c r="AO216" s="881"/>
      <c r="AP216" s="881"/>
      <c r="AQ216" s="881"/>
    </row>
    <row r="217" spans="1:43" x14ac:dyDescent="0.35">
      <c r="A217" s="881"/>
      <c r="B217" s="881"/>
      <c r="C217" s="881"/>
      <c r="D217" s="881"/>
      <c r="E217" s="881"/>
      <c r="F217" s="881"/>
      <c r="G217" s="881"/>
      <c r="H217" s="881"/>
      <c r="I217" s="881"/>
      <c r="J217" s="881"/>
      <c r="K217" s="881"/>
      <c r="L217" s="881"/>
      <c r="M217" s="881"/>
      <c r="N217" s="881"/>
      <c r="O217" s="881"/>
      <c r="P217" s="881"/>
      <c r="Q217" s="881"/>
      <c r="R217" s="881"/>
      <c r="S217" s="881"/>
      <c r="T217" s="881"/>
      <c r="U217" s="881"/>
      <c r="V217" s="881"/>
      <c r="W217" s="881"/>
      <c r="X217" s="881"/>
      <c r="Y217" s="881"/>
      <c r="Z217" s="881"/>
      <c r="AA217" s="881"/>
      <c r="AB217" s="881"/>
      <c r="AC217" s="881"/>
      <c r="AD217" s="881"/>
      <c r="AE217" s="881"/>
      <c r="AF217" s="881"/>
      <c r="AG217" s="881"/>
      <c r="AH217" s="881"/>
      <c r="AI217" s="881"/>
      <c r="AJ217" s="881"/>
      <c r="AK217" s="881"/>
      <c r="AL217" s="881"/>
      <c r="AM217" s="881"/>
      <c r="AN217" s="881"/>
      <c r="AO217" s="881"/>
      <c r="AP217" s="881"/>
      <c r="AQ217" s="881"/>
    </row>
    <row r="218" spans="1:43" x14ac:dyDescent="0.35">
      <c r="A218" s="881"/>
      <c r="B218" s="881"/>
      <c r="C218" s="881"/>
      <c r="D218" s="881"/>
      <c r="E218" s="881"/>
      <c r="F218" s="881"/>
      <c r="G218" s="881"/>
      <c r="H218" s="881"/>
      <c r="I218" s="881"/>
      <c r="J218" s="881"/>
      <c r="K218" s="881"/>
      <c r="L218" s="881"/>
      <c r="M218" s="881"/>
      <c r="N218" s="881"/>
      <c r="O218" s="881"/>
      <c r="P218" s="881"/>
      <c r="Q218" s="881"/>
      <c r="R218" s="881"/>
      <c r="S218" s="881"/>
      <c r="T218" s="881"/>
      <c r="U218" s="881"/>
      <c r="V218" s="881"/>
      <c r="W218" s="881"/>
      <c r="X218" s="881"/>
      <c r="Y218" s="881"/>
      <c r="Z218" s="881"/>
      <c r="AA218" s="881"/>
      <c r="AB218" s="881"/>
      <c r="AC218" s="881"/>
      <c r="AD218" s="881"/>
      <c r="AE218" s="881"/>
      <c r="AF218" s="881"/>
      <c r="AG218" s="881"/>
      <c r="AH218" s="881"/>
      <c r="AI218" s="881"/>
      <c r="AJ218" s="881"/>
      <c r="AK218" s="881"/>
      <c r="AL218" s="881"/>
      <c r="AM218" s="881"/>
      <c r="AN218" s="881"/>
      <c r="AO218" s="881"/>
      <c r="AP218" s="881"/>
      <c r="AQ218" s="881"/>
    </row>
    <row r="219" spans="1:43" x14ac:dyDescent="0.35">
      <c r="A219" s="881"/>
      <c r="B219" s="881"/>
      <c r="C219" s="881"/>
      <c r="D219" s="881"/>
      <c r="E219" s="881"/>
      <c r="F219" s="881"/>
      <c r="G219" s="881"/>
      <c r="H219" s="881"/>
      <c r="I219" s="881"/>
      <c r="J219" s="881"/>
      <c r="K219" s="881"/>
      <c r="L219" s="881"/>
      <c r="M219" s="881"/>
      <c r="N219" s="881"/>
      <c r="O219" s="881"/>
      <c r="P219" s="881"/>
      <c r="Q219" s="881"/>
      <c r="R219" s="881"/>
      <c r="S219" s="881"/>
      <c r="T219" s="881"/>
      <c r="U219" s="881"/>
      <c r="V219" s="881"/>
      <c r="W219" s="881"/>
      <c r="X219" s="881"/>
      <c r="Y219" s="881"/>
      <c r="Z219" s="881"/>
      <c r="AA219" s="881"/>
      <c r="AB219" s="881"/>
      <c r="AC219" s="881"/>
      <c r="AD219" s="881"/>
      <c r="AE219" s="881"/>
      <c r="AF219" s="881"/>
      <c r="AG219" s="881"/>
      <c r="AH219" s="881"/>
      <c r="AI219" s="881"/>
      <c r="AJ219" s="881"/>
      <c r="AK219" s="881"/>
      <c r="AL219" s="881"/>
      <c r="AM219" s="881"/>
      <c r="AN219" s="881"/>
      <c r="AO219" s="881"/>
      <c r="AP219" s="881"/>
      <c r="AQ219" s="881"/>
    </row>
    <row r="220" spans="1:43" x14ac:dyDescent="0.35">
      <c r="A220" s="881"/>
      <c r="B220" s="881"/>
      <c r="C220" s="881"/>
      <c r="D220" s="881"/>
      <c r="E220" s="881"/>
      <c r="F220" s="881"/>
      <c r="G220" s="881"/>
      <c r="H220" s="881"/>
      <c r="I220" s="881"/>
      <c r="J220" s="881"/>
      <c r="K220" s="881"/>
      <c r="L220" s="881"/>
      <c r="M220" s="881"/>
      <c r="N220" s="881"/>
      <c r="O220" s="881"/>
      <c r="P220" s="881"/>
      <c r="Q220" s="881"/>
      <c r="R220" s="881"/>
      <c r="S220" s="881"/>
      <c r="T220" s="881"/>
      <c r="U220" s="881"/>
      <c r="V220" s="881"/>
      <c r="W220" s="881"/>
      <c r="X220" s="881"/>
      <c r="Y220" s="881"/>
      <c r="Z220" s="881"/>
      <c r="AA220" s="881"/>
      <c r="AB220" s="881"/>
      <c r="AC220" s="881"/>
      <c r="AD220" s="881"/>
      <c r="AE220" s="881"/>
      <c r="AF220" s="881"/>
      <c r="AG220" s="881"/>
      <c r="AH220" s="881"/>
      <c r="AI220" s="881"/>
      <c r="AJ220" s="881"/>
      <c r="AK220" s="881"/>
      <c r="AL220" s="881"/>
      <c r="AM220" s="881"/>
      <c r="AN220" s="881"/>
      <c r="AO220" s="881"/>
      <c r="AP220" s="881"/>
      <c r="AQ220" s="881"/>
    </row>
    <row r="221" spans="1:43" x14ac:dyDescent="0.35">
      <c r="A221" s="881"/>
      <c r="B221" s="881"/>
      <c r="C221" s="881"/>
      <c r="D221" s="881"/>
      <c r="E221" s="881"/>
      <c r="F221" s="881"/>
      <c r="G221" s="881"/>
      <c r="H221" s="881"/>
      <c r="I221" s="881"/>
      <c r="J221" s="881"/>
      <c r="K221" s="881"/>
      <c r="L221" s="881"/>
      <c r="M221" s="881"/>
      <c r="N221" s="881"/>
      <c r="O221" s="881"/>
      <c r="P221" s="881"/>
      <c r="Q221" s="881"/>
      <c r="R221" s="881"/>
      <c r="S221" s="881"/>
      <c r="T221" s="881"/>
      <c r="U221" s="881"/>
      <c r="V221" s="881"/>
      <c r="W221" s="881"/>
      <c r="X221" s="881"/>
      <c r="Y221" s="881"/>
      <c r="Z221" s="881"/>
      <c r="AA221" s="881"/>
      <c r="AB221" s="881"/>
      <c r="AC221" s="881"/>
      <c r="AD221" s="881"/>
      <c r="AE221" s="881"/>
      <c r="AF221" s="881"/>
      <c r="AG221" s="881"/>
      <c r="AH221" s="881"/>
      <c r="AI221" s="881"/>
      <c r="AJ221" s="881"/>
      <c r="AK221" s="881"/>
      <c r="AL221" s="881"/>
      <c r="AM221" s="881"/>
      <c r="AN221" s="881"/>
      <c r="AO221" s="881"/>
      <c r="AP221" s="881"/>
      <c r="AQ221" s="881"/>
    </row>
    <row r="222" spans="1:43" x14ac:dyDescent="0.35">
      <c r="A222" s="881"/>
      <c r="B222" s="881"/>
      <c r="C222" s="881"/>
      <c r="D222" s="881"/>
      <c r="E222" s="881"/>
      <c r="F222" s="881"/>
      <c r="G222" s="881"/>
      <c r="H222" s="881"/>
      <c r="I222" s="881"/>
      <c r="J222" s="881"/>
      <c r="K222" s="881"/>
      <c r="L222" s="881"/>
      <c r="M222" s="881"/>
      <c r="N222" s="881"/>
      <c r="O222" s="881"/>
      <c r="P222" s="881"/>
      <c r="Q222" s="881"/>
      <c r="R222" s="881"/>
      <c r="S222" s="881"/>
      <c r="T222" s="881"/>
      <c r="U222" s="881"/>
      <c r="V222" s="881"/>
      <c r="W222" s="881"/>
      <c r="X222" s="881"/>
      <c r="Y222" s="881"/>
      <c r="Z222" s="881"/>
      <c r="AA222" s="881"/>
      <c r="AB222" s="881"/>
      <c r="AC222" s="881"/>
      <c r="AD222" s="881"/>
      <c r="AE222" s="881"/>
      <c r="AF222" s="881"/>
      <c r="AG222" s="881"/>
      <c r="AH222" s="881"/>
      <c r="AI222" s="881"/>
      <c r="AJ222" s="881"/>
      <c r="AK222" s="881"/>
      <c r="AL222" s="881"/>
      <c r="AM222" s="881"/>
      <c r="AN222" s="881"/>
      <c r="AO222" s="881"/>
      <c r="AP222" s="881"/>
      <c r="AQ222" s="881"/>
    </row>
    <row r="223" spans="1:43" x14ac:dyDescent="0.35">
      <c r="A223" s="881"/>
      <c r="B223" s="881"/>
      <c r="C223" s="881"/>
      <c r="D223" s="881"/>
      <c r="E223" s="881"/>
      <c r="F223" s="881"/>
      <c r="G223" s="881"/>
      <c r="H223" s="881"/>
      <c r="I223" s="881"/>
      <c r="J223" s="881"/>
      <c r="K223" s="881"/>
      <c r="L223" s="881"/>
      <c r="M223" s="881"/>
      <c r="N223" s="881"/>
      <c r="O223" s="881"/>
      <c r="P223" s="881"/>
      <c r="Q223" s="881"/>
      <c r="R223" s="881"/>
      <c r="S223" s="881"/>
      <c r="T223" s="881"/>
      <c r="U223" s="881"/>
      <c r="V223" s="881"/>
      <c r="W223" s="881"/>
      <c r="X223" s="881"/>
      <c r="Y223" s="881"/>
      <c r="Z223" s="881"/>
      <c r="AA223" s="881"/>
      <c r="AB223" s="881"/>
      <c r="AC223" s="881"/>
      <c r="AD223" s="881"/>
      <c r="AE223" s="881"/>
      <c r="AF223" s="881"/>
      <c r="AG223" s="881"/>
      <c r="AH223" s="881"/>
      <c r="AI223" s="881"/>
      <c r="AJ223" s="881"/>
      <c r="AK223" s="881"/>
      <c r="AL223" s="881"/>
      <c r="AM223" s="881"/>
      <c r="AN223" s="881"/>
      <c r="AO223" s="881"/>
      <c r="AP223" s="881"/>
      <c r="AQ223" s="881"/>
    </row>
    <row r="224" spans="1:43" x14ac:dyDescent="0.35">
      <c r="A224" s="881"/>
      <c r="B224" s="881"/>
      <c r="C224" s="881"/>
      <c r="D224" s="881"/>
      <c r="E224" s="881"/>
      <c r="F224" s="881"/>
      <c r="G224" s="881"/>
      <c r="H224" s="881"/>
      <c r="I224" s="881"/>
      <c r="J224" s="881"/>
      <c r="K224" s="881"/>
      <c r="L224" s="881"/>
      <c r="M224" s="881"/>
      <c r="N224" s="881"/>
      <c r="O224" s="881"/>
      <c r="P224" s="881"/>
      <c r="Q224" s="881"/>
      <c r="R224" s="881"/>
      <c r="S224" s="881"/>
      <c r="T224" s="881"/>
      <c r="U224" s="881"/>
      <c r="V224" s="881"/>
      <c r="W224" s="881"/>
      <c r="X224" s="881"/>
      <c r="Y224" s="881"/>
      <c r="Z224" s="881"/>
      <c r="AA224" s="881"/>
      <c r="AB224" s="881"/>
      <c r="AC224" s="881"/>
      <c r="AD224" s="881"/>
      <c r="AE224" s="881"/>
      <c r="AF224" s="881"/>
      <c r="AG224" s="881"/>
      <c r="AH224" s="881"/>
      <c r="AI224" s="881"/>
      <c r="AJ224" s="881"/>
      <c r="AK224" s="881"/>
      <c r="AL224" s="881"/>
      <c r="AM224" s="881"/>
      <c r="AN224" s="881"/>
      <c r="AO224" s="881"/>
      <c r="AP224" s="881"/>
      <c r="AQ224" s="881"/>
    </row>
    <row r="225" spans="1:43" x14ac:dyDescent="0.35">
      <c r="A225" s="881"/>
      <c r="B225" s="881"/>
      <c r="C225" s="881"/>
      <c r="D225" s="881"/>
      <c r="E225" s="881"/>
      <c r="F225" s="881"/>
      <c r="G225" s="881"/>
      <c r="H225" s="881"/>
      <c r="I225" s="881"/>
      <c r="J225" s="881"/>
      <c r="K225" s="881"/>
      <c r="L225" s="881"/>
      <c r="M225" s="881"/>
      <c r="N225" s="881"/>
      <c r="O225" s="881"/>
      <c r="P225" s="881"/>
      <c r="Q225" s="881"/>
      <c r="R225" s="881"/>
      <c r="S225" s="881"/>
      <c r="T225" s="881"/>
      <c r="U225" s="881"/>
      <c r="V225" s="881"/>
      <c r="W225" s="881"/>
      <c r="X225" s="881"/>
      <c r="Y225" s="881"/>
      <c r="Z225" s="881"/>
      <c r="AA225" s="881"/>
      <c r="AB225" s="881"/>
      <c r="AC225" s="881"/>
      <c r="AD225" s="881"/>
      <c r="AE225" s="881"/>
      <c r="AF225" s="881"/>
      <c r="AG225" s="881"/>
      <c r="AH225" s="881"/>
      <c r="AI225" s="881"/>
      <c r="AJ225" s="881"/>
      <c r="AK225" s="881"/>
      <c r="AL225" s="881"/>
      <c r="AM225" s="881"/>
      <c r="AN225" s="881"/>
      <c r="AO225" s="881"/>
      <c r="AP225" s="881"/>
      <c r="AQ225" s="881"/>
    </row>
    <row r="226" spans="1:43" x14ac:dyDescent="0.35">
      <c r="A226" s="881"/>
      <c r="B226" s="881"/>
      <c r="C226" s="881"/>
      <c r="D226" s="881"/>
      <c r="E226" s="881"/>
      <c r="F226" s="881"/>
      <c r="G226" s="881"/>
      <c r="H226" s="881"/>
      <c r="I226" s="881"/>
      <c r="J226" s="881"/>
      <c r="K226" s="881"/>
      <c r="L226" s="881"/>
      <c r="M226" s="881"/>
      <c r="N226" s="881"/>
      <c r="O226" s="881"/>
      <c r="P226" s="881"/>
      <c r="Q226" s="881"/>
      <c r="R226" s="881"/>
      <c r="S226" s="881"/>
      <c r="T226" s="881"/>
      <c r="U226" s="881"/>
      <c r="V226" s="881"/>
      <c r="W226" s="881"/>
      <c r="X226" s="881"/>
      <c r="Y226" s="881"/>
      <c r="Z226" s="881"/>
      <c r="AA226" s="881"/>
      <c r="AB226" s="881"/>
      <c r="AC226" s="881"/>
      <c r="AD226" s="881"/>
      <c r="AE226" s="881"/>
      <c r="AF226" s="881"/>
      <c r="AG226" s="881"/>
      <c r="AH226" s="881"/>
      <c r="AI226" s="881"/>
      <c r="AJ226" s="881"/>
      <c r="AK226" s="881"/>
      <c r="AL226" s="881"/>
      <c r="AM226" s="881"/>
      <c r="AN226" s="881"/>
      <c r="AO226" s="881"/>
      <c r="AP226" s="881"/>
      <c r="AQ226" s="881"/>
    </row>
    <row r="227" spans="1:43" x14ac:dyDescent="0.35">
      <c r="A227" s="881"/>
      <c r="B227" s="881"/>
      <c r="C227" s="881"/>
      <c r="D227" s="881"/>
      <c r="E227" s="881"/>
      <c r="F227" s="881"/>
      <c r="G227" s="881"/>
      <c r="H227" s="881"/>
      <c r="I227" s="881"/>
      <c r="J227" s="881"/>
      <c r="K227" s="881"/>
      <c r="L227" s="881"/>
      <c r="M227" s="881"/>
      <c r="N227" s="881"/>
      <c r="O227" s="881"/>
      <c r="P227" s="881"/>
      <c r="Q227" s="881"/>
      <c r="R227" s="881"/>
      <c r="S227" s="881"/>
      <c r="T227" s="881"/>
      <c r="U227" s="881"/>
      <c r="V227" s="881"/>
      <c r="W227" s="881"/>
      <c r="X227" s="881"/>
      <c r="Y227" s="881"/>
      <c r="Z227" s="881"/>
      <c r="AA227" s="881"/>
      <c r="AB227" s="881"/>
      <c r="AC227" s="881"/>
      <c r="AD227" s="881"/>
      <c r="AE227" s="881"/>
      <c r="AF227" s="881"/>
      <c r="AG227" s="881"/>
      <c r="AH227" s="881"/>
      <c r="AI227" s="881"/>
      <c r="AJ227" s="881"/>
      <c r="AK227" s="881"/>
      <c r="AL227" s="881"/>
      <c r="AM227" s="881"/>
      <c r="AN227" s="881"/>
      <c r="AO227" s="881"/>
      <c r="AP227" s="881"/>
      <c r="AQ227" s="881"/>
    </row>
    <row r="228" spans="1:43" x14ac:dyDescent="0.35">
      <c r="A228" s="881"/>
      <c r="B228" s="881"/>
      <c r="C228" s="881"/>
      <c r="D228" s="881"/>
      <c r="E228" s="881"/>
      <c r="F228" s="881"/>
      <c r="G228" s="881"/>
      <c r="H228" s="881"/>
      <c r="I228" s="881"/>
      <c r="J228" s="881"/>
      <c r="K228" s="881"/>
      <c r="L228" s="881"/>
      <c r="M228" s="881"/>
      <c r="N228" s="881"/>
      <c r="O228" s="881"/>
      <c r="P228" s="881"/>
      <c r="Q228" s="881"/>
      <c r="R228" s="881"/>
      <c r="S228" s="881"/>
      <c r="T228" s="881"/>
      <c r="U228" s="881"/>
      <c r="V228" s="881"/>
      <c r="W228" s="881"/>
      <c r="X228" s="881"/>
      <c r="Y228" s="881"/>
      <c r="Z228" s="881"/>
      <c r="AA228" s="881"/>
      <c r="AB228" s="881"/>
      <c r="AC228" s="881"/>
      <c r="AD228" s="881"/>
      <c r="AE228" s="881"/>
      <c r="AF228" s="881"/>
      <c r="AG228" s="881"/>
      <c r="AH228" s="881"/>
      <c r="AI228" s="881"/>
      <c r="AJ228" s="881"/>
      <c r="AK228" s="881"/>
      <c r="AL228" s="881"/>
      <c r="AM228" s="881"/>
      <c r="AN228" s="881"/>
      <c r="AO228" s="881"/>
      <c r="AP228" s="881"/>
      <c r="AQ228" s="881"/>
    </row>
    <row r="229" spans="1:43" x14ac:dyDescent="0.35">
      <c r="A229" s="881"/>
      <c r="B229" s="881"/>
      <c r="C229" s="881"/>
      <c r="D229" s="881"/>
      <c r="E229" s="881"/>
      <c r="F229" s="881"/>
      <c r="G229" s="881"/>
      <c r="H229" s="881"/>
      <c r="I229" s="881"/>
      <c r="J229" s="881"/>
      <c r="K229" s="881"/>
      <c r="L229" s="881"/>
      <c r="M229" s="881"/>
      <c r="N229" s="881"/>
      <c r="O229" s="881"/>
      <c r="P229" s="881"/>
      <c r="Q229" s="881"/>
      <c r="R229" s="881"/>
      <c r="S229" s="881"/>
      <c r="T229" s="881"/>
      <c r="U229" s="881"/>
      <c r="V229" s="881"/>
      <c r="W229" s="881"/>
      <c r="X229" s="881"/>
      <c r="Y229" s="881"/>
      <c r="Z229" s="881"/>
      <c r="AA229" s="881"/>
      <c r="AB229" s="881"/>
      <c r="AC229" s="881"/>
      <c r="AD229" s="881"/>
      <c r="AE229" s="881"/>
      <c r="AF229" s="881"/>
      <c r="AG229" s="881"/>
      <c r="AH229" s="881"/>
      <c r="AI229" s="881"/>
      <c r="AJ229" s="881"/>
      <c r="AK229" s="881"/>
      <c r="AL229" s="881"/>
      <c r="AM229" s="881"/>
      <c r="AN229" s="881"/>
      <c r="AO229" s="881"/>
      <c r="AP229" s="881"/>
      <c r="AQ229" s="881"/>
    </row>
    <row r="230" spans="1:43" x14ac:dyDescent="0.35">
      <c r="A230" s="881"/>
      <c r="B230" s="881"/>
      <c r="C230" s="881"/>
      <c r="D230" s="881"/>
      <c r="E230" s="881"/>
      <c r="F230" s="881"/>
      <c r="G230" s="881"/>
      <c r="H230" s="881"/>
      <c r="I230" s="881"/>
      <c r="J230" s="881"/>
      <c r="K230" s="881"/>
      <c r="L230" s="881"/>
      <c r="M230" s="881"/>
      <c r="N230" s="881"/>
      <c r="O230" s="881"/>
      <c r="P230" s="881"/>
      <c r="Q230" s="881"/>
      <c r="R230" s="881"/>
      <c r="S230" s="881"/>
      <c r="T230" s="881"/>
      <c r="U230" s="881"/>
      <c r="V230" s="881"/>
      <c r="W230" s="881"/>
      <c r="X230" s="881"/>
      <c r="Y230" s="881"/>
      <c r="Z230" s="881"/>
      <c r="AA230" s="881"/>
      <c r="AB230" s="881"/>
      <c r="AC230" s="881"/>
      <c r="AD230" s="881"/>
      <c r="AE230" s="881"/>
      <c r="AF230" s="881"/>
      <c r="AG230" s="881"/>
      <c r="AH230" s="881"/>
      <c r="AI230" s="881"/>
      <c r="AJ230" s="881"/>
      <c r="AK230" s="881"/>
      <c r="AL230" s="881"/>
      <c r="AM230" s="881"/>
      <c r="AN230" s="881"/>
      <c r="AO230" s="881"/>
      <c r="AP230" s="881"/>
      <c r="AQ230" s="881"/>
    </row>
    <row r="231" spans="1:43" x14ac:dyDescent="0.35">
      <c r="A231" s="881"/>
      <c r="B231" s="881"/>
      <c r="C231" s="881"/>
      <c r="D231" s="881"/>
      <c r="E231" s="881"/>
      <c r="F231" s="881"/>
      <c r="G231" s="881"/>
      <c r="H231" s="881"/>
      <c r="I231" s="881"/>
      <c r="J231" s="881"/>
      <c r="K231" s="881"/>
      <c r="L231" s="881"/>
      <c r="M231" s="881"/>
      <c r="N231" s="881"/>
      <c r="O231" s="881"/>
      <c r="P231" s="881"/>
      <c r="Q231" s="881"/>
      <c r="R231" s="881"/>
      <c r="S231" s="881"/>
      <c r="T231" s="881"/>
      <c r="U231" s="881"/>
      <c r="V231" s="881"/>
      <c r="W231" s="881"/>
      <c r="X231" s="881"/>
      <c r="Y231" s="881"/>
      <c r="Z231" s="881"/>
      <c r="AA231" s="881"/>
      <c r="AB231" s="881"/>
      <c r="AC231" s="881"/>
      <c r="AD231" s="881"/>
      <c r="AE231" s="881"/>
      <c r="AF231" s="881"/>
      <c r="AG231" s="881"/>
      <c r="AH231" s="881"/>
      <c r="AI231" s="881"/>
      <c r="AJ231" s="881"/>
      <c r="AK231" s="881"/>
      <c r="AL231" s="881"/>
      <c r="AM231" s="881"/>
      <c r="AN231" s="881"/>
      <c r="AO231" s="881"/>
      <c r="AP231" s="881"/>
      <c r="AQ231" s="881"/>
    </row>
    <row r="232" spans="1:43" x14ac:dyDescent="0.35">
      <c r="A232" s="881"/>
      <c r="B232" s="881"/>
      <c r="C232" s="881"/>
      <c r="D232" s="881"/>
      <c r="E232" s="881"/>
      <c r="F232" s="881"/>
      <c r="G232" s="881"/>
      <c r="H232" s="881"/>
      <c r="I232" s="881"/>
      <c r="J232" s="881"/>
      <c r="K232" s="881"/>
      <c r="L232" s="881"/>
      <c r="M232" s="881"/>
      <c r="N232" s="881"/>
      <c r="O232" s="881"/>
      <c r="P232" s="881"/>
      <c r="Q232" s="881"/>
      <c r="R232" s="881"/>
      <c r="S232" s="881"/>
      <c r="T232" s="881"/>
      <c r="U232" s="881"/>
      <c r="V232" s="881"/>
      <c r="W232" s="881"/>
      <c r="X232" s="881"/>
      <c r="Y232" s="881"/>
      <c r="Z232" s="881"/>
      <c r="AA232" s="881"/>
      <c r="AB232" s="881"/>
      <c r="AC232" s="881"/>
      <c r="AD232" s="881"/>
      <c r="AE232" s="881"/>
      <c r="AF232" s="881"/>
      <c r="AG232" s="881"/>
      <c r="AH232" s="881"/>
      <c r="AI232" s="881"/>
      <c r="AJ232" s="881"/>
      <c r="AK232" s="881"/>
      <c r="AL232" s="881"/>
      <c r="AM232" s="881"/>
      <c r="AN232" s="881"/>
      <c r="AO232" s="881"/>
      <c r="AP232" s="881"/>
      <c r="AQ232" s="881"/>
    </row>
    <row r="233" spans="1:43" x14ac:dyDescent="0.35">
      <c r="A233" s="881"/>
      <c r="B233" s="881"/>
      <c r="C233" s="881"/>
      <c r="D233" s="881"/>
      <c r="E233" s="881"/>
      <c r="F233" s="881"/>
      <c r="G233" s="881"/>
      <c r="H233" s="881"/>
      <c r="I233" s="881"/>
      <c r="J233" s="881"/>
      <c r="K233" s="881"/>
      <c r="L233" s="881"/>
      <c r="M233" s="881"/>
      <c r="N233" s="881"/>
      <c r="O233" s="881"/>
      <c r="P233" s="881"/>
      <c r="Q233" s="881"/>
      <c r="R233" s="881"/>
      <c r="S233" s="881"/>
      <c r="T233" s="881"/>
      <c r="U233" s="881"/>
      <c r="V233" s="881"/>
      <c r="W233" s="881"/>
      <c r="X233" s="881"/>
      <c r="Y233" s="881"/>
      <c r="Z233" s="881"/>
      <c r="AA233" s="881"/>
      <c r="AB233" s="881"/>
      <c r="AC233" s="881"/>
      <c r="AD233" s="881"/>
      <c r="AE233" s="881"/>
      <c r="AF233" s="881"/>
      <c r="AG233" s="881"/>
      <c r="AH233" s="881"/>
      <c r="AI233" s="881"/>
      <c r="AJ233" s="881"/>
      <c r="AK233" s="881"/>
      <c r="AL233" s="881"/>
      <c r="AM233" s="881"/>
      <c r="AN233" s="881"/>
      <c r="AO233" s="881"/>
      <c r="AP233" s="881"/>
      <c r="AQ233" s="881"/>
    </row>
    <row r="234" spans="1:43" x14ac:dyDescent="0.35">
      <c r="A234" s="881"/>
      <c r="B234" s="881"/>
      <c r="C234" s="881"/>
      <c r="D234" s="881"/>
      <c r="E234" s="881"/>
      <c r="F234" s="881"/>
      <c r="G234" s="881"/>
      <c r="H234" s="881"/>
      <c r="I234" s="881"/>
      <c r="J234" s="881"/>
      <c r="K234" s="881"/>
      <c r="L234" s="881"/>
      <c r="M234" s="881"/>
      <c r="N234" s="881"/>
      <c r="O234" s="881"/>
      <c r="P234" s="881"/>
      <c r="Q234" s="881"/>
      <c r="R234" s="881"/>
      <c r="S234" s="881"/>
      <c r="T234" s="881"/>
      <c r="U234" s="881"/>
      <c r="V234" s="881"/>
      <c r="W234" s="881"/>
      <c r="X234" s="881"/>
      <c r="Y234" s="881"/>
      <c r="Z234" s="881"/>
      <c r="AA234" s="881"/>
      <c r="AB234" s="881"/>
      <c r="AC234" s="881"/>
      <c r="AD234" s="881"/>
      <c r="AE234" s="881"/>
      <c r="AF234" s="881"/>
      <c r="AG234" s="881"/>
      <c r="AH234" s="881"/>
      <c r="AI234" s="881"/>
      <c r="AJ234" s="881"/>
      <c r="AK234" s="881"/>
      <c r="AL234" s="881"/>
      <c r="AM234" s="881"/>
      <c r="AN234" s="881"/>
      <c r="AO234" s="881"/>
      <c r="AP234" s="881"/>
      <c r="AQ234" s="881"/>
    </row>
    <row r="235" spans="1:43" x14ac:dyDescent="0.35">
      <c r="A235" s="881"/>
      <c r="B235" s="881"/>
      <c r="C235" s="881"/>
      <c r="D235" s="881"/>
      <c r="E235" s="881"/>
      <c r="F235" s="881"/>
      <c r="G235" s="881"/>
      <c r="H235" s="881"/>
      <c r="I235" s="881"/>
      <c r="J235" s="881"/>
      <c r="K235" s="881"/>
      <c r="L235" s="881"/>
      <c r="M235" s="881"/>
      <c r="N235" s="881"/>
      <c r="O235" s="881"/>
      <c r="P235" s="881"/>
      <c r="Q235" s="881"/>
      <c r="R235" s="881"/>
      <c r="S235" s="881"/>
      <c r="T235" s="881"/>
      <c r="U235" s="881"/>
      <c r="V235" s="881"/>
      <c r="W235" s="881"/>
      <c r="X235" s="881"/>
      <c r="Y235" s="881"/>
      <c r="Z235" s="881"/>
      <c r="AA235" s="881"/>
      <c r="AB235" s="881"/>
      <c r="AC235" s="881"/>
      <c r="AD235" s="881"/>
      <c r="AE235" s="881"/>
      <c r="AF235" s="881"/>
      <c r="AG235" s="881"/>
      <c r="AH235" s="881"/>
      <c r="AI235" s="881"/>
      <c r="AJ235" s="881"/>
      <c r="AK235" s="881"/>
      <c r="AL235" s="881"/>
      <c r="AM235" s="881"/>
      <c r="AN235" s="881"/>
      <c r="AO235" s="881"/>
      <c r="AP235" s="881"/>
      <c r="AQ235" s="881"/>
    </row>
    <row r="236" spans="1:43" x14ac:dyDescent="0.35">
      <c r="A236" s="881"/>
      <c r="B236" s="881"/>
      <c r="C236" s="881"/>
      <c r="D236" s="881"/>
      <c r="E236" s="881"/>
      <c r="F236" s="881"/>
      <c r="G236" s="881"/>
      <c r="H236" s="881"/>
      <c r="I236" s="881"/>
      <c r="J236" s="881"/>
      <c r="K236" s="881"/>
      <c r="L236" s="881"/>
      <c r="M236" s="881"/>
      <c r="N236" s="881"/>
      <c r="O236" s="881"/>
      <c r="P236" s="881"/>
      <c r="Q236" s="881"/>
      <c r="R236" s="881"/>
      <c r="S236" s="881"/>
      <c r="T236" s="881"/>
      <c r="U236" s="881"/>
      <c r="V236" s="881"/>
      <c r="W236" s="881"/>
      <c r="X236" s="881"/>
      <c r="Y236" s="881"/>
      <c r="Z236" s="881"/>
      <c r="AA236" s="881"/>
      <c r="AB236" s="881"/>
      <c r="AC236" s="881"/>
      <c r="AD236" s="881"/>
      <c r="AE236" s="881"/>
      <c r="AF236" s="881"/>
      <c r="AG236" s="881"/>
      <c r="AH236" s="881"/>
      <c r="AI236" s="881"/>
      <c r="AJ236" s="881"/>
      <c r="AK236" s="881"/>
      <c r="AL236" s="881"/>
      <c r="AM236" s="881"/>
      <c r="AN236" s="881"/>
      <c r="AO236" s="881"/>
      <c r="AP236" s="881"/>
      <c r="AQ236" s="881"/>
    </row>
    <row r="237" spans="1:43" x14ac:dyDescent="0.35">
      <c r="A237" s="881"/>
      <c r="B237" s="881"/>
      <c r="C237" s="881"/>
      <c r="D237" s="881"/>
      <c r="E237" s="881"/>
      <c r="F237" s="881"/>
      <c r="G237" s="881"/>
      <c r="H237" s="881"/>
      <c r="I237" s="881"/>
      <c r="J237" s="881"/>
      <c r="K237" s="881"/>
      <c r="L237" s="881"/>
      <c r="M237" s="881"/>
      <c r="N237" s="881"/>
      <c r="O237" s="881"/>
      <c r="P237" s="881"/>
      <c r="Q237" s="881"/>
      <c r="R237" s="881"/>
      <c r="S237" s="881"/>
      <c r="T237" s="881"/>
      <c r="U237" s="881"/>
      <c r="V237" s="881"/>
      <c r="W237" s="881"/>
      <c r="X237" s="881"/>
      <c r="Y237" s="881"/>
      <c r="Z237" s="881"/>
      <c r="AA237" s="881"/>
      <c r="AB237" s="881"/>
      <c r="AC237" s="881"/>
      <c r="AD237" s="881"/>
      <c r="AE237" s="881"/>
      <c r="AF237" s="881"/>
      <c r="AG237" s="881"/>
      <c r="AH237" s="881"/>
      <c r="AI237" s="881"/>
      <c r="AJ237" s="881"/>
      <c r="AK237" s="881"/>
      <c r="AL237" s="881"/>
      <c r="AM237" s="881"/>
      <c r="AN237" s="881"/>
      <c r="AO237" s="881"/>
      <c r="AP237" s="881"/>
      <c r="AQ237" s="881"/>
    </row>
    <row r="238" spans="1:43" x14ac:dyDescent="0.35">
      <c r="A238" s="881"/>
      <c r="B238" s="881"/>
      <c r="C238" s="881"/>
      <c r="D238" s="881"/>
      <c r="E238" s="881"/>
      <c r="F238" s="881"/>
      <c r="G238" s="881"/>
      <c r="H238" s="881"/>
      <c r="I238" s="881"/>
      <c r="J238" s="881"/>
      <c r="K238" s="881"/>
      <c r="L238" s="881"/>
      <c r="M238" s="881"/>
      <c r="N238" s="881"/>
      <c r="O238" s="881"/>
      <c r="P238" s="881"/>
      <c r="Q238" s="881"/>
      <c r="R238" s="881"/>
      <c r="S238" s="881"/>
      <c r="T238" s="881"/>
      <c r="U238" s="881"/>
      <c r="V238" s="881"/>
      <c r="W238" s="881"/>
      <c r="X238" s="881"/>
      <c r="Y238" s="881"/>
      <c r="Z238" s="881"/>
      <c r="AA238" s="881"/>
      <c r="AB238" s="881"/>
      <c r="AC238" s="881"/>
      <c r="AD238" s="881"/>
      <c r="AE238" s="881"/>
      <c r="AF238" s="881"/>
      <c r="AG238" s="881"/>
      <c r="AH238" s="881"/>
      <c r="AI238" s="881"/>
      <c r="AJ238" s="881"/>
      <c r="AK238" s="881"/>
      <c r="AL238" s="881"/>
      <c r="AM238" s="881"/>
      <c r="AN238" s="881"/>
      <c r="AO238" s="881"/>
      <c r="AP238" s="881"/>
      <c r="AQ238" s="881"/>
    </row>
    <row r="239" spans="1:43" x14ac:dyDescent="0.35">
      <c r="A239" s="881"/>
      <c r="B239" s="881"/>
      <c r="C239" s="881"/>
      <c r="D239" s="881"/>
      <c r="E239" s="881"/>
      <c r="F239" s="881"/>
      <c r="G239" s="881"/>
      <c r="H239" s="881"/>
      <c r="I239" s="881"/>
      <c r="J239" s="881"/>
      <c r="K239" s="881"/>
      <c r="L239" s="881"/>
      <c r="M239" s="881"/>
      <c r="N239" s="881"/>
      <c r="O239" s="881"/>
      <c r="P239" s="881"/>
      <c r="Q239" s="881"/>
      <c r="R239" s="881"/>
      <c r="S239" s="881"/>
      <c r="T239" s="881"/>
      <c r="U239" s="881"/>
      <c r="V239" s="881"/>
      <c r="W239" s="881"/>
      <c r="X239" s="881"/>
      <c r="Y239" s="881"/>
      <c r="Z239" s="881"/>
      <c r="AA239" s="881"/>
      <c r="AB239" s="881"/>
      <c r="AC239" s="881"/>
      <c r="AD239" s="881"/>
      <c r="AE239" s="881"/>
      <c r="AF239" s="881"/>
      <c r="AG239" s="881"/>
      <c r="AH239" s="881"/>
      <c r="AI239" s="881"/>
      <c r="AJ239" s="881"/>
      <c r="AK239" s="881"/>
      <c r="AL239" s="881"/>
      <c r="AM239" s="881"/>
      <c r="AN239" s="881"/>
      <c r="AO239" s="881"/>
      <c r="AP239" s="881"/>
      <c r="AQ239" s="881"/>
    </row>
    <row r="240" spans="1:43" x14ac:dyDescent="0.35">
      <c r="A240" s="881"/>
      <c r="B240" s="881"/>
      <c r="C240" s="881"/>
      <c r="D240" s="881"/>
      <c r="E240" s="881"/>
      <c r="F240" s="881"/>
      <c r="G240" s="881"/>
      <c r="H240" s="881"/>
      <c r="I240" s="881"/>
      <c r="J240" s="881"/>
      <c r="K240" s="881"/>
      <c r="L240" s="881"/>
      <c r="M240" s="881"/>
      <c r="N240" s="881"/>
      <c r="O240" s="881"/>
      <c r="P240" s="881"/>
      <c r="Q240" s="881"/>
      <c r="R240" s="881"/>
      <c r="S240" s="881"/>
      <c r="T240" s="881"/>
      <c r="U240" s="881"/>
      <c r="V240" s="881"/>
      <c r="W240" s="881"/>
      <c r="X240" s="881"/>
      <c r="Y240" s="881"/>
      <c r="Z240" s="881"/>
      <c r="AA240" s="881"/>
      <c r="AB240" s="881"/>
      <c r="AC240" s="881"/>
      <c r="AD240" s="881"/>
      <c r="AE240" s="881"/>
      <c r="AF240" s="881"/>
      <c r="AG240" s="881"/>
      <c r="AH240" s="881"/>
      <c r="AI240" s="881"/>
      <c r="AJ240" s="881"/>
      <c r="AK240" s="881"/>
      <c r="AL240" s="881"/>
      <c r="AM240" s="881"/>
      <c r="AN240" s="881"/>
      <c r="AO240" s="881"/>
      <c r="AP240" s="881"/>
      <c r="AQ240" s="881"/>
    </row>
    <row r="241" spans="1:43" x14ac:dyDescent="0.35">
      <c r="A241" s="881"/>
      <c r="B241" s="881"/>
      <c r="C241" s="881"/>
      <c r="D241" s="881"/>
      <c r="E241" s="881"/>
      <c r="F241" s="881"/>
      <c r="G241" s="881"/>
      <c r="H241" s="881"/>
      <c r="I241" s="881"/>
      <c r="J241" s="881"/>
      <c r="K241" s="881"/>
      <c r="L241" s="881"/>
      <c r="M241" s="881"/>
      <c r="N241" s="881"/>
      <c r="O241" s="881"/>
      <c r="P241" s="881"/>
      <c r="Q241" s="881"/>
      <c r="R241" s="881"/>
      <c r="S241" s="881"/>
      <c r="T241" s="881"/>
      <c r="U241" s="881"/>
      <c r="V241" s="881"/>
      <c r="W241" s="881"/>
      <c r="X241" s="881"/>
      <c r="Y241" s="881"/>
      <c r="Z241" s="881"/>
      <c r="AA241" s="881"/>
      <c r="AB241" s="881"/>
      <c r="AC241" s="881"/>
      <c r="AD241" s="881"/>
      <c r="AE241" s="881"/>
      <c r="AF241" s="881"/>
      <c r="AG241" s="881"/>
      <c r="AH241" s="881"/>
      <c r="AI241" s="881"/>
      <c r="AJ241" s="881"/>
      <c r="AK241" s="881"/>
      <c r="AL241" s="881"/>
      <c r="AM241" s="881"/>
      <c r="AN241" s="881"/>
      <c r="AO241" s="881"/>
      <c r="AP241" s="881"/>
      <c r="AQ241" s="881"/>
    </row>
    <row r="242" spans="1:43" x14ac:dyDescent="0.35">
      <c r="A242" s="881"/>
      <c r="B242" s="881"/>
      <c r="C242" s="881"/>
      <c r="D242" s="881"/>
      <c r="E242" s="881"/>
      <c r="F242" s="881"/>
      <c r="G242" s="881"/>
      <c r="H242" s="881"/>
      <c r="I242" s="881"/>
      <c r="J242" s="881"/>
      <c r="K242" s="881"/>
      <c r="L242" s="881"/>
      <c r="M242" s="881"/>
      <c r="N242" s="881"/>
      <c r="O242" s="881"/>
      <c r="P242" s="881"/>
      <c r="Q242" s="881"/>
      <c r="R242" s="881"/>
      <c r="S242" s="881"/>
      <c r="T242" s="881"/>
      <c r="U242" s="881"/>
      <c r="V242" s="881"/>
      <c r="W242" s="881"/>
      <c r="X242" s="881"/>
      <c r="Y242" s="881"/>
      <c r="Z242" s="881"/>
      <c r="AA242" s="881"/>
      <c r="AB242" s="881"/>
      <c r="AC242" s="881"/>
      <c r="AD242" s="881"/>
      <c r="AE242" s="881"/>
      <c r="AF242" s="881"/>
      <c r="AG242" s="881"/>
      <c r="AH242" s="881"/>
      <c r="AI242" s="881"/>
      <c r="AJ242" s="881"/>
      <c r="AK242" s="881"/>
      <c r="AL242" s="881"/>
      <c r="AM242" s="881"/>
      <c r="AN242" s="881"/>
      <c r="AO242" s="881"/>
      <c r="AP242" s="881"/>
      <c r="AQ242" s="881"/>
    </row>
    <row r="243" spans="1:43" x14ac:dyDescent="0.35">
      <c r="A243" s="881"/>
      <c r="B243" s="881"/>
      <c r="C243" s="881"/>
      <c r="D243" s="881"/>
      <c r="E243" s="881"/>
      <c r="F243" s="881"/>
      <c r="G243" s="881"/>
      <c r="H243" s="881"/>
      <c r="I243" s="881"/>
      <c r="J243" s="881"/>
      <c r="K243" s="881"/>
      <c r="L243" s="881"/>
      <c r="M243" s="881"/>
      <c r="N243" s="881"/>
      <c r="O243" s="881"/>
      <c r="P243" s="881"/>
      <c r="Q243" s="881"/>
      <c r="R243" s="881"/>
      <c r="S243" s="881"/>
      <c r="T243" s="881"/>
      <c r="U243" s="881"/>
      <c r="V243" s="881"/>
      <c r="W243" s="881"/>
      <c r="X243" s="881"/>
      <c r="Y243" s="881"/>
      <c r="Z243" s="881"/>
      <c r="AA243" s="881"/>
      <c r="AB243" s="881"/>
      <c r="AC243" s="881"/>
      <c r="AD243" s="881"/>
      <c r="AE243" s="881"/>
      <c r="AF243" s="881"/>
      <c r="AG243" s="881"/>
      <c r="AH243" s="881"/>
      <c r="AI243" s="881"/>
      <c r="AJ243" s="881"/>
      <c r="AK243" s="881"/>
      <c r="AL243" s="881"/>
      <c r="AM243" s="881"/>
      <c r="AN243" s="881"/>
      <c r="AO243" s="881"/>
      <c r="AP243" s="881"/>
      <c r="AQ243" s="881"/>
    </row>
    <row r="244" spans="1:43" x14ac:dyDescent="0.35">
      <c r="A244" s="881"/>
      <c r="B244" s="881"/>
      <c r="C244" s="881"/>
      <c r="D244" s="881"/>
      <c r="E244" s="881"/>
      <c r="F244" s="881"/>
      <c r="G244" s="881"/>
      <c r="H244" s="881"/>
      <c r="I244" s="881"/>
      <c r="J244" s="881"/>
      <c r="K244" s="881"/>
      <c r="L244" s="881"/>
      <c r="M244" s="881"/>
      <c r="N244" s="881"/>
      <c r="O244" s="881"/>
      <c r="P244" s="881"/>
      <c r="Q244" s="881"/>
      <c r="R244" s="881"/>
      <c r="S244" s="881"/>
      <c r="T244" s="881"/>
      <c r="U244" s="881"/>
      <c r="V244" s="881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  <c r="AG244" s="881"/>
      <c r="AH244" s="881"/>
      <c r="AI244" s="881"/>
      <c r="AJ244" s="881"/>
      <c r="AK244" s="881"/>
      <c r="AL244" s="881"/>
      <c r="AM244" s="881"/>
      <c r="AN244" s="881"/>
      <c r="AO244" s="881"/>
      <c r="AP244" s="881"/>
      <c r="AQ244" s="881"/>
    </row>
    <row r="245" spans="1:43" x14ac:dyDescent="0.35">
      <c r="A245" s="881"/>
      <c r="B245" s="881"/>
      <c r="C245" s="881"/>
      <c r="D245" s="881"/>
      <c r="E245" s="881"/>
      <c r="F245" s="881"/>
      <c r="G245" s="881"/>
      <c r="H245" s="881"/>
      <c r="I245" s="881"/>
      <c r="J245" s="881"/>
      <c r="K245" s="881"/>
      <c r="L245" s="881"/>
      <c r="M245" s="881"/>
      <c r="N245" s="881"/>
      <c r="O245" s="881"/>
      <c r="P245" s="881"/>
      <c r="Q245" s="881"/>
      <c r="R245" s="881"/>
      <c r="S245" s="881"/>
      <c r="T245" s="881"/>
      <c r="U245" s="881"/>
      <c r="V245" s="881"/>
      <c r="W245" s="881"/>
      <c r="X245" s="881"/>
      <c r="Y245" s="881"/>
      <c r="Z245" s="881"/>
      <c r="AA245" s="881"/>
      <c r="AB245" s="881"/>
      <c r="AC245" s="881"/>
      <c r="AD245" s="881"/>
      <c r="AE245" s="881"/>
      <c r="AF245" s="881"/>
      <c r="AG245" s="881"/>
      <c r="AH245" s="881"/>
      <c r="AI245" s="881"/>
      <c r="AJ245" s="881"/>
      <c r="AK245" s="881"/>
      <c r="AL245" s="881"/>
      <c r="AM245" s="881"/>
      <c r="AN245" s="881"/>
      <c r="AO245" s="881"/>
      <c r="AP245" s="881"/>
      <c r="AQ245" s="881"/>
    </row>
    <row r="246" spans="1:43" x14ac:dyDescent="0.35">
      <c r="A246" s="881"/>
      <c r="B246" s="881"/>
      <c r="C246" s="881"/>
      <c r="D246" s="881"/>
      <c r="E246" s="881"/>
      <c r="F246" s="881"/>
      <c r="G246" s="881"/>
      <c r="H246" s="881"/>
      <c r="I246" s="881"/>
      <c r="J246" s="881"/>
      <c r="K246" s="881"/>
      <c r="L246" s="881"/>
      <c r="M246" s="881"/>
      <c r="N246" s="881"/>
      <c r="O246" s="881"/>
      <c r="P246" s="881"/>
      <c r="Q246" s="881"/>
      <c r="R246" s="881"/>
      <c r="S246" s="881"/>
      <c r="T246" s="881"/>
      <c r="U246" s="881"/>
      <c r="V246" s="881"/>
      <c r="W246" s="881"/>
      <c r="X246" s="881"/>
      <c r="Y246" s="881"/>
      <c r="Z246" s="881"/>
      <c r="AA246" s="881"/>
      <c r="AB246" s="881"/>
      <c r="AC246" s="881"/>
      <c r="AD246" s="881"/>
      <c r="AE246" s="881"/>
      <c r="AF246" s="881"/>
      <c r="AG246" s="881"/>
      <c r="AH246" s="881"/>
      <c r="AI246" s="881"/>
      <c r="AJ246" s="881"/>
      <c r="AK246" s="881"/>
      <c r="AL246" s="881"/>
      <c r="AM246" s="881"/>
      <c r="AN246" s="881"/>
      <c r="AO246" s="881"/>
      <c r="AP246" s="881"/>
      <c r="AQ246" s="881"/>
    </row>
    <row r="247" spans="1:43" x14ac:dyDescent="0.35">
      <c r="A247" s="881"/>
      <c r="B247" s="881"/>
      <c r="C247" s="881"/>
      <c r="D247" s="881"/>
      <c r="E247" s="881"/>
      <c r="F247" s="881"/>
      <c r="G247" s="881"/>
      <c r="H247" s="881"/>
      <c r="I247" s="881"/>
      <c r="J247" s="881"/>
      <c r="K247" s="881"/>
      <c r="L247" s="881"/>
      <c r="M247" s="881"/>
      <c r="N247" s="881"/>
      <c r="O247" s="881"/>
      <c r="P247" s="881"/>
      <c r="Q247" s="881"/>
      <c r="R247" s="881"/>
      <c r="S247" s="881"/>
      <c r="T247" s="881"/>
      <c r="U247" s="881"/>
      <c r="V247" s="881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  <c r="AG247" s="881"/>
      <c r="AH247" s="881"/>
      <c r="AI247" s="881"/>
      <c r="AJ247" s="881"/>
      <c r="AK247" s="881"/>
      <c r="AL247" s="881"/>
      <c r="AM247" s="881"/>
      <c r="AN247" s="881"/>
      <c r="AO247" s="881"/>
      <c r="AP247" s="881"/>
      <c r="AQ247" s="881"/>
    </row>
    <row r="248" spans="1:43" x14ac:dyDescent="0.35">
      <c r="A248" s="881"/>
      <c r="B248" s="881"/>
      <c r="C248" s="881"/>
      <c r="D248" s="881"/>
      <c r="E248" s="881"/>
      <c r="F248" s="881"/>
      <c r="G248" s="881"/>
      <c r="H248" s="881"/>
      <c r="I248" s="881"/>
      <c r="J248" s="881"/>
      <c r="K248" s="881"/>
      <c r="L248" s="881"/>
      <c r="M248" s="881"/>
      <c r="N248" s="881"/>
      <c r="O248" s="881"/>
      <c r="P248" s="881"/>
      <c r="Q248" s="881"/>
      <c r="R248" s="881"/>
      <c r="S248" s="881"/>
      <c r="T248" s="881"/>
      <c r="U248" s="881"/>
      <c r="V248" s="881"/>
      <c r="W248" s="881"/>
      <c r="X248" s="881"/>
      <c r="Y248" s="881"/>
      <c r="Z248" s="881"/>
      <c r="AA248" s="881"/>
      <c r="AB248" s="881"/>
      <c r="AC248" s="881"/>
      <c r="AD248" s="881"/>
      <c r="AE248" s="881"/>
      <c r="AF248" s="881"/>
      <c r="AG248" s="881"/>
      <c r="AH248" s="881"/>
      <c r="AI248" s="881"/>
      <c r="AJ248" s="881"/>
      <c r="AK248" s="881"/>
      <c r="AL248" s="881"/>
      <c r="AM248" s="881"/>
      <c r="AN248" s="881"/>
      <c r="AO248" s="881"/>
      <c r="AP248" s="881"/>
      <c r="AQ248" s="881"/>
    </row>
    <row r="249" spans="1:43" x14ac:dyDescent="0.35">
      <c r="A249" s="881"/>
      <c r="B249" s="881"/>
      <c r="C249" s="881"/>
      <c r="D249" s="881"/>
      <c r="E249" s="881"/>
      <c r="F249" s="881"/>
      <c r="G249" s="881"/>
      <c r="H249" s="881"/>
      <c r="I249" s="881"/>
      <c r="J249" s="881"/>
      <c r="K249" s="881"/>
      <c r="L249" s="881"/>
      <c r="M249" s="881"/>
      <c r="N249" s="881"/>
      <c r="O249" s="881"/>
      <c r="P249" s="881"/>
      <c r="Q249" s="881"/>
      <c r="R249" s="881"/>
      <c r="S249" s="881"/>
      <c r="T249" s="881"/>
      <c r="U249" s="881"/>
      <c r="V249" s="881"/>
      <c r="W249" s="881"/>
      <c r="X249" s="881"/>
      <c r="Y249" s="881"/>
      <c r="Z249" s="881"/>
      <c r="AA249" s="881"/>
      <c r="AB249" s="881"/>
      <c r="AC249" s="881"/>
      <c r="AD249" s="881"/>
      <c r="AE249" s="881"/>
      <c r="AF249" s="881"/>
      <c r="AG249" s="881"/>
      <c r="AH249" s="881"/>
      <c r="AI249" s="881"/>
      <c r="AJ249" s="881"/>
      <c r="AK249" s="881"/>
      <c r="AL249" s="881"/>
      <c r="AM249" s="881"/>
      <c r="AN249" s="881"/>
      <c r="AO249" s="881"/>
      <c r="AP249" s="881"/>
      <c r="AQ249" s="881"/>
    </row>
    <row r="250" spans="1:43" x14ac:dyDescent="0.35">
      <c r="A250" s="881"/>
      <c r="B250" s="881"/>
      <c r="C250" s="881"/>
      <c r="D250" s="881"/>
      <c r="E250" s="881"/>
      <c r="F250" s="881"/>
      <c r="G250" s="881"/>
      <c r="H250" s="881"/>
      <c r="I250" s="881"/>
      <c r="J250" s="881"/>
      <c r="K250" s="881"/>
      <c r="L250" s="881"/>
      <c r="M250" s="881"/>
      <c r="N250" s="881"/>
      <c r="O250" s="881"/>
      <c r="P250" s="881"/>
      <c r="Q250" s="881"/>
      <c r="R250" s="881"/>
      <c r="S250" s="881"/>
      <c r="T250" s="881"/>
      <c r="U250" s="881"/>
      <c r="V250" s="881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  <c r="AG250" s="881"/>
      <c r="AH250" s="881"/>
      <c r="AI250" s="881"/>
      <c r="AJ250" s="881"/>
      <c r="AK250" s="881"/>
      <c r="AL250" s="881"/>
      <c r="AM250" s="881"/>
      <c r="AN250" s="881"/>
      <c r="AO250" s="881"/>
      <c r="AP250" s="881"/>
      <c r="AQ250" s="881"/>
    </row>
    <row r="251" spans="1:43" x14ac:dyDescent="0.35">
      <c r="A251" s="881"/>
      <c r="B251" s="881"/>
      <c r="C251" s="881"/>
      <c r="D251" s="881"/>
      <c r="E251" s="881"/>
      <c r="F251" s="881"/>
      <c r="G251" s="881"/>
      <c r="H251" s="881"/>
      <c r="I251" s="881"/>
      <c r="J251" s="881"/>
      <c r="K251" s="881"/>
      <c r="L251" s="881"/>
      <c r="M251" s="881"/>
      <c r="N251" s="881"/>
      <c r="O251" s="881"/>
      <c r="P251" s="881"/>
      <c r="Q251" s="881"/>
      <c r="R251" s="881"/>
      <c r="S251" s="881"/>
      <c r="T251" s="881"/>
      <c r="U251" s="881"/>
      <c r="V251" s="881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  <c r="AG251" s="881"/>
      <c r="AH251" s="881"/>
      <c r="AI251" s="881"/>
      <c r="AJ251" s="881"/>
      <c r="AK251" s="881"/>
      <c r="AL251" s="881"/>
      <c r="AM251" s="881"/>
      <c r="AN251" s="881"/>
      <c r="AO251" s="881"/>
      <c r="AP251" s="881"/>
      <c r="AQ251" s="881"/>
    </row>
    <row r="252" spans="1:43" x14ac:dyDescent="0.35">
      <c r="A252" s="881"/>
      <c r="B252" s="881"/>
      <c r="C252" s="881"/>
      <c r="D252" s="881"/>
      <c r="E252" s="881"/>
      <c r="F252" s="881"/>
      <c r="G252" s="881"/>
      <c r="H252" s="881"/>
      <c r="I252" s="881"/>
      <c r="J252" s="881"/>
      <c r="K252" s="881"/>
      <c r="L252" s="881"/>
      <c r="M252" s="881"/>
      <c r="N252" s="881"/>
      <c r="O252" s="881"/>
      <c r="P252" s="881"/>
      <c r="Q252" s="881"/>
      <c r="R252" s="881"/>
      <c r="S252" s="881"/>
      <c r="T252" s="881"/>
      <c r="U252" s="881"/>
      <c r="V252" s="881"/>
      <c r="W252" s="881"/>
      <c r="X252" s="881"/>
      <c r="Y252" s="881"/>
      <c r="Z252" s="881"/>
      <c r="AA252" s="881"/>
      <c r="AB252" s="881"/>
      <c r="AC252" s="881"/>
      <c r="AD252" s="881"/>
      <c r="AE252" s="881"/>
      <c r="AF252" s="881"/>
      <c r="AG252" s="881"/>
      <c r="AH252" s="881"/>
      <c r="AI252" s="881"/>
      <c r="AJ252" s="881"/>
      <c r="AK252" s="881"/>
      <c r="AL252" s="881"/>
      <c r="AM252" s="881"/>
      <c r="AN252" s="881"/>
      <c r="AO252" s="881"/>
      <c r="AP252" s="881"/>
      <c r="AQ252" s="881"/>
    </row>
    <row r="253" spans="1:43" x14ac:dyDescent="0.35">
      <c r="A253" s="881"/>
      <c r="B253" s="881"/>
      <c r="C253" s="881"/>
      <c r="D253" s="881"/>
      <c r="E253" s="881"/>
      <c r="F253" s="881"/>
      <c r="G253" s="881"/>
      <c r="H253" s="881"/>
      <c r="I253" s="881"/>
      <c r="J253" s="881"/>
      <c r="K253" s="881"/>
      <c r="L253" s="881"/>
      <c r="M253" s="881"/>
      <c r="N253" s="881"/>
      <c r="O253" s="881"/>
      <c r="P253" s="881"/>
      <c r="Q253" s="881"/>
      <c r="R253" s="881"/>
      <c r="S253" s="881"/>
      <c r="T253" s="881"/>
      <c r="U253" s="881"/>
      <c r="V253" s="881"/>
      <c r="W253" s="881"/>
      <c r="X253" s="881"/>
      <c r="Y253" s="881"/>
      <c r="Z253" s="881"/>
      <c r="AA253" s="881"/>
      <c r="AB253" s="881"/>
      <c r="AC253" s="881"/>
      <c r="AD253" s="881"/>
      <c r="AE253" s="881"/>
      <c r="AF253" s="881"/>
      <c r="AG253" s="881"/>
      <c r="AH253" s="881"/>
      <c r="AI253" s="881"/>
      <c r="AJ253" s="881"/>
      <c r="AK253" s="881"/>
      <c r="AL253" s="881"/>
      <c r="AM253" s="881"/>
      <c r="AN253" s="881"/>
      <c r="AO253" s="881"/>
      <c r="AP253" s="881"/>
      <c r="AQ253" s="881"/>
    </row>
    <row r="254" spans="1:43" x14ac:dyDescent="0.35">
      <c r="A254" s="881"/>
      <c r="B254" s="881"/>
      <c r="C254" s="881"/>
      <c r="D254" s="881"/>
      <c r="E254" s="881"/>
      <c r="F254" s="881"/>
      <c r="G254" s="881"/>
      <c r="H254" s="881"/>
      <c r="I254" s="881"/>
      <c r="J254" s="881"/>
      <c r="K254" s="881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  <c r="AG254" s="881"/>
      <c r="AH254" s="881"/>
      <c r="AI254" s="881"/>
      <c r="AJ254" s="881"/>
      <c r="AK254" s="881"/>
      <c r="AL254" s="881"/>
      <c r="AM254" s="881"/>
      <c r="AN254" s="881"/>
      <c r="AO254" s="881"/>
      <c r="AP254" s="881"/>
      <c r="AQ254" s="881"/>
    </row>
    <row r="255" spans="1:43" x14ac:dyDescent="0.35">
      <c r="A255" s="881"/>
      <c r="B255" s="881"/>
      <c r="C255" s="881"/>
      <c r="D255" s="881"/>
      <c r="E255" s="881"/>
      <c r="F255" s="881"/>
      <c r="G255" s="881"/>
      <c r="H255" s="881"/>
      <c r="I255" s="881"/>
      <c r="J255" s="881"/>
      <c r="K255" s="881"/>
      <c r="L255" s="881"/>
      <c r="M255" s="881"/>
      <c r="N255" s="881"/>
      <c r="O255" s="881"/>
      <c r="P255" s="881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  <c r="AG255" s="881"/>
      <c r="AH255" s="881"/>
      <c r="AI255" s="881"/>
      <c r="AJ255" s="881"/>
      <c r="AK255" s="881"/>
      <c r="AL255" s="881"/>
      <c r="AM255" s="881"/>
      <c r="AN255" s="881"/>
      <c r="AO255" s="881"/>
      <c r="AP255" s="881"/>
      <c r="AQ255" s="881"/>
    </row>
    <row r="256" spans="1:43" x14ac:dyDescent="0.35">
      <c r="A256" s="881"/>
      <c r="B256" s="881"/>
      <c r="C256" s="881"/>
      <c r="D256" s="881"/>
      <c r="E256" s="881"/>
      <c r="F256" s="881"/>
      <c r="G256" s="881"/>
      <c r="H256" s="881"/>
      <c r="I256" s="881"/>
      <c r="J256" s="881"/>
      <c r="K256" s="881"/>
      <c r="L256" s="881"/>
      <c r="M256" s="881"/>
      <c r="N256" s="881"/>
      <c r="O256" s="881"/>
      <c r="P256" s="881"/>
      <c r="Q256" s="881"/>
      <c r="R256" s="881"/>
      <c r="S256" s="881"/>
      <c r="T256" s="881"/>
      <c r="U256" s="881"/>
      <c r="V256" s="881"/>
      <c r="W256" s="881"/>
      <c r="X256" s="881"/>
      <c r="Y256" s="881"/>
      <c r="Z256" s="881"/>
      <c r="AA256" s="881"/>
      <c r="AB256" s="881"/>
      <c r="AC256" s="881"/>
      <c r="AD256" s="881"/>
      <c r="AE256" s="881"/>
      <c r="AF256" s="881"/>
      <c r="AG256" s="881"/>
      <c r="AH256" s="881"/>
      <c r="AI256" s="881"/>
      <c r="AJ256" s="881"/>
      <c r="AK256" s="881"/>
      <c r="AL256" s="881"/>
      <c r="AM256" s="881"/>
      <c r="AN256" s="881"/>
      <c r="AO256" s="881"/>
      <c r="AP256" s="881"/>
      <c r="AQ256" s="881"/>
    </row>
    <row r="257" spans="1:43" x14ac:dyDescent="0.35">
      <c r="A257" s="881"/>
      <c r="B257" s="881"/>
      <c r="C257" s="881"/>
      <c r="D257" s="881"/>
      <c r="E257" s="881"/>
      <c r="F257" s="881"/>
      <c r="G257" s="881"/>
      <c r="H257" s="881"/>
      <c r="I257" s="881"/>
      <c r="J257" s="881"/>
      <c r="K257" s="881"/>
      <c r="L257" s="881"/>
      <c r="M257" s="881"/>
      <c r="N257" s="881"/>
      <c r="O257" s="881"/>
      <c r="P257" s="881"/>
      <c r="Q257" s="881"/>
      <c r="R257" s="881"/>
      <c r="S257" s="881"/>
      <c r="T257" s="881"/>
      <c r="U257" s="881"/>
      <c r="V257" s="881"/>
      <c r="W257" s="881"/>
      <c r="X257" s="881"/>
      <c r="Y257" s="881"/>
      <c r="Z257" s="881"/>
      <c r="AA257" s="881"/>
      <c r="AB257" s="881"/>
      <c r="AC257" s="881"/>
      <c r="AD257" s="881"/>
      <c r="AE257" s="881"/>
      <c r="AF257" s="881"/>
      <c r="AG257" s="881"/>
      <c r="AH257" s="881"/>
      <c r="AI257" s="881"/>
      <c r="AJ257" s="881"/>
      <c r="AK257" s="881"/>
      <c r="AL257" s="881"/>
      <c r="AM257" s="881"/>
      <c r="AN257" s="881"/>
      <c r="AO257" s="881"/>
      <c r="AP257" s="881"/>
      <c r="AQ257" s="881"/>
    </row>
    <row r="258" spans="1:43" x14ac:dyDescent="0.35">
      <c r="A258" s="881"/>
      <c r="B258" s="881"/>
      <c r="C258" s="881"/>
      <c r="D258" s="881"/>
      <c r="E258" s="881"/>
      <c r="F258" s="881"/>
      <c r="G258" s="881"/>
      <c r="H258" s="881"/>
      <c r="I258" s="881"/>
      <c r="J258" s="881"/>
      <c r="K258" s="881"/>
      <c r="L258" s="881"/>
      <c r="M258" s="881"/>
      <c r="N258" s="881"/>
      <c r="O258" s="881"/>
      <c r="P258" s="881"/>
      <c r="Q258" s="881"/>
      <c r="R258" s="881"/>
      <c r="S258" s="881"/>
      <c r="T258" s="881"/>
      <c r="U258" s="881"/>
      <c r="V258" s="881"/>
      <c r="W258" s="881"/>
      <c r="X258" s="881"/>
      <c r="Y258" s="881"/>
      <c r="Z258" s="881"/>
      <c r="AA258" s="881"/>
      <c r="AB258" s="881"/>
      <c r="AC258" s="881"/>
      <c r="AD258" s="881"/>
      <c r="AE258" s="881"/>
      <c r="AF258" s="881"/>
      <c r="AG258" s="881"/>
      <c r="AH258" s="881"/>
      <c r="AI258" s="881"/>
      <c r="AJ258" s="881"/>
      <c r="AK258" s="881"/>
      <c r="AL258" s="881"/>
      <c r="AM258" s="881"/>
      <c r="AN258" s="881"/>
      <c r="AO258" s="881"/>
      <c r="AP258" s="881"/>
      <c r="AQ258" s="881"/>
    </row>
    <row r="259" spans="1:43" x14ac:dyDescent="0.35">
      <c r="A259" s="881"/>
      <c r="B259" s="881"/>
      <c r="C259" s="881"/>
      <c r="D259" s="881"/>
      <c r="E259" s="881"/>
      <c r="F259" s="881"/>
      <c r="G259" s="881"/>
      <c r="H259" s="881"/>
      <c r="I259" s="881"/>
      <c r="J259" s="881"/>
      <c r="K259" s="881"/>
      <c r="L259" s="881"/>
      <c r="M259" s="881"/>
      <c r="N259" s="881"/>
      <c r="O259" s="881"/>
      <c r="P259" s="881"/>
      <c r="Q259" s="881"/>
      <c r="R259" s="881"/>
      <c r="S259" s="881"/>
      <c r="T259" s="881"/>
      <c r="U259" s="881"/>
      <c r="V259" s="881"/>
      <c r="W259" s="881"/>
      <c r="X259" s="881"/>
      <c r="Y259" s="881"/>
      <c r="Z259" s="881"/>
      <c r="AA259" s="881"/>
      <c r="AB259" s="881"/>
      <c r="AC259" s="881"/>
      <c r="AD259" s="881"/>
      <c r="AE259" s="881"/>
      <c r="AF259" s="881"/>
      <c r="AG259" s="881"/>
      <c r="AH259" s="881"/>
      <c r="AI259" s="881"/>
      <c r="AJ259" s="881"/>
      <c r="AK259" s="881"/>
      <c r="AL259" s="881"/>
      <c r="AM259" s="881"/>
      <c r="AN259" s="881"/>
      <c r="AO259" s="881"/>
      <c r="AP259" s="881"/>
      <c r="AQ259" s="881"/>
    </row>
    <row r="260" spans="1:43" x14ac:dyDescent="0.35">
      <c r="A260" s="881"/>
      <c r="B260" s="881"/>
      <c r="C260" s="881"/>
      <c r="D260" s="881"/>
      <c r="E260" s="881"/>
      <c r="F260" s="881"/>
      <c r="G260" s="881"/>
      <c r="H260" s="881"/>
      <c r="I260" s="881"/>
      <c r="J260" s="881"/>
      <c r="K260" s="881"/>
      <c r="L260" s="881"/>
      <c r="M260" s="881"/>
      <c r="N260" s="881"/>
      <c r="O260" s="881"/>
      <c r="P260" s="881"/>
      <c r="Q260" s="881"/>
      <c r="R260" s="881"/>
      <c r="S260" s="881"/>
      <c r="T260" s="881"/>
      <c r="U260" s="881"/>
      <c r="V260" s="881"/>
      <c r="W260" s="881"/>
      <c r="X260" s="881"/>
      <c r="Y260" s="881"/>
      <c r="Z260" s="881"/>
      <c r="AA260" s="881"/>
      <c r="AB260" s="881"/>
      <c r="AC260" s="881"/>
      <c r="AD260" s="881"/>
      <c r="AE260" s="881"/>
      <c r="AF260" s="881"/>
      <c r="AG260" s="881"/>
      <c r="AH260" s="881"/>
      <c r="AI260" s="881"/>
      <c r="AJ260" s="881"/>
      <c r="AK260" s="881"/>
      <c r="AL260" s="881"/>
      <c r="AM260" s="881"/>
      <c r="AN260" s="881"/>
      <c r="AO260" s="881"/>
      <c r="AP260" s="881"/>
      <c r="AQ260" s="881"/>
    </row>
    <row r="261" spans="1:43" x14ac:dyDescent="0.35">
      <c r="A261" s="881"/>
      <c r="B261" s="881"/>
      <c r="C261" s="881"/>
      <c r="D261" s="881"/>
      <c r="E261" s="881"/>
      <c r="F261" s="881"/>
      <c r="G261" s="881"/>
      <c r="H261" s="881"/>
      <c r="I261" s="881"/>
      <c r="J261" s="881"/>
      <c r="K261" s="881"/>
      <c r="L261" s="881"/>
      <c r="M261" s="881"/>
      <c r="N261" s="881"/>
      <c r="O261" s="881"/>
      <c r="P261" s="881"/>
      <c r="Q261" s="881"/>
      <c r="R261" s="881"/>
      <c r="S261" s="881"/>
      <c r="T261" s="881"/>
      <c r="U261" s="881"/>
      <c r="V261" s="881"/>
      <c r="W261" s="881"/>
      <c r="X261" s="881"/>
      <c r="Y261" s="881"/>
      <c r="Z261" s="881"/>
      <c r="AA261" s="881"/>
      <c r="AB261" s="881"/>
      <c r="AC261" s="881"/>
      <c r="AD261" s="881"/>
      <c r="AE261" s="881"/>
      <c r="AF261" s="881"/>
      <c r="AG261" s="881"/>
      <c r="AH261" s="881"/>
      <c r="AI261" s="881"/>
      <c r="AJ261" s="881"/>
      <c r="AK261" s="881"/>
      <c r="AL261" s="881"/>
      <c r="AM261" s="881"/>
      <c r="AN261" s="881"/>
      <c r="AO261" s="881"/>
      <c r="AP261" s="881"/>
      <c r="AQ261" s="881"/>
    </row>
    <row r="262" spans="1:43" x14ac:dyDescent="0.35">
      <c r="A262" s="881"/>
      <c r="B262" s="881"/>
      <c r="C262" s="881"/>
      <c r="D262" s="881"/>
      <c r="E262" s="881"/>
      <c r="F262" s="881"/>
      <c r="G262" s="881"/>
      <c r="H262" s="881"/>
      <c r="I262" s="881"/>
      <c r="J262" s="881"/>
      <c r="K262" s="881"/>
      <c r="L262" s="881"/>
      <c r="M262" s="881"/>
      <c r="N262" s="881"/>
      <c r="O262" s="881"/>
      <c r="P262" s="881"/>
      <c r="Q262" s="881"/>
      <c r="R262" s="881"/>
      <c r="S262" s="881"/>
      <c r="T262" s="881"/>
      <c r="U262" s="881"/>
      <c r="V262" s="881"/>
      <c r="W262" s="881"/>
      <c r="X262" s="881"/>
      <c r="Y262" s="881"/>
      <c r="Z262" s="881"/>
      <c r="AA262" s="881"/>
      <c r="AB262" s="881"/>
      <c r="AC262" s="881"/>
      <c r="AD262" s="881"/>
      <c r="AE262" s="881"/>
      <c r="AF262" s="881"/>
      <c r="AG262" s="881"/>
      <c r="AH262" s="881"/>
      <c r="AI262" s="881"/>
      <c r="AJ262" s="881"/>
      <c r="AK262" s="881"/>
      <c r="AL262" s="881"/>
      <c r="AM262" s="881"/>
      <c r="AN262" s="881"/>
      <c r="AO262" s="881"/>
      <c r="AP262" s="881"/>
      <c r="AQ262" s="881"/>
    </row>
    <row r="263" spans="1:43" x14ac:dyDescent="0.35">
      <c r="A263" s="881"/>
      <c r="B263" s="881"/>
      <c r="C263" s="881"/>
      <c r="D263" s="881"/>
      <c r="E263" s="881"/>
      <c r="F263" s="881"/>
      <c r="G263" s="881"/>
      <c r="H263" s="881"/>
      <c r="I263" s="881"/>
      <c r="J263" s="881"/>
      <c r="K263" s="881"/>
      <c r="L263" s="881"/>
      <c r="M263" s="881"/>
      <c r="N263" s="881"/>
      <c r="O263" s="881"/>
      <c r="P263" s="881"/>
      <c r="Q263" s="881"/>
      <c r="R263" s="881"/>
      <c r="S263" s="881"/>
      <c r="T263" s="881"/>
      <c r="U263" s="881"/>
      <c r="V263" s="881"/>
      <c r="W263" s="881"/>
      <c r="X263" s="881"/>
      <c r="Y263" s="881"/>
      <c r="Z263" s="881"/>
      <c r="AA263" s="881"/>
      <c r="AB263" s="881"/>
      <c r="AC263" s="881"/>
      <c r="AD263" s="881"/>
      <c r="AE263" s="881"/>
      <c r="AF263" s="881"/>
      <c r="AG263" s="881"/>
      <c r="AH263" s="881"/>
      <c r="AI263" s="881"/>
      <c r="AJ263" s="881"/>
      <c r="AK263" s="881"/>
      <c r="AL263" s="881"/>
      <c r="AM263" s="881"/>
      <c r="AN263" s="881"/>
      <c r="AO263" s="881"/>
      <c r="AP263" s="881"/>
      <c r="AQ263" s="881"/>
    </row>
    <row r="264" spans="1:43" x14ac:dyDescent="0.35">
      <c r="A264" s="881"/>
      <c r="B264" s="881"/>
      <c r="C264" s="881"/>
      <c r="D264" s="881"/>
      <c r="E264" s="881"/>
      <c r="F264" s="881"/>
      <c r="G264" s="881"/>
      <c r="H264" s="881"/>
      <c r="I264" s="881"/>
      <c r="J264" s="881"/>
      <c r="K264" s="881"/>
      <c r="L264" s="881"/>
      <c r="M264" s="881"/>
      <c r="N264" s="881"/>
      <c r="O264" s="881"/>
      <c r="P264" s="881"/>
      <c r="Q264" s="881"/>
      <c r="R264" s="881"/>
      <c r="S264" s="881"/>
      <c r="T264" s="881"/>
      <c r="U264" s="881"/>
      <c r="V264" s="881"/>
      <c r="W264" s="881"/>
      <c r="X264" s="881"/>
      <c r="Y264" s="881"/>
      <c r="Z264" s="881"/>
      <c r="AA264" s="881"/>
      <c r="AB264" s="881"/>
      <c r="AC264" s="881"/>
      <c r="AD264" s="881"/>
      <c r="AE264" s="881"/>
      <c r="AF264" s="881"/>
      <c r="AG264" s="881"/>
      <c r="AH264" s="881"/>
      <c r="AI264" s="881"/>
      <c r="AJ264" s="881"/>
      <c r="AK264" s="881"/>
      <c r="AL264" s="881"/>
      <c r="AM264" s="881"/>
      <c r="AN264" s="881"/>
      <c r="AO264" s="881"/>
      <c r="AP264" s="881"/>
      <c r="AQ264" s="881"/>
    </row>
    <row r="265" spans="1:43" x14ac:dyDescent="0.35">
      <c r="A265" s="881"/>
      <c r="B265" s="881"/>
      <c r="C265" s="881"/>
      <c r="D265" s="881"/>
      <c r="E265" s="881"/>
      <c r="F265" s="881"/>
      <c r="G265" s="881"/>
      <c r="H265" s="881"/>
      <c r="I265" s="881"/>
      <c r="J265" s="881"/>
      <c r="K265" s="881"/>
      <c r="L265" s="881"/>
      <c r="M265" s="881"/>
      <c r="N265" s="881"/>
      <c r="O265" s="881"/>
      <c r="P265" s="881"/>
      <c r="Q265" s="881"/>
      <c r="R265" s="881"/>
      <c r="S265" s="881"/>
      <c r="T265" s="881"/>
      <c r="U265" s="881"/>
      <c r="V265" s="881"/>
      <c r="W265" s="881"/>
      <c r="X265" s="881"/>
      <c r="Y265" s="881"/>
      <c r="Z265" s="881"/>
      <c r="AA265" s="881"/>
      <c r="AB265" s="881"/>
      <c r="AC265" s="881"/>
      <c r="AD265" s="881"/>
      <c r="AE265" s="881"/>
      <c r="AF265" s="881"/>
      <c r="AG265" s="881"/>
      <c r="AH265" s="881"/>
      <c r="AI265" s="881"/>
      <c r="AJ265" s="881"/>
      <c r="AK265" s="881"/>
      <c r="AL265" s="881"/>
      <c r="AM265" s="881"/>
      <c r="AN265" s="881"/>
      <c r="AO265" s="881"/>
      <c r="AP265" s="881"/>
      <c r="AQ265" s="881"/>
    </row>
    <row r="266" spans="1:43" x14ac:dyDescent="0.35">
      <c r="A266" s="881"/>
      <c r="B266" s="881"/>
      <c r="C266" s="881"/>
      <c r="D266" s="881"/>
      <c r="E266" s="881"/>
      <c r="F266" s="881"/>
      <c r="G266" s="881"/>
      <c r="H266" s="881"/>
      <c r="I266" s="881"/>
      <c r="J266" s="881"/>
      <c r="K266" s="881"/>
      <c r="L266" s="881"/>
      <c r="M266" s="881"/>
      <c r="N266" s="881"/>
      <c r="O266" s="881"/>
      <c r="P266" s="881"/>
      <c r="Q266" s="881"/>
      <c r="R266" s="881"/>
      <c r="S266" s="881"/>
      <c r="T266" s="881"/>
      <c r="U266" s="881"/>
      <c r="V266" s="881"/>
      <c r="W266" s="881"/>
      <c r="X266" s="881"/>
      <c r="Y266" s="881"/>
      <c r="Z266" s="881"/>
      <c r="AA266" s="881"/>
      <c r="AB266" s="881"/>
      <c r="AC266" s="881"/>
      <c r="AD266" s="881"/>
      <c r="AE266" s="881"/>
      <c r="AF266" s="881"/>
      <c r="AG266" s="881"/>
      <c r="AH266" s="881"/>
      <c r="AI266" s="881"/>
      <c r="AJ266" s="881"/>
      <c r="AK266" s="881"/>
      <c r="AL266" s="881"/>
      <c r="AM266" s="881"/>
      <c r="AN266" s="881"/>
      <c r="AO266" s="881"/>
      <c r="AP266" s="881"/>
      <c r="AQ266" s="881"/>
    </row>
    <row r="267" spans="1:43" x14ac:dyDescent="0.35">
      <c r="A267" s="881"/>
      <c r="B267" s="881"/>
      <c r="C267" s="881"/>
      <c r="D267" s="881"/>
      <c r="E267" s="881"/>
      <c r="F267" s="881"/>
      <c r="G267" s="881"/>
      <c r="H267" s="881"/>
      <c r="I267" s="881"/>
      <c r="J267" s="881"/>
      <c r="K267" s="881"/>
      <c r="L267" s="881"/>
      <c r="M267" s="881"/>
      <c r="N267" s="881"/>
      <c r="O267" s="881"/>
      <c r="P267" s="881"/>
      <c r="Q267" s="881"/>
      <c r="R267" s="881"/>
      <c r="S267" s="881"/>
      <c r="T267" s="881"/>
      <c r="U267" s="881"/>
      <c r="V267" s="881"/>
      <c r="W267" s="881"/>
      <c r="X267" s="881"/>
      <c r="Y267" s="881"/>
      <c r="Z267" s="881"/>
      <c r="AA267" s="881"/>
      <c r="AB267" s="881"/>
      <c r="AC267" s="881"/>
      <c r="AD267" s="881"/>
      <c r="AE267" s="881"/>
      <c r="AF267" s="881"/>
      <c r="AG267" s="881"/>
      <c r="AH267" s="881"/>
      <c r="AI267" s="881"/>
      <c r="AJ267" s="881"/>
      <c r="AK267" s="881"/>
      <c r="AL267" s="881"/>
      <c r="AM267" s="881"/>
      <c r="AN267" s="881"/>
      <c r="AO267" s="881"/>
      <c r="AP267" s="881"/>
      <c r="AQ267" s="881"/>
    </row>
    <row r="268" spans="1:43" x14ac:dyDescent="0.35">
      <c r="A268" s="881"/>
      <c r="B268" s="881"/>
      <c r="C268" s="881"/>
      <c r="D268" s="881"/>
      <c r="E268" s="881"/>
      <c r="F268" s="881"/>
      <c r="G268" s="881"/>
      <c r="H268" s="881"/>
      <c r="I268" s="881"/>
      <c r="J268" s="881"/>
      <c r="K268" s="881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  <c r="AG268" s="881"/>
      <c r="AH268" s="881"/>
      <c r="AI268" s="881"/>
      <c r="AJ268" s="881"/>
      <c r="AK268" s="881"/>
      <c r="AL268" s="881"/>
      <c r="AM268" s="881"/>
      <c r="AN268" s="881"/>
      <c r="AO268" s="881"/>
      <c r="AP268" s="881"/>
      <c r="AQ268" s="881"/>
    </row>
    <row r="269" spans="1:43" x14ac:dyDescent="0.35">
      <c r="A269" s="881"/>
      <c r="B269" s="881"/>
      <c r="C269" s="881"/>
      <c r="D269" s="881"/>
      <c r="E269" s="881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  <c r="AG269" s="881"/>
      <c r="AH269" s="881"/>
      <c r="AI269" s="881"/>
      <c r="AJ269" s="881"/>
      <c r="AK269" s="881"/>
      <c r="AL269" s="881"/>
      <c r="AM269" s="881"/>
      <c r="AN269" s="881"/>
      <c r="AO269" s="881"/>
      <c r="AP269" s="881"/>
      <c r="AQ269" s="881"/>
    </row>
    <row r="270" spans="1:43" x14ac:dyDescent="0.35">
      <c r="A270" s="881"/>
      <c r="B270" s="881"/>
      <c r="C270" s="881"/>
      <c r="D270" s="881"/>
      <c r="E270" s="881"/>
      <c r="F270" s="881"/>
      <c r="G270" s="881"/>
      <c r="H270" s="881"/>
      <c r="I270" s="881"/>
      <c r="J270" s="881"/>
      <c r="K270" s="881"/>
      <c r="L270" s="881"/>
      <c r="M270" s="881"/>
      <c r="N270" s="881"/>
      <c r="O270" s="881"/>
      <c r="P270" s="881"/>
      <c r="Q270" s="881"/>
      <c r="R270" s="881"/>
      <c r="S270" s="881"/>
      <c r="T270" s="881"/>
      <c r="U270" s="881"/>
      <c r="V270" s="881"/>
      <c r="W270" s="881"/>
      <c r="X270" s="881"/>
      <c r="Y270" s="881"/>
      <c r="Z270" s="881"/>
      <c r="AA270" s="881"/>
      <c r="AB270" s="881"/>
      <c r="AC270" s="881"/>
      <c r="AD270" s="881"/>
      <c r="AE270" s="881"/>
      <c r="AF270" s="881"/>
      <c r="AG270" s="881"/>
      <c r="AH270" s="881"/>
      <c r="AI270" s="881"/>
      <c r="AJ270" s="881"/>
      <c r="AK270" s="881"/>
      <c r="AL270" s="881"/>
      <c r="AM270" s="881"/>
      <c r="AN270" s="881"/>
      <c r="AO270" s="881"/>
      <c r="AP270" s="881"/>
      <c r="AQ270" s="881"/>
    </row>
    <row r="271" spans="1:43" x14ac:dyDescent="0.35">
      <c r="A271" s="881"/>
      <c r="B271" s="881"/>
      <c r="C271" s="881"/>
      <c r="D271" s="881"/>
      <c r="E271" s="881"/>
      <c r="F271" s="881"/>
      <c r="G271" s="881"/>
      <c r="H271" s="881"/>
      <c r="I271" s="881"/>
      <c r="J271" s="881"/>
      <c r="K271" s="881"/>
      <c r="L271" s="881"/>
      <c r="M271" s="881"/>
      <c r="N271" s="881"/>
      <c r="O271" s="881"/>
      <c r="P271" s="881"/>
      <c r="Q271" s="881"/>
      <c r="R271" s="881"/>
      <c r="S271" s="881"/>
      <c r="T271" s="881"/>
      <c r="U271" s="881"/>
      <c r="V271" s="881"/>
      <c r="W271" s="881"/>
      <c r="X271" s="881"/>
      <c r="Y271" s="881"/>
      <c r="Z271" s="881"/>
      <c r="AA271" s="881"/>
      <c r="AB271" s="881"/>
      <c r="AC271" s="881"/>
      <c r="AD271" s="881"/>
      <c r="AE271" s="881"/>
      <c r="AF271" s="881"/>
      <c r="AG271" s="881"/>
      <c r="AH271" s="881"/>
      <c r="AI271" s="881"/>
      <c r="AJ271" s="881"/>
      <c r="AK271" s="881"/>
      <c r="AL271" s="881"/>
      <c r="AM271" s="881"/>
      <c r="AN271" s="881"/>
      <c r="AO271" s="881"/>
      <c r="AP271" s="881"/>
      <c r="AQ271" s="881"/>
    </row>
    <row r="272" spans="1:43" x14ac:dyDescent="0.35">
      <c r="A272" s="881"/>
      <c r="B272" s="881"/>
      <c r="C272" s="881"/>
      <c r="D272" s="881"/>
      <c r="E272" s="881"/>
      <c r="F272" s="881"/>
      <c r="G272" s="881"/>
      <c r="H272" s="881"/>
      <c r="I272" s="881"/>
      <c r="J272" s="881"/>
      <c r="K272" s="881"/>
      <c r="L272" s="881"/>
      <c r="M272" s="881"/>
      <c r="N272" s="881"/>
      <c r="O272" s="881"/>
      <c r="P272" s="881"/>
      <c r="Q272" s="881"/>
      <c r="R272" s="881"/>
      <c r="S272" s="881"/>
      <c r="T272" s="881"/>
      <c r="U272" s="881"/>
      <c r="V272" s="881"/>
      <c r="W272" s="881"/>
      <c r="X272" s="881"/>
      <c r="Y272" s="881"/>
      <c r="Z272" s="881"/>
      <c r="AA272" s="881"/>
      <c r="AB272" s="881"/>
      <c r="AC272" s="881"/>
      <c r="AD272" s="881"/>
      <c r="AE272" s="881"/>
      <c r="AF272" s="881"/>
      <c r="AG272" s="881"/>
      <c r="AH272" s="881"/>
      <c r="AI272" s="881"/>
      <c r="AJ272" s="881"/>
      <c r="AK272" s="881"/>
      <c r="AL272" s="881"/>
      <c r="AM272" s="881"/>
      <c r="AN272" s="881"/>
      <c r="AO272" s="881"/>
      <c r="AP272" s="881"/>
      <c r="AQ272" s="881"/>
    </row>
    <row r="273" spans="1:43" x14ac:dyDescent="0.35">
      <c r="A273" s="881"/>
      <c r="B273" s="881"/>
      <c r="C273" s="881"/>
      <c r="D273" s="881"/>
      <c r="E273" s="881"/>
      <c r="F273" s="881"/>
      <c r="G273" s="881"/>
      <c r="H273" s="881"/>
      <c r="I273" s="881"/>
      <c r="J273" s="881"/>
      <c r="K273" s="881"/>
      <c r="L273" s="881"/>
      <c r="M273" s="881"/>
      <c r="N273" s="881"/>
      <c r="O273" s="881"/>
      <c r="P273" s="881"/>
      <c r="Q273" s="881"/>
      <c r="R273" s="881"/>
      <c r="S273" s="881"/>
      <c r="T273" s="881"/>
      <c r="U273" s="881"/>
      <c r="V273" s="881"/>
      <c r="W273" s="881"/>
      <c r="X273" s="881"/>
      <c r="Y273" s="881"/>
      <c r="Z273" s="881"/>
      <c r="AA273" s="881"/>
      <c r="AB273" s="881"/>
      <c r="AC273" s="881"/>
      <c r="AD273" s="881"/>
      <c r="AE273" s="881"/>
      <c r="AF273" s="881"/>
      <c r="AG273" s="881"/>
      <c r="AH273" s="881"/>
      <c r="AI273" s="881"/>
      <c r="AJ273" s="881"/>
      <c r="AK273" s="881"/>
      <c r="AL273" s="881"/>
      <c r="AM273" s="881"/>
      <c r="AN273" s="881"/>
      <c r="AO273" s="881"/>
      <c r="AP273" s="881"/>
      <c r="AQ273" s="881"/>
    </row>
    <row r="274" spans="1:43" x14ac:dyDescent="0.35">
      <c r="A274" s="881"/>
      <c r="B274" s="881"/>
      <c r="C274" s="881"/>
      <c r="D274" s="881"/>
      <c r="E274" s="881"/>
      <c r="F274" s="881"/>
      <c r="G274" s="881"/>
      <c r="H274" s="881"/>
      <c r="I274" s="881"/>
      <c r="J274" s="881"/>
      <c r="K274" s="881"/>
      <c r="L274" s="881"/>
      <c r="M274" s="881"/>
      <c r="N274" s="881"/>
      <c r="O274" s="881"/>
      <c r="P274" s="881"/>
      <c r="Q274" s="881"/>
      <c r="R274" s="881"/>
      <c r="S274" s="881"/>
      <c r="T274" s="881"/>
      <c r="U274" s="881"/>
      <c r="V274" s="881"/>
      <c r="W274" s="881"/>
      <c r="X274" s="881"/>
      <c r="Y274" s="881"/>
      <c r="Z274" s="881"/>
      <c r="AA274" s="881"/>
      <c r="AB274" s="881"/>
      <c r="AC274" s="881"/>
      <c r="AD274" s="881"/>
      <c r="AE274" s="881"/>
      <c r="AF274" s="881"/>
      <c r="AG274" s="881"/>
      <c r="AH274" s="881"/>
      <c r="AI274" s="881"/>
      <c r="AJ274" s="881"/>
      <c r="AK274" s="881"/>
      <c r="AL274" s="881"/>
      <c r="AM274" s="881"/>
      <c r="AN274" s="881"/>
      <c r="AO274" s="881"/>
      <c r="AP274" s="881"/>
      <c r="AQ274" s="881"/>
    </row>
    <row r="275" spans="1:43" x14ac:dyDescent="0.35">
      <c r="A275" s="881"/>
      <c r="B275" s="881"/>
      <c r="C275" s="881"/>
      <c r="D275" s="881"/>
      <c r="E275" s="881"/>
      <c r="F275" s="881"/>
      <c r="G275" s="881"/>
      <c r="H275" s="881"/>
      <c r="I275" s="881"/>
      <c r="J275" s="881"/>
      <c r="K275" s="881"/>
      <c r="L275" s="881"/>
      <c r="M275" s="881"/>
      <c r="N275" s="881"/>
      <c r="O275" s="881"/>
      <c r="P275" s="881"/>
      <c r="Q275" s="881"/>
      <c r="R275" s="881"/>
      <c r="S275" s="881"/>
      <c r="T275" s="881"/>
      <c r="U275" s="881"/>
      <c r="V275" s="881"/>
      <c r="W275" s="881"/>
      <c r="X275" s="881"/>
      <c r="Y275" s="881"/>
      <c r="Z275" s="881"/>
      <c r="AA275" s="881"/>
      <c r="AB275" s="881"/>
      <c r="AC275" s="881"/>
      <c r="AD275" s="881"/>
      <c r="AE275" s="881"/>
      <c r="AF275" s="881"/>
      <c r="AG275" s="881"/>
      <c r="AH275" s="881"/>
      <c r="AI275" s="881"/>
      <c r="AJ275" s="881"/>
      <c r="AK275" s="881"/>
      <c r="AL275" s="881"/>
      <c r="AM275" s="881"/>
      <c r="AN275" s="881"/>
      <c r="AO275" s="881"/>
      <c r="AP275" s="881"/>
      <c r="AQ275" s="881"/>
    </row>
    <row r="276" spans="1:43" x14ac:dyDescent="0.35">
      <c r="A276" s="881"/>
      <c r="B276" s="881"/>
      <c r="C276" s="881"/>
      <c r="D276" s="881"/>
      <c r="E276" s="881"/>
      <c r="F276" s="881"/>
      <c r="G276" s="881"/>
      <c r="H276" s="881"/>
      <c r="I276" s="881"/>
      <c r="J276" s="881"/>
      <c r="K276" s="881"/>
      <c r="L276" s="881"/>
      <c r="M276" s="881"/>
      <c r="N276" s="881"/>
      <c r="O276" s="881"/>
      <c r="P276" s="881"/>
      <c r="Q276" s="881"/>
      <c r="R276" s="881"/>
      <c r="S276" s="881"/>
      <c r="T276" s="881"/>
      <c r="U276" s="881"/>
      <c r="V276" s="881"/>
      <c r="W276" s="881"/>
      <c r="X276" s="881"/>
      <c r="Y276" s="881"/>
      <c r="Z276" s="881"/>
      <c r="AA276" s="881"/>
      <c r="AB276" s="881"/>
      <c r="AC276" s="881"/>
      <c r="AD276" s="881"/>
      <c r="AE276" s="881"/>
      <c r="AF276" s="881"/>
      <c r="AG276" s="881"/>
      <c r="AH276" s="881"/>
      <c r="AI276" s="881"/>
      <c r="AJ276" s="881"/>
      <c r="AK276" s="881"/>
      <c r="AL276" s="881"/>
      <c r="AM276" s="881"/>
      <c r="AN276" s="881"/>
      <c r="AO276" s="881"/>
      <c r="AP276" s="881"/>
      <c r="AQ276" s="881"/>
    </row>
    <row r="277" spans="1:43" x14ac:dyDescent="0.35">
      <c r="A277" s="881"/>
      <c r="B277" s="881"/>
      <c r="C277" s="881"/>
      <c r="D277" s="881"/>
      <c r="E277" s="881"/>
      <c r="F277" s="881"/>
      <c r="G277" s="881"/>
      <c r="H277" s="881"/>
      <c r="I277" s="881"/>
      <c r="J277" s="881"/>
      <c r="K277" s="881"/>
      <c r="L277" s="881"/>
      <c r="M277" s="881"/>
      <c r="N277" s="881"/>
      <c r="O277" s="881"/>
      <c r="P277" s="881"/>
      <c r="Q277" s="881"/>
      <c r="R277" s="881"/>
      <c r="S277" s="881"/>
      <c r="T277" s="881"/>
      <c r="U277" s="881"/>
      <c r="V277" s="881"/>
      <c r="W277" s="881"/>
      <c r="X277" s="881"/>
      <c r="Y277" s="881"/>
      <c r="Z277" s="881"/>
      <c r="AA277" s="881"/>
      <c r="AB277" s="881"/>
      <c r="AC277" s="881"/>
      <c r="AD277" s="881"/>
      <c r="AE277" s="881"/>
      <c r="AF277" s="881"/>
      <c r="AG277" s="881"/>
      <c r="AH277" s="881"/>
      <c r="AI277" s="881"/>
      <c r="AJ277" s="881"/>
      <c r="AK277" s="881"/>
      <c r="AL277" s="881"/>
      <c r="AM277" s="881"/>
      <c r="AN277" s="881"/>
      <c r="AO277" s="881"/>
      <c r="AP277" s="881"/>
      <c r="AQ277" s="881"/>
    </row>
    <row r="278" spans="1:43" x14ac:dyDescent="0.35">
      <c r="A278" s="881"/>
      <c r="B278" s="881"/>
      <c r="C278" s="881"/>
      <c r="D278" s="881"/>
      <c r="E278" s="881"/>
      <c r="F278" s="881"/>
      <c r="G278" s="881"/>
      <c r="H278" s="881"/>
      <c r="I278" s="881"/>
      <c r="J278" s="881"/>
      <c r="K278" s="881"/>
      <c r="L278" s="881"/>
      <c r="M278" s="881"/>
      <c r="N278" s="881"/>
      <c r="O278" s="881"/>
      <c r="P278" s="881"/>
      <c r="Q278" s="881"/>
      <c r="R278" s="881"/>
      <c r="S278" s="881"/>
      <c r="T278" s="881"/>
      <c r="U278" s="881"/>
      <c r="V278" s="881"/>
      <c r="W278" s="881"/>
      <c r="X278" s="881"/>
      <c r="Y278" s="881"/>
      <c r="Z278" s="881"/>
      <c r="AA278" s="881"/>
      <c r="AB278" s="881"/>
      <c r="AC278" s="881"/>
      <c r="AD278" s="881"/>
      <c r="AE278" s="881"/>
      <c r="AF278" s="881"/>
      <c r="AG278" s="881"/>
      <c r="AH278" s="881"/>
      <c r="AI278" s="881"/>
      <c r="AJ278" s="881"/>
      <c r="AK278" s="881"/>
      <c r="AL278" s="881"/>
      <c r="AM278" s="881"/>
      <c r="AN278" s="881"/>
      <c r="AO278" s="881"/>
      <c r="AP278" s="881"/>
      <c r="AQ278" s="881"/>
    </row>
    <row r="279" spans="1:43" x14ac:dyDescent="0.35">
      <c r="A279" s="881"/>
      <c r="B279" s="881"/>
      <c r="C279" s="881"/>
      <c r="D279" s="881"/>
      <c r="E279" s="881"/>
      <c r="F279" s="881"/>
      <c r="G279" s="881"/>
      <c r="H279" s="881"/>
      <c r="I279" s="881"/>
      <c r="J279" s="881"/>
      <c r="K279" s="881"/>
      <c r="L279" s="881"/>
      <c r="M279" s="881"/>
      <c r="N279" s="881"/>
      <c r="O279" s="881"/>
      <c r="P279" s="881"/>
      <c r="Q279" s="881"/>
      <c r="R279" s="881"/>
      <c r="S279" s="881"/>
      <c r="T279" s="881"/>
      <c r="U279" s="881"/>
      <c r="V279" s="881"/>
      <c r="W279" s="881"/>
      <c r="X279" s="881"/>
      <c r="Y279" s="881"/>
      <c r="Z279" s="881"/>
      <c r="AA279" s="881"/>
      <c r="AB279" s="881"/>
      <c r="AC279" s="881"/>
      <c r="AD279" s="881"/>
      <c r="AE279" s="881"/>
      <c r="AF279" s="881"/>
      <c r="AG279" s="881"/>
      <c r="AH279" s="881"/>
      <c r="AI279" s="881"/>
      <c r="AJ279" s="881"/>
      <c r="AK279" s="881"/>
      <c r="AL279" s="881"/>
      <c r="AM279" s="881"/>
      <c r="AN279" s="881"/>
      <c r="AO279" s="881"/>
      <c r="AP279" s="881"/>
      <c r="AQ279" s="881"/>
    </row>
    <row r="280" spans="1:43" x14ac:dyDescent="0.35">
      <c r="A280" s="881"/>
      <c r="B280" s="881"/>
      <c r="C280" s="881"/>
      <c r="D280" s="881"/>
      <c r="E280" s="881"/>
      <c r="F280" s="881"/>
      <c r="G280" s="881"/>
      <c r="H280" s="881"/>
      <c r="I280" s="881"/>
      <c r="J280" s="881"/>
      <c r="K280" s="881"/>
      <c r="L280" s="881"/>
      <c r="M280" s="881"/>
      <c r="N280" s="881"/>
      <c r="O280" s="881"/>
      <c r="P280" s="881"/>
      <c r="Q280" s="881"/>
      <c r="R280" s="881"/>
      <c r="S280" s="881"/>
      <c r="T280" s="881"/>
      <c r="U280" s="881"/>
      <c r="V280" s="881"/>
      <c r="W280" s="881"/>
      <c r="X280" s="881"/>
      <c r="Y280" s="881"/>
      <c r="Z280" s="881"/>
      <c r="AA280" s="881"/>
      <c r="AB280" s="881"/>
      <c r="AC280" s="881"/>
      <c r="AD280" s="881"/>
      <c r="AE280" s="881"/>
      <c r="AF280" s="881"/>
      <c r="AG280" s="881"/>
      <c r="AH280" s="881"/>
      <c r="AI280" s="881"/>
      <c r="AJ280" s="881"/>
      <c r="AK280" s="881"/>
      <c r="AL280" s="881"/>
      <c r="AM280" s="881"/>
      <c r="AN280" s="881"/>
      <c r="AO280" s="881"/>
      <c r="AP280" s="881"/>
      <c r="AQ280" s="881"/>
    </row>
    <row r="281" spans="1:43" x14ac:dyDescent="0.35">
      <c r="A281" s="881"/>
      <c r="B281" s="881"/>
      <c r="C281" s="881"/>
      <c r="D281" s="881"/>
      <c r="E281" s="881"/>
      <c r="F281" s="881"/>
      <c r="G281" s="881"/>
      <c r="H281" s="881"/>
      <c r="I281" s="881"/>
      <c r="J281" s="881"/>
      <c r="K281" s="881"/>
      <c r="L281" s="881"/>
      <c r="M281" s="881"/>
      <c r="N281" s="881"/>
      <c r="O281" s="881"/>
      <c r="P281" s="881"/>
      <c r="Q281" s="881"/>
      <c r="R281" s="881"/>
      <c r="S281" s="881"/>
      <c r="T281" s="881"/>
      <c r="U281" s="881"/>
      <c r="V281" s="881"/>
      <c r="W281" s="881"/>
      <c r="X281" s="881"/>
      <c r="Y281" s="881"/>
      <c r="Z281" s="881"/>
      <c r="AA281" s="881"/>
      <c r="AB281" s="881"/>
      <c r="AC281" s="881"/>
      <c r="AD281" s="881"/>
      <c r="AE281" s="881"/>
      <c r="AF281" s="881"/>
      <c r="AG281" s="881"/>
      <c r="AH281" s="881"/>
      <c r="AI281" s="881"/>
      <c r="AJ281" s="881"/>
      <c r="AK281" s="881"/>
      <c r="AL281" s="881"/>
      <c r="AM281" s="881"/>
      <c r="AN281" s="881"/>
      <c r="AO281" s="881"/>
      <c r="AP281" s="881"/>
      <c r="AQ281" s="881"/>
    </row>
    <row r="282" spans="1:43" x14ac:dyDescent="0.35">
      <c r="A282" s="881"/>
      <c r="B282" s="881"/>
      <c r="C282" s="881"/>
      <c r="D282" s="881"/>
      <c r="E282" s="881"/>
      <c r="F282" s="881"/>
      <c r="G282" s="881"/>
      <c r="H282" s="881"/>
      <c r="I282" s="881"/>
      <c r="J282" s="881"/>
      <c r="K282" s="881"/>
      <c r="L282" s="881"/>
      <c r="M282" s="881"/>
      <c r="N282" s="881"/>
      <c r="O282" s="881"/>
      <c r="P282" s="881"/>
      <c r="Q282" s="881"/>
      <c r="R282" s="881"/>
      <c r="S282" s="881"/>
      <c r="T282" s="881"/>
      <c r="U282" s="881"/>
      <c r="V282" s="881"/>
      <c r="W282" s="881"/>
      <c r="X282" s="881"/>
      <c r="Y282" s="881"/>
      <c r="Z282" s="881"/>
      <c r="AA282" s="881"/>
      <c r="AB282" s="881"/>
      <c r="AC282" s="881"/>
      <c r="AD282" s="881"/>
      <c r="AE282" s="881"/>
      <c r="AF282" s="881"/>
      <c r="AG282" s="881"/>
      <c r="AH282" s="881"/>
      <c r="AI282" s="881"/>
      <c r="AJ282" s="881"/>
      <c r="AK282" s="881"/>
      <c r="AL282" s="881"/>
      <c r="AM282" s="881"/>
      <c r="AN282" s="881"/>
      <c r="AO282" s="881"/>
      <c r="AP282" s="881"/>
      <c r="AQ282" s="881"/>
    </row>
    <row r="283" spans="1:43" x14ac:dyDescent="0.35">
      <c r="A283" s="881"/>
      <c r="B283" s="881"/>
      <c r="C283" s="881"/>
      <c r="D283" s="881"/>
      <c r="E283" s="881"/>
      <c r="F283" s="881"/>
      <c r="G283" s="881"/>
      <c r="H283" s="881"/>
      <c r="I283" s="881"/>
      <c r="J283" s="881"/>
      <c r="K283" s="881"/>
      <c r="L283" s="881"/>
      <c r="M283" s="881"/>
      <c r="N283" s="881"/>
      <c r="O283" s="881"/>
      <c r="P283" s="881"/>
      <c r="Q283" s="881"/>
      <c r="R283" s="881"/>
      <c r="S283" s="881"/>
      <c r="T283" s="881"/>
      <c r="U283" s="881"/>
      <c r="V283" s="881"/>
      <c r="W283" s="881"/>
      <c r="X283" s="881"/>
      <c r="Y283" s="881"/>
      <c r="Z283" s="881"/>
      <c r="AA283" s="881"/>
      <c r="AB283" s="881"/>
      <c r="AC283" s="881"/>
      <c r="AD283" s="881"/>
      <c r="AE283" s="881"/>
      <c r="AF283" s="881"/>
      <c r="AG283" s="881"/>
      <c r="AH283" s="881"/>
      <c r="AI283" s="881"/>
      <c r="AJ283" s="881"/>
      <c r="AK283" s="881"/>
      <c r="AL283" s="881"/>
      <c r="AM283" s="881"/>
      <c r="AN283" s="881"/>
      <c r="AO283" s="881"/>
      <c r="AP283" s="881"/>
      <c r="AQ283" s="881"/>
    </row>
    <row r="284" spans="1:43" x14ac:dyDescent="0.35">
      <c r="A284" s="881"/>
      <c r="B284" s="881"/>
      <c r="C284" s="881"/>
      <c r="D284" s="881"/>
      <c r="E284" s="881"/>
      <c r="F284" s="881"/>
      <c r="G284" s="881"/>
      <c r="H284" s="881"/>
      <c r="I284" s="881"/>
      <c r="J284" s="881"/>
      <c r="K284" s="881"/>
      <c r="L284" s="881"/>
      <c r="M284" s="881"/>
      <c r="N284" s="881"/>
      <c r="O284" s="881"/>
      <c r="P284" s="881"/>
      <c r="Q284" s="881"/>
      <c r="R284" s="881"/>
      <c r="S284" s="881"/>
      <c r="T284" s="881"/>
      <c r="U284" s="881"/>
      <c r="V284" s="881"/>
      <c r="W284" s="881"/>
      <c r="X284" s="881"/>
      <c r="Y284" s="881"/>
      <c r="Z284" s="881"/>
      <c r="AA284" s="881"/>
      <c r="AB284" s="881"/>
      <c r="AC284" s="881"/>
      <c r="AD284" s="881"/>
      <c r="AE284" s="881"/>
      <c r="AF284" s="881"/>
      <c r="AG284" s="881"/>
      <c r="AH284" s="881"/>
      <c r="AI284" s="881"/>
      <c r="AJ284" s="881"/>
      <c r="AK284" s="881"/>
      <c r="AL284" s="881"/>
      <c r="AM284" s="881"/>
      <c r="AN284" s="881"/>
      <c r="AO284" s="881"/>
      <c r="AP284" s="881"/>
      <c r="AQ284" s="881"/>
    </row>
    <row r="285" spans="1:43" x14ac:dyDescent="0.35">
      <c r="A285" s="881"/>
      <c r="B285" s="881"/>
      <c r="C285" s="881"/>
      <c r="D285" s="881"/>
      <c r="E285" s="881"/>
      <c r="F285" s="881"/>
      <c r="G285" s="881"/>
      <c r="H285" s="881"/>
      <c r="I285" s="881"/>
      <c r="J285" s="881"/>
      <c r="K285" s="881"/>
      <c r="L285" s="881"/>
      <c r="M285" s="881"/>
      <c r="N285" s="881"/>
      <c r="O285" s="881"/>
      <c r="P285" s="881"/>
      <c r="Q285" s="881"/>
      <c r="R285" s="881"/>
      <c r="S285" s="881"/>
      <c r="T285" s="881"/>
      <c r="U285" s="881"/>
      <c r="V285" s="881"/>
      <c r="W285" s="881"/>
      <c r="X285" s="881"/>
      <c r="Y285" s="881"/>
      <c r="Z285" s="881"/>
      <c r="AA285" s="881"/>
      <c r="AB285" s="881"/>
      <c r="AC285" s="881"/>
      <c r="AD285" s="881"/>
      <c r="AE285" s="881"/>
      <c r="AF285" s="881"/>
      <c r="AG285" s="881"/>
      <c r="AH285" s="881"/>
      <c r="AI285" s="881"/>
      <c r="AJ285" s="881"/>
      <c r="AK285" s="881"/>
      <c r="AL285" s="881"/>
      <c r="AM285" s="881"/>
      <c r="AN285" s="881"/>
      <c r="AO285" s="881"/>
      <c r="AP285" s="881"/>
      <c r="AQ285" s="881"/>
    </row>
    <row r="286" spans="1:43" x14ac:dyDescent="0.35">
      <c r="A286" s="881"/>
      <c r="B286" s="881"/>
      <c r="C286" s="881"/>
      <c r="D286" s="881"/>
      <c r="E286" s="881"/>
      <c r="F286" s="881"/>
      <c r="G286" s="881"/>
      <c r="H286" s="881"/>
      <c r="I286" s="881"/>
      <c r="J286" s="881"/>
      <c r="K286" s="881"/>
      <c r="L286" s="881"/>
      <c r="M286" s="881"/>
      <c r="N286" s="881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  <c r="AG286" s="881"/>
      <c r="AH286" s="881"/>
      <c r="AI286" s="881"/>
      <c r="AJ286" s="881"/>
      <c r="AK286" s="881"/>
      <c r="AL286" s="881"/>
      <c r="AM286" s="881"/>
      <c r="AN286" s="881"/>
      <c r="AO286" s="881"/>
      <c r="AP286" s="881"/>
      <c r="AQ286" s="881"/>
    </row>
    <row r="287" spans="1:43" x14ac:dyDescent="0.35">
      <c r="A287" s="881"/>
      <c r="B287" s="881"/>
      <c r="C287" s="881"/>
      <c r="D287" s="881"/>
      <c r="E287" s="881"/>
      <c r="F287" s="881"/>
      <c r="G287" s="881"/>
      <c r="H287" s="881"/>
      <c r="I287" s="881"/>
      <c r="J287" s="881"/>
      <c r="K287" s="881"/>
      <c r="L287" s="881"/>
      <c r="M287" s="881"/>
      <c r="N287" s="881"/>
      <c r="O287" s="881"/>
      <c r="P287" s="881"/>
      <c r="Q287" s="881"/>
      <c r="R287" s="881"/>
      <c r="S287" s="881"/>
      <c r="T287" s="881"/>
      <c r="U287" s="881"/>
      <c r="V287" s="881"/>
      <c r="W287" s="881"/>
      <c r="X287" s="881"/>
      <c r="Y287" s="881"/>
      <c r="Z287" s="881"/>
      <c r="AA287" s="881"/>
      <c r="AB287" s="881"/>
      <c r="AC287" s="881"/>
      <c r="AD287" s="881"/>
      <c r="AE287" s="881"/>
      <c r="AF287" s="881"/>
      <c r="AG287" s="881"/>
      <c r="AH287" s="881"/>
      <c r="AI287" s="881"/>
      <c r="AJ287" s="881"/>
      <c r="AK287" s="881"/>
      <c r="AL287" s="881"/>
      <c r="AM287" s="881"/>
      <c r="AN287" s="881"/>
      <c r="AO287" s="881"/>
      <c r="AP287" s="881"/>
      <c r="AQ287" s="881"/>
    </row>
    <row r="288" spans="1:43" x14ac:dyDescent="0.35">
      <c r="A288" s="881"/>
      <c r="B288" s="881"/>
      <c r="C288" s="881"/>
      <c r="D288" s="881"/>
      <c r="E288" s="881"/>
      <c r="F288" s="881"/>
      <c r="G288" s="881"/>
      <c r="H288" s="881"/>
      <c r="I288" s="881"/>
      <c r="J288" s="881"/>
      <c r="K288" s="881"/>
      <c r="L288" s="881"/>
      <c r="M288" s="881"/>
      <c r="N288" s="881"/>
      <c r="O288" s="881"/>
      <c r="P288" s="881"/>
      <c r="Q288" s="881"/>
      <c r="R288" s="881"/>
      <c r="S288" s="881"/>
      <c r="T288" s="881"/>
      <c r="U288" s="881"/>
      <c r="V288" s="881"/>
      <c r="W288" s="881"/>
      <c r="X288" s="881"/>
      <c r="Y288" s="881"/>
      <c r="Z288" s="881"/>
      <c r="AA288" s="881"/>
      <c r="AB288" s="881"/>
      <c r="AC288" s="881"/>
      <c r="AD288" s="881"/>
      <c r="AE288" s="881"/>
      <c r="AF288" s="881"/>
      <c r="AG288" s="881"/>
      <c r="AH288" s="881"/>
      <c r="AI288" s="881"/>
      <c r="AJ288" s="881"/>
      <c r="AK288" s="881"/>
      <c r="AL288" s="881"/>
      <c r="AM288" s="881"/>
      <c r="AN288" s="881"/>
      <c r="AO288" s="881"/>
      <c r="AP288" s="881"/>
      <c r="AQ288" s="881"/>
    </row>
    <row r="289" spans="1:43" x14ac:dyDescent="0.35">
      <c r="A289" s="881"/>
      <c r="B289" s="881"/>
      <c r="C289" s="881"/>
      <c r="D289" s="881"/>
      <c r="E289" s="881"/>
      <c r="F289" s="881"/>
      <c r="G289" s="881"/>
      <c r="H289" s="881"/>
      <c r="I289" s="881"/>
      <c r="J289" s="881"/>
      <c r="K289" s="881"/>
      <c r="L289" s="881"/>
      <c r="M289" s="881"/>
      <c r="N289" s="881"/>
      <c r="O289" s="881"/>
      <c r="P289" s="881"/>
      <c r="Q289" s="881"/>
      <c r="R289" s="881"/>
      <c r="S289" s="881"/>
      <c r="T289" s="881"/>
      <c r="U289" s="881"/>
      <c r="V289" s="881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  <c r="AG289" s="881"/>
      <c r="AH289" s="881"/>
      <c r="AI289" s="881"/>
      <c r="AJ289" s="881"/>
      <c r="AK289" s="881"/>
      <c r="AL289" s="881"/>
      <c r="AM289" s="881"/>
      <c r="AN289" s="881"/>
      <c r="AO289" s="881"/>
      <c r="AP289" s="881"/>
      <c r="AQ289" s="881"/>
    </row>
    <row r="290" spans="1:43" x14ac:dyDescent="0.35">
      <c r="A290" s="881"/>
      <c r="B290" s="881"/>
      <c r="C290" s="881"/>
      <c r="D290" s="881"/>
      <c r="E290" s="881"/>
      <c r="F290" s="881"/>
      <c r="G290" s="881"/>
      <c r="H290" s="881"/>
      <c r="I290" s="881"/>
      <c r="J290" s="881"/>
      <c r="K290" s="881"/>
      <c r="L290" s="881"/>
      <c r="M290" s="881"/>
      <c r="N290" s="881"/>
      <c r="O290" s="881"/>
      <c r="P290" s="881"/>
      <c r="Q290" s="881"/>
      <c r="R290" s="881"/>
      <c r="S290" s="881"/>
      <c r="T290" s="881"/>
      <c r="U290" s="881"/>
      <c r="V290" s="881"/>
      <c r="W290" s="881"/>
      <c r="X290" s="881"/>
      <c r="Y290" s="881"/>
      <c r="Z290" s="881"/>
      <c r="AA290" s="881"/>
      <c r="AB290" s="881"/>
      <c r="AC290" s="881"/>
      <c r="AD290" s="881"/>
      <c r="AE290" s="881"/>
      <c r="AF290" s="881"/>
      <c r="AG290" s="881"/>
      <c r="AH290" s="881"/>
      <c r="AI290" s="881"/>
      <c r="AJ290" s="881"/>
      <c r="AK290" s="881"/>
      <c r="AL290" s="881"/>
      <c r="AM290" s="881"/>
      <c r="AN290" s="881"/>
      <c r="AO290" s="881"/>
      <c r="AP290" s="881"/>
      <c r="AQ290" s="881"/>
    </row>
    <row r="291" spans="1:43" x14ac:dyDescent="0.35">
      <c r="A291" s="881"/>
      <c r="B291" s="881"/>
      <c r="C291" s="881"/>
      <c r="D291" s="881"/>
      <c r="E291" s="881"/>
      <c r="F291" s="881"/>
      <c r="G291" s="881"/>
      <c r="H291" s="881"/>
      <c r="I291" s="881"/>
      <c r="J291" s="881"/>
      <c r="K291" s="881"/>
      <c r="L291" s="881"/>
      <c r="M291" s="881"/>
      <c r="N291" s="881"/>
      <c r="O291" s="881"/>
      <c r="P291" s="881"/>
      <c r="Q291" s="881"/>
      <c r="R291" s="881"/>
      <c r="S291" s="881"/>
      <c r="T291" s="881"/>
      <c r="U291" s="881"/>
      <c r="V291" s="881"/>
      <c r="W291" s="881"/>
      <c r="X291" s="881"/>
      <c r="Y291" s="881"/>
      <c r="Z291" s="881"/>
      <c r="AA291" s="881"/>
      <c r="AB291" s="881"/>
      <c r="AC291" s="881"/>
      <c r="AD291" s="881"/>
      <c r="AE291" s="881"/>
      <c r="AF291" s="881"/>
      <c r="AG291" s="881"/>
      <c r="AH291" s="881"/>
      <c r="AI291" s="881"/>
      <c r="AJ291" s="881"/>
      <c r="AK291" s="881"/>
      <c r="AL291" s="881"/>
      <c r="AM291" s="881"/>
      <c r="AN291" s="881"/>
      <c r="AO291" s="881"/>
      <c r="AP291" s="881"/>
      <c r="AQ291" s="881"/>
    </row>
    <row r="292" spans="1:43" x14ac:dyDescent="0.35">
      <c r="A292" s="881"/>
      <c r="B292" s="881"/>
      <c r="C292" s="881"/>
      <c r="D292" s="881"/>
      <c r="E292" s="881"/>
      <c r="F292" s="881"/>
      <c r="G292" s="881"/>
      <c r="H292" s="881"/>
      <c r="I292" s="881"/>
      <c r="J292" s="881"/>
      <c r="K292" s="881"/>
      <c r="L292" s="881"/>
      <c r="M292" s="881"/>
      <c r="N292" s="881"/>
      <c r="O292" s="881"/>
      <c r="P292" s="881"/>
      <c r="Q292" s="881"/>
      <c r="R292" s="881"/>
      <c r="S292" s="881"/>
      <c r="T292" s="881"/>
      <c r="U292" s="881"/>
      <c r="V292" s="881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  <c r="AG292" s="881"/>
      <c r="AH292" s="881"/>
      <c r="AI292" s="881"/>
      <c r="AJ292" s="881"/>
      <c r="AK292" s="881"/>
      <c r="AL292" s="881"/>
      <c r="AM292" s="881"/>
      <c r="AN292" s="881"/>
      <c r="AO292" s="881"/>
      <c r="AP292" s="881"/>
      <c r="AQ292" s="881"/>
    </row>
    <row r="293" spans="1:43" x14ac:dyDescent="0.35">
      <c r="A293" s="881"/>
      <c r="B293" s="881"/>
      <c r="C293" s="881"/>
      <c r="D293" s="881"/>
      <c r="E293" s="881"/>
      <c r="F293" s="881"/>
      <c r="G293" s="881"/>
      <c r="H293" s="881"/>
      <c r="I293" s="881"/>
      <c r="J293" s="881"/>
      <c r="K293" s="881"/>
      <c r="L293" s="881"/>
      <c r="M293" s="881"/>
      <c r="N293" s="881"/>
      <c r="O293" s="881"/>
      <c r="P293" s="881"/>
      <c r="Q293" s="881"/>
      <c r="R293" s="881"/>
      <c r="S293" s="881"/>
      <c r="T293" s="881"/>
      <c r="U293" s="881"/>
      <c r="V293" s="881"/>
      <c r="W293" s="881"/>
      <c r="X293" s="881"/>
      <c r="Y293" s="881"/>
      <c r="Z293" s="881"/>
      <c r="AA293" s="881"/>
      <c r="AB293" s="881"/>
      <c r="AC293" s="881"/>
      <c r="AD293" s="881"/>
      <c r="AE293" s="881"/>
      <c r="AF293" s="881"/>
      <c r="AG293" s="881"/>
      <c r="AH293" s="881"/>
      <c r="AI293" s="881"/>
      <c r="AJ293" s="881"/>
      <c r="AK293" s="881"/>
      <c r="AL293" s="881"/>
      <c r="AM293" s="881"/>
      <c r="AN293" s="881"/>
      <c r="AO293" s="881"/>
      <c r="AP293" s="881"/>
      <c r="AQ293" s="881"/>
    </row>
    <row r="294" spans="1:43" x14ac:dyDescent="0.35">
      <c r="A294" s="881"/>
      <c r="B294" s="881"/>
      <c r="C294" s="881"/>
      <c r="D294" s="881"/>
      <c r="E294" s="881"/>
      <c r="F294" s="881"/>
      <c r="G294" s="881"/>
      <c r="H294" s="881"/>
      <c r="I294" s="881"/>
      <c r="J294" s="881"/>
      <c r="K294" s="881"/>
      <c r="L294" s="881"/>
      <c r="M294" s="881"/>
      <c r="N294" s="881"/>
      <c r="O294" s="881"/>
      <c r="P294" s="881"/>
      <c r="Q294" s="881"/>
      <c r="R294" s="881"/>
      <c r="S294" s="881"/>
      <c r="T294" s="881"/>
      <c r="U294" s="881"/>
      <c r="V294" s="881"/>
      <c r="W294" s="881"/>
      <c r="X294" s="881"/>
      <c r="Y294" s="881"/>
      <c r="Z294" s="881"/>
      <c r="AA294" s="881"/>
      <c r="AB294" s="881"/>
      <c r="AC294" s="881"/>
      <c r="AD294" s="881"/>
      <c r="AE294" s="881"/>
      <c r="AF294" s="881"/>
      <c r="AG294" s="881"/>
      <c r="AH294" s="881"/>
      <c r="AI294" s="881"/>
      <c r="AJ294" s="881"/>
      <c r="AK294" s="881"/>
      <c r="AL294" s="881"/>
      <c r="AM294" s="881"/>
      <c r="AN294" s="881"/>
      <c r="AO294" s="881"/>
      <c r="AP294" s="881"/>
      <c r="AQ294" s="881"/>
    </row>
    <row r="295" spans="1:43" x14ac:dyDescent="0.35">
      <c r="A295" s="881"/>
      <c r="B295" s="881"/>
      <c r="C295" s="881"/>
      <c r="D295" s="881"/>
      <c r="E295" s="881"/>
      <c r="F295" s="881"/>
      <c r="G295" s="881"/>
      <c r="H295" s="881"/>
      <c r="I295" s="881"/>
      <c r="J295" s="881"/>
      <c r="K295" s="881"/>
      <c r="L295" s="881"/>
      <c r="M295" s="881"/>
      <c r="N295" s="881"/>
      <c r="O295" s="881"/>
      <c r="P295" s="881"/>
      <c r="Q295" s="881"/>
      <c r="R295" s="881"/>
      <c r="S295" s="881"/>
      <c r="T295" s="881"/>
      <c r="U295" s="881"/>
      <c r="V295" s="881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  <c r="AG295" s="881"/>
      <c r="AH295" s="881"/>
      <c r="AI295" s="881"/>
      <c r="AJ295" s="881"/>
      <c r="AK295" s="881"/>
      <c r="AL295" s="881"/>
      <c r="AM295" s="881"/>
      <c r="AN295" s="881"/>
      <c r="AO295" s="881"/>
      <c r="AP295" s="881"/>
      <c r="AQ295" s="881"/>
    </row>
    <row r="296" spans="1:43" x14ac:dyDescent="0.35">
      <c r="A296" s="881"/>
      <c r="B296" s="881"/>
      <c r="C296" s="881"/>
      <c r="D296" s="881"/>
      <c r="E296" s="881"/>
      <c r="F296" s="881"/>
      <c r="G296" s="881"/>
      <c r="H296" s="881"/>
      <c r="I296" s="881"/>
      <c r="J296" s="881"/>
      <c r="K296" s="881"/>
      <c r="L296" s="881"/>
      <c r="M296" s="881"/>
      <c r="N296" s="881"/>
      <c r="O296" s="881"/>
      <c r="P296" s="881"/>
      <c r="Q296" s="881"/>
      <c r="R296" s="881"/>
      <c r="S296" s="881"/>
      <c r="T296" s="881"/>
      <c r="U296" s="881"/>
      <c r="V296" s="881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  <c r="AG296" s="881"/>
      <c r="AH296" s="881"/>
      <c r="AI296" s="881"/>
      <c r="AJ296" s="881"/>
      <c r="AK296" s="881"/>
      <c r="AL296" s="881"/>
      <c r="AM296" s="881"/>
      <c r="AN296" s="881"/>
      <c r="AO296" s="881"/>
      <c r="AP296" s="881"/>
      <c r="AQ296" s="881"/>
    </row>
    <row r="297" spans="1:43" x14ac:dyDescent="0.35">
      <c r="A297" s="881"/>
      <c r="B297" s="881"/>
      <c r="C297" s="881"/>
      <c r="D297" s="881"/>
      <c r="E297" s="881"/>
      <c r="F297" s="881"/>
      <c r="G297" s="881"/>
      <c r="H297" s="881"/>
      <c r="I297" s="881"/>
      <c r="J297" s="881"/>
      <c r="K297" s="881"/>
      <c r="L297" s="881"/>
      <c r="M297" s="881"/>
      <c r="N297" s="881"/>
      <c r="O297" s="881"/>
      <c r="P297" s="881"/>
      <c r="Q297" s="881"/>
      <c r="R297" s="881"/>
      <c r="S297" s="881"/>
      <c r="T297" s="881"/>
      <c r="U297" s="881"/>
      <c r="V297" s="881"/>
      <c r="W297" s="881"/>
      <c r="X297" s="881"/>
      <c r="Y297" s="881"/>
      <c r="Z297" s="881"/>
      <c r="AA297" s="881"/>
      <c r="AB297" s="881"/>
      <c r="AC297" s="881"/>
      <c r="AD297" s="881"/>
      <c r="AE297" s="881"/>
      <c r="AF297" s="881"/>
      <c r="AG297" s="881"/>
      <c r="AH297" s="881"/>
      <c r="AI297" s="881"/>
      <c r="AJ297" s="881"/>
      <c r="AK297" s="881"/>
      <c r="AL297" s="881"/>
      <c r="AM297" s="881"/>
      <c r="AN297" s="881"/>
      <c r="AO297" s="881"/>
      <c r="AP297" s="881"/>
      <c r="AQ297" s="881"/>
    </row>
    <row r="298" spans="1:43" x14ac:dyDescent="0.35">
      <c r="A298" s="881"/>
      <c r="B298" s="881"/>
      <c r="C298" s="881"/>
      <c r="D298" s="881"/>
      <c r="E298" s="881"/>
      <c r="F298" s="881"/>
      <c r="G298" s="881"/>
      <c r="H298" s="881"/>
      <c r="I298" s="881"/>
      <c r="J298" s="881"/>
      <c r="K298" s="881"/>
      <c r="L298" s="881"/>
      <c r="M298" s="881"/>
      <c r="N298" s="881"/>
      <c r="O298" s="881"/>
      <c r="P298" s="881"/>
      <c r="Q298" s="881"/>
      <c r="R298" s="881"/>
      <c r="S298" s="881"/>
      <c r="T298" s="881"/>
      <c r="U298" s="881"/>
      <c r="V298" s="881"/>
      <c r="W298" s="881"/>
      <c r="X298" s="881"/>
      <c r="Y298" s="881"/>
      <c r="Z298" s="881"/>
      <c r="AA298" s="881"/>
      <c r="AB298" s="881"/>
      <c r="AC298" s="881"/>
      <c r="AD298" s="881"/>
      <c r="AE298" s="881"/>
      <c r="AF298" s="881"/>
      <c r="AG298" s="881"/>
      <c r="AH298" s="881"/>
      <c r="AI298" s="881"/>
      <c r="AJ298" s="881"/>
      <c r="AK298" s="881"/>
      <c r="AL298" s="881"/>
      <c r="AM298" s="881"/>
      <c r="AN298" s="881"/>
      <c r="AO298" s="881"/>
      <c r="AP298" s="881"/>
      <c r="AQ298" s="881"/>
    </row>
    <row r="299" spans="1:43" x14ac:dyDescent="0.35">
      <c r="A299" s="881"/>
      <c r="B299" s="881"/>
      <c r="C299" s="881"/>
      <c r="D299" s="881"/>
      <c r="E299" s="881"/>
      <c r="F299" s="881"/>
      <c r="G299" s="881"/>
      <c r="H299" s="881"/>
      <c r="I299" s="881"/>
      <c r="J299" s="881"/>
      <c r="K299" s="881"/>
      <c r="L299" s="881"/>
      <c r="M299" s="881"/>
      <c r="N299" s="881"/>
      <c r="O299" s="881"/>
      <c r="P299" s="881"/>
      <c r="Q299" s="881"/>
      <c r="R299" s="881"/>
      <c r="S299" s="881"/>
      <c r="T299" s="881"/>
      <c r="U299" s="881"/>
      <c r="V299" s="881"/>
      <c r="W299" s="881"/>
      <c r="X299" s="881"/>
      <c r="Y299" s="881"/>
      <c r="Z299" s="881"/>
      <c r="AA299" s="881"/>
      <c r="AB299" s="881"/>
      <c r="AC299" s="881"/>
      <c r="AD299" s="881"/>
      <c r="AE299" s="881"/>
      <c r="AF299" s="881"/>
      <c r="AG299" s="881"/>
      <c r="AH299" s="881"/>
      <c r="AI299" s="881"/>
      <c r="AJ299" s="881"/>
      <c r="AK299" s="881"/>
      <c r="AL299" s="881"/>
      <c r="AM299" s="881"/>
      <c r="AN299" s="881"/>
      <c r="AO299" s="881"/>
      <c r="AP299" s="881"/>
      <c r="AQ299" s="881"/>
    </row>
    <row r="300" spans="1:43" x14ac:dyDescent="0.35">
      <c r="A300" s="881"/>
      <c r="B300" s="881"/>
      <c r="C300" s="881"/>
      <c r="D300" s="881"/>
      <c r="E300" s="881"/>
      <c r="F300" s="881"/>
      <c r="G300" s="881"/>
      <c r="H300" s="881"/>
      <c r="I300" s="881"/>
      <c r="J300" s="881"/>
      <c r="K300" s="881"/>
      <c r="L300" s="881"/>
      <c r="M300" s="881"/>
      <c r="N300" s="881"/>
      <c r="O300" s="881"/>
      <c r="P300" s="881"/>
      <c r="Q300" s="881"/>
      <c r="R300" s="881"/>
      <c r="S300" s="881"/>
      <c r="T300" s="881"/>
      <c r="U300" s="881"/>
      <c r="V300" s="881"/>
      <c r="W300" s="881"/>
      <c r="X300" s="881"/>
      <c r="Y300" s="881"/>
      <c r="Z300" s="881"/>
      <c r="AA300" s="881"/>
      <c r="AB300" s="881"/>
      <c r="AC300" s="881"/>
      <c r="AD300" s="881"/>
      <c r="AE300" s="881"/>
      <c r="AF300" s="881"/>
      <c r="AG300" s="881"/>
      <c r="AH300" s="881"/>
      <c r="AI300" s="881"/>
      <c r="AJ300" s="881"/>
      <c r="AK300" s="881"/>
      <c r="AL300" s="881"/>
      <c r="AM300" s="881"/>
      <c r="AN300" s="881"/>
      <c r="AO300" s="881"/>
      <c r="AP300" s="881"/>
      <c r="AQ300" s="881"/>
    </row>
    <row r="301" spans="1:43" x14ac:dyDescent="0.35">
      <c r="A301" s="881"/>
      <c r="B301" s="881"/>
      <c r="C301" s="881"/>
      <c r="D301" s="881"/>
      <c r="E301" s="881"/>
      <c r="F301" s="881"/>
      <c r="G301" s="881"/>
      <c r="H301" s="881"/>
      <c r="I301" s="881"/>
      <c r="J301" s="881"/>
      <c r="K301" s="881"/>
      <c r="L301" s="881"/>
      <c r="M301" s="881"/>
      <c r="N301" s="881"/>
      <c r="O301" s="881"/>
      <c r="P301" s="881"/>
      <c r="Q301" s="881"/>
      <c r="R301" s="881"/>
      <c r="S301" s="881"/>
      <c r="T301" s="881"/>
      <c r="U301" s="881"/>
      <c r="V301" s="881"/>
      <c r="W301" s="881"/>
      <c r="X301" s="881"/>
      <c r="Y301" s="881"/>
      <c r="Z301" s="881"/>
      <c r="AA301" s="881"/>
      <c r="AB301" s="881"/>
      <c r="AC301" s="881"/>
      <c r="AD301" s="881"/>
      <c r="AE301" s="881"/>
      <c r="AF301" s="881"/>
      <c r="AG301" s="881"/>
      <c r="AH301" s="881"/>
      <c r="AI301" s="881"/>
      <c r="AJ301" s="881"/>
      <c r="AK301" s="881"/>
      <c r="AL301" s="881"/>
      <c r="AM301" s="881"/>
      <c r="AN301" s="881"/>
      <c r="AO301" s="881"/>
      <c r="AP301" s="881"/>
      <c r="AQ301" s="881"/>
    </row>
    <row r="302" spans="1:43" x14ac:dyDescent="0.35">
      <c r="A302" s="881"/>
      <c r="B302" s="881"/>
      <c r="C302" s="881"/>
      <c r="D302" s="881"/>
      <c r="E302" s="881"/>
      <c r="F302" s="881"/>
      <c r="G302" s="881"/>
      <c r="H302" s="881"/>
      <c r="I302" s="881"/>
      <c r="J302" s="881"/>
      <c r="K302" s="881"/>
      <c r="L302" s="881"/>
      <c r="M302" s="881"/>
      <c r="N302" s="881"/>
      <c r="O302" s="881"/>
      <c r="P302" s="881"/>
      <c r="Q302" s="881"/>
      <c r="R302" s="881"/>
      <c r="S302" s="881"/>
      <c r="T302" s="881"/>
      <c r="U302" s="881"/>
      <c r="V302" s="881"/>
      <c r="W302" s="881"/>
      <c r="X302" s="881"/>
      <c r="Y302" s="881"/>
      <c r="Z302" s="881"/>
      <c r="AA302" s="881"/>
      <c r="AB302" s="881"/>
      <c r="AC302" s="881"/>
      <c r="AD302" s="881"/>
      <c r="AE302" s="881"/>
      <c r="AF302" s="881"/>
      <c r="AG302" s="881"/>
      <c r="AH302" s="881"/>
      <c r="AI302" s="881"/>
      <c r="AJ302" s="881"/>
      <c r="AK302" s="881"/>
      <c r="AL302" s="881"/>
      <c r="AM302" s="881"/>
      <c r="AN302" s="881"/>
      <c r="AO302" s="881"/>
      <c r="AP302" s="881"/>
      <c r="AQ302" s="881"/>
    </row>
    <row r="303" spans="1:43" x14ac:dyDescent="0.35">
      <c r="A303" s="881"/>
      <c r="B303" s="881"/>
      <c r="C303" s="881"/>
      <c r="D303" s="881"/>
      <c r="E303" s="881"/>
      <c r="F303" s="881"/>
      <c r="G303" s="881"/>
      <c r="H303" s="881"/>
      <c r="I303" s="881"/>
      <c r="J303" s="881"/>
      <c r="K303" s="881"/>
      <c r="L303" s="881"/>
      <c r="M303" s="881"/>
      <c r="N303" s="881"/>
      <c r="O303" s="881"/>
      <c r="P303" s="881"/>
      <c r="Q303" s="881"/>
      <c r="R303" s="881"/>
      <c r="S303" s="881"/>
      <c r="T303" s="881"/>
      <c r="U303" s="881"/>
      <c r="V303" s="881"/>
      <c r="W303" s="881"/>
      <c r="X303" s="881"/>
      <c r="Y303" s="881"/>
      <c r="Z303" s="881"/>
      <c r="AA303" s="881"/>
      <c r="AB303" s="881"/>
      <c r="AC303" s="881"/>
      <c r="AD303" s="881"/>
      <c r="AE303" s="881"/>
      <c r="AF303" s="881"/>
      <c r="AG303" s="881"/>
      <c r="AH303" s="881"/>
      <c r="AI303" s="881"/>
      <c r="AJ303" s="881"/>
      <c r="AK303" s="881"/>
      <c r="AL303" s="881"/>
      <c r="AM303" s="881"/>
      <c r="AN303" s="881"/>
      <c r="AO303" s="881"/>
      <c r="AP303" s="881"/>
      <c r="AQ303" s="881"/>
    </row>
    <row r="304" spans="1:43" x14ac:dyDescent="0.35">
      <c r="A304" s="881"/>
      <c r="B304" s="881"/>
      <c r="C304" s="881"/>
      <c r="D304" s="881"/>
      <c r="E304" s="881"/>
      <c r="F304" s="881"/>
      <c r="G304" s="881"/>
      <c r="H304" s="881"/>
      <c r="I304" s="881"/>
      <c r="J304" s="881"/>
      <c r="K304" s="881"/>
      <c r="L304" s="881"/>
      <c r="M304" s="881"/>
      <c r="N304" s="881"/>
      <c r="O304" s="881"/>
      <c r="P304" s="881"/>
      <c r="Q304" s="881"/>
      <c r="R304" s="881"/>
      <c r="S304" s="881"/>
      <c r="T304" s="881"/>
      <c r="U304" s="881"/>
      <c r="V304" s="881"/>
      <c r="W304" s="881"/>
      <c r="X304" s="881"/>
      <c r="Y304" s="881"/>
      <c r="Z304" s="881"/>
      <c r="AA304" s="881"/>
      <c r="AB304" s="881"/>
      <c r="AC304" s="881"/>
      <c r="AD304" s="881"/>
      <c r="AE304" s="881"/>
      <c r="AF304" s="881"/>
      <c r="AG304" s="881"/>
      <c r="AH304" s="881"/>
      <c r="AI304" s="881"/>
      <c r="AJ304" s="881"/>
      <c r="AK304" s="881"/>
      <c r="AL304" s="881"/>
      <c r="AM304" s="881"/>
      <c r="AN304" s="881"/>
      <c r="AO304" s="881"/>
      <c r="AP304" s="881"/>
      <c r="AQ304" s="881"/>
    </row>
    <row r="305" spans="1:43" x14ac:dyDescent="0.35">
      <c r="A305" s="881"/>
      <c r="B305" s="881"/>
      <c r="C305" s="881"/>
      <c r="D305" s="881"/>
      <c r="E305" s="881"/>
      <c r="F305" s="881"/>
      <c r="G305" s="881"/>
      <c r="H305" s="881"/>
      <c r="I305" s="881"/>
      <c r="J305" s="881"/>
      <c r="K305" s="881"/>
      <c r="L305" s="881"/>
      <c r="M305" s="881"/>
      <c r="N305" s="881"/>
      <c r="O305" s="881"/>
      <c r="P305" s="881"/>
      <c r="Q305" s="881"/>
      <c r="R305" s="881"/>
      <c r="S305" s="881"/>
      <c r="T305" s="881"/>
      <c r="U305" s="881"/>
      <c r="V305" s="881"/>
      <c r="W305" s="881"/>
      <c r="X305" s="881"/>
      <c r="Y305" s="881"/>
      <c r="Z305" s="881"/>
      <c r="AA305" s="881"/>
      <c r="AB305" s="881"/>
      <c r="AC305" s="881"/>
      <c r="AD305" s="881"/>
      <c r="AE305" s="881"/>
      <c r="AF305" s="881"/>
      <c r="AG305" s="881"/>
      <c r="AH305" s="881"/>
      <c r="AI305" s="881"/>
      <c r="AJ305" s="881"/>
      <c r="AK305" s="881"/>
      <c r="AL305" s="881"/>
      <c r="AM305" s="881"/>
      <c r="AN305" s="881"/>
      <c r="AO305" s="881"/>
      <c r="AP305" s="881"/>
      <c r="AQ305" s="881"/>
    </row>
    <row r="306" spans="1:43" x14ac:dyDescent="0.35">
      <c r="A306" s="881"/>
      <c r="B306" s="881"/>
      <c r="C306" s="881"/>
      <c r="D306" s="881"/>
      <c r="E306" s="881"/>
      <c r="F306" s="881"/>
      <c r="G306" s="881"/>
      <c r="H306" s="881"/>
      <c r="I306" s="881"/>
      <c r="J306" s="881"/>
      <c r="K306" s="881"/>
      <c r="L306" s="881"/>
      <c r="M306" s="881"/>
      <c r="N306" s="881"/>
      <c r="O306" s="881"/>
      <c r="P306" s="881"/>
      <c r="Q306" s="881"/>
      <c r="R306" s="881"/>
      <c r="S306" s="881"/>
      <c r="T306" s="881"/>
      <c r="U306" s="881"/>
      <c r="V306" s="881"/>
      <c r="W306" s="881"/>
      <c r="X306" s="881"/>
      <c r="Y306" s="881"/>
      <c r="Z306" s="881"/>
      <c r="AA306" s="881"/>
      <c r="AB306" s="881"/>
      <c r="AC306" s="881"/>
      <c r="AD306" s="881"/>
      <c r="AE306" s="881"/>
      <c r="AF306" s="881"/>
      <c r="AG306" s="881"/>
      <c r="AH306" s="881"/>
      <c r="AI306" s="881"/>
      <c r="AJ306" s="881"/>
      <c r="AK306" s="881"/>
      <c r="AL306" s="881"/>
      <c r="AM306" s="881"/>
      <c r="AN306" s="881"/>
      <c r="AO306" s="881"/>
      <c r="AP306" s="881"/>
      <c r="AQ306" s="881"/>
    </row>
    <row r="307" spans="1:43" x14ac:dyDescent="0.35">
      <c r="A307" s="881"/>
      <c r="B307" s="881"/>
      <c r="C307" s="881"/>
      <c r="D307" s="881"/>
      <c r="E307" s="881"/>
      <c r="F307" s="881"/>
      <c r="G307" s="881"/>
      <c r="H307" s="881"/>
      <c r="I307" s="881"/>
      <c r="J307" s="881"/>
      <c r="K307" s="881"/>
      <c r="L307" s="881"/>
      <c r="M307" s="881"/>
      <c r="N307" s="881"/>
      <c r="O307" s="881"/>
      <c r="P307" s="881"/>
      <c r="Q307" s="881"/>
      <c r="R307" s="881"/>
      <c r="S307" s="881"/>
      <c r="T307" s="881"/>
      <c r="U307" s="881"/>
      <c r="V307" s="881"/>
      <c r="W307" s="881"/>
      <c r="X307" s="881"/>
      <c r="Y307" s="881"/>
      <c r="Z307" s="881"/>
      <c r="AA307" s="881"/>
      <c r="AB307" s="881"/>
      <c r="AC307" s="881"/>
      <c r="AD307" s="881"/>
      <c r="AE307" s="881"/>
      <c r="AF307" s="881"/>
      <c r="AG307" s="881"/>
      <c r="AH307" s="881"/>
      <c r="AI307" s="881"/>
      <c r="AJ307" s="881"/>
      <c r="AK307" s="881"/>
      <c r="AL307" s="881"/>
      <c r="AM307" s="881"/>
      <c r="AN307" s="881"/>
      <c r="AO307" s="881"/>
      <c r="AP307" s="881"/>
      <c r="AQ307" s="881"/>
    </row>
    <row r="308" spans="1:43" x14ac:dyDescent="0.35">
      <c r="A308" s="881"/>
      <c r="B308" s="881"/>
      <c r="C308" s="881"/>
      <c r="D308" s="881"/>
      <c r="E308" s="881"/>
      <c r="F308" s="881"/>
      <c r="G308" s="881"/>
      <c r="H308" s="881"/>
      <c r="I308" s="881"/>
      <c r="J308" s="881"/>
      <c r="K308" s="881"/>
      <c r="L308" s="881"/>
      <c r="M308" s="881"/>
      <c r="N308" s="881"/>
      <c r="O308" s="881"/>
      <c r="P308" s="881"/>
      <c r="Q308" s="881"/>
      <c r="R308" s="881"/>
      <c r="S308" s="881"/>
      <c r="T308" s="881"/>
      <c r="U308" s="881"/>
      <c r="V308" s="881"/>
      <c r="W308" s="881"/>
      <c r="X308" s="881"/>
      <c r="Y308" s="881"/>
      <c r="Z308" s="881"/>
      <c r="AA308" s="881"/>
      <c r="AB308" s="881"/>
      <c r="AC308" s="881"/>
      <c r="AD308" s="881"/>
      <c r="AE308" s="881"/>
      <c r="AF308" s="881"/>
      <c r="AG308" s="881"/>
      <c r="AH308" s="881"/>
      <c r="AI308" s="881"/>
      <c r="AJ308" s="881"/>
      <c r="AK308" s="881"/>
      <c r="AL308" s="881"/>
      <c r="AM308" s="881"/>
      <c r="AN308" s="881"/>
      <c r="AO308" s="881"/>
      <c r="AP308" s="881"/>
      <c r="AQ308" s="881"/>
    </row>
    <row r="309" spans="1:43" x14ac:dyDescent="0.35">
      <c r="A309" s="881"/>
      <c r="B309" s="881"/>
      <c r="C309" s="881"/>
      <c r="D309" s="881"/>
      <c r="E309" s="881"/>
      <c r="F309" s="881"/>
      <c r="G309" s="881"/>
      <c r="H309" s="881"/>
      <c r="I309" s="881"/>
      <c r="J309" s="881"/>
      <c r="K309" s="881"/>
      <c r="L309" s="881"/>
      <c r="M309" s="881"/>
      <c r="N309" s="881"/>
      <c r="O309" s="881"/>
      <c r="P309" s="881"/>
      <c r="Q309" s="881"/>
      <c r="R309" s="881"/>
      <c r="S309" s="881"/>
      <c r="T309" s="881"/>
      <c r="U309" s="881"/>
      <c r="V309" s="881"/>
      <c r="W309" s="881"/>
      <c r="X309" s="881"/>
      <c r="Y309" s="881"/>
      <c r="Z309" s="881"/>
      <c r="AA309" s="881"/>
      <c r="AB309" s="881"/>
      <c r="AC309" s="881"/>
      <c r="AD309" s="881"/>
      <c r="AE309" s="881"/>
      <c r="AF309" s="881"/>
      <c r="AG309" s="881"/>
      <c r="AH309" s="881"/>
      <c r="AI309" s="881"/>
      <c r="AJ309" s="881"/>
      <c r="AK309" s="881"/>
      <c r="AL309" s="881"/>
      <c r="AM309" s="881"/>
      <c r="AN309" s="881"/>
      <c r="AO309" s="881"/>
      <c r="AP309" s="881"/>
      <c r="AQ309" s="881"/>
    </row>
    <row r="310" spans="1:43" x14ac:dyDescent="0.35">
      <c r="A310" s="881"/>
      <c r="B310" s="881"/>
      <c r="C310" s="881"/>
      <c r="D310" s="881"/>
      <c r="E310" s="881"/>
      <c r="F310" s="881"/>
      <c r="G310" s="881"/>
      <c r="H310" s="881"/>
      <c r="I310" s="881"/>
      <c r="J310" s="881"/>
      <c r="K310" s="881"/>
      <c r="L310" s="881"/>
      <c r="M310" s="881"/>
      <c r="N310" s="881"/>
      <c r="O310" s="881"/>
      <c r="P310" s="881"/>
      <c r="Q310" s="881"/>
      <c r="R310" s="881"/>
      <c r="S310" s="881"/>
      <c r="T310" s="881"/>
      <c r="U310" s="881"/>
      <c r="V310" s="881"/>
      <c r="W310" s="881"/>
      <c r="X310" s="881"/>
      <c r="Y310" s="881"/>
      <c r="Z310" s="881"/>
      <c r="AA310" s="881"/>
      <c r="AB310" s="881"/>
      <c r="AC310" s="881"/>
      <c r="AD310" s="881"/>
      <c r="AE310" s="881"/>
      <c r="AF310" s="881"/>
      <c r="AG310" s="881"/>
      <c r="AH310" s="881"/>
      <c r="AI310" s="881"/>
      <c r="AJ310" s="881"/>
      <c r="AK310" s="881"/>
      <c r="AL310" s="881"/>
      <c r="AM310" s="881"/>
      <c r="AN310" s="881"/>
      <c r="AO310" s="881"/>
      <c r="AP310" s="881"/>
      <c r="AQ310" s="881"/>
    </row>
    <row r="311" spans="1:43" x14ac:dyDescent="0.35">
      <c r="A311" s="881"/>
      <c r="B311" s="881"/>
      <c r="C311" s="881"/>
      <c r="D311" s="881"/>
      <c r="E311" s="881"/>
      <c r="F311" s="881"/>
      <c r="G311" s="881"/>
      <c r="H311" s="881"/>
      <c r="I311" s="881"/>
      <c r="J311" s="881"/>
      <c r="K311" s="881"/>
      <c r="L311" s="881"/>
      <c r="M311" s="881"/>
      <c r="N311" s="881"/>
      <c r="O311" s="881"/>
      <c r="P311" s="881"/>
      <c r="Q311" s="881"/>
      <c r="R311" s="881"/>
      <c r="S311" s="881"/>
      <c r="T311" s="881"/>
      <c r="U311" s="881"/>
      <c r="V311" s="881"/>
      <c r="W311" s="881"/>
      <c r="X311" s="881"/>
      <c r="Y311" s="881"/>
      <c r="Z311" s="881"/>
      <c r="AA311" s="881"/>
      <c r="AB311" s="881"/>
      <c r="AC311" s="881"/>
      <c r="AD311" s="881"/>
      <c r="AE311" s="881"/>
      <c r="AF311" s="881"/>
      <c r="AG311" s="881"/>
      <c r="AH311" s="881"/>
      <c r="AI311" s="881"/>
      <c r="AJ311" s="881"/>
      <c r="AK311" s="881"/>
      <c r="AL311" s="881"/>
      <c r="AM311" s="881"/>
      <c r="AN311" s="881"/>
      <c r="AO311" s="881"/>
      <c r="AP311" s="881"/>
      <c r="AQ311" s="881"/>
    </row>
    <row r="312" spans="1:43" x14ac:dyDescent="0.35">
      <c r="A312" s="881"/>
      <c r="B312" s="881"/>
      <c r="C312" s="881"/>
      <c r="D312" s="881"/>
      <c r="E312" s="881"/>
      <c r="F312" s="881"/>
      <c r="G312" s="881"/>
      <c r="H312" s="881"/>
      <c r="I312" s="881"/>
      <c r="J312" s="881"/>
      <c r="K312" s="881"/>
      <c r="L312" s="881"/>
      <c r="M312" s="881"/>
      <c r="N312" s="881"/>
      <c r="O312" s="881"/>
      <c r="P312" s="881"/>
      <c r="Q312" s="881"/>
      <c r="R312" s="881"/>
      <c r="S312" s="881"/>
      <c r="T312" s="881"/>
      <c r="U312" s="881"/>
      <c r="V312" s="881"/>
      <c r="W312" s="881"/>
      <c r="X312" s="881"/>
      <c r="Y312" s="881"/>
      <c r="Z312" s="881"/>
      <c r="AA312" s="881"/>
      <c r="AB312" s="881"/>
      <c r="AC312" s="881"/>
      <c r="AD312" s="881"/>
      <c r="AE312" s="881"/>
      <c r="AF312" s="881"/>
      <c r="AG312" s="881"/>
      <c r="AH312" s="881"/>
      <c r="AI312" s="881"/>
      <c r="AJ312" s="881"/>
      <c r="AK312" s="881"/>
      <c r="AL312" s="881"/>
      <c r="AM312" s="881"/>
      <c r="AN312" s="881"/>
      <c r="AO312" s="881"/>
      <c r="AP312" s="881"/>
      <c r="AQ312" s="881"/>
    </row>
    <row r="313" spans="1:43" x14ac:dyDescent="0.35">
      <c r="A313" s="881"/>
      <c r="B313" s="881"/>
      <c r="C313" s="881"/>
      <c r="D313" s="881"/>
      <c r="E313" s="881"/>
      <c r="F313" s="881"/>
      <c r="G313" s="881"/>
      <c r="H313" s="881"/>
      <c r="I313" s="881"/>
      <c r="J313" s="881"/>
      <c r="K313" s="881"/>
      <c r="L313" s="881"/>
      <c r="M313" s="881"/>
      <c r="N313" s="881"/>
      <c r="O313" s="881"/>
      <c r="P313" s="881"/>
      <c r="Q313" s="881"/>
      <c r="R313" s="881"/>
      <c r="S313" s="881"/>
      <c r="T313" s="881"/>
      <c r="U313" s="881"/>
      <c r="V313" s="881"/>
      <c r="W313" s="881"/>
      <c r="X313" s="881"/>
      <c r="Y313" s="881"/>
      <c r="Z313" s="881"/>
      <c r="AA313" s="881"/>
      <c r="AB313" s="881"/>
      <c r="AC313" s="881"/>
      <c r="AD313" s="881"/>
      <c r="AE313" s="881"/>
      <c r="AF313" s="881"/>
      <c r="AG313" s="881"/>
      <c r="AH313" s="881"/>
      <c r="AI313" s="881"/>
      <c r="AJ313" s="881"/>
      <c r="AK313" s="881"/>
      <c r="AL313" s="881"/>
      <c r="AM313" s="881"/>
      <c r="AN313" s="881"/>
      <c r="AO313" s="881"/>
      <c r="AP313" s="881"/>
      <c r="AQ313" s="881"/>
    </row>
    <row r="314" spans="1:43" x14ac:dyDescent="0.35">
      <c r="A314" s="881"/>
      <c r="B314" s="881"/>
      <c r="C314" s="881"/>
      <c r="D314" s="881"/>
      <c r="E314" s="881"/>
      <c r="F314" s="881"/>
      <c r="G314" s="881"/>
      <c r="H314" s="881"/>
      <c r="I314" s="881"/>
      <c r="J314" s="881"/>
      <c r="K314" s="881"/>
      <c r="L314" s="881"/>
      <c r="M314" s="881"/>
      <c r="N314" s="881"/>
      <c r="O314" s="881"/>
      <c r="P314" s="881"/>
      <c r="Q314" s="881"/>
      <c r="R314" s="881"/>
      <c r="S314" s="881"/>
      <c r="T314" s="881"/>
      <c r="U314" s="881"/>
      <c r="V314" s="881"/>
      <c r="W314" s="881"/>
      <c r="X314" s="881"/>
      <c r="Y314" s="881"/>
      <c r="Z314" s="881"/>
      <c r="AA314" s="881"/>
      <c r="AB314" s="881"/>
      <c r="AC314" s="881"/>
      <c r="AD314" s="881"/>
      <c r="AE314" s="881"/>
      <c r="AF314" s="881"/>
      <c r="AG314" s="881"/>
      <c r="AH314" s="881"/>
      <c r="AI314" s="881"/>
      <c r="AJ314" s="881"/>
      <c r="AK314" s="881"/>
      <c r="AL314" s="881"/>
      <c r="AM314" s="881"/>
      <c r="AN314" s="881"/>
      <c r="AO314" s="881"/>
      <c r="AP314" s="881"/>
      <c r="AQ314" s="881"/>
    </row>
    <row r="315" spans="1:43" x14ac:dyDescent="0.35">
      <c r="A315" s="881"/>
      <c r="B315" s="881"/>
      <c r="C315" s="881"/>
      <c r="D315" s="881"/>
      <c r="E315" s="881"/>
      <c r="F315" s="881"/>
      <c r="G315" s="881"/>
      <c r="H315" s="881"/>
      <c r="I315" s="881"/>
      <c r="J315" s="881"/>
      <c r="K315" s="881"/>
      <c r="L315" s="881"/>
      <c r="M315" s="881"/>
      <c r="N315" s="881"/>
      <c r="O315" s="881"/>
      <c r="P315" s="881"/>
      <c r="Q315" s="881"/>
      <c r="R315" s="881"/>
      <c r="S315" s="881"/>
      <c r="T315" s="881"/>
      <c r="U315" s="881"/>
      <c r="V315" s="881"/>
      <c r="W315" s="881"/>
      <c r="X315" s="881"/>
      <c r="Y315" s="881"/>
      <c r="Z315" s="881"/>
      <c r="AA315" s="881"/>
      <c r="AB315" s="881"/>
      <c r="AC315" s="881"/>
      <c r="AD315" s="881"/>
      <c r="AE315" s="881"/>
      <c r="AF315" s="881"/>
      <c r="AG315" s="881"/>
      <c r="AH315" s="881"/>
      <c r="AI315" s="881"/>
      <c r="AJ315" s="881"/>
      <c r="AK315" s="881"/>
      <c r="AL315" s="881"/>
      <c r="AM315" s="881"/>
      <c r="AN315" s="881"/>
      <c r="AO315" s="881"/>
      <c r="AP315" s="881"/>
      <c r="AQ315" s="881"/>
    </row>
    <row r="316" spans="1:43" x14ac:dyDescent="0.35">
      <c r="A316" s="881"/>
      <c r="B316" s="881"/>
      <c r="C316" s="881"/>
      <c r="D316" s="881"/>
      <c r="E316" s="881"/>
      <c r="F316" s="881"/>
      <c r="G316" s="881"/>
      <c r="H316" s="881"/>
      <c r="I316" s="881"/>
      <c r="J316" s="881"/>
      <c r="K316" s="881"/>
      <c r="L316" s="881"/>
      <c r="M316" s="881"/>
      <c r="N316" s="881"/>
      <c r="O316" s="881"/>
      <c r="P316" s="881"/>
      <c r="Q316" s="881"/>
      <c r="R316" s="881"/>
      <c r="S316" s="881"/>
      <c r="T316" s="881"/>
      <c r="U316" s="881"/>
      <c r="V316" s="881"/>
      <c r="W316" s="881"/>
      <c r="X316" s="881"/>
      <c r="Y316" s="881"/>
      <c r="Z316" s="881"/>
      <c r="AA316" s="881"/>
      <c r="AB316" s="881"/>
      <c r="AC316" s="881"/>
      <c r="AD316" s="881"/>
      <c r="AE316" s="881"/>
      <c r="AF316" s="881"/>
      <c r="AG316" s="881"/>
      <c r="AH316" s="881"/>
      <c r="AI316" s="881"/>
      <c r="AJ316" s="881"/>
      <c r="AK316" s="881"/>
      <c r="AL316" s="881"/>
      <c r="AM316" s="881"/>
      <c r="AN316" s="881"/>
      <c r="AO316" s="881"/>
      <c r="AP316" s="881"/>
      <c r="AQ316" s="881"/>
    </row>
    <row r="317" spans="1:43" x14ac:dyDescent="0.35">
      <c r="A317" s="881"/>
      <c r="B317" s="881"/>
      <c r="C317" s="881"/>
      <c r="D317" s="881"/>
      <c r="E317" s="881"/>
      <c r="F317" s="881"/>
      <c r="G317" s="881"/>
      <c r="H317" s="881"/>
      <c r="I317" s="881"/>
      <c r="J317" s="881"/>
      <c r="K317" s="881"/>
      <c r="L317" s="881"/>
      <c r="M317" s="881"/>
      <c r="N317" s="881"/>
      <c r="O317" s="881"/>
      <c r="P317" s="881"/>
      <c r="Q317" s="881"/>
      <c r="R317" s="881"/>
      <c r="S317" s="881"/>
      <c r="T317" s="881"/>
      <c r="U317" s="881"/>
      <c r="V317" s="881"/>
      <c r="W317" s="881"/>
      <c r="X317" s="881"/>
      <c r="Y317" s="881"/>
      <c r="Z317" s="881"/>
      <c r="AA317" s="881"/>
      <c r="AB317" s="881"/>
      <c r="AC317" s="881"/>
      <c r="AD317" s="881"/>
      <c r="AE317" s="881"/>
      <c r="AF317" s="881"/>
      <c r="AG317" s="881"/>
      <c r="AH317" s="881"/>
      <c r="AI317" s="881"/>
      <c r="AJ317" s="881"/>
      <c r="AK317" s="881"/>
      <c r="AL317" s="881"/>
      <c r="AM317" s="881"/>
      <c r="AN317" s="881"/>
      <c r="AO317" s="881"/>
      <c r="AP317" s="881"/>
      <c r="AQ317" s="881"/>
    </row>
    <row r="318" spans="1:43" x14ac:dyDescent="0.35">
      <c r="A318" s="881"/>
      <c r="B318" s="881"/>
      <c r="C318" s="881"/>
      <c r="D318" s="881"/>
      <c r="E318" s="881"/>
      <c r="F318" s="881"/>
      <c r="G318" s="881"/>
      <c r="H318" s="881"/>
      <c r="I318" s="881"/>
      <c r="J318" s="881"/>
      <c r="K318" s="881"/>
      <c r="L318" s="881"/>
      <c r="M318" s="881"/>
      <c r="N318" s="881"/>
      <c r="O318" s="881"/>
      <c r="P318" s="881"/>
      <c r="Q318" s="881"/>
      <c r="R318" s="881"/>
      <c r="S318" s="881"/>
      <c r="T318" s="881"/>
      <c r="U318" s="881"/>
      <c r="V318" s="881"/>
      <c r="W318" s="881"/>
      <c r="X318" s="881"/>
      <c r="Y318" s="881"/>
      <c r="Z318" s="881"/>
      <c r="AA318" s="881"/>
      <c r="AB318" s="881"/>
      <c r="AC318" s="881"/>
      <c r="AD318" s="881"/>
      <c r="AE318" s="881"/>
      <c r="AF318" s="881"/>
      <c r="AG318" s="881"/>
      <c r="AH318" s="881"/>
      <c r="AI318" s="881"/>
      <c r="AJ318" s="881"/>
      <c r="AK318" s="881"/>
      <c r="AL318" s="881"/>
      <c r="AM318" s="881"/>
      <c r="AN318" s="881"/>
      <c r="AO318" s="881"/>
      <c r="AP318" s="881"/>
      <c r="AQ318" s="881"/>
    </row>
    <row r="319" spans="1:43" x14ac:dyDescent="0.35">
      <c r="A319" s="881"/>
      <c r="B319" s="881"/>
      <c r="C319" s="881"/>
      <c r="D319" s="881"/>
      <c r="E319" s="881"/>
      <c r="F319" s="881"/>
      <c r="G319" s="881"/>
      <c r="H319" s="881"/>
      <c r="I319" s="881"/>
      <c r="J319" s="881"/>
      <c r="K319" s="881"/>
      <c r="L319" s="881"/>
      <c r="M319" s="881"/>
      <c r="N319" s="881"/>
      <c r="O319" s="881"/>
      <c r="P319" s="881"/>
      <c r="Q319" s="881"/>
      <c r="R319" s="881"/>
      <c r="S319" s="881"/>
      <c r="T319" s="881"/>
      <c r="U319" s="881"/>
      <c r="V319" s="881"/>
      <c r="W319" s="881"/>
      <c r="X319" s="881"/>
      <c r="Y319" s="881"/>
      <c r="Z319" s="881"/>
      <c r="AA319" s="881"/>
      <c r="AB319" s="881"/>
      <c r="AC319" s="881"/>
      <c r="AD319" s="881"/>
      <c r="AE319" s="881"/>
      <c r="AF319" s="881"/>
      <c r="AG319" s="881"/>
      <c r="AH319" s="881"/>
      <c r="AI319" s="881"/>
      <c r="AJ319" s="881"/>
      <c r="AK319" s="881"/>
      <c r="AL319" s="881"/>
      <c r="AM319" s="881"/>
      <c r="AN319" s="881"/>
      <c r="AO319" s="881"/>
      <c r="AP319" s="881"/>
      <c r="AQ319" s="881"/>
    </row>
    <row r="320" spans="1:43" x14ac:dyDescent="0.35">
      <c r="A320" s="881"/>
      <c r="B320" s="881"/>
      <c r="C320" s="881"/>
      <c r="D320" s="881"/>
      <c r="E320" s="881"/>
      <c r="F320" s="881"/>
      <c r="G320" s="881"/>
      <c r="H320" s="881"/>
      <c r="I320" s="881"/>
      <c r="J320" s="881"/>
      <c r="K320" s="881"/>
      <c r="L320" s="881"/>
      <c r="M320" s="881"/>
      <c r="N320" s="881"/>
      <c r="O320" s="881"/>
      <c r="P320" s="881"/>
      <c r="Q320" s="881"/>
      <c r="R320" s="881"/>
      <c r="S320" s="881"/>
      <c r="T320" s="881"/>
      <c r="U320" s="881"/>
      <c r="V320" s="881"/>
      <c r="W320" s="881"/>
      <c r="X320" s="881"/>
      <c r="Y320" s="881"/>
      <c r="Z320" s="881"/>
      <c r="AA320" s="881"/>
      <c r="AB320" s="881"/>
      <c r="AC320" s="881"/>
      <c r="AD320" s="881"/>
      <c r="AE320" s="881"/>
      <c r="AF320" s="881"/>
      <c r="AG320" s="881"/>
      <c r="AH320" s="881"/>
      <c r="AI320" s="881"/>
      <c r="AJ320" s="881"/>
      <c r="AK320" s="881"/>
      <c r="AL320" s="881"/>
      <c r="AM320" s="881"/>
      <c r="AN320" s="881"/>
      <c r="AO320" s="881"/>
      <c r="AP320" s="881"/>
      <c r="AQ320" s="881"/>
    </row>
    <row r="321" spans="1:43" x14ac:dyDescent="0.35">
      <c r="A321" s="881"/>
      <c r="B321" s="881"/>
      <c r="C321" s="881"/>
      <c r="D321" s="881"/>
      <c r="E321" s="881"/>
      <c r="F321" s="881"/>
      <c r="G321" s="881"/>
      <c r="H321" s="881"/>
      <c r="I321" s="881"/>
      <c r="J321" s="881"/>
      <c r="K321" s="881"/>
      <c r="L321" s="881"/>
      <c r="M321" s="881"/>
      <c r="N321" s="881"/>
      <c r="O321" s="881"/>
      <c r="P321" s="881"/>
      <c r="Q321" s="881"/>
      <c r="R321" s="881"/>
      <c r="S321" s="881"/>
      <c r="T321" s="881"/>
      <c r="U321" s="881"/>
      <c r="V321" s="881"/>
      <c r="W321" s="881"/>
      <c r="X321" s="881"/>
      <c r="Y321" s="881"/>
      <c r="Z321" s="881"/>
      <c r="AA321" s="881"/>
      <c r="AB321" s="881"/>
      <c r="AC321" s="881"/>
      <c r="AD321" s="881"/>
      <c r="AE321" s="881"/>
      <c r="AF321" s="881"/>
      <c r="AG321" s="881"/>
      <c r="AH321" s="881"/>
      <c r="AI321" s="881"/>
      <c r="AJ321" s="881"/>
      <c r="AK321" s="881"/>
      <c r="AL321" s="881"/>
      <c r="AM321" s="881"/>
      <c r="AN321" s="881"/>
      <c r="AO321" s="881"/>
      <c r="AP321" s="881"/>
      <c r="AQ321" s="881"/>
    </row>
    <row r="322" spans="1:43" x14ac:dyDescent="0.35">
      <c r="A322" s="881"/>
      <c r="B322" s="881"/>
      <c r="C322" s="881"/>
      <c r="D322" s="881"/>
      <c r="E322" s="881"/>
      <c r="F322" s="881"/>
      <c r="G322" s="881"/>
      <c r="H322" s="881"/>
      <c r="I322" s="881"/>
      <c r="J322" s="881"/>
      <c r="K322" s="881"/>
      <c r="L322" s="881"/>
      <c r="M322" s="881"/>
      <c r="N322" s="881"/>
      <c r="O322" s="881"/>
      <c r="P322" s="881"/>
      <c r="Q322" s="881"/>
      <c r="R322" s="881"/>
      <c r="S322" s="881"/>
      <c r="T322" s="881"/>
      <c r="U322" s="881"/>
      <c r="V322" s="881"/>
      <c r="W322" s="881"/>
      <c r="X322" s="881"/>
      <c r="Y322" s="881"/>
      <c r="Z322" s="881"/>
      <c r="AA322" s="881"/>
      <c r="AB322" s="881"/>
      <c r="AC322" s="881"/>
      <c r="AD322" s="881"/>
      <c r="AE322" s="881"/>
      <c r="AF322" s="881"/>
      <c r="AG322" s="881"/>
      <c r="AH322" s="881"/>
      <c r="AI322" s="881"/>
      <c r="AJ322" s="881"/>
      <c r="AK322" s="881"/>
      <c r="AL322" s="881"/>
      <c r="AM322" s="881"/>
      <c r="AN322" s="881"/>
      <c r="AO322" s="881"/>
      <c r="AP322" s="881"/>
      <c r="AQ322" s="881"/>
    </row>
    <row r="323" spans="1:43" x14ac:dyDescent="0.35">
      <c r="A323" s="881"/>
      <c r="B323" s="881"/>
      <c r="C323" s="881"/>
      <c r="D323" s="881"/>
      <c r="E323" s="881"/>
      <c r="F323" s="881"/>
      <c r="G323" s="881"/>
      <c r="H323" s="881"/>
      <c r="I323" s="881"/>
      <c r="J323" s="881"/>
      <c r="K323" s="881"/>
      <c r="L323" s="881"/>
      <c r="M323" s="881"/>
      <c r="N323" s="881"/>
      <c r="O323" s="881"/>
      <c r="P323" s="881"/>
      <c r="Q323" s="881"/>
      <c r="R323" s="881"/>
      <c r="S323" s="881"/>
      <c r="T323" s="881"/>
      <c r="U323" s="881"/>
      <c r="V323" s="881"/>
      <c r="W323" s="881"/>
      <c r="X323" s="881"/>
      <c r="Y323" s="881"/>
      <c r="Z323" s="881"/>
      <c r="AA323" s="881"/>
      <c r="AB323" s="881"/>
      <c r="AC323" s="881"/>
      <c r="AD323" s="881"/>
      <c r="AE323" s="881"/>
      <c r="AF323" s="881"/>
      <c r="AG323" s="881"/>
      <c r="AH323" s="881"/>
      <c r="AI323" s="881"/>
      <c r="AJ323" s="881"/>
      <c r="AK323" s="881"/>
      <c r="AL323" s="881"/>
      <c r="AM323" s="881"/>
      <c r="AN323" s="881"/>
      <c r="AO323" s="881"/>
      <c r="AP323" s="881"/>
      <c r="AQ323" s="881"/>
    </row>
    <row r="324" spans="1:43" x14ac:dyDescent="0.35">
      <c r="A324" s="881"/>
      <c r="B324" s="881"/>
      <c r="C324" s="881"/>
      <c r="D324" s="881"/>
      <c r="E324" s="881"/>
      <c r="F324" s="881"/>
      <c r="G324" s="881"/>
      <c r="H324" s="881"/>
      <c r="I324" s="881"/>
      <c r="J324" s="881"/>
      <c r="K324" s="881"/>
      <c r="L324" s="881"/>
      <c r="M324" s="881"/>
      <c r="N324" s="881"/>
      <c r="O324" s="881"/>
      <c r="P324" s="881"/>
      <c r="Q324" s="881"/>
      <c r="R324" s="881"/>
      <c r="S324" s="881"/>
      <c r="T324" s="881"/>
      <c r="U324" s="881"/>
      <c r="V324" s="881"/>
      <c r="W324" s="881"/>
      <c r="X324" s="881"/>
      <c r="Y324" s="881"/>
      <c r="Z324" s="881"/>
      <c r="AA324" s="881"/>
      <c r="AB324" s="881"/>
      <c r="AC324" s="881"/>
      <c r="AD324" s="881"/>
      <c r="AE324" s="881"/>
      <c r="AF324" s="881"/>
      <c r="AG324" s="881"/>
      <c r="AH324" s="881"/>
      <c r="AI324" s="881"/>
      <c r="AJ324" s="881"/>
      <c r="AK324" s="881"/>
      <c r="AL324" s="881"/>
      <c r="AM324" s="881"/>
      <c r="AN324" s="881"/>
      <c r="AO324" s="881"/>
      <c r="AP324" s="881"/>
      <c r="AQ324" s="881"/>
    </row>
    <row r="325" spans="1:43" x14ac:dyDescent="0.35">
      <c r="A325" s="881"/>
      <c r="B325" s="881"/>
      <c r="C325" s="881"/>
      <c r="D325" s="881"/>
      <c r="E325" s="881"/>
      <c r="F325" s="881"/>
      <c r="G325" s="881"/>
      <c r="H325" s="881"/>
      <c r="I325" s="881"/>
      <c r="J325" s="881"/>
      <c r="K325" s="881"/>
      <c r="L325" s="881"/>
      <c r="M325" s="881"/>
      <c r="N325" s="881"/>
      <c r="O325" s="881"/>
      <c r="P325" s="881"/>
      <c r="Q325" s="881"/>
      <c r="R325" s="881"/>
      <c r="S325" s="881"/>
      <c r="T325" s="881"/>
      <c r="U325" s="881"/>
      <c r="V325" s="881"/>
      <c r="W325" s="881"/>
      <c r="X325" s="881"/>
      <c r="Y325" s="881"/>
      <c r="Z325" s="881"/>
      <c r="AA325" s="881"/>
      <c r="AB325" s="881"/>
      <c r="AC325" s="881"/>
      <c r="AD325" s="881"/>
      <c r="AE325" s="881"/>
      <c r="AF325" s="881"/>
      <c r="AG325" s="881"/>
      <c r="AH325" s="881"/>
      <c r="AI325" s="881"/>
      <c r="AJ325" s="881"/>
      <c r="AK325" s="881"/>
      <c r="AL325" s="881"/>
      <c r="AM325" s="881"/>
      <c r="AN325" s="881"/>
      <c r="AO325" s="881"/>
      <c r="AP325" s="881"/>
      <c r="AQ325" s="881"/>
    </row>
    <row r="326" spans="1:43" x14ac:dyDescent="0.35">
      <c r="A326" s="881"/>
      <c r="B326" s="881"/>
      <c r="C326" s="881"/>
      <c r="D326" s="881"/>
      <c r="E326" s="881"/>
      <c r="F326" s="881"/>
      <c r="G326" s="881"/>
      <c r="H326" s="881"/>
      <c r="I326" s="881"/>
      <c r="J326" s="881"/>
      <c r="K326" s="881"/>
      <c r="L326" s="881"/>
      <c r="M326" s="881"/>
      <c r="N326" s="881"/>
      <c r="O326" s="881"/>
      <c r="P326" s="881"/>
      <c r="Q326" s="881"/>
      <c r="R326" s="881"/>
      <c r="S326" s="881"/>
      <c r="T326" s="881"/>
      <c r="U326" s="881"/>
      <c r="V326" s="881"/>
      <c r="W326" s="881"/>
      <c r="X326" s="881"/>
      <c r="Y326" s="881"/>
      <c r="Z326" s="881"/>
      <c r="AA326" s="881"/>
      <c r="AB326" s="881"/>
      <c r="AC326" s="881"/>
      <c r="AD326" s="881"/>
      <c r="AE326" s="881"/>
      <c r="AF326" s="881"/>
      <c r="AG326" s="881"/>
      <c r="AH326" s="881"/>
      <c r="AI326" s="881"/>
      <c r="AJ326" s="881"/>
      <c r="AK326" s="881"/>
      <c r="AL326" s="881"/>
      <c r="AM326" s="881"/>
      <c r="AN326" s="881"/>
      <c r="AO326" s="881"/>
      <c r="AP326" s="881"/>
      <c r="AQ326" s="881"/>
    </row>
    <row r="327" spans="1:43" x14ac:dyDescent="0.35">
      <c r="A327" s="881"/>
      <c r="B327" s="881"/>
      <c r="C327" s="881"/>
      <c r="D327" s="881"/>
      <c r="E327" s="881"/>
      <c r="F327" s="881"/>
      <c r="G327" s="881"/>
      <c r="H327" s="881"/>
      <c r="I327" s="881"/>
      <c r="J327" s="881"/>
      <c r="K327" s="881"/>
      <c r="L327" s="881"/>
      <c r="M327" s="881"/>
      <c r="N327" s="881"/>
      <c r="O327" s="881"/>
      <c r="P327" s="881"/>
      <c r="Q327" s="881"/>
      <c r="R327" s="881"/>
      <c r="S327" s="881"/>
      <c r="T327" s="881"/>
      <c r="U327" s="881"/>
      <c r="V327" s="881"/>
      <c r="W327" s="881"/>
      <c r="X327" s="881"/>
      <c r="Y327" s="881"/>
      <c r="Z327" s="881"/>
      <c r="AA327" s="881"/>
      <c r="AB327" s="881"/>
      <c r="AC327" s="881"/>
      <c r="AD327" s="881"/>
      <c r="AE327" s="881"/>
      <c r="AF327" s="881"/>
      <c r="AG327" s="881"/>
      <c r="AH327" s="881"/>
      <c r="AI327" s="881"/>
      <c r="AJ327" s="881"/>
      <c r="AK327" s="881"/>
      <c r="AL327" s="881"/>
      <c r="AM327" s="881"/>
      <c r="AN327" s="881"/>
      <c r="AO327" s="881"/>
      <c r="AP327" s="881"/>
      <c r="AQ327" s="881"/>
    </row>
    <row r="328" spans="1:43" x14ac:dyDescent="0.35">
      <c r="A328" s="881"/>
      <c r="B328" s="881"/>
      <c r="C328" s="881"/>
      <c r="D328" s="881"/>
      <c r="E328" s="881"/>
      <c r="F328" s="881"/>
      <c r="G328" s="881"/>
      <c r="H328" s="881"/>
      <c r="I328" s="881"/>
      <c r="J328" s="881"/>
      <c r="K328" s="881"/>
      <c r="L328" s="881"/>
      <c r="M328" s="881"/>
      <c r="N328" s="881"/>
      <c r="O328" s="881"/>
      <c r="P328" s="881"/>
      <c r="Q328" s="881"/>
      <c r="R328" s="881"/>
      <c r="S328" s="881"/>
      <c r="T328" s="881"/>
      <c r="U328" s="881"/>
      <c r="V328" s="881"/>
      <c r="W328" s="881"/>
      <c r="X328" s="881"/>
      <c r="Y328" s="881"/>
      <c r="Z328" s="881"/>
      <c r="AA328" s="881"/>
      <c r="AB328" s="881"/>
      <c r="AC328" s="881"/>
      <c r="AD328" s="881"/>
      <c r="AE328" s="881"/>
      <c r="AF328" s="881"/>
      <c r="AG328" s="881"/>
      <c r="AH328" s="881"/>
      <c r="AI328" s="881"/>
      <c r="AJ328" s="881"/>
      <c r="AK328" s="881"/>
      <c r="AL328" s="881"/>
      <c r="AM328" s="881"/>
      <c r="AN328" s="881"/>
      <c r="AO328" s="881"/>
      <c r="AP328" s="881"/>
      <c r="AQ328" s="881"/>
    </row>
    <row r="329" spans="1:43" x14ac:dyDescent="0.35">
      <c r="A329" s="881"/>
      <c r="B329" s="881"/>
      <c r="C329" s="881"/>
      <c r="D329" s="881"/>
      <c r="E329" s="881"/>
      <c r="F329" s="881"/>
      <c r="G329" s="881"/>
      <c r="H329" s="881"/>
      <c r="I329" s="881"/>
      <c r="J329" s="881"/>
      <c r="K329" s="881"/>
      <c r="L329" s="881"/>
      <c r="M329" s="881"/>
      <c r="N329" s="881"/>
      <c r="O329" s="881"/>
      <c r="P329" s="881"/>
      <c r="Q329" s="881"/>
      <c r="R329" s="881"/>
      <c r="S329" s="881"/>
      <c r="T329" s="881"/>
      <c r="U329" s="881"/>
      <c r="V329" s="881"/>
      <c r="W329" s="881"/>
      <c r="X329" s="881"/>
      <c r="Y329" s="881"/>
      <c r="Z329" s="881"/>
      <c r="AA329" s="881"/>
      <c r="AB329" s="881"/>
      <c r="AC329" s="881"/>
      <c r="AD329" s="881"/>
      <c r="AE329" s="881"/>
      <c r="AF329" s="881"/>
      <c r="AG329" s="881"/>
      <c r="AH329" s="881"/>
      <c r="AI329" s="881"/>
      <c r="AJ329" s="881"/>
      <c r="AK329" s="881"/>
      <c r="AL329" s="881"/>
      <c r="AM329" s="881"/>
      <c r="AN329" s="881"/>
      <c r="AO329" s="881"/>
      <c r="AP329" s="881"/>
      <c r="AQ329" s="881"/>
    </row>
    <row r="330" spans="1:43" x14ac:dyDescent="0.35">
      <c r="A330" s="881"/>
      <c r="B330" s="881"/>
      <c r="C330" s="881"/>
      <c r="D330" s="881"/>
      <c r="E330" s="881"/>
      <c r="F330" s="881"/>
      <c r="G330" s="881"/>
      <c r="H330" s="881"/>
      <c r="I330" s="881"/>
      <c r="J330" s="881"/>
      <c r="K330" s="881"/>
      <c r="L330" s="881"/>
      <c r="M330" s="881"/>
      <c r="N330" s="881"/>
      <c r="O330" s="881"/>
      <c r="P330" s="881"/>
      <c r="Q330" s="881"/>
      <c r="R330" s="881"/>
      <c r="S330" s="881"/>
      <c r="T330" s="881"/>
      <c r="U330" s="881"/>
      <c r="V330" s="881"/>
      <c r="W330" s="881"/>
      <c r="X330" s="881"/>
      <c r="Y330" s="881"/>
      <c r="Z330" s="881"/>
      <c r="AA330" s="881"/>
      <c r="AB330" s="881"/>
      <c r="AC330" s="881"/>
      <c r="AD330" s="881"/>
      <c r="AE330" s="881"/>
      <c r="AF330" s="881"/>
      <c r="AG330" s="881"/>
      <c r="AH330" s="881"/>
      <c r="AI330" s="881"/>
      <c r="AJ330" s="881"/>
      <c r="AK330" s="881"/>
      <c r="AL330" s="881"/>
      <c r="AM330" s="881"/>
      <c r="AN330" s="881"/>
      <c r="AO330" s="881"/>
      <c r="AP330" s="881"/>
      <c r="AQ330" s="881"/>
    </row>
    <row r="331" spans="1:43" x14ac:dyDescent="0.35">
      <c r="A331" s="881"/>
      <c r="B331" s="881"/>
      <c r="C331" s="881"/>
      <c r="D331" s="881"/>
      <c r="E331" s="881"/>
      <c r="F331" s="881"/>
      <c r="G331" s="881"/>
      <c r="H331" s="881"/>
      <c r="I331" s="881"/>
      <c r="J331" s="881"/>
      <c r="K331" s="881"/>
      <c r="L331" s="881"/>
      <c r="M331" s="881"/>
      <c r="N331" s="881"/>
      <c r="O331" s="881"/>
      <c r="P331" s="881"/>
      <c r="Q331" s="881"/>
      <c r="R331" s="881"/>
      <c r="S331" s="881"/>
      <c r="T331" s="881"/>
      <c r="U331" s="881"/>
      <c r="V331" s="881"/>
      <c r="W331" s="881"/>
      <c r="X331" s="881"/>
      <c r="Y331" s="881"/>
      <c r="Z331" s="881"/>
      <c r="AA331" s="881"/>
      <c r="AB331" s="881"/>
      <c r="AC331" s="881"/>
      <c r="AD331" s="881"/>
      <c r="AE331" s="881"/>
      <c r="AF331" s="881"/>
      <c r="AG331" s="881"/>
      <c r="AH331" s="881"/>
      <c r="AI331" s="881"/>
      <c r="AJ331" s="881"/>
      <c r="AK331" s="881"/>
      <c r="AL331" s="881"/>
      <c r="AM331" s="881"/>
      <c r="AN331" s="881"/>
      <c r="AO331" s="881"/>
      <c r="AP331" s="881"/>
      <c r="AQ331" s="881"/>
    </row>
    <row r="332" spans="1:43" x14ac:dyDescent="0.35">
      <c r="A332" s="881"/>
      <c r="B332" s="881"/>
      <c r="C332" s="881"/>
      <c r="D332" s="881"/>
      <c r="E332" s="881"/>
      <c r="F332" s="881"/>
      <c r="G332" s="881"/>
      <c r="H332" s="881"/>
      <c r="I332" s="881"/>
      <c r="J332" s="881"/>
      <c r="K332" s="881"/>
      <c r="L332" s="881"/>
      <c r="M332" s="881"/>
      <c r="N332" s="881"/>
      <c r="O332" s="881"/>
      <c r="P332" s="881"/>
      <c r="Q332" s="881"/>
      <c r="R332" s="881"/>
      <c r="S332" s="881"/>
      <c r="T332" s="881"/>
      <c r="U332" s="881"/>
      <c r="V332" s="881"/>
      <c r="W332" s="881"/>
      <c r="X332" s="881"/>
      <c r="Y332" s="881"/>
      <c r="Z332" s="881"/>
      <c r="AA332" s="881"/>
      <c r="AB332" s="881"/>
      <c r="AC332" s="881"/>
      <c r="AD332" s="881"/>
      <c r="AE332" s="881"/>
      <c r="AF332" s="881"/>
      <c r="AG332" s="881"/>
      <c r="AH332" s="881"/>
      <c r="AI332" s="881"/>
      <c r="AJ332" s="881"/>
      <c r="AK332" s="881"/>
      <c r="AL332" s="881"/>
      <c r="AM332" s="881"/>
      <c r="AN332" s="881"/>
      <c r="AO332" s="881"/>
      <c r="AP332" s="881"/>
      <c r="AQ332" s="881"/>
    </row>
    <row r="333" spans="1:43" x14ac:dyDescent="0.35">
      <c r="A333" s="881"/>
      <c r="B333" s="881"/>
      <c r="C333" s="881"/>
      <c r="D333" s="881"/>
      <c r="E333" s="881"/>
      <c r="F333" s="881"/>
      <c r="G333" s="881"/>
      <c r="H333" s="881"/>
      <c r="I333" s="881"/>
      <c r="J333" s="881"/>
      <c r="K333" s="881"/>
      <c r="L333" s="881"/>
      <c r="M333" s="881"/>
      <c r="N333" s="881"/>
      <c r="O333" s="881"/>
      <c r="P333" s="881"/>
      <c r="Q333" s="881"/>
      <c r="R333" s="881"/>
      <c r="S333" s="881"/>
      <c r="T333" s="881"/>
      <c r="U333" s="881"/>
      <c r="V333" s="881"/>
      <c r="W333" s="881"/>
      <c r="X333" s="881"/>
      <c r="Y333" s="881"/>
      <c r="Z333" s="881"/>
      <c r="AA333" s="881"/>
      <c r="AB333" s="881"/>
      <c r="AC333" s="881"/>
      <c r="AD333" s="881"/>
      <c r="AE333" s="881"/>
      <c r="AF333" s="881"/>
      <c r="AG333" s="881"/>
      <c r="AH333" s="881"/>
      <c r="AI333" s="881"/>
      <c r="AJ333" s="881"/>
      <c r="AK333" s="881"/>
      <c r="AL333" s="881"/>
      <c r="AM333" s="881"/>
      <c r="AN333" s="881"/>
      <c r="AO333" s="881"/>
      <c r="AP333" s="881"/>
      <c r="AQ333" s="881"/>
    </row>
    <row r="334" spans="1:43" x14ac:dyDescent="0.35">
      <c r="A334" s="881"/>
      <c r="B334" s="881"/>
      <c r="C334" s="881"/>
      <c r="D334" s="881"/>
      <c r="E334" s="881"/>
      <c r="F334" s="881"/>
      <c r="G334" s="881"/>
      <c r="H334" s="881"/>
      <c r="I334" s="881"/>
      <c r="J334" s="881"/>
      <c r="K334" s="881"/>
      <c r="L334" s="881"/>
      <c r="M334" s="881"/>
      <c r="N334" s="881"/>
      <c r="O334" s="881"/>
      <c r="P334" s="881"/>
      <c r="Q334" s="881"/>
      <c r="R334" s="881"/>
      <c r="S334" s="881"/>
      <c r="T334" s="881"/>
      <c r="U334" s="881"/>
      <c r="V334" s="881"/>
      <c r="W334" s="881"/>
      <c r="X334" s="881"/>
      <c r="Y334" s="881"/>
      <c r="Z334" s="881"/>
      <c r="AA334" s="881"/>
      <c r="AB334" s="881"/>
      <c r="AC334" s="881"/>
      <c r="AD334" s="881"/>
      <c r="AE334" s="881"/>
      <c r="AF334" s="881"/>
      <c r="AG334" s="881"/>
      <c r="AH334" s="881"/>
      <c r="AI334" s="881"/>
      <c r="AJ334" s="881"/>
      <c r="AK334" s="881"/>
      <c r="AL334" s="881"/>
      <c r="AM334" s="881"/>
      <c r="AN334" s="881"/>
      <c r="AO334" s="881"/>
      <c r="AP334" s="881"/>
      <c r="AQ334" s="881"/>
    </row>
    <row r="335" spans="1:43" x14ac:dyDescent="0.35">
      <c r="A335" s="881"/>
      <c r="B335" s="881"/>
      <c r="C335" s="881"/>
      <c r="D335" s="881"/>
      <c r="E335" s="881"/>
      <c r="F335" s="881"/>
      <c r="G335" s="881"/>
      <c r="H335" s="881"/>
      <c r="I335" s="881"/>
      <c r="J335" s="881"/>
      <c r="K335" s="881"/>
      <c r="L335" s="881"/>
      <c r="M335" s="881"/>
      <c r="N335" s="881"/>
      <c r="O335" s="881"/>
      <c r="P335" s="881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  <c r="AG335" s="881"/>
      <c r="AH335" s="881"/>
      <c r="AI335" s="881"/>
      <c r="AJ335" s="881"/>
      <c r="AK335" s="881"/>
      <c r="AL335" s="881"/>
      <c r="AM335" s="881"/>
      <c r="AN335" s="881"/>
      <c r="AO335" s="881"/>
      <c r="AP335" s="881"/>
      <c r="AQ335" s="881"/>
    </row>
    <row r="336" spans="1:43" x14ac:dyDescent="0.35">
      <c r="A336" s="881"/>
      <c r="B336" s="881"/>
      <c r="C336" s="881"/>
      <c r="D336" s="881"/>
      <c r="E336" s="881"/>
      <c r="F336" s="881"/>
      <c r="G336" s="881"/>
      <c r="H336" s="881"/>
      <c r="I336" s="881"/>
      <c r="J336" s="881"/>
      <c r="K336" s="881"/>
      <c r="L336" s="881"/>
      <c r="M336" s="881"/>
      <c r="N336" s="881"/>
      <c r="O336" s="881"/>
      <c r="P336" s="881"/>
      <c r="Q336" s="881"/>
      <c r="R336" s="881"/>
      <c r="S336" s="881"/>
      <c r="T336" s="881"/>
      <c r="U336" s="881"/>
      <c r="V336" s="881"/>
      <c r="W336" s="881"/>
      <c r="X336" s="881"/>
      <c r="Y336" s="881"/>
      <c r="Z336" s="881"/>
      <c r="AA336" s="881"/>
      <c r="AB336" s="881"/>
      <c r="AC336" s="881"/>
      <c r="AD336" s="881"/>
      <c r="AE336" s="881"/>
      <c r="AF336" s="881"/>
      <c r="AG336" s="881"/>
      <c r="AH336" s="881"/>
      <c r="AI336" s="881"/>
      <c r="AJ336" s="881"/>
      <c r="AK336" s="881"/>
      <c r="AL336" s="881"/>
      <c r="AM336" s="881"/>
      <c r="AN336" s="881"/>
      <c r="AO336" s="881"/>
      <c r="AP336" s="881"/>
      <c r="AQ336" s="881"/>
    </row>
    <row r="337" spans="1:43" x14ac:dyDescent="0.35">
      <c r="A337" s="881"/>
      <c r="B337" s="881"/>
      <c r="C337" s="881"/>
      <c r="D337" s="881"/>
      <c r="E337" s="881"/>
      <c r="F337" s="881"/>
      <c r="G337" s="881"/>
      <c r="H337" s="881"/>
      <c r="I337" s="881"/>
      <c r="J337" s="881"/>
      <c r="K337" s="881"/>
      <c r="L337" s="881"/>
      <c r="M337" s="881"/>
      <c r="N337" s="881"/>
      <c r="O337" s="881"/>
      <c r="P337" s="881"/>
      <c r="Q337" s="881"/>
      <c r="R337" s="881"/>
      <c r="S337" s="881"/>
      <c r="T337" s="881"/>
      <c r="U337" s="881"/>
      <c r="V337" s="881"/>
      <c r="W337" s="881"/>
      <c r="X337" s="881"/>
      <c r="Y337" s="881"/>
      <c r="Z337" s="881"/>
      <c r="AA337" s="881"/>
      <c r="AB337" s="881"/>
      <c r="AC337" s="881"/>
      <c r="AD337" s="881"/>
      <c r="AE337" s="881"/>
      <c r="AF337" s="881"/>
      <c r="AG337" s="881"/>
      <c r="AH337" s="881"/>
      <c r="AI337" s="881"/>
      <c r="AJ337" s="881"/>
      <c r="AK337" s="881"/>
      <c r="AL337" s="881"/>
      <c r="AM337" s="881"/>
      <c r="AN337" s="881"/>
      <c r="AO337" s="881"/>
      <c r="AP337" s="881"/>
      <c r="AQ337" s="881"/>
    </row>
    <row r="338" spans="1:43" x14ac:dyDescent="0.35">
      <c r="A338" s="881"/>
      <c r="B338" s="881"/>
      <c r="C338" s="881"/>
      <c r="D338" s="881"/>
      <c r="E338" s="881"/>
      <c r="F338" s="881"/>
      <c r="G338" s="881"/>
      <c r="H338" s="881"/>
      <c r="I338" s="881"/>
      <c r="J338" s="881"/>
      <c r="K338" s="881"/>
      <c r="L338" s="881"/>
      <c r="M338" s="881"/>
      <c r="N338" s="881"/>
      <c r="O338" s="881"/>
      <c r="P338" s="881"/>
      <c r="Q338" s="881"/>
      <c r="R338" s="881"/>
      <c r="S338" s="881"/>
      <c r="T338" s="881"/>
      <c r="U338" s="881"/>
      <c r="V338" s="881"/>
      <c r="W338" s="881"/>
      <c r="X338" s="881"/>
      <c r="Y338" s="881"/>
      <c r="Z338" s="881"/>
      <c r="AA338" s="881"/>
      <c r="AB338" s="881"/>
      <c r="AC338" s="881"/>
      <c r="AD338" s="881"/>
      <c r="AE338" s="881"/>
      <c r="AF338" s="881"/>
      <c r="AG338" s="881"/>
      <c r="AH338" s="881"/>
      <c r="AI338" s="881"/>
      <c r="AJ338" s="881"/>
      <c r="AK338" s="881"/>
      <c r="AL338" s="881"/>
      <c r="AM338" s="881"/>
      <c r="AN338" s="881"/>
      <c r="AO338" s="881"/>
      <c r="AP338" s="881"/>
      <c r="AQ338" s="881"/>
    </row>
    <row r="339" spans="1:43" x14ac:dyDescent="0.35">
      <c r="A339" s="881"/>
      <c r="B339" s="881"/>
      <c r="C339" s="881"/>
      <c r="D339" s="881"/>
      <c r="E339" s="881"/>
      <c r="F339" s="881"/>
      <c r="G339" s="881"/>
      <c r="H339" s="881"/>
      <c r="I339" s="881"/>
      <c r="J339" s="881"/>
      <c r="K339" s="881"/>
      <c r="L339" s="881"/>
      <c r="M339" s="881"/>
      <c r="N339" s="881"/>
      <c r="O339" s="881"/>
      <c r="P339" s="881"/>
      <c r="Q339" s="881"/>
      <c r="R339" s="881"/>
      <c r="S339" s="881"/>
      <c r="T339" s="881"/>
      <c r="U339" s="881"/>
      <c r="V339" s="881"/>
      <c r="W339" s="881"/>
      <c r="X339" s="881"/>
      <c r="Y339" s="881"/>
      <c r="Z339" s="881"/>
      <c r="AA339" s="881"/>
      <c r="AB339" s="881"/>
      <c r="AC339" s="881"/>
      <c r="AD339" s="881"/>
      <c r="AE339" s="881"/>
      <c r="AF339" s="881"/>
      <c r="AG339" s="881"/>
      <c r="AH339" s="881"/>
      <c r="AI339" s="881"/>
      <c r="AJ339" s="881"/>
      <c r="AK339" s="881"/>
      <c r="AL339" s="881"/>
      <c r="AM339" s="881"/>
      <c r="AN339" s="881"/>
      <c r="AO339" s="881"/>
      <c r="AP339" s="881"/>
      <c r="AQ339" s="881"/>
    </row>
    <row r="340" spans="1:43" x14ac:dyDescent="0.35">
      <c r="A340" s="881"/>
      <c r="B340" s="881"/>
      <c r="C340" s="881"/>
      <c r="D340" s="881"/>
      <c r="E340" s="881"/>
      <c r="F340" s="881"/>
      <c r="G340" s="881"/>
      <c r="H340" s="881"/>
      <c r="I340" s="881"/>
      <c r="J340" s="881"/>
      <c r="K340" s="881"/>
      <c r="L340" s="881"/>
      <c r="M340" s="881"/>
      <c r="N340" s="881"/>
      <c r="O340" s="881"/>
      <c r="P340" s="881"/>
      <c r="Q340" s="881"/>
      <c r="R340" s="881"/>
      <c r="S340" s="881"/>
      <c r="T340" s="881"/>
      <c r="U340" s="881"/>
      <c r="V340" s="881"/>
      <c r="W340" s="881"/>
      <c r="X340" s="881"/>
      <c r="Y340" s="881"/>
      <c r="Z340" s="881"/>
      <c r="AA340" s="881"/>
      <c r="AB340" s="881"/>
      <c r="AC340" s="881"/>
      <c r="AD340" s="881"/>
      <c r="AE340" s="881"/>
      <c r="AF340" s="881"/>
      <c r="AG340" s="881"/>
      <c r="AH340" s="881"/>
      <c r="AI340" s="881"/>
      <c r="AJ340" s="881"/>
      <c r="AK340" s="881"/>
      <c r="AL340" s="881"/>
      <c r="AM340" s="881"/>
      <c r="AN340" s="881"/>
      <c r="AO340" s="881"/>
      <c r="AP340" s="881"/>
      <c r="AQ340" s="881"/>
    </row>
    <row r="341" spans="1:43" x14ac:dyDescent="0.35">
      <c r="A341" s="881"/>
      <c r="B341" s="881"/>
      <c r="C341" s="881"/>
      <c r="D341" s="881"/>
      <c r="E341" s="881"/>
      <c r="F341" s="881"/>
      <c r="G341" s="881"/>
      <c r="H341" s="881"/>
      <c r="I341" s="881"/>
      <c r="J341" s="881"/>
      <c r="K341" s="881"/>
      <c r="L341" s="881"/>
      <c r="M341" s="881"/>
      <c r="N341" s="881"/>
      <c r="O341" s="881"/>
      <c r="P341" s="881"/>
      <c r="Q341" s="881"/>
      <c r="R341" s="881"/>
      <c r="S341" s="881"/>
      <c r="T341" s="881"/>
      <c r="U341" s="881"/>
      <c r="V341" s="881"/>
      <c r="W341" s="881"/>
      <c r="X341" s="881"/>
      <c r="Y341" s="881"/>
      <c r="Z341" s="881"/>
      <c r="AA341" s="881"/>
      <c r="AB341" s="881"/>
      <c r="AC341" s="881"/>
      <c r="AD341" s="881"/>
      <c r="AE341" s="881"/>
      <c r="AF341" s="881"/>
      <c r="AG341" s="881"/>
      <c r="AH341" s="881"/>
      <c r="AI341" s="881"/>
      <c r="AJ341" s="881"/>
      <c r="AK341" s="881"/>
      <c r="AL341" s="881"/>
      <c r="AM341" s="881"/>
      <c r="AN341" s="881"/>
      <c r="AO341" s="881"/>
      <c r="AP341" s="881"/>
      <c r="AQ341" s="881"/>
    </row>
    <row r="342" spans="1:43" x14ac:dyDescent="0.35">
      <c r="A342" s="881"/>
      <c r="B342" s="881"/>
      <c r="C342" s="881"/>
      <c r="D342" s="881"/>
      <c r="E342" s="881"/>
      <c r="F342" s="881"/>
      <c r="G342" s="881"/>
      <c r="H342" s="881"/>
      <c r="I342" s="881"/>
      <c r="J342" s="881"/>
      <c r="K342" s="881"/>
      <c r="L342" s="881"/>
      <c r="M342" s="881"/>
      <c r="N342" s="881"/>
      <c r="O342" s="881"/>
      <c r="P342" s="881"/>
      <c r="Q342" s="881"/>
      <c r="R342" s="881"/>
      <c r="S342" s="881"/>
      <c r="T342" s="881"/>
      <c r="U342" s="881"/>
      <c r="V342" s="881"/>
      <c r="W342" s="881"/>
      <c r="X342" s="881"/>
      <c r="Y342" s="881"/>
      <c r="Z342" s="881"/>
      <c r="AA342" s="881"/>
      <c r="AB342" s="881"/>
      <c r="AC342" s="881"/>
      <c r="AD342" s="881"/>
      <c r="AE342" s="881"/>
      <c r="AF342" s="881"/>
      <c r="AG342" s="881"/>
      <c r="AH342" s="881"/>
      <c r="AI342" s="881"/>
      <c r="AJ342" s="881"/>
      <c r="AK342" s="881"/>
      <c r="AL342" s="881"/>
      <c r="AM342" s="881"/>
      <c r="AN342" s="881"/>
      <c r="AO342" s="881"/>
      <c r="AP342" s="881"/>
      <c r="AQ342" s="881"/>
    </row>
    <row r="343" spans="1:43" x14ac:dyDescent="0.35">
      <c r="A343" s="881"/>
      <c r="B343" s="881"/>
      <c r="C343" s="881"/>
      <c r="D343" s="881"/>
      <c r="E343" s="881"/>
      <c r="F343" s="881"/>
      <c r="G343" s="881"/>
      <c r="H343" s="881"/>
      <c r="I343" s="881"/>
      <c r="J343" s="881"/>
      <c r="K343" s="881"/>
      <c r="L343" s="881"/>
      <c r="M343" s="881"/>
      <c r="N343" s="881"/>
      <c r="O343" s="881"/>
      <c r="P343" s="881"/>
      <c r="Q343" s="881"/>
      <c r="R343" s="881"/>
      <c r="S343" s="881"/>
      <c r="T343" s="881"/>
      <c r="U343" s="881"/>
      <c r="V343" s="881"/>
      <c r="W343" s="881"/>
      <c r="X343" s="881"/>
      <c r="Y343" s="881"/>
      <c r="Z343" s="881"/>
      <c r="AA343" s="881"/>
      <c r="AB343" s="881"/>
      <c r="AC343" s="881"/>
      <c r="AD343" s="881"/>
      <c r="AE343" s="881"/>
      <c r="AF343" s="881"/>
      <c r="AG343" s="881"/>
      <c r="AH343" s="881"/>
      <c r="AI343" s="881"/>
      <c r="AJ343" s="881"/>
      <c r="AK343" s="881"/>
      <c r="AL343" s="881"/>
      <c r="AM343" s="881"/>
      <c r="AN343" s="881"/>
      <c r="AO343" s="881"/>
      <c r="AP343" s="881"/>
      <c r="AQ343" s="881"/>
    </row>
    <row r="344" spans="1:43" x14ac:dyDescent="0.35">
      <c r="A344" s="881"/>
      <c r="B344" s="881"/>
      <c r="C344" s="881"/>
      <c r="D344" s="881"/>
      <c r="E344" s="881"/>
      <c r="F344" s="881"/>
      <c r="G344" s="881"/>
      <c r="H344" s="881"/>
      <c r="I344" s="881"/>
      <c r="J344" s="881"/>
      <c r="K344" s="881"/>
      <c r="L344" s="881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  <c r="AG344" s="881"/>
      <c r="AH344" s="881"/>
      <c r="AI344" s="881"/>
      <c r="AJ344" s="881"/>
      <c r="AK344" s="881"/>
      <c r="AL344" s="881"/>
      <c r="AM344" s="881"/>
      <c r="AN344" s="881"/>
      <c r="AO344" s="881"/>
      <c r="AP344" s="881"/>
      <c r="AQ344" s="881"/>
    </row>
    <row r="345" spans="1:43" x14ac:dyDescent="0.35">
      <c r="A345" s="881"/>
      <c r="B345" s="881"/>
      <c r="C345" s="881"/>
      <c r="D345" s="881"/>
      <c r="E345" s="881"/>
      <c r="F345" s="881"/>
      <c r="G345" s="881"/>
      <c r="H345" s="881"/>
      <c r="I345" s="881"/>
      <c r="J345" s="881"/>
      <c r="K345" s="881"/>
      <c r="L345" s="881"/>
      <c r="M345" s="881"/>
      <c r="N345" s="881"/>
      <c r="O345" s="881"/>
      <c r="P345" s="881"/>
      <c r="Q345" s="881"/>
      <c r="R345" s="881"/>
      <c r="S345" s="881"/>
      <c r="T345" s="881"/>
      <c r="U345" s="881"/>
      <c r="V345" s="881"/>
      <c r="W345" s="881"/>
      <c r="X345" s="881"/>
      <c r="Y345" s="881"/>
      <c r="Z345" s="881"/>
      <c r="AA345" s="881"/>
      <c r="AB345" s="881"/>
      <c r="AC345" s="881"/>
      <c r="AD345" s="881"/>
      <c r="AE345" s="881"/>
      <c r="AF345" s="881"/>
      <c r="AG345" s="881"/>
      <c r="AH345" s="881"/>
      <c r="AI345" s="881"/>
      <c r="AJ345" s="881"/>
      <c r="AK345" s="881"/>
      <c r="AL345" s="881"/>
      <c r="AM345" s="881"/>
      <c r="AN345" s="881"/>
      <c r="AO345" s="881"/>
      <c r="AP345" s="881"/>
      <c r="AQ345" s="881"/>
    </row>
    <row r="346" spans="1:43" x14ac:dyDescent="0.35">
      <c r="A346" s="881"/>
      <c r="B346" s="881"/>
      <c r="C346" s="881"/>
      <c r="D346" s="881"/>
      <c r="E346" s="881"/>
      <c r="F346" s="881"/>
      <c r="G346" s="881"/>
      <c r="H346" s="881"/>
      <c r="I346" s="881"/>
      <c r="J346" s="881"/>
      <c r="K346" s="881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  <c r="AG346" s="881"/>
      <c r="AH346" s="881"/>
      <c r="AI346" s="881"/>
      <c r="AJ346" s="881"/>
      <c r="AK346" s="881"/>
      <c r="AL346" s="881"/>
      <c r="AM346" s="881"/>
      <c r="AN346" s="881"/>
      <c r="AO346" s="881"/>
      <c r="AP346" s="881"/>
      <c r="AQ346" s="881"/>
    </row>
    <row r="347" spans="1:43" x14ac:dyDescent="0.35">
      <c r="A347" s="881"/>
      <c r="B347" s="881"/>
      <c r="C347" s="881"/>
      <c r="D347" s="881"/>
      <c r="E347" s="881"/>
      <c r="F347" s="881"/>
      <c r="G347" s="881"/>
      <c r="H347" s="881"/>
      <c r="I347" s="881"/>
      <c r="J347" s="881"/>
      <c r="K347" s="881"/>
      <c r="L347" s="881"/>
      <c r="M347" s="881"/>
      <c r="N347" s="881"/>
      <c r="O347" s="881"/>
      <c r="P347" s="881"/>
      <c r="Q347" s="881"/>
      <c r="R347" s="881"/>
      <c r="S347" s="881"/>
      <c r="T347" s="881"/>
      <c r="U347" s="881"/>
      <c r="V347" s="881"/>
      <c r="W347" s="881"/>
      <c r="X347" s="881"/>
      <c r="Y347" s="881"/>
      <c r="Z347" s="881"/>
      <c r="AA347" s="881"/>
      <c r="AB347" s="881"/>
      <c r="AC347" s="881"/>
      <c r="AD347" s="881"/>
      <c r="AE347" s="881"/>
      <c r="AF347" s="881"/>
      <c r="AG347" s="881"/>
      <c r="AH347" s="881"/>
      <c r="AI347" s="881"/>
      <c r="AJ347" s="881"/>
      <c r="AK347" s="881"/>
      <c r="AL347" s="881"/>
      <c r="AM347" s="881"/>
      <c r="AN347" s="881"/>
      <c r="AO347" s="881"/>
      <c r="AP347" s="881"/>
      <c r="AQ347" s="881"/>
    </row>
    <row r="348" spans="1:43" x14ac:dyDescent="0.35">
      <c r="A348" s="881"/>
      <c r="B348" s="881"/>
      <c r="C348" s="881"/>
      <c r="D348" s="881"/>
      <c r="E348" s="881"/>
      <c r="F348" s="881"/>
      <c r="G348" s="881"/>
      <c r="H348" s="881"/>
      <c r="I348" s="881"/>
      <c r="J348" s="881"/>
      <c r="K348" s="881"/>
      <c r="L348" s="881"/>
      <c r="M348" s="881"/>
      <c r="N348" s="881"/>
      <c r="O348" s="881"/>
      <c r="P348" s="881"/>
      <c r="Q348" s="881"/>
      <c r="R348" s="881"/>
      <c r="S348" s="881"/>
      <c r="T348" s="881"/>
      <c r="U348" s="881"/>
      <c r="V348" s="881"/>
      <c r="W348" s="881"/>
      <c r="X348" s="881"/>
      <c r="Y348" s="881"/>
      <c r="Z348" s="881"/>
      <c r="AA348" s="881"/>
      <c r="AB348" s="881"/>
      <c r="AC348" s="881"/>
      <c r="AD348" s="881"/>
      <c r="AE348" s="881"/>
      <c r="AF348" s="881"/>
      <c r="AG348" s="881"/>
      <c r="AH348" s="881"/>
      <c r="AI348" s="881"/>
      <c r="AJ348" s="881"/>
      <c r="AK348" s="881"/>
      <c r="AL348" s="881"/>
      <c r="AM348" s="881"/>
      <c r="AN348" s="881"/>
      <c r="AO348" s="881"/>
      <c r="AP348" s="881"/>
      <c r="AQ348" s="881"/>
    </row>
    <row r="349" spans="1:43" x14ac:dyDescent="0.35">
      <c r="A349" s="881"/>
      <c r="B349" s="881"/>
      <c r="C349" s="881"/>
      <c r="D349" s="881"/>
      <c r="E349" s="881"/>
      <c r="F349" s="881"/>
      <c r="G349" s="881"/>
      <c r="H349" s="881"/>
      <c r="I349" s="881"/>
      <c r="J349" s="881"/>
      <c r="K349" s="881"/>
      <c r="L349" s="881"/>
      <c r="M349" s="881"/>
      <c r="N349" s="881"/>
      <c r="O349" s="881"/>
      <c r="P349" s="881"/>
      <c r="Q349" s="881"/>
      <c r="R349" s="881"/>
      <c r="S349" s="881"/>
      <c r="T349" s="881"/>
      <c r="U349" s="881"/>
      <c r="V349" s="881"/>
      <c r="W349" s="881"/>
      <c r="X349" s="881"/>
      <c r="Y349" s="881"/>
      <c r="Z349" s="881"/>
      <c r="AA349" s="881"/>
      <c r="AB349" s="881"/>
      <c r="AC349" s="881"/>
      <c r="AD349" s="881"/>
      <c r="AE349" s="881"/>
      <c r="AF349" s="881"/>
      <c r="AG349" s="881"/>
      <c r="AH349" s="881"/>
      <c r="AI349" s="881"/>
      <c r="AJ349" s="881"/>
      <c r="AK349" s="881"/>
      <c r="AL349" s="881"/>
      <c r="AM349" s="881"/>
      <c r="AN349" s="881"/>
      <c r="AO349" s="881"/>
      <c r="AP349" s="881"/>
      <c r="AQ349" s="881"/>
    </row>
    <row r="350" spans="1:43" x14ac:dyDescent="0.35">
      <c r="A350" s="881"/>
      <c r="B350" s="881"/>
      <c r="C350" s="881"/>
      <c r="D350" s="881"/>
      <c r="E350" s="881"/>
      <c r="F350" s="881"/>
      <c r="G350" s="881"/>
      <c r="H350" s="881"/>
      <c r="I350" s="881"/>
      <c r="J350" s="881"/>
      <c r="K350" s="881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  <c r="AG350" s="881"/>
      <c r="AH350" s="881"/>
      <c r="AI350" s="881"/>
      <c r="AJ350" s="881"/>
      <c r="AK350" s="881"/>
      <c r="AL350" s="881"/>
      <c r="AM350" s="881"/>
      <c r="AN350" s="881"/>
      <c r="AO350" s="881"/>
      <c r="AP350" s="881"/>
      <c r="AQ350" s="881"/>
    </row>
    <row r="351" spans="1:43" x14ac:dyDescent="0.35">
      <c r="A351" s="881"/>
      <c r="B351" s="881"/>
      <c r="C351" s="881"/>
      <c r="D351" s="881"/>
      <c r="E351" s="881"/>
      <c r="F351" s="881"/>
      <c r="G351" s="881"/>
      <c r="H351" s="881"/>
      <c r="I351" s="881"/>
      <c r="J351" s="881"/>
      <c r="K351" s="881"/>
      <c r="L351" s="881"/>
      <c r="M351" s="881"/>
      <c r="N351" s="881"/>
      <c r="O351" s="881"/>
      <c r="P351" s="881"/>
      <c r="Q351" s="881"/>
      <c r="R351" s="881"/>
      <c r="S351" s="881"/>
      <c r="T351" s="881"/>
      <c r="U351" s="881"/>
      <c r="V351" s="881"/>
      <c r="W351" s="881"/>
      <c r="X351" s="881"/>
      <c r="Y351" s="881"/>
      <c r="Z351" s="881"/>
      <c r="AA351" s="881"/>
      <c r="AB351" s="881"/>
      <c r="AC351" s="881"/>
      <c r="AD351" s="881"/>
      <c r="AE351" s="881"/>
      <c r="AF351" s="881"/>
      <c r="AG351" s="881"/>
      <c r="AH351" s="881"/>
      <c r="AI351" s="881"/>
      <c r="AJ351" s="881"/>
      <c r="AK351" s="881"/>
      <c r="AL351" s="881"/>
      <c r="AM351" s="881"/>
      <c r="AN351" s="881"/>
      <c r="AO351" s="881"/>
      <c r="AP351" s="881"/>
      <c r="AQ351" s="881"/>
    </row>
    <row r="352" spans="1:43" x14ac:dyDescent="0.35">
      <c r="A352" s="881"/>
      <c r="B352" s="881"/>
      <c r="C352" s="881"/>
      <c r="D352" s="881"/>
      <c r="E352" s="881"/>
      <c r="F352" s="881"/>
      <c r="G352" s="881"/>
      <c r="H352" s="881"/>
      <c r="I352" s="881"/>
      <c r="J352" s="881"/>
      <c r="K352" s="881"/>
      <c r="L352" s="881"/>
      <c r="M352" s="881"/>
      <c r="N352" s="881"/>
      <c r="O352" s="881"/>
      <c r="P352" s="881"/>
      <c r="Q352" s="881"/>
      <c r="R352" s="881"/>
      <c r="S352" s="881"/>
      <c r="T352" s="881"/>
      <c r="U352" s="881"/>
      <c r="V352" s="881"/>
      <c r="W352" s="881"/>
      <c r="X352" s="881"/>
      <c r="Y352" s="881"/>
      <c r="Z352" s="881"/>
      <c r="AA352" s="881"/>
      <c r="AB352" s="881"/>
      <c r="AC352" s="881"/>
      <c r="AD352" s="881"/>
      <c r="AE352" s="881"/>
      <c r="AF352" s="881"/>
      <c r="AG352" s="881"/>
      <c r="AH352" s="881"/>
      <c r="AI352" s="881"/>
      <c r="AJ352" s="881"/>
      <c r="AK352" s="881"/>
      <c r="AL352" s="881"/>
      <c r="AM352" s="881"/>
      <c r="AN352" s="881"/>
      <c r="AO352" s="881"/>
      <c r="AP352" s="881"/>
      <c r="AQ352" s="881"/>
    </row>
    <row r="353" spans="1:43" x14ac:dyDescent="0.35">
      <c r="A353" s="881"/>
      <c r="B353" s="881"/>
      <c r="C353" s="881"/>
      <c r="D353" s="881"/>
      <c r="E353" s="881"/>
      <c r="F353" s="881"/>
      <c r="G353" s="881"/>
      <c r="H353" s="881"/>
      <c r="I353" s="881"/>
      <c r="J353" s="881"/>
      <c r="K353" s="881"/>
      <c r="L353" s="881"/>
      <c r="M353" s="881"/>
      <c r="N353" s="881"/>
      <c r="O353" s="881"/>
      <c r="P353" s="881"/>
      <c r="Q353" s="881"/>
      <c r="R353" s="881"/>
      <c r="S353" s="881"/>
      <c r="T353" s="881"/>
      <c r="U353" s="881"/>
      <c r="V353" s="881"/>
      <c r="W353" s="881"/>
      <c r="X353" s="881"/>
      <c r="Y353" s="881"/>
      <c r="Z353" s="881"/>
      <c r="AA353" s="881"/>
      <c r="AB353" s="881"/>
      <c r="AC353" s="881"/>
      <c r="AD353" s="881"/>
      <c r="AE353" s="881"/>
      <c r="AF353" s="881"/>
      <c r="AG353" s="881"/>
      <c r="AH353" s="881"/>
      <c r="AI353" s="881"/>
      <c r="AJ353" s="881"/>
      <c r="AK353" s="881"/>
      <c r="AL353" s="881"/>
      <c r="AM353" s="881"/>
      <c r="AN353" s="881"/>
      <c r="AO353" s="881"/>
      <c r="AP353" s="881"/>
      <c r="AQ353" s="881"/>
    </row>
    <row r="354" spans="1:43" x14ac:dyDescent="0.35">
      <c r="A354" s="881"/>
      <c r="B354" s="881"/>
      <c r="C354" s="881"/>
      <c r="D354" s="881"/>
      <c r="E354" s="881"/>
      <c r="F354" s="881"/>
      <c r="G354" s="881"/>
      <c r="H354" s="881"/>
      <c r="I354" s="881"/>
      <c r="J354" s="881"/>
      <c r="K354" s="881"/>
      <c r="L354" s="881"/>
      <c r="M354" s="881"/>
      <c r="N354" s="881"/>
      <c r="O354" s="881"/>
      <c r="P354" s="881"/>
      <c r="Q354" s="881"/>
      <c r="R354" s="881"/>
      <c r="S354" s="881"/>
      <c r="T354" s="881"/>
      <c r="U354" s="881"/>
      <c r="V354" s="881"/>
      <c r="W354" s="881"/>
      <c r="X354" s="881"/>
      <c r="Y354" s="881"/>
      <c r="Z354" s="881"/>
      <c r="AA354" s="881"/>
      <c r="AB354" s="881"/>
      <c r="AC354" s="881"/>
      <c r="AD354" s="881"/>
      <c r="AE354" s="881"/>
      <c r="AF354" s="881"/>
      <c r="AG354" s="881"/>
      <c r="AH354" s="881"/>
      <c r="AI354" s="881"/>
      <c r="AJ354" s="881"/>
      <c r="AK354" s="881"/>
      <c r="AL354" s="881"/>
      <c r="AM354" s="881"/>
      <c r="AN354" s="881"/>
      <c r="AO354" s="881"/>
      <c r="AP354" s="881"/>
      <c r="AQ354" s="881"/>
    </row>
    <row r="355" spans="1:43" x14ac:dyDescent="0.35">
      <c r="A355" s="881"/>
      <c r="B355" s="881"/>
      <c r="C355" s="881"/>
      <c r="D355" s="881"/>
      <c r="E355" s="881"/>
      <c r="F355" s="881"/>
      <c r="G355" s="881"/>
      <c r="H355" s="881"/>
      <c r="I355" s="881"/>
      <c r="J355" s="881"/>
      <c r="K355" s="881"/>
      <c r="L355" s="881"/>
      <c r="M355" s="881"/>
      <c r="N355" s="881"/>
      <c r="O355" s="881"/>
      <c r="P355" s="881"/>
      <c r="Q355" s="881"/>
      <c r="R355" s="881"/>
      <c r="S355" s="881"/>
      <c r="T355" s="881"/>
      <c r="U355" s="881"/>
      <c r="V355" s="881"/>
      <c r="W355" s="881"/>
      <c r="X355" s="881"/>
      <c r="Y355" s="881"/>
      <c r="Z355" s="881"/>
      <c r="AA355" s="881"/>
      <c r="AB355" s="881"/>
      <c r="AC355" s="881"/>
      <c r="AD355" s="881"/>
      <c r="AE355" s="881"/>
      <c r="AF355" s="881"/>
      <c r="AG355" s="881"/>
      <c r="AH355" s="881"/>
      <c r="AI355" s="881"/>
      <c r="AJ355" s="881"/>
      <c r="AK355" s="881"/>
      <c r="AL355" s="881"/>
      <c r="AM355" s="881"/>
      <c r="AN355" s="881"/>
      <c r="AO355" s="881"/>
      <c r="AP355" s="881"/>
      <c r="AQ355" s="881"/>
    </row>
    <row r="356" spans="1:43" x14ac:dyDescent="0.35">
      <c r="A356" s="881"/>
      <c r="B356" s="881"/>
      <c r="C356" s="881"/>
      <c r="D356" s="881"/>
      <c r="E356" s="881"/>
      <c r="F356" s="881"/>
      <c r="G356" s="881"/>
      <c r="H356" s="881"/>
      <c r="I356" s="881"/>
      <c r="J356" s="881"/>
      <c r="K356" s="881"/>
      <c r="L356" s="881"/>
      <c r="M356" s="881"/>
      <c r="N356" s="881"/>
      <c r="O356" s="881"/>
      <c r="P356" s="881"/>
      <c r="Q356" s="881"/>
      <c r="R356" s="881"/>
      <c r="S356" s="881"/>
      <c r="T356" s="881"/>
      <c r="U356" s="881"/>
      <c r="V356" s="881"/>
      <c r="W356" s="881"/>
      <c r="X356" s="881"/>
      <c r="Y356" s="881"/>
      <c r="Z356" s="881"/>
      <c r="AA356" s="881"/>
      <c r="AB356" s="881"/>
      <c r="AC356" s="881"/>
      <c r="AD356" s="881"/>
      <c r="AE356" s="881"/>
      <c r="AF356" s="881"/>
      <c r="AG356" s="881"/>
      <c r="AH356" s="881"/>
      <c r="AI356" s="881"/>
      <c r="AJ356" s="881"/>
      <c r="AK356" s="881"/>
      <c r="AL356" s="881"/>
      <c r="AM356" s="881"/>
      <c r="AN356" s="881"/>
      <c r="AO356" s="881"/>
      <c r="AP356" s="881"/>
      <c r="AQ356" s="881"/>
    </row>
    <row r="357" spans="1:43" x14ac:dyDescent="0.35">
      <c r="A357" s="881"/>
      <c r="B357" s="881"/>
      <c r="C357" s="881"/>
      <c r="D357" s="881"/>
      <c r="E357" s="881"/>
      <c r="F357" s="881"/>
      <c r="G357" s="881"/>
      <c r="H357" s="881"/>
      <c r="I357" s="881"/>
      <c r="J357" s="881"/>
      <c r="K357" s="881"/>
      <c r="L357" s="881"/>
      <c r="M357" s="881"/>
      <c r="N357" s="881"/>
      <c r="O357" s="881"/>
      <c r="P357" s="881"/>
      <c r="Q357" s="881"/>
      <c r="R357" s="881"/>
      <c r="S357" s="881"/>
      <c r="T357" s="881"/>
      <c r="U357" s="881"/>
      <c r="V357" s="881"/>
      <c r="W357" s="881"/>
      <c r="X357" s="881"/>
      <c r="Y357" s="881"/>
      <c r="Z357" s="881"/>
      <c r="AA357" s="881"/>
      <c r="AB357" s="881"/>
      <c r="AC357" s="881"/>
      <c r="AD357" s="881"/>
      <c r="AE357" s="881"/>
      <c r="AF357" s="881"/>
      <c r="AG357" s="881"/>
      <c r="AH357" s="881"/>
      <c r="AI357" s="881"/>
      <c r="AJ357" s="881"/>
      <c r="AK357" s="881"/>
      <c r="AL357" s="881"/>
      <c r="AM357" s="881"/>
      <c r="AN357" s="881"/>
      <c r="AO357" s="881"/>
      <c r="AP357" s="881"/>
      <c r="AQ357" s="881"/>
    </row>
    <row r="358" spans="1:43" x14ac:dyDescent="0.35">
      <c r="A358" s="881"/>
      <c r="B358" s="881"/>
      <c r="C358" s="881"/>
      <c r="D358" s="881"/>
      <c r="E358" s="881"/>
      <c r="F358" s="881"/>
      <c r="G358" s="881"/>
      <c r="H358" s="881"/>
      <c r="I358" s="881"/>
      <c r="J358" s="881"/>
      <c r="K358" s="881"/>
      <c r="L358" s="881"/>
      <c r="M358" s="881"/>
      <c r="N358" s="881"/>
      <c r="O358" s="881"/>
      <c r="P358" s="881"/>
      <c r="Q358" s="881"/>
      <c r="R358" s="881"/>
      <c r="S358" s="881"/>
      <c r="T358" s="881"/>
      <c r="U358" s="881"/>
      <c r="V358" s="881"/>
      <c r="W358" s="881"/>
      <c r="X358" s="881"/>
      <c r="Y358" s="881"/>
      <c r="Z358" s="881"/>
      <c r="AA358" s="881"/>
      <c r="AB358" s="881"/>
      <c r="AC358" s="881"/>
      <c r="AD358" s="881"/>
      <c r="AE358" s="881"/>
      <c r="AF358" s="881"/>
      <c r="AG358" s="881"/>
      <c r="AH358" s="881"/>
      <c r="AI358" s="881"/>
      <c r="AJ358" s="881"/>
      <c r="AK358" s="881"/>
      <c r="AL358" s="881"/>
      <c r="AM358" s="881"/>
      <c r="AN358" s="881"/>
      <c r="AO358" s="881"/>
      <c r="AP358" s="881"/>
      <c r="AQ358" s="881"/>
    </row>
    <row r="359" spans="1:43" x14ac:dyDescent="0.35">
      <c r="A359" s="881"/>
      <c r="B359" s="881"/>
      <c r="C359" s="881"/>
      <c r="D359" s="881"/>
      <c r="E359" s="881"/>
      <c r="F359" s="881"/>
      <c r="G359" s="881"/>
      <c r="H359" s="881"/>
      <c r="I359" s="881"/>
      <c r="J359" s="881"/>
      <c r="K359" s="881"/>
      <c r="L359" s="881"/>
      <c r="M359" s="881"/>
      <c r="N359" s="881"/>
      <c r="O359" s="881"/>
      <c r="P359" s="881"/>
      <c r="Q359" s="881"/>
      <c r="R359" s="881"/>
      <c r="S359" s="881"/>
      <c r="T359" s="881"/>
      <c r="U359" s="881"/>
      <c r="V359" s="881"/>
      <c r="W359" s="881"/>
      <c r="X359" s="881"/>
      <c r="Y359" s="881"/>
      <c r="Z359" s="881"/>
      <c r="AA359" s="881"/>
      <c r="AB359" s="881"/>
      <c r="AC359" s="881"/>
      <c r="AD359" s="881"/>
      <c r="AE359" s="881"/>
      <c r="AF359" s="881"/>
      <c r="AG359" s="881"/>
      <c r="AH359" s="881"/>
      <c r="AI359" s="881"/>
      <c r="AJ359" s="881"/>
      <c r="AK359" s="881"/>
      <c r="AL359" s="881"/>
      <c r="AM359" s="881"/>
      <c r="AN359" s="881"/>
      <c r="AO359" s="881"/>
      <c r="AP359" s="881"/>
      <c r="AQ359" s="881"/>
    </row>
    <row r="360" spans="1:43" x14ac:dyDescent="0.35">
      <c r="A360" s="881"/>
      <c r="B360" s="881"/>
      <c r="C360" s="881"/>
      <c r="D360" s="881"/>
      <c r="E360" s="881"/>
      <c r="F360" s="881"/>
      <c r="G360" s="881"/>
      <c r="H360" s="881"/>
      <c r="I360" s="881"/>
      <c r="J360" s="881"/>
      <c r="K360" s="881"/>
      <c r="L360" s="881"/>
      <c r="M360" s="881"/>
      <c r="N360" s="881"/>
      <c r="O360" s="881"/>
      <c r="P360" s="881"/>
      <c r="Q360" s="881"/>
      <c r="R360" s="881"/>
      <c r="S360" s="881"/>
      <c r="T360" s="881"/>
      <c r="U360" s="881"/>
      <c r="V360" s="881"/>
      <c r="W360" s="881"/>
      <c r="X360" s="881"/>
      <c r="Y360" s="881"/>
      <c r="Z360" s="881"/>
      <c r="AA360" s="881"/>
      <c r="AB360" s="881"/>
      <c r="AC360" s="881"/>
      <c r="AD360" s="881"/>
      <c r="AE360" s="881"/>
      <c r="AF360" s="881"/>
      <c r="AG360" s="881"/>
      <c r="AH360" s="881"/>
      <c r="AI360" s="881"/>
      <c r="AJ360" s="881"/>
      <c r="AK360" s="881"/>
      <c r="AL360" s="881"/>
      <c r="AM360" s="881"/>
      <c r="AN360" s="881"/>
      <c r="AO360" s="881"/>
      <c r="AP360" s="881"/>
      <c r="AQ360" s="881"/>
    </row>
    <row r="361" spans="1:43" x14ac:dyDescent="0.35">
      <c r="A361" s="881"/>
      <c r="B361" s="881"/>
      <c r="C361" s="881"/>
      <c r="D361" s="881"/>
      <c r="E361" s="881"/>
      <c r="F361" s="881"/>
      <c r="G361" s="881"/>
      <c r="H361" s="881"/>
      <c r="I361" s="881"/>
      <c r="J361" s="881"/>
      <c r="K361" s="881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  <c r="AG361" s="881"/>
      <c r="AH361" s="881"/>
      <c r="AI361" s="881"/>
      <c r="AJ361" s="881"/>
      <c r="AK361" s="881"/>
      <c r="AL361" s="881"/>
      <c r="AM361" s="881"/>
      <c r="AN361" s="881"/>
      <c r="AO361" s="881"/>
      <c r="AP361" s="881"/>
      <c r="AQ361" s="881"/>
    </row>
    <row r="362" spans="1:43" x14ac:dyDescent="0.35">
      <c r="A362" s="881"/>
      <c r="B362" s="881"/>
      <c r="C362" s="881"/>
      <c r="D362" s="881"/>
      <c r="E362" s="881"/>
      <c r="F362" s="881"/>
      <c r="G362" s="881"/>
      <c r="H362" s="881"/>
      <c r="I362" s="881"/>
      <c r="J362" s="881"/>
      <c r="K362" s="881"/>
      <c r="L362" s="881"/>
      <c r="M362" s="881"/>
      <c r="N362" s="881"/>
      <c r="O362" s="881"/>
      <c r="P362" s="881"/>
      <c r="Q362" s="881"/>
      <c r="R362" s="881"/>
      <c r="S362" s="881"/>
      <c r="T362" s="881"/>
      <c r="U362" s="881"/>
      <c r="V362" s="881"/>
      <c r="W362" s="881"/>
      <c r="X362" s="881"/>
      <c r="Y362" s="881"/>
      <c r="Z362" s="881"/>
      <c r="AA362" s="881"/>
      <c r="AB362" s="881"/>
      <c r="AC362" s="881"/>
      <c r="AD362" s="881"/>
      <c r="AE362" s="881"/>
      <c r="AF362" s="881"/>
      <c r="AG362" s="881"/>
      <c r="AH362" s="881"/>
      <c r="AI362" s="881"/>
      <c r="AJ362" s="881"/>
      <c r="AK362" s="881"/>
      <c r="AL362" s="881"/>
      <c r="AM362" s="881"/>
      <c r="AN362" s="881"/>
      <c r="AO362" s="881"/>
      <c r="AP362" s="881"/>
      <c r="AQ362" s="881"/>
    </row>
    <row r="363" spans="1:43" x14ac:dyDescent="0.35">
      <c r="A363" s="881"/>
      <c r="B363" s="881"/>
      <c r="C363" s="881"/>
      <c r="D363" s="881"/>
      <c r="E363" s="881"/>
      <c r="F363" s="881"/>
      <c r="G363" s="881"/>
      <c r="H363" s="881"/>
      <c r="I363" s="881"/>
      <c r="J363" s="881"/>
      <c r="K363" s="881"/>
      <c r="L363" s="881"/>
      <c r="M363" s="881"/>
      <c r="N363" s="881"/>
      <c r="O363" s="881"/>
      <c r="P363" s="881"/>
      <c r="Q363" s="881"/>
      <c r="R363" s="881"/>
      <c r="S363" s="881"/>
      <c r="T363" s="881"/>
      <c r="U363" s="881"/>
      <c r="V363" s="881"/>
      <c r="W363" s="881"/>
      <c r="X363" s="881"/>
      <c r="Y363" s="881"/>
      <c r="Z363" s="881"/>
      <c r="AA363" s="881"/>
      <c r="AB363" s="881"/>
      <c r="AC363" s="881"/>
      <c r="AD363" s="881"/>
      <c r="AE363" s="881"/>
      <c r="AF363" s="881"/>
      <c r="AG363" s="881"/>
      <c r="AH363" s="881"/>
      <c r="AI363" s="881"/>
      <c r="AJ363" s="881"/>
      <c r="AK363" s="881"/>
      <c r="AL363" s="881"/>
      <c r="AM363" s="881"/>
      <c r="AN363" s="881"/>
      <c r="AO363" s="881"/>
      <c r="AP363" s="881"/>
      <c r="AQ363" s="881"/>
    </row>
    <row r="364" spans="1:43" x14ac:dyDescent="0.35">
      <c r="A364" s="881"/>
      <c r="B364" s="881"/>
      <c r="C364" s="881"/>
      <c r="D364" s="881"/>
      <c r="E364" s="881"/>
      <c r="F364" s="881"/>
      <c r="G364" s="881"/>
      <c r="H364" s="881"/>
      <c r="I364" s="881"/>
      <c r="J364" s="881"/>
      <c r="K364" s="881"/>
      <c r="L364" s="881"/>
      <c r="M364" s="881"/>
      <c r="N364" s="881"/>
      <c r="O364" s="881"/>
      <c r="P364" s="881"/>
      <c r="Q364" s="881"/>
      <c r="R364" s="881"/>
      <c r="S364" s="881"/>
      <c r="T364" s="881"/>
      <c r="U364" s="881"/>
      <c r="V364" s="881"/>
      <c r="W364" s="881"/>
      <c r="X364" s="881"/>
      <c r="Y364" s="881"/>
      <c r="Z364" s="881"/>
      <c r="AA364" s="881"/>
      <c r="AB364" s="881"/>
      <c r="AC364" s="881"/>
      <c r="AD364" s="881"/>
      <c r="AE364" s="881"/>
      <c r="AF364" s="881"/>
      <c r="AG364" s="881"/>
      <c r="AH364" s="881"/>
      <c r="AI364" s="881"/>
      <c r="AJ364" s="881"/>
      <c r="AK364" s="881"/>
      <c r="AL364" s="881"/>
      <c r="AM364" s="881"/>
      <c r="AN364" s="881"/>
      <c r="AO364" s="881"/>
      <c r="AP364" s="881"/>
      <c r="AQ364" s="881"/>
    </row>
    <row r="365" spans="1:43" x14ac:dyDescent="0.35">
      <c r="A365" s="881"/>
      <c r="B365" s="881"/>
      <c r="C365" s="881"/>
      <c r="D365" s="881"/>
      <c r="E365" s="881"/>
      <c r="F365" s="881"/>
      <c r="G365" s="881"/>
      <c r="H365" s="881"/>
      <c r="I365" s="881"/>
      <c r="J365" s="881"/>
      <c r="K365" s="881"/>
      <c r="L365" s="881"/>
      <c r="M365" s="881"/>
      <c r="N365" s="881"/>
      <c r="O365" s="881"/>
      <c r="P365" s="881"/>
      <c r="Q365" s="881"/>
      <c r="R365" s="881"/>
      <c r="S365" s="881"/>
      <c r="T365" s="881"/>
      <c r="U365" s="881"/>
      <c r="V365" s="881"/>
      <c r="W365" s="881"/>
      <c r="X365" s="881"/>
      <c r="Y365" s="881"/>
      <c r="Z365" s="881"/>
      <c r="AA365" s="881"/>
      <c r="AB365" s="881"/>
      <c r="AC365" s="881"/>
      <c r="AD365" s="881"/>
      <c r="AE365" s="881"/>
      <c r="AF365" s="881"/>
      <c r="AG365" s="881"/>
      <c r="AH365" s="881"/>
      <c r="AI365" s="881"/>
      <c r="AJ365" s="881"/>
      <c r="AK365" s="881"/>
      <c r="AL365" s="881"/>
      <c r="AM365" s="881"/>
      <c r="AN365" s="881"/>
      <c r="AO365" s="881"/>
      <c r="AP365" s="881"/>
      <c r="AQ365" s="881"/>
    </row>
    <row r="366" spans="1:43" x14ac:dyDescent="0.35">
      <c r="A366" s="881"/>
      <c r="B366" s="881"/>
      <c r="C366" s="881"/>
      <c r="D366" s="881"/>
      <c r="E366" s="881"/>
      <c r="F366" s="881"/>
      <c r="G366" s="881"/>
      <c r="H366" s="881"/>
      <c r="I366" s="881"/>
      <c r="J366" s="881"/>
      <c r="K366" s="881"/>
      <c r="L366" s="881"/>
      <c r="M366" s="881"/>
      <c r="N366" s="881"/>
      <c r="O366" s="881"/>
      <c r="P366" s="881"/>
      <c r="Q366" s="881"/>
      <c r="R366" s="881"/>
      <c r="S366" s="881"/>
      <c r="T366" s="881"/>
      <c r="U366" s="881"/>
      <c r="V366" s="881"/>
      <c r="W366" s="881"/>
      <c r="X366" s="881"/>
      <c r="Y366" s="881"/>
      <c r="Z366" s="881"/>
      <c r="AA366" s="881"/>
      <c r="AB366" s="881"/>
      <c r="AC366" s="881"/>
      <c r="AD366" s="881"/>
      <c r="AE366" s="881"/>
      <c r="AF366" s="881"/>
      <c r="AG366" s="881"/>
      <c r="AH366" s="881"/>
      <c r="AI366" s="881"/>
      <c r="AJ366" s="881"/>
      <c r="AK366" s="881"/>
      <c r="AL366" s="881"/>
      <c r="AM366" s="881"/>
      <c r="AN366" s="881"/>
      <c r="AO366" s="881"/>
      <c r="AP366" s="881"/>
      <c r="AQ366" s="881"/>
    </row>
    <row r="367" spans="1:43" x14ac:dyDescent="0.35">
      <c r="A367" s="881"/>
      <c r="B367" s="881"/>
      <c r="C367" s="881"/>
      <c r="D367" s="881"/>
      <c r="E367" s="881"/>
      <c r="F367" s="881"/>
      <c r="G367" s="881"/>
      <c r="H367" s="881"/>
      <c r="I367" s="881"/>
      <c r="J367" s="881"/>
      <c r="K367" s="881"/>
      <c r="L367" s="881"/>
      <c r="M367" s="881"/>
      <c r="N367" s="881"/>
      <c r="O367" s="881"/>
      <c r="P367" s="881"/>
      <c r="Q367" s="881"/>
      <c r="R367" s="881"/>
      <c r="S367" s="881"/>
      <c r="T367" s="881"/>
      <c r="U367" s="881"/>
      <c r="V367" s="881"/>
      <c r="W367" s="881"/>
      <c r="X367" s="881"/>
      <c r="Y367" s="881"/>
      <c r="Z367" s="881"/>
      <c r="AA367" s="881"/>
      <c r="AB367" s="881"/>
      <c r="AC367" s="881"/>
      <c r="AD367" s="881"/>
      <c r="AE367" s="881"/>
      <c r="AF367" s="881"/>
      <c r="AG367" s="881"/>
      <c r="AH367" s="881"/>
      <c r="AI367" s="881"/>
      <c r="AJ367" s="881"/>
      <c r="AK367" s="881"/>
      <c r="AL367" s="881"/>
      <c r="AM367" s="881"/>
      <c r="AN367" s="881"/>
      <c r="AO367" s="881"/>
      <c r="AP367" s="881"/>
      <c r="AQ367" s="881"/>
    </row>
    <row r="368" spans="1:43" x14ac:dyDescent="0.35">
      <c r="A368" s="881"/>
      <c r="B368" s="881"/>
      <c r="C368" s="881"/>
      <c r="D368" s="881"/>
      <c r="E368" s="881"/>
      <c r="F368" s="881"/>
      <c r="G368" s="881"/>
      <c r="H368" s="881"/>
      <c r="I368" s="881"/>
      <c r="J368" s="881"/>
      <c r="K368" s="881"/>
      <c r="L368" s="881"/>
      <c r="M368" s="881"/>
      <c r="N368" s="881"/>
      <c r="O368" s="881"/>
      <c r="P368" s="881"/>
      <c r="Q368" s="881"/>
      <c r="R368" s="881"/>
      <c r="S368" s="881"/>
      <c r="T368" s="881"/>
      <c r="U368" s="881"/>
      <c r="V368" s="881"/>
      <c r="W368" s="881"/>
      <c r="X368" s="881"/>
      <c r="Y368" s="881"/>
      <c r="Z368" s="881"/>
      <c r="AA368" s="881"/>
      <c r="AB368" s="881"/>
      <c r="AC368" s="881"/>
      <c r="AD368" s="881"/>
      <c r="AE368" s="881"/>
      <c r="AF368" s="881"/>
      <c r="AG368" s="881"/>
      <c r="AH368" s="881"/>
      <c r="AI368" s="881"/>
      <c r="AJ368" s="881"/>
      <c r="AK368" s="881"/>
      <c r="AL368" s="881"/>
      <c r="AM368" s="881"/>
      <c r="AN368" s="881"/>
      <c r="AO368" s="881"/>
      <c r="AP368" s="881"/>
      <c r="AQ368" s="881"/>
    </row>
    <row r="369" spans="1:43" x14ac:dyDescent="0.35">
      <c r="A369" s="881"/>
      <c r="B369" s="881"/>
      <c r="C369" s="881"/>
      <c r="D369" s="881"/>
      <c r="E369" s="881"/>
      <c r="F369" s="881"/>
      <c r="G369" s="881"/>
      <c r="H369" s="881"/>
      <c r="I369" s="881"/>
      <c r="J369" s="881"/>
      <c r="K369" s="881"/>
      <c r="L369" s="881"/>
      <c r="M369" s="881"/>
      <c r="N369" s="881"/>
      <c r="O369" s="881"/>
      <c r="P369" s="881"/>
      <c r="Q369" s="881"/>
      <c r="R369" s="881"/>
      <c r="S369" s="881"/>
      <c r="T369" s="881"/>
      <c r="U369" s="881"/>
      <c r="V369" s="881"/>
      <c r="W369" s="881"/>
      <c r="X369" s="881"/>
      <c r="Y369" s="881"/>
      <c r="Z369" s="881"/>
      <c r="AA369" s="881"/>
      <c r="AB369" s="881"/>
      <c r="AC369" s="881"/>
      <c r="AD369" s="881"/>
      <c r="AE369" s="881"/>
      <c r="AF369" s="881"/>
      <c r="AG369" s="881"/>
      <c r="AH369" s="881"/>
      <c r="AI369" s="881"/>
      <c r="AJ369" s="881"/>
      <c r="AK369" s="881"/>
      <c r="AL369" s="881"/>
      <c r="AM369" s="881"/>
      <c r="AN369" s="881"/>
      <c r="AO369" s="881"/>
      <c r="AP369" s="881"/>
      <c r="AQ369" s="881"/>
    </row>
    <row r="370" spans="1:43" x14ac:dyDescent="0.35">
      <c r="A370" s="881"/>
      <c r="B370" s="881"/>
      <c r="C370" s="881"/>
      <c r="D370" s="881"/>
      <c r="E370" s="881"/>
      <c r="F370" s="881"/>
      <c r="G370" s="881"/>
      <c r="H370" s="881"/>
      <c r="I370" s="881"/>
      <c r="J370" s="881"/>
      <c r="K370" s="881"/>
      <c r="L370" s="881"/>
      <c r="M370" s="881"/>
      <c r="N370" s="881"/>
      <c r="O370" s="881"/>
      <c r="P370" s="881"/>
      <c r="Q370" s="881"/>
      <c r="R370" s="881"/>
      <c r="S370" s="881"/>
      <c r="T370" s="881"/>
      <c r="U370" s="881"/>
      <c r="V370" s="881"/>
      <c r="W370" s="881"/>
      <c r="X370" s="881"/>
      <c r="Y370" s="881"/>
      <c r="Z370" s="881"/>
      <c r="AA370" s="881"/>
      <c r="AB370" s="881"/>
      <c r="AC370" s="881"/>
      <c r="AD370" s="881"/>
      <c r="AE370" s="881"/>
      <c r="AF370" s="881"/>
      <c r="AG370" s="881"/>
      <c r="AH370" s="881"/>
      <c r="AI370" s="881"/>
      <c r="AJ370" s="881"/>
      <c r="AK370" s="881"/>
      <c r="AL370" s="881"/>
      <c r="AM370" s="881"/>
      <c r="AN370" s="881"/>
      <c r="AO370" s="881"/>
      <c r="AP370" s="881"/>
      <c r="AQ370" s="881"/>
    </row>
    <row r="371" spans="1:43" x14ac:dyDescent="0.35">
      <c r="A371" s="881"/>
      <c r="B371" s="881"/>
      <c r="C371" s="881"/>
      <c r="D371" s="881"/>
      <c r="E371" s="881"/>
      <c r="F371" s="881"/>
      <c r="G371" s="881"/>
      <c r="H371" s="881"/>
      <c r="I371" s="881"/>
      <c r="J371" s="881"/>
      <c r="K371" s="881"/>
      <c r="L371" s="881"/>
      <c r="M371" s="881"/>
      <c r="N371" s="881"/>
      <c r="O371" s="881"/>
      <c r="P371" s="881"/>
      <c r="Q371" s="881"/>
      <c r="R371" s="881"/>
      <c r="S371" s="881"/>
      <c r="T371" s="881"/>
      <c r="U371" s="881"/>
      <c r="V371" s="881"/>
      <c r="W371" s="881"/>
      <c r="X371" s="881"/>
      <c r="Y371" s="881"/>
      <c r="Z371" s="881"/>
      <c r="AA371" s="881"/>
      <c r="AB371" s="881"/>
      <c r="AC371" s="881"/>
      <c r="AD371" s="881"/>
      <c r="AE371" s="881"/>
      <c r="AF371" s="881"/>
      <c r="AG371" s="881"/>
      <c r="AH371" s="881"/>
      <c r="AI371" s="881"/>
      <c r="AJ371" s="881"/>
      <c r="AK371" s="881"/>
      <c r="AL371" s="881"/>
      <c r="AM371" s="881"/>
      <c r="AN371" s="881"/>
      <c r="AO371" s="881"/>
      <c r="AP371" s="881"/>
      <c r="AQ371" s="881"/>
    </row>
    <row r="372" spans="1:43" x14ac:dyDescent="0.35">
      <c r="A372" s="881"/>
      <c r="B372" s="881"/>
      <c r="C372" s="881"/>
      <c r="D372" s="881"/>
      <c r="E372" s="881"/>
      <c r="F372" s="881"/>
      <c r="G372" s="881"/>
      <c r="H372" s="881"/>
      <c r="I372" s="881"/>
      <c r="J372" s="881"/>
      <c r="K372" s="881"/>
      <c r="L372" s="881"/>
      <c r="M372" s="881"/>
      <c r="N372" s="881"/>
      <c r="O372" s="881"/>
      <c r="P372" s="881"/>
      <c r="Q372" s="881"/>
      <c r="R372" s="881"/>
      <c r="S372" s="881"/>
      <c r="T372" s="881"/>
      <c r="U372" s="881"/>
      <c r="V372" s="881"/>
      <c r="W372" s="881"/>
      <c r="X372" s="881"/>
      <c r="Y372" s="881"/>
      <c r="Z372" s="881"/>
      <c r="AA372" s="881"/>
      <c r="AB372" s="881"/>
      <c r="AC372" s="881"/>
      <c r="AD372" s="881"/>
      <c r="AE372" s="881"/>
      <c r="AF372" s="881"/>
      <c r="AG372" s="881"/>
      <c r="AH372" s="881"/>
      <c r="AI372" s="881"/>
      <c r="AJ372" s="881"/>
      <c r="AK372" s="881"/>
      <c r="AL372" s="881"/>
      <c r="AM372" s="881"/>
      <c r="AN372" s="881"/>
      <c r="AO372" s="881"/>
      <c r="AP372" s="881"/>
      <c r="AQ372" s="881"/>
    </row>
    <row r="373" spans="1:43" x14ac:dyDescent="0.35">
      <c r="A373" s="881"/>
      <c r="B373" s="881"/>
      <c r="C373" s="881"/>
      <c r="D373" s="881"/>
      <c r="E373" s="881"/>
      <c r="F373" s="881"/>
      <c r="G373" s="881"/>
      <c r="H373" s="881"/>
      <c r="I373" s="881"/>
      <c r="J373" s="881"/>
      <c r="K373" s="881"/>
      <c r="L373" s="881"/>
      <c r="M373" s="881"/>
      <c r="N373" s="881"/>
      <c r="O373" s="881"/>
      <c r="P373" s="881"/>
      <c r="Q373" s="881"/>
      <c r="R373" s="881"/>
      <c r="S373" s="881"/>
      <c r="T373" s="881"/>
      <c r="U373" s="881"/>
      <c r="V373" s="881"/>
      <c r="W373" s="881"/>
      <c r="X373" s="881"/>
      <c r="Y373" s="881"/>
      <c r="Z373" s="881"/>
      <c r="AA373" s="881"/>
      <c r="AB373" s="881"/>
      <c r="AC373" s="881"/>
      <c r="AD373" s="881"/>
      <c r="AE373" s="881"/>
      <c r="AF373" s="881"/>
      <c r="AG373" s="881"/>
      <c r="AH373" s="881"/>
      <c r="AI373" s="881"/>
      <c r="AJ373" s="881"/>
      <c r="AK373" s="881"/>
      <c r="AL373" s="881"/>
      <c r="AM373" s="881"/>
      <c r="AN373" s="881"/>
      <c r="AO373" s="881"/>
      <c r="AP373" s="881"/>
      <c r="AQ373" s="881"/>
    </row>
    <row r="374" spans="1:43" x14ac:dyDescent="0.35">
      <c r="A374" s="881"/>
      <c r="B374" s="881"/>
      <c r="C374" s="881"/>
      <c r="D374" s="881"/>
      <c r="E374" s="881"/>
      <c r="F374" s="881"/>
      <c r="G374" s="881"/>
      <c r="H374" s="881"/>
      <c r="I374" s="881"/>
      <c r="J374" s="881"/>
      <c r="K374" s="881"/>
      <c r="L374" s="881"/>
      <c r="M374" s="881"/>
      <c r="N374" s="881"/>
      <c r="O374" s="881"/>
      <c r="P374" s="881"/>
      <c r="Q374" s="881"/>
      <c r="R374" s="881"/>
      <c r="S374" s="881"/>
      <c r="T374" s="881"/>
      <c r="U374" s="881"/>
      <c r="V374" s="881"/>
      <c r="W374" s="881"/>
      <c r="X374" s="881"/>
      <c r="Y374" s="881"/>
      <c r="Z374" s="881"/>
      <c r="AA374" s="881"/>
      <c r="AB374" s="881"/>
      <c r="AC374" s="881"/>
      <c r="AD374" s="881"/>
      <c r="AE374" s="881"/>
      <c r="AF374" s="881"/>
      <c r="AG374" s="881"/>
      <c r="AH374" s="881"/>
      <c r="AI374" s="881"/>
      <c r="AJ374" s="881"/>
      <c r="AK374" s="881"/>
      <c r="AL374" s="881"/>
      <c r="AM374" s="881"/>
      <c r="AN374" s="881"/>
      <c r="AO374" s="881"/>
      <c r="AP374" s="881"/>
      <c r="AQ374" s="881"/>
    </row>
    <row r="375" spans="1:43" x14ac:dyDescent="0.35">
      <c r="A375" s="881"/>
      <c r="B375" s="881"/>
      <c r="C375" s="881"/>
      <c r="D375" s="881"/>
      <c r="E375" s="881"/>
      <c r="F375" s="881"/>
      <c r="G375" s="881"/>
      <c r="H375" s="881"/>
      <c r="I375" s="881"/>
      <c r="J375" s="881"/>
      <c r="K375" s="881"/>
      <c r="L375" s="881"/>
      <c r="M375" s="881"/>
      <c r="N375" s="881"/>
      <c r="O375" s="881"/>
      <c r="P375" s="881"/>
      <c r="Q375" s="881"/>
      <c r="R375" s="881"/>
      <c r="S375" s="881"/>
      <c r="T375" s="881"/>
      <c r="U375" s="881"/>
      <c r="V375" s="881"/>
      <c r="W375" s="881"/>
      <c r="X375" s="881"/>
      <c r="Y375" s="881"/>
      <c r="Z375" s="881"/>
      <c r="AA375" s="881"/>
      <c r="AB375" s="881"/>
      <c r="AC375" s="881"/>
      <c r="AD375" s="881"/>
      <c r="AE375" s="881"/>
      <c r="AF375" s="881"/>
      <c r="AG375" s="881"/>
      <c r="AH375" s="881"/>
      <c r="AI375" s="881"/>
      <c r="AJ375" s="881"/>
      <c r="AK375" s="881"/>
      <c r="AL375" s="881"/>
      <c r="AM375" s="881"/>
      <c r="AN375" s="881"/>
      <c r="AO375" s="881"/>
      <c r="AP375" s="881"/>
      <c r="AQ375" s="881"/>
    </row>
    <row r="376" spans="1:43" x14ac:dyDescent="0.35">
      <c r="A376" s="881"/>
      <c r="B376" s="881"/>
      <c r="C376" s="881"/>
      <c r="D376" s="881"/>
      <c r="E376" s="881"/>
      <c r="F376" s="881"/>
      <c r="G376" s="881"/>
      <c r="H376" s="881"/>
      <c r="I376" s="881"/>
      <c r="J376" s="881"/>
      <c r="K376" s="881"/>
      <c r="L376" s="881"/>
      <c r="M376" s="881"/>
      <c r="N376" s="881"/>
      <c r="O376" s="881"/>
      <c r="P376" s="881"/>
      <c r="Q376" s="881"/>
      <c r="R376" s="881"/>
      <c r="S376" s="881"/>
      <c r="T376" s="881"/>
      <c r="U376" s="881"/>
      <c r="V376" s="881"/>
      <c r="W376" s="881"/>
      <c r="X376" s="881"/>
      <c r="Y376" s="881"/>
      <c r="Z376" s="881"/>
      <c r="AA376" s="881"/>
      <c r="AB376" s="881"/>
      <c r="AC376" s="881"/>
      <c r="AD376" s="881"/>
      <c r="AE376" s="881"/>
      <c r="AF376" s="881"/>
      <c r="AG376" s="881"/>
      <c r="AH376" s="881"/>
      <c r="AI376" s="881"/>
      <c r="AJ376" s="881"/>
      <c r="AK376" s="881"/>
      <c r="AL376" s="881"/>
      <c r="AM376" s="881"/>
      <c r="AN376" s="881"/>
      <c r="AO376" s="881"/>
      <c r="AP376" s="881"/>
      <c r="AQ376" s="881"/>
    </row>
    <row r="377" spans="1:43" x14ac:dyDescent="0.35">
      <c r="A377" s="881"/>
      <c r="B377" s="881"/>
      <c r="C377" s="881"/>
      <c r="D377" s="881"/>
      <c r="E377" s="881"/>
      <c r="F377" s="881"/>
      <c r="G377" s="881"/>
      <c r="H377" s="881"/>
      <c r="I377" s="881"/>
      <c r="J377" s="881"/>
      <c r="K377" s="881"/>
      <c r="L377" s="881"/>
      <c r="M377" s="881"/>
      <c r="N377" s="881"/>
      <c r="O377" s="881"/>
      <c r="P377" s="881"/>
      <c r="Q377" s="881"/>
      <c r="R377" s="881"/>
      <c r="S377" s="881"/>
      <c r="T377" s="881"/>
      <c r="U377" s="881"/>
      <c r="V377" s="881"/>
      <c r="W377" s="881"/>
      <c r="X377" s="881"/>
      <c r="Y377" s="881"/>
      <c r="Z377" s="881"/>
      <c r="AA377" s="881"/>
      <c r="AB377" s="881"/>
      <c r="AC377" s="881"/>
      <c r="AD377" s="881"/>
      <c r="AE377" s="881"/>
      <c r="AF377" s="881"/>
      <c r="AG377" s="881"/>
      <c r="AH377" s="881"/>
      <c r="AI377" s="881"/>
      <c r="AJ377" s="881"/>
      <c r="AK377" s="881"/>
      <c r="AL377" s="881"/>
      <c r="AM377" s="881"/>
      <c r="AN377" s="881"/>
      <c r="AO377" s="881"/>
      <c r="AP377" s="881"/>
      <c r="AQ377" s="881"/>
    </row>
    <row r="378" spans="1:43" x14ac:dyDescent="0.35">
      <c r="A378" s="881"/>
      <c r="B378" s="881"/>
      <c r="C378" s="881"/>
      <c r="D378" s="881"/>
      <c r="E378" s="881"/>
      <c r="F378" s="881"/>
      <c r="G378" s="881"/>
      <c r="H378" s="881"/>
      <c r="I378" s="881"/>
      <c r="J378" s="881"/>
      <c r="K378" s="881"/>
      <c r="L378" s="881"/>
      <c r="M378" s="881"/>
      <c r="N378" s="881"/>
      <c r="O378" s="881"/>
      <c r="P378" s="881"/>
      <c r="Q378" s="881"/>
      <c r="R378" s="881"/>
      <c r="S378" s="881"/>
      <c r="T378" s="881"/>
      <c r="U378" s="881"/>
      <c r="V378" s="881"/>
      <c r="W378" s="881"/>
      <c r="X378" s="881"/>
      <c r="Y378" s="881"/>
      <c r="Z378" s="881"/>
      <c r="AA378" s="881"/>
      <c r="AB378" s="881"/>
      <c r="AC378" s="881"/>
      <c r="AD378" s="881"/>
      <c r="AE378" s="881"/>
      <c r="AF378" s="881"/>
      <c r="AG378" s="881"/>
      <c r="AH378" s="881"/>
      <c r="AI378" s="881"/>
      <c r="AJ378" s="881"/>
      <c r="AK378" s="881"/>
      <c r="AL378" s="881"/>
      <c r="AM378" s="881"/>
      <c r="AN378" s="881"/>
      <c r="AO378" s="881"/>
      <c r="AP378" s="881"/>
      <c r="AQ378" s="881"/>
    </row>
    <row r="379" spans="1:43" x14ac:dyDescent="0.35">
      <c r="A379" s="881"/>
      <c r="B379" s="881"/>
      <c r="C379" s="881"/>
      <c r="D379" s="881"/>
      <c r="E379" s="881"/>
      <c r="F379" s="881"/>
      <c r="G379" s="881"/>
      <c r="H379" s="881"/>
      <c r="I379" s="881"/>
      <c r="J379" s="881"/>
      <c r="K379" s="881"/>
      <c r="L379" s="881"/>
      <c r="M379" s="881"/>
      <c r="N379" s="881"/>
      <c r="O379" s="881"/>
      <c r="P379" s="881"/>
      <c r="Q379" s="881"/>
      <c r="R379" s="881"/>
      <c r="S379" s="881"/>
      <c r="T379" s="881"/>
      <c r="U379" s="881"/>
      <c r="V379" s="881"/>
      <c r="W379" s="881"/>
      <c r="X379" s="881"/>
      <c r="Y379" s="881"/>
      <c r="Z379" s="881"/>
      <c r="AA379" s="881"/>
      <c r="AB379" s="881"/>
      <c r="AC379" s="881"/>
      <c r="AD379" s="881"/>
      <c r="AE379" s="881"/>
      <c r="AF379" s="881"/>
      <c r="AG379" s="881"/>
      <c r="AH379" s="881"/>
      <c r="AI379" s="881"/>
      <c r="AJ379" s="881"/>
      <c r="AK379" s="881"/>
      <c r="AL379" s="881"/>
      <c r="AM379" s="881"/>
      <c r="AN379" s="881"/>
      <c r="AO379" s="881"/>
      <c r="AP379" s="881"/>
      <c r="AQ379" s="881"/>
    </row>
    <row r="380" spans="1:43" x14ac:dyDescent="0.35">
      <c r="A380" s="881"/>
      <c r="B380" s="881"/>
      <c r="C380" s="881"/>
      <c r="D380" s="881"/>
      <c r="E380" s="881"/>
      <c r="F380" s="881"/>
      <c r="G380" s="881"/>
      <c r="H380" s="881"/>
      <c r="I380" s="881"/>
      <c r="J380" s="881"/>
      <c r="K380" s="881"/>
      <c r="L380" s="881"/>
      <c r="M380" s="881"/>
      <c r="N380" s="881"/>
      <c r="O380" s="881"/>
      <c r="P380" s="881"/>
      <c r="Q380" s="881"/>
      <c r="R380" s="881"/>
      <c r="S380" s="881"/>
      <c r="T380" s="881"/>
      <c r="U380" s="881"/>
      <c r="V380" s="881"/>
      <c r="W380" s="881"/>
      <c r="X380" s="881"/>
      <c r="Y380" s="881"/>
      <c r="Z380" s="881"/>
      <c r="AA380" s="881"/>
      <c r="AB380" s="881"/>
      <c r="AC380" s="881"/>
      <c r="AD380" s="881"/>
      <c r="AE380" s="881"/>
      <c r="AF380" s="881"/>
      <c r="AG380" s="881"/>
      <c r="AH380" s="881"/>
      <c r="AI380" s="881"/>
      <c r="AJ380" s="881"/>
      <c r="AK380" s="881"/>
      <c r="AL380" s="881"/>
      <c r="AM380" s="881"/>
      <c r="AN380" s="881"/>
      <c r="AO380" s="881"/>
      <c r="AP380" s="881"/>
      <c r="AQ380" s="881"/>
    </row>
    <row r="381" spans="1:43" x14ac:dyDescent="0.35">
      <c r="A381" s="881"/>
      <c r="B381" s="881"/>
      <c r="C381" s="881"/>
      <c r="D381" s="881"/>
      <c r="E381" s="881"/>
      <c r="F381" s="881"/>
      <c r="G381" s="881"/>
      <c r="H381" s="881"/>
      <c r="I381" s="881"/>
      <c r="J381" s="881"/>
      <c r="K381" s="881"/>
      <c r="L381" s="881"/>
      <c r="M381" s="881"/>
      <c r="N381" s="881"/>
      <c r="O381" s="881"/>
      <c r="P381" s="881"/>
      <c r="Q381" s="881"/>
      <c r="R381" s="881"/>
      <c r="S381" s="881"/>
      <c r="T381" s="881"/>
      <c r="U381" s="881"/>
      <c r="V381" s="881"/>
      <c r="W381" s="881"/>
      <c r="X381" s="881"/>
      <c r="Y381" s="881"/>
      <c r="Z381" s="881"/>
      <c r="AA381" s="881"/>
      <c r="AB381" s="881"/>
      <c r="AC381" s="881"/>
      <c r="AD381" s="881"/>
      <c r="AE381" s="881"/>
      <c r="AF381" s="881"/>
      <c r="AG381" s="881"/>
      <c r="AH381" s="881"/>
      <c r="AI381" s="881"/>
      <c r="AJ381" s="881"/>
      <c r="AK381" s="881"/>
      <c r="AL381" s="881"/>
      <c r="AM381" s="881"/>
      <c r="AN381" s="881"/>
      <c r="AO381" s="881"/>
      <c r="AP381" s="881"/>
      <c r="AQ381" s="881"/>
    </row>
    <row r="382" spans="1:43" x14ac:dyDescent="0.35">
      <c r="A382" s="881"/>
      <c r="B382" s="881"/>
      <c r="C382" s="881"/>
      <c r="D382" s="881"/>
      <c r="E382" s="881"/>
      <c r="F382" s="881"/>
      <c r="G382" s="881"/>
      <c r="H382" s="881"/>
      <c r="I382" s="881"/>
      <c r="J382" s="881"/>
      <c r="K382" s="881"/>
      <c r="L382" s="881"/>
      <c r="M382" s="881"/>
      <c r="N382" s="881"/>
      <c r="O382" s="881"/>
      <c r="P382" s="881"/>
      <c r="Q382" s="881"/>
      <c r="R382" s="881"/>
      <c r="S382" s="881"/>
      <c r="T382" s="881"/>
      <c r="U382" s="881"/>
      <c r="V382" s="881"/>
      <c r="W382" s="881"/>
      <c r="X382" s="881"/>
      <c r="Y382" s="881"/>
      <c r="Z382" s="881"/>
      <c r="AA382" s="881"/>
      <c r="AB382" s="881"/>
      <c r="AC382" s="881"/>
      <c r="AD382" s="881"/>
      <c r="AE382" s="881"/>
      <c r="AF382" s="881"/>
      <c r="AG382" s="881"/>
      <c r="AH382" s="881"/>
      <c r="AI382" s="881"/>
      <c r="AJ382" s="881"/>
      <c r="AK382" s="881"/>
      <c r="AL382" s="881"/>
      <c r="AM382" s="881"/>
      <c r="AN382" s="881"/>
      <c r="AO382" s="881"/>
      <c r="AP382" s="881"/>
      <c r="AQ382" s="881"/>
    </row>
    <row r="383" spans="1:43" x14ac:dyDescent="0.35">
      <c r="A383" s="881"/>
      <c r="B383" s="881"/>
      <c r="C383" s="881"/>
      <c r="D383" s="881"/>
      <c r="E383" s="881"/>
      <c r="F383" s="881"/>
      <c r="G383" s="881"/>
      <c r="H383" s="881"/>
      <c r="I383" s="881"/>
      <c r="J383" s="881"/>
      <c r="K383" s="881"/>
      <c r="L383" s="881"/>
      <c r="M383" s="881"/>
      <c r="N383" s="881"/>
      <c r="O383" s="881"/>
      <c r="P383" s="881"/>
      <c r="Q383" s="881"/>
      <c r="R383" s="881"/>
      <c r="S383" s="881"/>
      <c r="T383" s="881"/>
      <c r="U383" s="881"/>
      <c r="V383" s="881"/>
      <c r="W383" s="881"/>
      <c r="X383" s="881"/>
      <c r="Y383" s="881"/>
      <c r="Z383" s="881"/>
      <c r="AA383" s="881"/>
      <c r="AB383" s="881"/>
      <c r="AC383" s="881"/>
      <c r="AD383" s="881"/>
      <c r="AE383" s="881"/>
      <c r="AF383" s="881"/>
      <c r="AG383" s="881"/>
      <c r="AH383" s="881"/>
      <c r="AI383" s="881"/>
      <c r="AJ383" s="881"/>
      <c r="AK383" s="881"/>
      <c r="AL383" s="881"/>
      <c r="AM383" s="881"/>
      <c r="AN383" s="881"/>
      <c r="AO383" s="881"/>
      <c r="AP383" s="881"/>
      <c r="AQ383" s="881"/>
    </row>
    <row r="384" spans="1:43" x14ac:dyDescent="0.35">
      <c r="A384" s="881"/>
      <c r="B384" s="881"/>
      <c r="C384" s="881"/>
      <c r="D384" s="881"/>
      <c r="E384" s="881"/>
      <c r="F384" s="881"/>
      <c r="G384" s="881"/>
      <c r="H384" s="881"/>
      <c r="I384" s="881"/>
      <c r="J384" s="881"/>
      <c r="K384" s="881"/>
      <c r="L384" s="881"/>
      <c r="M384" s="881"/>
      <c r="N384" s="881"/>
      <c r="O384" s="881"/>
      <c r="P384" s="881"/>
      <c r="Q384" s="881"/>
      <c r="R384" s="881"/>
      <c r="S384" s="881"/>
      <c r="T384" s="881"/>
      <c r="U384" s="881"/>
      <c r="V384" s="881"/>
      <c r="W384" s="881"/>
      <c r="X384" s="881"/>
      <c r="Y384" s="881"/>
      <c r="Z384" s="881"/>
      <c r="AA384" s="881"/>
      <c r="AB384" s="881"/>
      <c r="AC384" s="881"/>
      <c r="AD384" s="881"/>
      <c r="AE384" s="881"/>
      <c r="AF384" s="881"/>
      <c r="AG384" s="881"/>
      <c r="AH384" s="881"/>
      <c r="AI384" s="881"/>
      <c r="AJ384" s="881"/>
      <c r="AK384" s="881"/>
      <c r="AL384" s="881"/>
      <c r="AM384" s="881"/>
      <c r="AN384" s="881"/>
      <c r="AO384" s="881"/>
      <c r="AP384" s="881"/>
      <c r="AQ384" s="881"/>
    </row>
    <row r="385" spans="1:43" x14ac:dyDescent="0.35">
      <c r="A385" s="881"/>
      <c r="B385" s="881"/>
      <c r="C385" s="881"/>
      <c r="D385" s="881"/>
      <c r="E385" s="881"/>
      <c r="F385" s="881"/>
      <c r="G385" s="881"/>
      <c r="H385" s="881"/>
      <c r="I385" s="881"/>
      <c r="J385" s="881"/>
      <c r="K385" s="881"/>
      <c r="L385" s="881"/>
      <c r="M385" s="881"/>
      <c r="N385" s="881"/>
      <c r="O385" s="881"/>
      <c r="P385" s="881"/>
      <c r="Q385" s="881"/>
      <c r="R385" s="881"/>
      <c r="S385" s="881"/>
      <c r="T385" s="881"/>
      <c r="U385" s="881"/>
      <c r="V385" s="881"/>
      <c r="W385" s="881"/>
      <c r="X385" s="881"/>
      <c r="Y385" s="881"/>
      <c r="Z385" s="881"/>
      <c r="AA385" s="881"/>
      <c r="AB385" s="881"/>
      <c r="AC385" s="881"/>
      <c r="AD385" s="881"/>
      <c r="AE385" s="881"/>
      <c r="AF385" s="881"/>
      <c r="AG385" s="881"/>
      <c r="AH385" s="881"/>
      <c r="AI385" s="881"/>
      <c r="AJ385" s="881"/>
      <c r="AK385" s="881"/>
      <c r="AL385" s="881"/>
      <c r="AM385" s="881"/>
      <c r="AN385" s="881"/>
      <c r="AO385" s="881"/>
      <c r="AP385" s="881"/>
      <c r="AQ385" s="881"/>
    </row>
    <row r="386" spans="1:43" x14ac:dyDescent="0.35">
      <c r="A386" s="881"/>
      <c r="B386" s="881"/>
      <c r="C386" s="881"/>
      <c r="D386" s="881"/>
      <c r="E386" s="881"/>
      <c r="F386" s="881"/>
      <c r="G386" s="881"/>
      <c r="H386" s="881"/>
      <c r="I386" s="881"/>
      <c r="J386" s="881"/>
      <c r="K386" s="881"/>
      <c r="L386" s="881"/>
      <c r="M386" s="881"/>
      <c r="N386" s="881"/>
      <c r="O386" s="881"/>
      <c r="P386" s="881"/>
      <c r="Q386" s="881"/>
      <c r="R386" s="881"/>
      <c r="S386" s="881"/>
      <c r="T386" s="881"/>
      <c r="U386" s="881"/>
      <c r="V386" s="881"/>
      <c r="W386" s="881"/>
      <c r="X386" s="881"/>
      <c r="Y386" s="881"/>
      <c r="Z386" s="881"/>
      <c r="AA386" s="881"/>
      <c r="AB386" s="881"/>
      <c r="AC386" s="881"/>
      <c r="AD386" s="881"/>
      <c r="AE386" s="881"/>
      <c r="AF386" s="881"/>
      <c r="AG386" s="881"/>
      <c r="AH386" s="881"/>
      <c r="AI386" s="881"/>
      <c r="AJ386" s="881"/>
      <c r="AK386" s="881"/>
      <c r="AL386" s="881"/>
      <c r="AM386" s="881"/>
      <c r="AN386" s="881"/>
      <c r="AO386" s="881"/>
      <c r="AP386" s="881"/>
      <c r="AQ386" s="881"/>
    </row>
    <row r="387" spans="1:43" x14ac:dyDescent="0.35">
      <c r="A387" s="881"/>
      <c r="B387" s="881"/>
      <c r="C387" s="881"/>
      <c r="D387" s="881"/>
      <c r="E387" s="881"/>
      <c r="F387" s="881"/>
      <c r="G387" s="881"/>
      <c r="H387" s="881"/>
      <c r="I387" s="881"/>
      <c r="J387" s="881"/>
      <c r="K387" s="881"/>
      <c r="L387" s="881"/>
      <c r="M387" s="881"/>
      <c r="N387" s="881"/>
      <c r="O387" s="881"/>
      <c r="P387" s="881"/>
      <c r="Q387" s="881"/>
      <c r="R387" s="881"/>
      <c r="S387" s="881"/>
      <c r="T387" s="881"/>
      <c r="U387" s="881"/>
      <c r="V387" s="881"/>
      <c r="W387" s="881"/>
      <c r="X387" s="881"/>
      <c r="Y387" s="881"/>
      <c r="Z387" s="881"/>
      <c r="AA387" s="881"/>
      <c r="AB387" s="881"/>
      <c r="AC387" s="881"/>
      <c r="AD387" s="881"/>
      <c r="AE387" s="881"/>
      <c r="AF387" s="881"/>
      <c r="AG387" s="881"/>
      <c r="AH387" s="881"/>
      <c r="AI387" s="881"/>
      <c r="AJ387" s="881"/>
      <c r="AK387" s="881"/>
      <c r="AL387" s="881"/>
      <c r="AM387" s="881"/>
      <c r="AN387" s="881"/>
      <c r="AO387" s="881"/>
      <c r="AP387" s="881"/>
      <c r="AQ387" s="881"/>
    </row>
    <row r="388" spans="1:43" x14ac:dyDescent="0.35">
      <c r="A388" s="881"/>
      <c r="B388" s="881"/>
      <c r="C388" s="881"/>
      <c r="D388" s="881"/>
      <c r="E388" s="881"/>
      <c r="F388" s="881"/>
      <c r="G388" s="881"/>
      <c r="H388" s="881"/>
      <c r="I388" s="881"/>
      <c r="J388" s="881"/>
      <c r="K388" s="881"/>
      <c r="L388" s="881"/>
      <c r="M388" s="881"/>
      <c r="N388" s="881"/>
      <c r="O388" s="881"/>
      <c r="P388" s="881"/>
      <c r="Q388" s="881"/>
      <c r="R388" s="881"/>
      <c r="S388" s="881"/>
      <c r="T388" s="881"/>
      <c r="U388" s="881"/>
      <c r="V388" s="881"/>
      <c r="W388" s="881"/>
      <c r="X388" s="881"/>
      <c r="Y388" s="881"/>
      <c r="Z388" s="881"/>
      <c r="AA388" s="881"/>
      <c r="AB388" s="881"/>
      <c r="AC388" s="881"/>
      <c r="AD388" s="881"/>
      <c r="AE388" s="881"/>
      <c r="AF388" s="881"/>
      <c r="AG388" s="881"/>
      <c r="AH388" s="881"/>
      <c r="AI388" s="881"/>
      <c r="AJ388" s="881"/>
      <c r="AK388" s="881"/>
      <c r="AL388" s="881"/>
      <c r="AM388" s="881"/>
      <c r="AN388" s="881"/>
      <c r="AO388" s="881"/>
      <c r="AP388" s="881"/>
      <c r="AQ388" s="881"/>
    </row>
    <row r="389" spans="1:43" x14ac:dyDescent="0.35">
      <c r="A389" s="881"/>
      <c r="B389" s="881"/>
      <c r="C389" s="881"/>
      <c r="D389" s="881"/>
      <c r="E389" s="881"/>
      <c r="F389" s="881"/>
      <c r="G389" s="881"/>
      <c r="H389" s="881"/>
      <c r="I389" s="881"/>
      <c r="J389" s="881"/>
      <c r="K389" s="881"/>
      <c r="L389" s="881"/>
      <c r="M389" s="881"/>
      <c r="N389" s="881"/>
      <c r="O389" s="881"/>
      <c r="P389" s="881"/>
      <c r="Q389" s="881"/>
      <c r="R389" s="881"/>
      <c r="S389" s="881"/>
      <c r="T389" s="881"/>
      <c r="U389" s="881"/>
      <c r="V389" s="881"/>
      <c r="W389" s="881"/>
      <c r="X389" s="881"/>
      <c r="Y389" s="881"/>
      <c r="Z389" s="881"/>
      <c r="AA389" s="881"/>
      <c r="AB389" s="881"/>
      <c r="AC389" s="881"/>
      <c r="AD389" s="881"/>
      <c r="AE389" s="881"/>
      <c r="AF389" s="881"/>
      <c r="AG389" s="881"/>
      <c r="AH389" s="881"/>
      <c r="AI389" s="881"/>
      <c r="AJ389" s="881"/>
      <c r="AK389" s="881"/>
      <c r="AL389" s="881"/>
      <c r="AM389" s="881"/>
      <c r="AN389" s="881"/>
      <c r="AO389" s="881"/>
      <c r="AP389" s="881"/>
      <c r="AQ389" s="881"/>
    </row>
    <row r="390" spans="1:43" x14ac:dyDescent="0.35">
      <c r="A390" s="881"/>
      <c r="B390" s="881"/>
      <c r="C390" s="881"/>
      <c r="D390" s="881"/>
      <c r="E390" s="881"/>
      <c r="F390" s="881"/>
      <c r="G390" s="881"/>
      <c r="H390" s="881"/>
      <c r="I390" s="881"/>
      <c r="J390" s="881"/>
      <c r="K390" s="881"/>
      <c r="L390" s="881"/>
      <c r="M390" s="881"/>
      <c r="N390" s="881"/>
      <c r="O390" s="881"/>
      <c r="P390" s="881"/>
      <c r="Q390" s="881"/>
      <c r="R390" s="881"/>
      <c r="S390" s="881"/>
      <c r="T390" s="881"/>
      <c r="U390" s="881"/>
      <c r="V390" s="881"/>
      <c r="W390" s="881"/>
      <c r="X390" s="881"/>
      <c r="Y390" s="881"/>
      <c r="Z390" s="881"/>
      <c r="AA390" s="881"/>
      <c r="AB390" s="881"/>
      <c r="AC390" s="881"/>
      <c r="AD390" s="881"/>
      <c r="AE390" s="881"/>
      <c r="AF390" s="881"/>
      <c r="AG390" s="881"/>
      <c r="AH390" s="881"/>
      <c r="AI390" s="881"/>
      <c r="AJ390" s="881"/>
      <c r="AK390" s="881"/>
      <c r="AL390" s="881"/>
      <c r="AM390" s="881"/>
      <c r="AN390" s="881"/>
      <c r="AO390" s="881"/>
      <c r="AP390" s="881"/>
      <c r="AQ390" s="881"/>
    </row>
    <row r="391" spans="1:43" x14ac:dyDescent="0.35">
      <c r="A391" s="881"/>
      <c r="B391" s="881"/>
      <c r="C391" s="881"/>
      <c r="D391" s="881"/>
      <c r="E391" s="881"/>
      <c r="F391" s="881"/>
      <c r="G391" s="881"/>
      <c r="H391" s="881"/>
      <c r="I391" s="881"/>
      <c r="J391" s="881"/>
      <c r="K391" s="881"/>
      <c r="L391" s="881"/>
      <c r="M391" s="881"/>
      <c r="N391" s="881"/>
      <c r="O391" s="881"/>
      <c r="P391" s="881"/>
      <c r="Q391" s="881"/>
      <c r="R391" s="881"/>
      <c r="S391" s="881"/>
      <c r="T391" s="881"/>
      <c r="U391" s="881"/>
      <c r="V391" s="881"/>
      <c r="W391" s="881"/>
      <c r="X391" s="881"/>
      <c r="Y391" s="881"/>
      <c r="Z391" s="881"/>
      <c r="AA391" s="881"/>
      <c r="AB391" s="881"/>
      <c r="AC391" s="881"/>
      <c r="AD391" s="881"/>
      <c r="AE391" s="881"/>
      <c r="AF391" s="881"/>
      <c r="AG391" s="881"/>
      <c r="AH391" s="881"/>
      <c r="AI391" s="881"/>
      <c r="AJ391" s="881"/>
      <c r="AK391" s="881"/>
      <c r="AL391" s="881"/>
      <c r="AM391" s="881"/>
      <c r="AN391" s="881"/>
      <c r="AO391" s="881"/>
      <c r="AP391" s="881"/>
      <c r="AQ391" s="881"/>
    </row>
    <row r="392" spans="1:43" x14ac:dyDescent="0.35">
      <c r="A392" s="881"/>
      <c r="B392" s="881"/>
      <c r="C392" s="881"/>
      <c r="D392" s="881"/>
      <c r="E392" s="881"/>
      <c r="F392" s="881"/>
      <c r="G392" s="881"/>
      <c r="H392" s="881"/>
      <c r="I392" s="881"/>
      <c r="J392" s="881"/>
      <c r="K392" s="881"/>
      <c r="L392" s="881"/>
      <c r="M392" s="881"/>
      <c r="N392" s="881"/>
      <c r="O392" s="881"/>
      <c r="P392" s="881"/>
      <c r="Q392" s="881"/>
      <c r="R392" s="881"/>
      <c r="S392" s="881"/>
      <c r="T392" s="881"/>
      <c r="U392" s="881"/>
      <c r="V392" s="881"/>
      <c r="W392" s="881"/>
      <c r="X392" s="881"/>
      <c r="Y392" s="881"/>
      <c r="Z392" s="881"/>
      <c r="AA392" s="881"/>
      <c r="AB392" s="881"/>
      <c r="AC392" s="881"/>
      <c r="AD392" s="881"/>
      <c r="AE392" s="881"/>
      <c r="AF392" s="881"/>
      <c r="AG392" s="881"/>
      <c r="AH392" s="881"/>
      <c r="AI392" s="881"/>
      <c r="AJ392" s="881"/>
      <c r="AK392" s="881"/>
      <c r="AL392" s="881"/>
      <c r="AM392" s="881"/>
      <c r="AN392" s="881"/>
      <c r="AO392" s="881"/>
      <c r="AP392" s="881"/>
      <c r="AQ392" s="881"/>
    </row>
    <row r="393" spans="1:43" x14ac:dyDescent="0.35">
      <c r="A393" s="881"/>
      <c r="B393" s="881"/>
      <c r="C393" s="881"/>
      <c r="D393" s="881"/>
      <c r="E393" s="881"/>
      <c r="F393" s="881"/>
      <c r="G393" s="881"/>
      <c r="H393" s="881"/>
      <c r="I393" s="881"/>
      <c r="J393" s="881"/>
      <c r="K393" s="881"/>
      <c r="L393" s="881"/>
      <c r="M393" s="881"/>
      <c r="N393" s="881"/>
      <c r="O393" s="881"/>
      <c r="P393" s="881"/>
      <c r="Q393" s="881"/>
      <c r="R393" s="881"/>
      <c r="S393" s="881"/>
      <c r="T393" s="881"/>
      <c r="U393" s="881"/>
      <c r="V393" s="881"/>
      <c r="W393" s="881"/>
      <c r="X393" s="881"/>
      <c r="Y393" s="881"/>
      <c r="Z393" s="881"/>
      <c r="AA393" s="881"/>
      <c r="AB393" s="881"/>
      <c r="AC393" s="881"/>
      <c r="AD393" s="881"/>
      <c r="AE393" s="881"/>
      <c r="AF393" s="881"/>
      <c r="AG393" s="881"/>
      <c r="AH393" s="881"/>
      <c r="AI393" s="881"/>
      <c r="AJ393" s="881"/>
      <c r="AK393" s="881"/>
      <c r="AL393" s="881"/>
      <c r="AM393" s="881"/>
      <c r="AN393" s="881"/>
      <c r="AO393" s="881"/>
      <c r="AP393" s="881"/>
      <c r="AQ393" s="881"/>
    </row>
    <row r="394" spans="1:43" x14ac:dyDescent="0.35">
      <c r="A394" s="881"/>
      <c r="B394" s="881"/>
      <c r="C394" s="881"/>
      <c r="D394" s="881"/>
      <c r="E394" s="881"/>
      <c r="F394" s="881"/>
      <c r="G394" s="881"/>
      <c r="H394" s="881"/>
      <c r="I394" s="881"/>
      <c r="J394" s="881"/>
      <c r="K394" s="881"/>
      <c r="L394" s="881"/>
      <c r="M394" s="881"/>
      <c r="N394" s="881"/>
      <c r="O394" s="881"/>
      <c r="P394" s="881"/>
      <c r="Q394" s="881"/>
      <c r="R394" s="881"/>
      <c r="S394" s="881"/>
      <c r="T394" s="881"/>
      <c r="U394" s="881"/>
      <c r="V394" s="881"/>
      <c r="W394" s="881"/>
      <c r="X394" s="881"/>
      <c r="Y394" s="881"/>
      <c r="Z394" s="881"/>
      <c r="AA394" s="881"/>
      <c r="AB394" s="881"/>
      <c r="AC394" s="881"/>
      <c r="AD394" s="881"/>
      <c r="AE394" s="881"/>
      <c r="AF394" s="881"/>
      <c r="AG394" s="881"/>
      <c r="AH394" s="881"/>
      <c r="AI394" s="881"/>
      <c r="AJ394" s="881"/>
      <c r="AK394" s="881"/>
      <c r="AL394" s="881"/>
      <c r="AM394" s="881"/>
      <c r="AN394" s="881"/>
      <c r="AO394" s="881"/>
      <c r="AP394" s="881"/>
      <c r="AQ394" s="881"/>
    </row>
    <row r="395" spans="1:43" x14ac:dyDescent="0.35">
      <c r="A395" s="881"/>
      <c r="B395" s="881"/>
      <c r="C395" s="881"/>
      <c r="D395" s="881"/>
      <c r="E395" s="881"/>
      <c r="F395" s="881"/>
      <c r="G395" s="881"/>
      <c r="H395" s="881"/>
      <c r="I395" s="881"/>
      <c r="J395" s="881"/>
      <c r="K395" s="881"/>
      <c r="L395" s="881"/>
      <c r="M395" s="881"/>
      <c r="N395" s="881"/>
      <c r="O395" s="881"/>
      <c r="P395" s="881"/>
      <c r="Q395" s="881"/>
      <c r="R395" s="881"/>
      <c r="S395" s="881"/>
      <c r="T395" s="881"/>
      <c r="U395" s="881"/>
      <c r="V395" s="881"/>
      <c r="W395" s="881"/>
      <c r="X395" s="881"/>
      <c r="Y395" s="881"/>
      <c r="Z395" s="881"/>
      <c r="AA395" s="881"/>
      <c r="AB395" s="881"/>
      <c r="AC395" s="881"/>
      <c r="AD395" s="881"/>
      <c r="AE395" s="881"/>
      <c r="AF395" s="881"/>
      <c r="AG395" s="881"/>
      <c r="AH395" s="881"/>
      <c r="AI395" s="881"/>
      <c r="AJ395" s="881"/>
      <c r="AK395" s="881"/>
      <c r="AL395" s="881"/>
      <c r="AM395" s="881"/>
      <c r="AN395" s="881"/>
      <c r="AO395" s="881"/>
      <c r="AP395" s="881"/>
      <c r="AQ395" s="881"/>
    </row>
    <row r="396" spans="1:43" x14ac:dyDescent="0.35">
      <c r="A396" s="881"/>
      <c r="B396" s="881"/>
      <c r="C396" s="881"/>
      <c r="D396" s="881"/>
      <c r="E396" s="881"/>
      <c r="F396" s="881"/>
      <c r="G396" s="881"/>
      <c r="H396" s="881"/>
      <c r="I396" s="881"/>
      <c r="J396" s="881"/>
      <c r="K396" s="881"/>
      <c r="L396" s="881"/>
      <c r="M396" s="881"/>
      <c r="N396" s="881"/>
      <c r="O396" s="881"/>
      <c r="P396" s="881"/>
      <c r="Q396" s="881"/>
      <c r="R396" s="881"/>
      <c r="S396" s="881"/>
      <c r="T396" s="881"/>
      <c r="U396" s="881"/>
      <c r="V396" s="881"/>
      <c r="W396" s="881"/>
      <c r="X396" s="881"/>
      <c r="Y396" s="881"/>
      <c r="Z396" s="881"/>
      <c r="AA396" s="881"/>
      <c r="AB396" s="881"/>
      <c r="AC396" s="881"/>
      <c r="AD396" s="881"/>
      <c r="AE396" s="881"/>
      <c r="AF396" s="881"/>
      <c r="AG396" s="881"/>
      <c r="AH396" s="881"/>
      <c r="AI396" s="881"/>
      <c r="AJ396" s="881"/>
      <c r="AK396" s="881"/>
      <c r="AL396" s="881"/>
      <c r="AM396" s="881"/>
      <c r="AN396" s="881"/>
      <c r="AO396" s="881"/>
      <c r="AP396" s="881"/>
      <c r="AQ396" s="881"/>
    </row>
    <row r="397" spans="1:43" x14ac:dyDescent="0.35">
      <c r="A397" s="881"/>
      <c r="B397" s="881"/>
      <c r="C397" s="881"/>
      <c r="D397" s="881"/>
      <c r="E397" s="881"/>
      <c r="F397" s="881"/>
      <c r="G397" s="881"/>
      <c r="H397" s="881"/>
      <c r="I397" s="881"/>
      <c r="J397" s="881"/>
      <c r="K397" s="881"/>
      <c r="L397" s="881"/>
      <c r="M397" s="881"/>
      <c r="N397" s="881"/>
      <c r="O397" s="881"/>
      <c r="P397" s="881"/>
      <c r="Q397" s="881"/>
      <c r="R397" s="881"/>
      <c r="S397" s="881"/>
      <c r="T397" s="881"/>
      <c r="U397" s="881"/>
      <c r="V397" s="881"/>
      <c r="W397" s="881"/>
      <c r="X397" s="881"/>
      <c r="Y397" s="881"/>
      <c r="Z397" s="881"/>
      <c r="AA397" s="881"/>
      <c r="AB397" s="881"/>
      <c r="AC397" s="881"/>
      <c r="AD397" s="881"/>
      <c r="AE397" s="881"/>
      <c r="AF397" s="881"/>
      <c r="AG397" s="881"/>
      <c r="AH397" s="881"/>
      <c r="AI397" s="881"/>
      <c r="AJ397" s="881"/>
      <c r="AK397" s="881"/>
      <c r="AL397" s="881"/>
      <c r="AM397" s="881"/>
      <c r="AN397" s="881"/>
      <c r="AO397" s="881"/>
      <c r="AP397" s="881"/>
      <c r="AQ397" s="881"/>
    </row>
    <row r="398" spans="1:43" x14ac:dyDescent="0.35">
      <c r="A398" s="881"/>
      <c r="B398" s="881"/>
      <c r="C398" s="881"/>
      <c r="D398" s="881"/>
      <c r="E398" s="881"/>
      <c r="F398" s="881"/>
      <c r="G398" s="881"/>
      <c r="H398" s="881"/>
      <c r="I398" s="881"/>
      <c r="J398" s="881"/>
      <c r="K398" s="881"/>
      <c r="L398" s="881"/>
      <c r="M398" s="881"/>
      <c r="N398" s="881"/>
      <c r="O398" s="881"/>
      <c r="P398" s="881"/>
      <c r="Q398" s="881"/>
      <c r="R398" s="881"/>
      <c r="S398" s="881"/>
      <c r="T398" s="881"/>
      <c r="U398" s="881"/>
      <c r="V398" s="881"/>
      <c r="W398" s="881"/>
      <c r="X398" s="881"/>
      <c r="Y398" s="881"/>
      <c r="Z398" s="881"/>
      <c r="AA398" s="881"/>
      <c r="AB398" s="881"/>
      <c r="AC398" s="881"/>
      <c r="AD398" s="881"/>
      <c r="AE398" s="881"/>
      <c r="AF398" s="881"/>
      <c r="AG398" s="881"/>
      <c r="AH398" s="881"/>
      <c r="AI398" s="881"/>
      <c r="AJ398" s="881"/>
      <c r="AK398" s="881"/>
      <c r="AL398" s="881"/>
      <c r="AM398" s="881"/>
      <c r="AN398" s="881"/>
      <c r="AO398" s="881"/>
      <c r="AP398" s="881"/>
      <c r="AQ398" s="881"/>
    </row>
    <row r="399" spans="1:43" x14ac:dyDescent="0.35">
      <c r="A399" s="881"/>
      <c r="B399" s="881"/>
      <c r="C399" s="881"/>
      <c r="D399" s="881"/>
      <c r="E399" s="881"/>
      <c r="F399" s="881"/>
      <c r="G399" s="881"/>
      <c r="H399" s="881"/>
      <c r="I399" s="881"/>
      <c r="J399" s="881"/>
      <c r="K399" s="881"/>
      <c r="L399" s="881"/>
      <c r="M399" s="881"/>
      <c r="N399" s="881"/>
      <c r="O399" s="881"/>
      <c r="P399" s="881"/>
      <c r="Q399" s="881"/>
      <c r="R399" s="881"/>
      <c r="S399" s="881"/>
      <c r="T399" s="881"/>
      <c r="U399" s="881"/>
      <c r="V399" s="881"/>
      <c r="W399" s="881"/>
      <c r="X399" s="881"/>
      <c r="Y399" s="881"/>
      <c r="Z399" s="881"/>
      <c r="AA399" s="881"/>
      <c r="AB399" s="881"/>
      <c r="AC399" s="881"/>
      <c r="AD399" s="881"/>
      <c r="AE399" s="881"/>
      <c r="AF399" s="881"/>
      <c r="AG399" s="881"/>
      <c r="AH399" s="881"/>
      <c r="AI399" s="881"/>
      <c r="AJ399" s="881"/>
      <c r="AK399" s="881"/>
      <c r="AL399" s="881"/>
      <c r="AM399" s="881"/>
      <c r="AN399" s="881"/>
      <c r="AO399" s="881"/>
      <c r="AP399" s="881"/>
      <c r="AQ399" s="881"/>
    </row>
    <row r="400" spans="1:43" x14ac:dyDescent="0.35">
      <c r="A400" s="881"/>
      <c r="B400" s="881"/>
      <c r="C400" s="881"/>
      <c r="D400" s="881"/>
      <c r="E400" s="881"/>
      <c r="F400" s="881"/>
      <c r="G400" s="881"/>
      <c r="H400" s="881"/>
      <c r="I400" s="881"/>
      <c r="J400" s="881"/>
      <c r="K400" s="881"/>
      <c r="L400" s="881"/>
      <c r="M400" s="881"/>
      <c r="N400" s="881"/>
      <c r="O400" s="881"/>
      <c r="P400" s="881"/>
      <c r="Q400" s="881"/>
      <c r="R400" s="881"/>
      <c r="S400" s="881"/>
      <c r="T400" s="881"/>
      <c r="U400" s="881"/>
      <c r="V400" s="881"/>
      <c r="W400" s="881"/>
      <c r="X400" s="881"/>
      <c r="Y400" s="881"/>
      <c r="Z400" s="881"/>
      <c r="AA400" s="881"/>
      <c r="AB400" s="881"/>
      <c r="AC400" s="881"/>
      <c r="AD400" s="881"/>
      <c r="AE400" s="881"/>
      <c r="AF400" s="881"/>
      <c r="AG400" s="881"/>
      <c r="AH400" s="881"/>
      <c r="AI400" s="881"/>
      <c r="AJ400" s="881"/>
      <c r="AK400" s="881"/>
      <c r="AL400" s="881"/>
      <c r="AM400" s="881"/>
      <c r="AN400" s="881"/>
      <c r="AO400" s="881"/>
      <c r="AP400" s="881"/>
      <c r="AQ400" s="881"/>
    </row>
    <row r="401" spans="1:43" x14ac:dyDescent="0.35">
      <c r="A401" s="881"/>
      <c r="B401" s="881"/>
      <c r="C401" s="881"/>
      <c r="D401" s="881"/>
      <c r="E401" s="881"/>
      <c r="F401" s="881"/>
      <c r="G401" s="881"/>
      <c r="H401" s="881"/>
      <c r="I401" s="881"/>
      <c r="J401" s="881"/>
      <c r="K401" s="881"/>
      <c r="L401" s="881"/>
      <c r="M401" s="881"/>
      <c r="N401" s="881"/>
      <c r="O401" s="881"/>
      <c r="P401" s="881"/>
      <c r="Q401" s="881"/>
      <c r="R401" s="881"/>
      <c r="S401" s="881"/>
      <c r="T401" s="881"/>
      <c r="U401" s="881"/>
      <c r="V401" s="881"/>
      <c r="W401" s="881"/>
      <c r="X401" s="881"/>
      <c r="Y401" s="881"/>
      <c r="Z401" s="881"/>
      <c r="AA401" s="881"/>
      <c r="AB401" s="881"/>
      <c r="AC401" s="881"/>
      <c r="AD401" s="881"/>
      <c r="AE401" s="881"/>
      <c r="AF401" s="881"/>
      <c r="AG401" s="881"/>
      <c r="AH401" s="881"/>
      <c r="AI401" s="881"/>
      <c r="AJ401" s="881"/>
      <c r="AK401" s="881"/>
      <c r="AL401" s="881"/>
      <c r="AM401" s="881"/>
      <c r="AN401" s="881"/>
      <c r="AO401" s="881"/>
      <c r="AP401" s="881"/>
      <c r="AQ401" s="881"/>
    </row>
    <row r="402" spans="1:43" x14ac:dyDescent="0.35">
      <c r="A402" s="881"/>
      <c r="B402" s="881"/>
      <c r="C402" s="881"/>
      <c r="D402" s="881"/>
      <c r="E402" s="881"/>
      <c r="F402" s="881"/>
      <c r="G402" s="881"/>
      <c r="H402" s="881"/>
      <c r="I402" s="881"/>
      <c r="J402" s="881"/>
      <c r="K402" s="881"/>
      <c r="L402" s="881"/>
      <c r="M402" s="881"/>
      <c r="N402" s="881"/>
      <c r="O402" s="881"/>
      <c r="P402" s="881"/>
      <c r="Q402" s="881"/>
      <c r="R402" s="881"/>
      <c r="S402" s="881"/>
      <c r="T402" s="881"/>
      <c r="U402" s="881"/>
      <c r="V402" s="881"/>
      <c r="W402" s="881"/>
      <c r="X402" s="881"/>
      <c r="Y402" s="881"/>
      <c r="Z402" s="881"/>
      <c r="AA402" s="881"/>
      <c r="AB402" s="881"/>
      <c r="AC402" s="881"/>
      <c r="AD402" s="881"/>
      <c r="AE402" s="881"/>
      <c r="AF402" s="881"/>
      <c r="AG402" s="881"/>
      <c r="AH402" s="881"/>
      <c r="AI402" s="881"/>
      <c r="AJ402" s="881"/>
      <c r="AK402" s="881"/>
      <c r="AL402" s="881"/>
      <c r="AM402" s="881"/>
      <c r="AN402" s="881"/>
      <c r="AO402" s="881"/>
      <c r="AP402" s="881"/>
      <c r="AQ402" s="881"/>
    </row>
    <row r="403" spans="1:43" x14ac:dyDescent="0.35">
      <c r="A403" s="881"/>
      <c r="B403" s="881"/>
      <c r="C403" s="881"/>
      <c r="D403" s="881"/>
      <c r="E403" s="881"/>
      <c r="F403" s="881"/>
      <c r="G403" s="881"/>
      <c r="H403" s="881"/>
      <c r="I403" s="881"/>
      <c r="J403" s="881"/>
      <c r="K403" s="881"/>
      <c r="L403" s="881"/>
      <c r="M403" s="881"/>
      <c r="N403" s="881"/>
      <c r="O403" s="881"/>
      <c r="P403" s="881"/>
      <c r="Q403" s="881"/>
      <c r="R403" s="881"/>
      <c r="S403" s="881"/>
      <c r="T403" s="881"/>
      <c r="U403" s="881"/>
      <c r="V403" s="881"/>
      <c r="W403" s="881"/>
      <c r="X403" s="881"/>
      <c r="Y403" s="881"/>
      <c r="Z403" s="881"/>
      <c r="AA403" s="881"/>
      <c r="AB403" s="881"/>
      <c r="AC403" s="881"/>
      <c r="AD403" s="881"/>
      <c r="AE403" s="881"/>
      <c r="AF403" s="881"/>
      <c r="AG403" s="881"/>
      <c r="AH403" s="881"/>
      <c r="AI403" s="881"/>
      <c r="AJ403" s="881"/>
      <c r="AK403" s="881"/>
      <c r="AL403" s="881"/>
      <c r="AM403" s="881"/>
      <c r="AN403" s="881"/>
      <c r="AO403" s="881"/>
      <c r="AP403" s="881"/>
      <c r="AQ403" s="881"/>
    </row>
    <row r="404" spans="1:43" x14ac:dyDescent="0.35">
      <c r="A404" s="881"/>
      <c r="B404" s="881"/>
      <c r="C404" s="881"/>
      <c r="D404" s="881"/>
      <c r="E404" s="881"/>
      <c r="F404" s="881"/>
      <c r="G404" s="881"/>
      <c r="H404" s="881"/>
      <c r="I404" s="881"/>
      <c r="J404" s="881"/>
      <c r="K404" s="881"/>
      <c r="L404" s="881"/>
      <c r="M404" s="881"/>
      <c r="N404" s="881"/>
      <c r="O404" s="881"/>
      <c r="P404" s="881"/>
      <c r="Q404" s="881"/>
      <c r="R404" s="881"/>
      <c r="S404" s="881"/>
      <c r="T404" s="881"/>
      <c r="U404" s="881"/>
      <c r="V404" s="881"/>
      <c r="W404" s="881"/>
      <c r="X404" s="881"/>
      <c r="Y404" s="881"/>
      <c r="Z404" s="881"/>
      <c r="AA404" s="881"/>
      <c r="AB404" s="881"/>
      <c r="AC404" s="881"/>
      <c r="AD404" s="881"/>
      <c r="AE404" s="881"/>
      <c r="AF404" s="881"/>
      <c r="AG404" s="881"/>
      <c r="AH404" s="881"/>
      <c r="AI404" s="881"/>
      <c r="AJ404" s="881"/>
      <c r="AK404" s="881"/>
      <c r="AL404" s="881"/>
      <c r="AM404" s="881"/>
      <c r="AN404" s="881"/>
      <c r="AO404" s="881"/>
      <c r="AP404" s="881"/>
      <c r="AQ404" s="881"/>
    </row>
    <row r="405" spans="1:43" x14ac:dyDescent="0.35">
      <c r="A405" s="881"/>
      <c r="B405" s="881"/>
      <c r="C405" s="881"/>
      <c r="D405" s="881"/>
      <c r="E405" s="881"/>
      <c r="F405" s="881"/>
      <c r="G405" s="881"/>
      <c r="H405" s="881"/>
      <c r="I405" s="881"/>
      <c r="J405" s="881"/>
      <c r="K405" s="881"/>
      <c r="L405" s="881"/>
      <c r="M405" s="881"/>
      <c r="N405" s="881"/>
      <c r="O405" s="881"/>
      <c r="P405" s="881"/>
      <c r="Q405" s="881"/>
      <c r="R405" s="881"/>
      <c r="S405" s="881"/>
      <c r="T405" s="881"/>
      <c r="U405" s="881"/>
      <c r="V405" s="881"/>
      <c r="W405" s="881"/>
      <c r="X405" s="881"/>
      <c r="Y405" s="881"/>
      <c r="Z405" s="881"/>
      <c r="AA405" s="881"/>
      <c r="AB405" s="881"/>
      <c r="AC405" s="881"/>
      <c r="AD405" s="881"/>
      <c r="AE405" s="881"/>
      <c r="AF405" s="881"/>
      <c r="AG405" s="881"/>
      <c r="AH405" s="881"/>
      <c r="AI405" s="881"/>
      <c r="AJ405" s="881"/>
      <c r="AK405" s="881"/>
      <c r="AL405" s="881"/>
      <c r="AM405" s="881"/>
      <c r="AN405" s="881"/>
      <c r="AO405" s="881"/>
      <c r="AP405" s="881"/>
      <c r="AQ405" s="881"/>
    </row>
    <row r="406" spans="1:43" x14ac:dyDescent="0.35">
      <c r="A406" s="881"/>
      <c r="B406" s="881"/>
      <c r="C406" s="881"/>
      <c r="D406" s="881"/>
      <c r="E406" s="881"/>
      <c r="F406" s="881"/>
      <c r="G406" s="881"/>
      <c r="H406" s="881"/>
      <c r="I406" s="881"/>
      <c r="J406" s="881"/>
      <c r="K406" s="881"/>
      <c r="L406" s="881"/>
      <c r="M406" s="881"/>
      <c r="N406" s="881"/>
      <c r="O406" s="881"/>
      <c r="P406" s="881"/>
      <c r="Q406" s="881"/>
      <c r="R406" s="881"/>
      <c r="S406" s="881"/>
      <c r="T406" s="881"/>
      <c r="U406" s="881"/>
      <c r="V406" s="881"/>
      <c r="W406" s="881"/>
      <c r="X406" s="881"/>
      <c r="Y406" s="881"/>
      <c r="Z406" s="881"/>
      <c r="AA406" s="881"/>
      <c r="AB406" s="881"/>
      <c r="AC406" s="881"/>
      <c r="AD406" s="881"/>
      <c r="AE406" s="881"/>
      <c r="AF406" s="881"/>
      <c r="AG406" s="881"/>
      <c r="AH406" s="881"/>
      <c r="AI406" s="881"/>
      <c r="AJ406" s="881"/>
      <c r="AK406" s="881"/>
      <c r="AL406" s="881"/>
      <c r="AM406" s="881"/>
      <c r="AN406" s="881"/>
      <c r="AO406" s="881"/>
      <c r="AP406" s="881"/>
      <c r="AQ406" s="881"/>
    </row>
    <row r="407" spans="1:43" x14ac:dyDescent="0.35">
      <c r="A407" s="881"/>
      <c r="B407" s="881"/>
      <c r="C407" s="881"/>
      <c r="D407" s="881"/>
      <c r="E407" s="881"/>
      <c r="F407" s="881"/>
      <c r="G407" s="881"/>
      <c r="H407" s="881"/>
      <c r="I407" s="881"/>
      <c r="J407" s="881"/>
      <c r="K407" s="881"/>
      <c r="L407" s="881"/>
      <c r="M407" s="881"/>
      <c r="N407" s="881"/>
      <c r="O407" s="881"/>
      <c r="P407" s="881"/>
      <c r="Q407" s="881"/>
      <c r="R407" s="881"/>
      <c r="S407" s="881"/>
      <c r="T407" s="881"/>
      <c r="U407" s="881"/>
      <c r="V407" s="881"/>
      <c r="W407" s="881"/>
      <c r="X407" s="881"/>
      <c r="Y407" s="881"/>
      <c r="Z407" s="881"/>
      <c r="AA407" s="881"/>
      <c r="AB407" s="881"/>
      <c r="AC407" s="881"/>
      <c r="AD407" s="881"/>
      <c r="AE407" s="881"/>
      <c r="AF407" s="881"/>
      <c r="AG407" s="881"/>
      <c r="AH407" s="881"/>
      <c r="AI407" s="881"/>
      <c r="AJ407" s="881"/>
      <c r="AK407" s="881"/>
      <c r="AL407" s="881"/>
      <c r="AM407" s="881"/>
      <c r="AN407" s="881"/>
      <c r="AO407" s="881"/>
      <c r="AP407" s="881"/>
      <c r="AQ407" s="881"/>
    </row>
    <row r="408" spans="1:43" x14ac:dyDescent="0.35">
      <c r="A408" s="881"/>
      <c r="B408" s="881"/>
      <c r="C408" s="881"/>
      <c r="D408" s="881"/>
      <c r="E408" s="881"/>
      <c r="F408" s="881"/>
      <c r="G408" s="881"/>
      <c r="H408" s="881"/>
      <c r="I408" s="881"/>
      <c r="J408" s="881"/>
      <c r="K408" s="881"/>
      <c r="L408" s="881"/>
      <c r="M408" s="881"/>
      <c r="N408" s="881"/>
      <c r="O408" s="881"/>
      <c r="P408" s="881"/>
      <c r="Q408" s="881"/>
      <c r="R408" s="881"/>
      <c r="S408" s="881"/>
      <c r="T408" s="881"/>
      <c r="U408" s="881"/>
      <c r="V408" s="881"/>
      <c r="W408" s="881"/>
      <c r="X408" s="881"/>
      <c r="Y408" s="881"/>
      <c r="Z408" s="881"/>
      <c r="AA408" s="881"/>
      <c r="AB408" s="881"/>
      <c r="AC408" s="881"/>
      <c r="AD408" s="881"/>
      <c r="AE408" s="881"/>
      <c r="AF408" s="881"/>
      <c r="AG408" s="881"/>
      <c r="AH408" s="881"/>
      <c r="AI408" s="881"/>
      <c r="AJ408" s="881"/>
      <c r="AK408" s="881"/>
      <c r="AL408" s="881"/>
      <c r="AM408" s="881"/>
      <c r="AN408" s="881"/>
      <c r="AO408" s="881"/>
      <c r="AP408" s="881"/>
      <c r="AQ408" s="881"/>
    </row>
    <row r="409" spans="1:43" x14ac:dyDescent="0.35">
      <c r="A409" s="881"/>
      <c r="B409" s="881"/>
      <c r="C409" s="881"/>
      <c r="D409" s="881"/>
      <c r="E409" s="881"/>
      <c r="F409" s="881"/>
      <c r="G409" s="881"/>
      <c r="H409" s="881"/>
      <c r="I409" s="881"/>
      <c r="J409" s="881"/>
      <c r="K409" s="881"/>
      <c r="L409" s="881"/>
      <c r="M409" s="881"/>
      <c r="N409" s="881"/>
      <c r="O409" s="881"/>
      <c r="P409" s="881"/>
      <c r="Q409" s="881"/>
      <c r="R409" s="881"/>
      <c r="S409" s="881"/>
      <c r="T409" s="881"/>
      <c r="U409" s="881"/>
      <c r="V409" s="881"/>
      <c r="W409" s="881"/>
      <c r="X409" s="881"/>
      <c r="Y409" s="881"/>
      <c r="Z409" s="881"/>
      <c r="AA409" s="881"/>
      <c r="AB409" s="881"/>
      <c r="AC409" s="881"/>
      <c r="AD409" s="881"/>
      <c r="AE409" s="881"/>
      <c r="AF409" s="881"/>
      <c r="AG409" s="881"/>
      <c r="AH409" s="881"/>
      <c r="AI409" s="881"/>
      <c r="AJ409" s="881"/>
      <c r="AK409" s="881"/>
      <c r="AL409" s="881"/>
      <c r="AM409" s="881"/>
      <c r="AN409" s="881"/>
      <c r="AO409" s="881"/>
      <c r="AP409" s="881"/>
      <c r="AQ409" s="881"/>
    </row>
    <row r="410" spans="1:43" x14ac:dyDescent="0.35">
      <c r="A410" s="881"/>
      <c r="B410" s="881"/>
      <c r="C410" s="881"/>
      <c r="D410" s="881"/>
      <c r="E410" s="881"/>
      <c r="F410" s="881"/>
      <c r="G410" s="881"/>
      <c r="H410" s="881"/>
      <c r="I410" s="881"/>
      <c r="J410" s="881"/>
      <c r="K410" s="881"/>
      <c r="L410" s="881"/>
      <c r="M410" s="881"/>
      <c r="N410" s="881"/>
      <c r="O410" s="881"/>
      <c r="P410" s="881"/>
      <c r="Q410" s="881"/>
      <c r="R410" s="881"/>
      <c r="S410" s="881"/>
      <c r="T410" s="881"/>
      <c r="U410" s="881"/>
      <c r="V410" s="881"/>
      <c r="W410" s="881"/>
      <c r="X410" s="881"/>
      <c r="Y410" s="881"/>
      <c r="Z410" s="881"/>
      <c r="AA410" s="881"/>
      <c r="AB410" s="881"/>
      <c r="AC410" s="881"/>
      <c r="AD410" s="881"/>
      <c r="AE410" s="881"/>
      <c r="AF410" s="881"/>
      <c r="AG410" s="881"/>
      <c r="AH410" s="881"/>
      <c r="AI410" s="881"/>
      <c r="AJ410" s="881"/>
      <c r="AK410" s="881"/>
      <c r="AL410" s="881"/>
      <c r="AM410" s="881"/>
      <c r="AN410" s="881"/>
      <c r="AO410" s="881"/>
      <c r="AP410" s="881"/>
      <c r="AQ410" s="881"/>
    </row>
    <row r="411" spans="1:43" x14ac:dyDescent="0.35">
      <c r="A411" s="881"/>
      <c r="B411" s="881"/>
      <c r="C411" s="881"/>
      <c r="D411" s="881"/>
      <c r="E411" s="881"/>
      <c r="F411" s="881"/>
      <c r="G411" s="881"/>
      <c r="H411" s="881"/>
      <c r="I411" s="881"/>
      <c r="J411" s="881"/>
      <c r="K411" s="881"/>
      <c r="L411" s="881"/>
      <c r="M411" s="881"/>
      <c r="N411" s="881"/>
      <c r="O411" s="881"/>
      <c r="P411" s="881"/>
      <c r="Q411" s="881"/>
      <c r="R411" s="881"/>
      <c r="S411" s="881"/>
      <c r="T411" s="881"/>
      <c r="U411" s="881"/>
      <c r="V411" s="881"/>
      <c r="W411" s="881"/>
      <c r="X411" s="881"/>
      <c r="Y411" s="881"/>
      <c r="Z411" s="881"/>
      <c r="AA411" s="881"/>
      <c r="AB411" s="881"/>
      <c r="AC411" s="881"/>
      <c r="AD411" s="881"/>
      <c r="AE411" s="881"/>
      <c r="AF411" s="881"/>
      <c r="AG411" s="881"/>
      <c r="AH411" s="881"/>
      <c r="AI411" s="881"/>
      <c r="AJ411" s="881"/>
      <c r="AK411" s="881"/>
      <c r="AL411" s="881"/>
      <c r="AM411" s="881"/>
      <c r="AN411" s="881"/>
      <c r="AO411" s="881"/>
      <c r="AP411" s="881"/>
      <c r="AQ411" s="881"/>
    </row>
    <row r="412" spans="1:43" x14ac:dyDescent="0.35">
      <c r="A412" s="881"/>
      <c r="B412" s="881"/>
      <c r="C412" s="881"/>
      <c r="D412" s="881"/>
      <c r="E412" s="881"/>
      <c r="F412" s="881"/>
      <c r="G412" s="881"/>
      <c r="H412" s="881"/>
      <c r="I412" s="881"/>
      <c r="J412" s="881"/>
      <c r="K412" s="881"/>
      <c r="L412" s="881"/>
      <c r="M412" s="881"/>
      <c r="N412" s="881"/>
      <c r="O412" s="881"/>
      <c r="P412" s="881"/>
      <c r="Q412" s="881"/>
      <c r="R412" s="881"/>
      <c r="S412" s="881"/>
      <c r="T412" s="881"/>
      <c r="U412" s="881"/>
      <c r="V412" s="881"/>
      <c r="W412" s="881"/>
      <c r="X412" s="881"/>
      <c r="Y412" s="881"/>
      <c r="Z412" s="881"/>
      <c r="AA412" s="881"/>
      <c r="AB412" s="881"/>
      <c r="AC412" s="881"/>
      <c r="AD412" s="881"/>
      <c r="AE412" s="881"/>
      <c r="AF412" s="881"/>
      <c r="AG412" s="881"/>
      <c r="AH412" s="881"/>
      <c r="AI412" s="881"/>
      <c r="AJ412" s="881"/>
      <c r="AK412" s="881"/>
      <c r="AL412" s="881"/>
      <c r="AM412" s="881"/>
      <c r="AN412" s="881"/>
      <c r="AO412" s="881"/>
      <c r="AP412" s="881"/>
      <c r="AQ412" s="881"/>
    </row>
    <row r="413" spans="1:43" x14ac:dyDescent="0.35">
      <c r="A413" s="881"/>
      <c r="B413" s="881"/>
      <c r="C413" s="881"/>
      <c r="D413" s="881"/>
      <c r="E413" s="881"/>
      <c r="F413" s="881"/>
      <c r="G413" s="881"/>
      <c r="H413" s="881"/>
      <c r="I413" s="881"/>
      <c r="J413" s="881"/>
      <c r="K413" s="881"/>
      <c r="L413" s="881"/>
      <c r="M413" s="881"/>
      <c r="N413" s="881"/>
      <c r="O413" s="881"/>
      <c r="P413" s="881"/>
      <c r="Q413" s="881"/>
      <c r="R413" s="881"/>
      <c r="S413" s="881"/>
      <c r="T413" s="881"/>
      <c r="U413" s="881"/>
      <c r="V413" s="881"/>
      <c r="W413" s="881"/>
      <c r="X413" s="881"/>
      <c r="Y413" s="881"/>
      <c r="Z413" s="881"/>
      <c r="AA413" s="881"/>
      <c r="AB413" s="881"/>
      <c r="AC413" s="881"/>
      <c r="AD413" s="881"/>
      <c r="AE413" s="881"/>
      <c r="AF413" s="881"/>
      <c r="AG413" s="881"/>
      <c r="AH413" s="881"/>
      <c r="AI413" s="881"/>
      <c r="AJ413" s="881"/>
      <c r="AK413" s="881"/>
      <c r="AL413" s="881"/>
      <c r="AM413" s="881"/>
      <c r="AN413" s="881"/>
      <c r="AO413" s="881"/>
      <c r="AP413" s="881"/>
      <c r="AQ413" s="881"/>
    </row>
    <row r="414" spans="1:43" x14ac:dyDescent="0.35">
      <c r="A414" s="881"/>
      <c r="B414" s="881"/>
      <c r="C414" s="881"/>
      <c r="D414" s="881"/>
      <c r="E414" s="881"/>
      <c r="F414" s="881"/>
      <c r="G414" s="881"/>
      <c r="H414" s="881"/>
      <c r="I414" s="881"/>
      <c r="J414" s="881"/>
      <c r="K414" s="881"/>
      <c r="L414" s="881"/>
      <c r="M414" s="881"/>
      <c r="N414" s="881"/>
      <c r="O414" s="881"/>
      <c r="P414" s="881"/>
      <c r="Q414" s="881"/>
      <c r="R414" s="881"/>
      <c r="S414" s="881"/>
      <c r="T414" s="881"/>
      <c r="U414" s="881"/>
      <c r="V414" s="881"/>
      <c r="W414" s="881"/>
      <c r="X414" s="881"/>
      <c r="Y414" s="881"/>
      <c r="Z414" s="881"/>
      <c r="AA414" s="881"/>
      <c r="AB414" s="881"/>
      <c r="AC414" s="881"/>
      <c r="AD414" s="881"/>
      <c r="AE414" s="881"/>
      <c r="AF414" s="881"/>
      <c r="AG414" s="881"/>
      <c r="AH414" s="881"/>
      <c r="AI414" s="881"/>
      <c r="AJ414" s="881"/>
      <c r="AK414" s="881"/>
      <c r="AL414" s="881"/>
      <c r="AM414" s="881"/>
      <c r="AN414" s="881"/>
      <c r="AO414" s="881"/>
      <c r="AP414" s="881"/>
      <c r="AQ414" s="881"/>
    </row>
    <row r="415" spans="1:43" x14ac:dyDescent="0.35">
      <c r="A415" s="881"/>
      <c r="B415" s="881"/>
      <c r="C415" s="881"/>
      <c r="D415" s="881"/>
      <c r="E415" s="881"/>
      <c r="F415" s="881"/>
      <c r="G415" s="881"/>
      <c r="H415" s="881"/>
      <c r="I415" s="881"/>
      <c r="J415" s="881"/>
      <c r="K415" s="881"/>
      <c r="L415" s="881"/>
      <c r="M415" s="881"/>
      <c r="N415" s="881"/>
      <c r="O415" s="881"/>
      <c r="P415" s="881"/>
      <c r="Q415" s="881"/>
      <c r="R415" s="881"/>
      <c r="S415" s="881"/>
      <c r="T415" s="881"/>
      <c r="U415" s="881"/>
      <c r="V415" s="881"/>
      <c r="W415" s="881"/>
      <c r="X415" s="881"/>
      <c r="Y415" s="881"/>
      <c r="Z415" s="881"/>
      <c r="AA415" s="881"/>
      <c r="AB415" s="881"/>
      <c r="AC415" s="881"/>
      <c r="AD415" s="881"/>
      <c r="AE415" s="881"/>
      <c r="AF415" s="881"/>
      <c r="AG415" s="881"/>
      <c r="AH415" s="881"/>
      <c r="AI415" s="881"/>
      <c r="AJ415" s="881"/>
      <c r="AK415" s="881"/>
      <c r="AL415" s="881"/>
      <c r="AM415" s="881"/>
      <c r="AN415" s="881"/>
      <c r="AO415" s="881"/>
      <c r="AP415" s="881"/>
      <c r="AQ415" s="881"/>
    </row>
    <row r="416" spans="1:43" x14ac:dyDescent="0.35">
      <c r="A416" s="881"/>
      <c r="B416" s="881"/>
      <c r="C416" s="881"/>
      <c r="D416" s="881"/>
      <c r="E416" s="881"/>
      <c r="F416" s="881"/>
      <c r="G416" s="881"/>
      <c r="H416" s="881"/>
      <c r="I416" s="881"/>
      <c r="J416" s="881"/>
      <c r="K416" s="881"/>
      <c r="L416" s="881"/>
      <c r="M416" s="881"/>
      <c r="N416" s="881"/>
      <c r="O416" s="881"/>
      <c r="P416" s="881"/>
      <c r="Q416" s="881"/>
      <c r="R416" s="881"/>
      <c r="S416" s="881"/>
      <c r="T416" s="881"/>
      <c r="U416" s="881"/>
      <c r="V416" s="881"/>
      <c r="W416" s="881"/>
      <c r="X416" s="881"/>
      <c r="Y416" s="881"/>
      <c r="Z416" s="881"/>
      <c r="AA416" s="881"/>
      <c r="AB416" s="881"/>
      <c r="AC416" s="881"/>
      <c r="AD416" s="881"/>
      <c r="AE416" s="881"/>
      <c r="AF416" s="881"/>
      <c r="AG416" s="881"/>
      <c r="AH416" s="881"/>
      <c r="AI416" s="881"/>
      <c r="AJ416" s="881"/>
      <c r="AK416" s="881"/>
      <c r="AL416" s="881"/>
      <c r="AM416" s="881"/>
      <c r="AN416" s="881"/>
      <c r="AO416" s="881"/>
      <c r="AP416" s="881"/>
      <c r="AQ416" s="881"/>
    </row>
    <row r="417" spans="1:43" x14ac:dyDescent="0.35">
      <c r="A417" s="881"/>
      <c r="B417" s="881"/>
      <c r="C417" s="881"/>
      <c r="D417" s="881"/>
      <c r="E417" s="881"/>
      <c r="F417" s="881"/>
      <c r="G417" s="881"/>
      <c r="H417" s="881"/>
      <c r="I417" s="881"/>
      <c r="J417" s="881"/>
      <c r="K417" s="881"/>
      <c r="L417" s="881"/>
      <c r="M417" s="881"/>
      <c r="N417" s="881"/>
      <c r="O417" s="881"/>
      <c r="P417" s="881"/>
      <c r="Q417" s="881"/>
      <c r="R417" s="881"/>
      <c r="S417" s="881"/>
      <c r="T417" s="881"/>
      <c r="U417" s="881"/>
      <c r="V417" s="881"/>
      <c r="W417" s="881"/>
      <c r="X417" s="881"/>
      <c r="Y417" s="881"/>
      <c r="Z417" s="881"/>
      <c r="AA417" s="881"/>
      <c r="AB417" s="881"/>
      <c r="AC417" s="881"/>
      <c r="AD417" s="881"/>
      <c r="AE417" s="881"/>
      <c r="AF417" s="881"/>
      <c r="AG417" s="881"/>
      <c r="AH417" s="881"/>
      <c r="AI417" s="881"/>
      <c r="AJ417" s="881"/>
      <c r="AK417" s="881"/>
      <c r="AL417" s="881"/>
      <c r="AM417" s="881"/>
      <c r="AN417" s="881"/>
      <c r="AO417" s="881"/>
      <c r="AP417" s="881"/>
      <c r="AQ417" s="881"/>
    </row>
    <row r="418" spans="1:43" x14ac:dyDescent="0.35">
      <c r="A418" s="881"/>
      <c r="B418" s="881"/>
      <c r="C418" s="881"/>
      <c r="D418" s="881"/>
      <c r="E418" s="881"/>
      <c r="F418" s="881"/>
      <c r="G418" s="881"/>
      <c r="H418" s="881"/>
      <c r="I418" s="881"/>
      <c r="J418" s="881"/>
      <c r="K418" s="881"/>
      <c r="L418" s="881"/>
      <c r="M418" s="881"/>
      <c r="N418" s="881"/>
      <c r="O418" s="881"/>
      <c r="P418" s="881"/>
      <c r="Q418" s="881"/>
      <c r="R418" s="881"/>
      <c r="S418" s="881"/>
      <c r="T418" s="881"/>
      <c r="U418" s="881"/>
      <c r="V418" s="881"/>
      <c r="W418" s="881"/>
      <c r="X418" s="881"/>
      <c r="Y418" s="881"/>
      <c r="Z418" s="881"/>
      <c r="AA418" s="881"/>
      <c r="AB418" s="881"/>
      <c r="AC418" s="881"/>
      <c r="AD418" s="881"/>
      <c r="AE418" s="881"/>
      <c r="AF418" s="881"/>
      <c r="AG418" s="881"/>
      <c r="AH418" s="881"/>
      <c r="AI418" s="881"/>
      <c r="AJ418" s="881"/>
      <c r="AK418" s="881"/>
      <c r="AL418" s="881"/>
      <c r="AM418" s="881"/>
      <c r="AN418" s="881"/>
      <c r="AO418" s="881"/>
      <c r="AP418" s="881"/>
      <c r="AQ418" s="881"/>
    </row>
    <row r="419" spans="1:43" x14ac:dyDescent="0.35">
      <c r="A419" s="881"/>
      <c r="B419" s="881"/>
      <c r="C419" s="881"/>
      <c r="D419" s="881"/>
      <c r="E419" s="881"/>
      <c r="F419" s="881"/>
      <c r="G419" s="881"/>
      <c r="H419" s="881"/>
      <c r="I419" s="881"/>
      <c r="J419" s="881"/>
      <c r="K419" s="881"/>
      <c r="L419" s="881"/>
      <c r="M419" s="881"/>
      <c r="N419" s="881"/>
      <c r="O419" s="881"/>
      <c r="P419" s="881"/>
      <c r="Q419" s="881"/>
      <c r="R419" s="881"/>
      <c r="S419" s="881"/>
      <c r="T419" s="881"/>
      <c r="U419" s="881"/>
      <c r="V419" s="881"/>
      <c r="W419" s="881"/>
      <c r="X419" s="881"/>
      <c r="Y419" s="881"/>
      <c r="Z419" s="881"/>
      <c r="AA419" s="881"/>
      <c r="AB419" s="881"/>
      <c r="AC419" s="881"/>
      <c r="AD419" s="881"/>
      <c r="AE419" s="881"/>
      <c r="AF419" s="881"/>
      <c r="AG419" s="881"/>
      <c r="AH419" s="881"/>
      <c r="AI419" s="881"/>
      <c r="AJ419" s="881"/>
      <c r="AK419" s="881"/>
      <c r="AL419" s="881"/>
      <c r="AM419" s="881"/>
      <c r="AN419" s="881"/>
      <c r="AO419" s="881"/>
      <c r="AP419" s="881"/>
      <c r="AQ419" s="881"/>
    </row>
    <row r="420" spans="1:43" x14ac:dyDescent="0.35">
      <c r="A420" s="881"/>
      <c r="B420" s="881"/>
      <c r="C420" s="881"/>
      <c r="D420" s="881"/>
      <c r="E420" s="881"/>
      <c r="F420" s="881"/>
      <c r="G420" s="881"/>
      <c r="H420" s="881"/>
      <c r="I420" s="881"/>
      <c r="J420" s="881"/>
      <c r="K420" s="881"/>
      <c r="L420" s="881"/>
      <c r="M420" s="881"/>
      <c r="N420" s="881"/>
      <c r="O420" s="881"/>
      <c r="P420" s="881"/>
      <c r="Q420" s="881"/>
      <c r="R420" s="881"/>
      <c r="S420" s="881"/>
      <c r="T420" s="881"/>
      <c r="U420" s="881"/>
      <c r="V420" s="881"/>
      <c r="W420" s="881"/>
      <c r="X420" s="881"/>
      <c r="Y420" s="881"/>
      <c r="Z420" s="881"/>
      <c r="AA420" s="881"/>
      <c r="AB420" s="881"/>
      <c r="AC420" s="881"/>
      <c r="AD420" s="881"/>
      <c r="AE420" s="881"/>
      <c r="AF420" s="881"/>
      <c r="AG420" s="881"/>
      <c r="AH420" s="881"/>
      <c r="AI420" s="881"/>
      <c r="AJ420" s="881"/>
      <c r="AK420" s="881"/>
      <c r="AL420" s="881"/>
      <c r="AM420" s="881"/>
      <c r="AN420" s="881"/>
      <c r="AO420" s="881"/>
      <c r="AP420" s="881"/>
      <c r="AQ420" s="881"/>
    </row>
    <row r="421" spans="1:43" x14ac:dyDescent="0.35">
      <c r="A421" s="881"/>
      <c r="B421" s="881"/>
      <c r="C421" s="881"/>
      <c r="D421" s="881"/>
      <c r="E421" s="881"/>
      <c r="F421" s="881"/>
      <c r="G421" s="881"/>
      <c r="H421" s="881"/>
      <c r="I421" s="881"/>
      <c r="J421" s="881"/>
      <c r="K421" s="881"/>
      <c r="L421" s="881"/>
      <c r="M421" s="881"/>
      <c r="N421" s="881"/>
      <c r="O421" s="881"/>
      <c r="P421" s="881"/>
      <c r="Q421" s="881"/>
      <c r="R421" s="881"/>
      <c r="S421" s="881"/>
      <c r="T421" s="881"/>
      <c r="U421" s="881"/>
      <c r="V421" s="881"/>
      <c r="W421" s="881"/>
      <c r="X421" s="881"/>
      <c r="Y421" s="881"/>
      <c r="Z421" s="881"/>
      <c r="AA421" s="881"/>
      <c r="AB421" s="881"/>
      <c r="AC421" s="881"/>
      <c r="AD421" s="881"/>
      <c r="AE421" s="881"/>
      <c r="AF421" s="881"/>
      <c r="AG421" s="881"/>
      <c r="AH421" s="881"/>
      <c r="AI421" s="881"/>
      <c r="AJ421" s="881"/>
      <c r="AK421" s="881"/>
      <c r="AL421" s="881"/>
      <c r="AM421" s="881"/>
      <c r="AN421" s="881"/>
      <c r="AO421" s="881"/>
      <c r="AP421" s="881"/>
      <c r="AQ421" s="881"/>
    </row>
    <row r="422" spans="1:43" x14ac:dyDescent="0.35">
      <c r="A422" s="881"/>
      <c r="B422" s="881"/>
      <c r="C422" s="881"/>
      <c r="D422" s="881"/>
      <c r="E422" s="881"/>
      <c r="F422" s="881"/>
      <c r="G422" s="881"/>
      <c r="H422" s="881"/>
      <c r="I422" s="881"/>
      <c r="J422" s="881"/>
      <c r="K422" s="881"/>
      <c r="L422" s="881"/>
      <c r="M422" s="881"/>
      <c r="N422" s="881"/>
      <c r="O422" s="881"/>
      <c r="P422" s="881"/>
      <c r="Q422" s="881"/>
      <c r="R422" s="881"/>
      <c r="S422" s="881"/>
      <c r="T422" s="881"/>
      <c r="U422" s="881"/>
      <c r="V422" s="881"/>
      <c r="W422" s="881"/>
      <c r="X422" s="881"/>
      <c r="Y422" s="881"/>
      <c r="Z422" s="881"/>
      <c r="AA422" s="881"/>
      <c r="AB422" s="881"/>
      <c r="AC422" s="881"/>
      <c r="AD422" s="881"/>
      <c r="AE422" s="881"/>
      <c r="AF422" s="881"/>
      <c r="AG422" s="881"/>
      <c r="AH422" s="881"/>
      <c r="AI422" s="881"/>
      <c r="AJ422" s="881"/>
      <c r="AK422" s="881"/>
      <c r="AL422" s="881"/>
      <c r="AM422" s="881"/>
      <c r="AN422" s="881"/>
      <c r="AO422" s="881"/>
      <c r="AP422" s="881"/>
      <c r="AQ422" s="881"/>
    </row>
    <row r="423" spans="1:43" x14ac:dyDescent="0.35">
      <c r="A423" s="881"/>
      <c r="B423" s="881"/>
      <c r="C423" s="881"/>
      <c r="D423" s="881"/>
      <c r="E423" s="881"/>
      <c r="F423" s="881"/>
      <c r="G423" s="881"/>
      <c r="H423" s="881"/>
      <c r="I423" s="881"/>
      <c r="J423" s="881"/>
      <c r="K423" s="881"/>
      <c r="L423" s="881"/>
      <c r="M423" s="881"/>
      <c r="N423" s="881"/>
      <c r="O423" s="881"/>
      <c r="P423" s="881"/>
      <c r="Q423" s="881"/>
      <c r="R423" s="881"/>
      <c r="S423" s="881"/>
      <c r="T423" s="881"/>
      <c r="U423" s="881"/>
      <c r="V423" s="881"/>
      <c r="W423" s="881"/>
      <c r="X423" s="881"/>
      <c r="Y423" s="881"/>
      <c r="Z423" s="881"/>
      <c r="AA423" s="881"/>
      <c r="AB423" s="881"/>
      <c r="AC423" s="881"/>
      <c r="AD423" s="881"/>
      <c r="AE423" s="881"/>
      <c r="AF423" s="881"/>
      <c r="AG423" s="881"/>
      <c r="AH423" s="881"/>
      <c r="AI423" s="881"/>
      <c r="AJ423" s="881"/>
      <c r="AK423" s="881"/>
      <c r="AL423" s="881"/>
      <c r="AM423" s="881"/>
      <c r="AN423" s="881"/>
      <c r="AO423" s="881"/>
      <c r="AP423" s="881"/>
      <c r="AQ423" s="881"/>
    </row>
    <row r="424" spans="1:43" x14ac:dyDescent="0.35">
      <c r="A424" s="881"/>
      <c r="B424" s="881"/>
      <c r="C424" s="881"/>
      <c r="D424" s="881"/>
      <c r="E424" s="881"/>
      <c r="F424" s="881"/>
      <c r="G424" s="881"/>
      <c r="H424" s="881"/>
      <c r="I424" s="881"/>
      <c r="J424" s="881"/>
      <c r="K424" s="881"/>
      <c r="L424" s="881"/>
      <c r="M424" s="881"/>
      <c r="N424" s="881"/>
      <c r="O424" s="881"/>
      <c r="P424" s="881"/>
      <c r="Q424" s="881"/>
      <c r="R424" s="881"/>
      <c r="S424" s="881"/>
      <c r="T424" s="881"/>
      <c r="U424" s="881"/>
      <c r="V424" s="881"/>
      <c r="W424" s="881"/>
      <c r="X424" s="881"/>
      <c r="Y424" s="881"/>
      <c r="Z424" s="881"/>
      <c r="AA424" s="881"/>
      <c r="AB424" s="881"/>
      <c r="AC424" s="881"/>
      <c r="AD424" s="881"/>
      <c r="AE424" s="881"/>
      <c r="AF424" s="881"/>
      <c r="AG424" s="881"/>
      <c r="AH424" s="881"/>
      <c r="AI424" s="881"/>
      <c r="AJ424" s="881"/>
      <c r="AK424" s="881"/>
      <c r="AL424" s="881"/>
      <c r="AM424" s="881"/>
      <c r="AN424" s="881"/>
      <c r="AO424" s="881"/>
      <c r="AP424" s="881"/>
      <c r="AQ424" s="881"/>
    </row>
    <row r="425" spans="1:43" x14ac:dyDescent="0.35">
      <c r="A425" s="881"/>
      <c r="B425" s="881"/>
      <c r="C425" s="881"/>
      <c r="D425" s="881"/>
      <c r="E425" s="881"/>
      <c r="F425" s="881"/>
      <c r="G425" s="881"/>
      <c r="H425" s="881"/>
      <c r="I425" s="881"/>
      <c r="J425" s="881"/>
      <c r="K425" s="881"/>
      <c r="L425" s="881"/>
      <c r="M425" s="881"/>
      <c r="N425" s="881"/>
      <c r="O425" s="881"/>
      <c r="P425" s="881"/>
      <c r="Q425" s="881"/>
      <c r="R425" s="881"/>
      <c r="S425" s="881"/>
      <c r="T425" s="881"/>
      <c r="U425" s="881"/>
      <c r="V425" s="881"/>
      <c r="W425" s="881"/>
      <c r="X425" s="881"/>
      <c r="Y425" s="881"/>
      <c r="Z425" s="881"/>
      <c r="AA425" s="881"/>
      <c r="AB425" s="881"/>
      <c r="AC425" s="881"/>
      <c r="AD425" s="881"/>
      <c r="AE425" s="881"/>
      <c r="AF425" s="881"/>
      <c r="AG425" s="881"/>
      <c r="AH425" s="881"/>
      <c r="AI425" s="881"/>
      <c r="AJ425" s="881"/>
      <c r="AK425" s="881"/>
      <c r="AL425" s="881"/>
      <c r="AM425" s="881"/>
      <c r="AN425" s="881"/>
      <c r="AO425" s="881"/>
      <c r="AP425" s="881"/>
      <c r="AQ425" s="881"/>
    </row>
    <row r="426" spans="1:43" x14ac:dyDescent="0.35">
      <c r="A426" s="881"/>
      <c r="B426" s="881"/>
      <c r="C426" s="881"/>
      <c r="D426" s="881"/>
      <c r="E426" s="881"/>
      <c r="F426" s="881"/>
      <c r="G426" s="881"/>
      <c r="H426" s="881"/>
      <c r="I426" s="881"/>
      <c r="J426" s="881"/>
      <c r="K426" s="881"/>
      <c r="L426" s="881"/>
      <c r="M426" s="881"/>
      <c r="N426" s="881"/>
      <c r="O426" s="881"/>
      <c r="P426" s="881"/>
      <c r="Q426" s="881"/>
      <c r="R426" s="881"/>
      <c r="S426" s="881"/>
      <c r="T426" s="881"/>
      <c r="U426" s="881"/>
      <c r="V426" s="881"/>
      <c r="W426" s="881"/>
      <c r="X426" s="881"/>
      <c r="Y426" s="881"/>
      <c r="Z426" s="881"/>
      <c r="AA426" s="881"/>
      <c r="AB426" s="881"/>
      <c r="AC426" s="881"/>
      <c r="AD426" s="881"/>
      <c r="AE426" s="881"/>
      <c r="AF426" s="881"/>
      <c r="AG426" s="881"/>
      <c r="AH426" s="881"/>
      <c r="AI426" s="881"/>
      <c r="AJ426" s="881"/>
      <c r="AK426" s="881"/>
      <c r="AL426" s="881"/>
      <c r="AM426" s="881"/>
      <c r="AN426" s="881"/>
      <c r="AO426" s="881"/>
      <c r="AP426" s="881"/>
      <c r="AQ426" s="881"/>
    </row>
    <row r="427" spans="1:43" x14ac:dyDescent="0.35">
      <c r="A427" s="881"/>
      <c r="B427" s="881"/>
      <c r="C427" s="881"/>
      <c r="D427" s="881"/>
      <c r="E427" s="881"/>
      <c r="F427" s="881"/>
      <c r="G427" s="881"/>
      <c r="H427" s="881"/>
      <c r="I427" s="881"/>
      <c r="J427" s="881"/>
      <c r="K427" s="881"/>
      <c r="L427" s="881"/>
      <c r="M427" s="881"/>
      <c r="N427" s="881"/>
      <c r="O427" s="881"/>
      <c r="P427" s="881"/>
      <c r="Q427" s="881"/>
      <c r="R427" s="881"/>
      <c r="S427" s="881"/>
      <c r="T427" s="881"/>
      <c r="U427" s="881"/>
      <c r="V427" s="881"/>
      <c r="W427" s="881"/>
      <c r="X427" s="881"/>
      <c r="Y427" s="881"/>
      <c r="Z427" s="881"/>
      <c r="AA427" s="881"/>
      <c r="AB427" s="881"/>
      <c r="AC427" s="881"/>
      <c r="AD427" s="881"/>
      <c r="AE427" s="881"/>
      <c r="AF427" s="881"/>
      <c r="AG427" s="881"/>
      <c r="AH427" s="881"/>
      <c r="AI427" s="881"/>
      <c r="AJ427" s="881"/>
      <c r="AK427" s="881"/>
      <c r="AL427" s="881"/>
      <c r="AM427" s="881"/>
      <c r="AN427" s="881"/>
      <c r="AO427" s="881"/>
      <c r="AP427" s="881"/>
      <c r="AQ427" s="881"/>
    </row>
    <row r="428" spans="1:43" x14ac:dyDescent="0.35">
      <c r="A428" s="881"/>
      <c r="B428" s="881"/>
      <c r="C428" s="881"/>
      <c r="D428" s="881"/>
      <c r="E428" s="881"/>
      <c r="F428" s="881"/>
      <c r="G428" s="881"/>
      <c r="H428" s="881"/>
      <c r="I428" s="881"/>
      <c r="J428" s="881"/>
      <c r="K428" s="881"/>
      <c r="L428" s="881"/>
      <c r="M428" s="881"/>
      <c r="N428" s="881"/>
      <c r="O428" s="881"/>
      <c r="P428" s="881"/>
      <c r="Q428" s="881"/>
      <c r="R428" s="881"/>
      <c r="S428" s="881"/>
      <c r="T428" s="881"/>
      <c r="U428" s="881"/>
      <c r="V428" s="881"/>
      <c r="W428" s="881"/>
      <c r="X428" s="881"/>
      <c r="Y428" s="881"/>
      <c r="Z428" s="881"/>
      <c r="AA428" s="881"/>
      <c r="AB428" s="881"/>
      <c r="AC428" s="881"/>
      <c r="AD428" s="881"/>
      <c r="AE428" s="881"/>
      <c r="AF428" s="881"/>
      <c r="AG428" s="881"/>
      <c r="AH428" s="881"/>
      <c r="AI428" s="881"/>
      <c r="AJ428" s="881"/>
      <c r="AK428" s="881"/>
      <c r="AL428" s="881"/>
      <c r="AM428" s="881"/>
      <c r="AN428" s="881"/>
      <c r="AO428" s="881"/>
      <c r="AP428" s="881"/>
      <c r="AQ428" s="881"/>
    </row>
    <row r="429" spans="1:43" x14ac:dyDescent="0.35">
      <c r="A429" s="881"/>
      <c r="B429" s="881"/>
      <c r="C429" s="881"/>
      <c r="D429" s="881"/>
      <c r="E429" s="881"/>
      <c r="F429" s="881"/>
      <c r="G429" s="881"/>
      <c r="H429" s="881"/>
      <c r="I429" s="881"/>
      <c r="J429" s="881"/>
      <c r="K429" s="881"/>
      <c r="L429" s="881"/>
      <c r="M429" s="881"/>
      <c r="N429" s="881"/>
      <c r="O429" s="881"/>
      <c r="P429" s="881"/>
      <c r="Q429" s="881"/>
      <c r="R429" s="881"/>
      <c r="S429" s="881"/>
      <c r="T429" s="881"/>
      <c r="U429" s="881"/>
      <c r="V429" s="881"/>
      <c r="W429" s="881"/>
      <c r="X429" s="881"/>
      <c r="Y429" s="881"/>
      <c r="Z429" s="881"/>
      <c r="AA429" s="881"/>
      <c r="AB429" s="881"/>
      <c r="AC429" s="881"/>
      <c r="AD429" s="881"/>
      <c r="AE429" s="881"/>
      <c r="AF429" s="881"/>
      <c r="AG429" s="881"/>
      <c r="AH429" s="881"/>
      <c r="AI429" s="881"/>
      <c r="AJ429" s="881"/>
      <c r="AK429" s="881"/>
      <c r="AL429" s="881"/>
      <c r="AM429" s="881"/>
      <c r="AN429" s="881"/>
      <c r="AO429" s="881"/>
      <c r="AP429" s="881"/>
      <c r="AQ429" s="881"/>
    </row>
    <row r="430" spans="1:43" x14ac:dyDescent="0.35">
      <c r="A430" s="881"/>
      <c r="B430" s="881"/>
      <c r="C430" s="881"/>
      <c r="D430" s="881"/>
      <c r="E430" s="881"/>
      <c r="F430" s="881"/>
      <c r="G430" s="881"/>
      <c r="H430" s="881"/>
      <c r="I430" s="881"/>
      <c r="J430" s="881"/>
      <c r="K430" s="881"/>
      <c r="L430" s="881"/>
      <c r="M430" s="881"/>
      <c r="N430" s="881"/>
      <c r="O430" s="881"/>
      <c r="P430" s="881"/>
      <c r="Q430" s="881"/>
      <c r="R430" s="881"/>
      <c r="S430" s="881"/>
      <c r="T430" s="881"/>
      <c r="U430" s="881"/>
      <c r="V430" s="881"/>
      <c r="W430" s="881"/>
      <c r="X430" s="881"/>
      <c r="Y430" s="881"/>
      <c r="Z430" s="881"/>
      <c r="AA430" s="881"/>
      <c r="AB430" s="881"/>
      <c r="AC430" s="881"/>
      <c r="AD430" s="881"/>
      <c r="AE430" s="881"/>
      <c r="AF430" s="881"/>
      <c r="AG430" s="881"/>
      <c r="AH430" s="881"/>
      <c r="AI430" s="881"/>
      <c r="AJ430" s="881"/>
      <c r="AK430" s="881"/>
      <c r="AL430" s="881"/>
      <c r="AM430" s="881"/>
      <c r="AN430" s="881"/>
      <c r="AO430" s="881"/>
      <c r="AP430" s="881"/>
      <c r="AQ430" s="881"/>
    </row>
    <row r="431" spans="1:43" x14ac:dyDescent="0.35">
      <c r="A431" s="881"/>
      <c r="B431" s="881"/>
      <c r="C431" s="881"/>
      <c r="D431" s="881"/>
      <c r="E431" s="881"/>
      <c r="F431" s="881"/>
      <c r="G431" s="881"/>
      <c r="H431" s="881"/>
      <c r="I431" s="881"/>
      <c r="J431" s="881"/>
      <c r="K431" s="881"/>
      <c r="L431" s="881"/>
      <c r="M431" s="881"/>
      <c r="N431" s="881"/>
      <c r="O431" s="881"/>
      <c r="P431" s="881"/>
      <c r="Q431" s="881"/>
      <c r="R431" s="881"/>
      <c r="S431" s="881"/>
      <c r="T431" s="881"/>
      <c r="U431" s="881"/>
      <c r="V431" s="881"/>
      <c r="W431" s="881"/>
      <c r="X431" s="881"/>
      <c r="Y431" s="881"/>
      <c r="Z431" s="881"/>
      <c r="AA431" s="881"/>
      <c r="AB431" s="881"/>
      <c r="AC431" s="881"/>
      <c r="AD431" s="881"/>
      <c r="AE431" s="881"/>
      <c r="AF431" s="881"/>
      <c r="AG431" s="881"/>
      <c r="AH431" s="881"/>
      <c r="AI431" s="881"/>
      <c r="AJ431" s="881"/>
      <c r="AK431" s="881"/>
      <c r="AL431" s="881"/>
      <c r="AM431" s="881"/>
      <c r="AN431" s="881"/>
      <c r="AO431" s="881"/>
      <c r="AP431" s="881"/>
      <c r="AQ431" s="881"/>
    </row>
    <row r="432" spans="1:43" x14ac:dyDescent="0.35">
      <c r="A432" s="881"/>
      <c r="B432" s="881"/>
      <c r="C432" s="881"/>
      <c r="D432" s="881"/>
      <c r="E432" s="881"/>
      <c r="F432" s="881"/>
      <c r="G432" s="881"/>
      <c r="H432" s="881"/>
      <c r="I432" s="881"/>
      <c r="J432" s="881"/>
      <c r="K432" s="881"/>
      <c r="L432" s="881"/>
      <c r="M432" s="881"/>
      <c r="N432" s="881"/>
      <c r="O432" s="881"/>
      <c r="P432" s="881"/>
      <c r="Q432" s="881"/>
      <c r="R432" s="881"/>
      <c r="S432" s="881"/>
      <c r="T432" s="881"/>
      <c r="U432" s="881"/>
      <c r="V432" s="881"/>
      <c r="W432" s="881"/>
      <c r="X432" s="881"/>
      <c r="Y432" s="881"/>
      <c r="Z432" s="881"/>
      <c r="AA432" s="881"/>
      <c r="AB432" s="881"/>
      <c r="AC432" s="881"/>
      <c r="AD432" s="881"/>
      <c r="AE432" s="881"/>
      <c r="AF432" s="881"/>
      <c r="AG432" s="881"/>
      <c r="AH432" s="881"/>
      <c r="AI432" s="881"/>
      <c r="AJ432" s="881"/>
      <c r="AK432" s="881"/>
      <c r="AL432" s="881"/>
      <c r="AM432" s="881"/>
      <c r="AN432" s="881"/>
      <c r="AO432" s="881"/>
      <c r="AP432" s="881"/>
      <c r="AQ432" s="881"/>
    </row>
    <row r="433" spans="1:43" x14ac:dyDescent="0.35">
      <c r="A433" s="881"/>
      <c r="B433" s="881"/>
      <c r="C433" s="881"/>
      <c r="D433" s="881"/>
      <c r="E433" s="881"/>
      <c r="F433" s="881"/>
      <c r="G433" s="881"/>
      <c r="H433" s="881"/>
      <c r="I433" s="881"/>
      <c r="J433" s="881"/>
      <c r="K433" s="881"/>
      <c r="L433" s="881"/>
      <c r="M433" s="881"/>
      <c r="N433" s="881"/>
      <c r="O433" s="881"/>
      <c r="P433" s="881"/>
      <c r="Q433" s="881"/>
      <c r="R433" s="881"/>
      <c r="S433" s="881"/>
      <c r="T433" s="881"/>
      <c r="U433" s="881"/>
      <c r="V433" s="881"/>
      <c r="W433" s="881"/>
      <c r="X433" s="881"/>
      <c r="Y433" s="881"/>
      <c r="Z433" s="881"/>
      <c r="AA433" s="881"/>
      <c r="AB433" s="881"/>
      <c r="AC433" s="881"/>
      <c r="AD433" s="881"/>
      <c r="AE433" s="881"/>
      <c r="AF433" s="881"/>
      <c r="AG433" s="881"/>
      <c r="AH433" s="881"/>
      <c r="AI433" s="881"/>
      <c r="AJ433" s="881"/>
      <c r="AK433" s="881"/>
      <c r="AL433" s="881"/>
      <c r="AM433" s="881"/>
      <c r="AN433" s="881"/>
      <c r="AO433" s="881"/>
      <c r="AP433" s="881"/>
      <c r="AQ433" s="881"/>
    </row>
    <row r="434" spans="1:43" x14ac:dyDescent="0.35">
      <c r="A434" s="881"/>
      <c r="B434" s="881"/>
      <c r="C434" s="881"/>
      <c r="D434" s="881"/>
      <c r="E434" s="881"/>
      <c r="F434" s="881"/>
      <c r="G434" s="881"/>
      <c r="H434" s="881"/>
      <c r="I434" s="881"/>
      <c r="J434" s="881"/>
      <c r="K434" s="881"/>
      <c r="L434" s="881"/>
      <c r="M434" s="881"/>
      <c r="N434" s="881"/>
      <c r="O434" s="881"/>
      <c r="P434" s="881"/>
      <c r="Q434" s="881"/>
      <c r="R434" s="881"/>
      <c r="S434" s="881"/>
      <c r="T434" s="881"/>
      <c r="U434" s="881"/>
      <c r="V434" s="881"/>
      <c r="W434" s="881"/>
      <c r="X434" s="881"/>
      <c r="Y434" s="881"/>
      <c r="Z434" s="881"/>
      <c r="AA434" s="881"/>
      <c r="AB434" s="881"/>
      <c r="AC434" s="881"/>
      <c r="AD434" s="881"/>
      <c r="AE434" s="881"/>
      <c r="AF434" s="881"/>
      <c r="AG434" s="881"/>
      <c r="AH434" s="881"/>
      <c r="AI434" s="881"/>
      <c r="AJ434" s="881"/>
      <c r="AK434" s="881"/>
      <c r="AL434" s="881"/>
      <c r="AM434" s="881"/>
      <c r="AN434" s="881"/>
      <c r="AO434" s="881"/>
      <c r="AP434" s="881"/>
      <c r="AQ434" s="881"/>
    </row>
    <row r="435" spans="1:43" x14ac:dyDescent="0.35">
      <c r="A435" s="881"/>
      <c r="B435" s="881"/>
      <c r="C435" s="881"/>
      <c r="D435" s="881"/>
      <c r="E435" s="881"/>
      <c r="F435" s="881"/>
      <c r="G435" s="881"/>
      <c r="H435" s="881"/>
      <c r="I435" s="881"/>
      <c r="J435" s="881"/>
      <c r="K435" s="881"/>
      <c r="L435" s="881"/>
      <c r="M435" s="881"/>
      <c r="N435" s="881"/>
      <c r="O435" s="881"/>
      <c r="P435" s="881"/>
      <c r="Q435" s="881"/>
      <c r="R435" s="881"/>
      <c r="S435" s="881"/>
      <c r="T435" s="881"/>
      <c r="U435" s="881"/>
      <c r="V435" s="881"/>
      <c r="W435" s="881"/>
      <c r="X435" s="881"/>
      <c r="Y435" s="881"/>
      <c r="Z435" s="881"/>
      <c r="AA435" s="881"/>
      <c r="AB435" s="881"/>
      <c r="AC435" s="881"/>
      <c r="AD435" s="881"/>
      <c r="AE435" s="881"/>
      <c r="AF435" s="881"/>
      <c r="AG435" s="881"/>
      <c r="AH435" s="881"/>
      <c r="AI435" s="881"/>
      <c r="AJ435" s="881"/>
      <c r="AK435" s="881"/>
      <c r="AL435" s="881"/>
      <c r="AM435" s="881"/>
      <c r="AN435" s="881"/>
      <c r="AO435" s="881"/>
      <c r="AP435" s="881"/>
      <c r="AQ435" s="881"/>
    </row>
    <row r="436" spans="1:43" x14ac:dyDescent="0.35">
      <c r="A436" s="881"/>
      <c r="B436" s="881"/>
      <c r="C436" s="881"/>
      <c r="D436" s="881"/>
      <c r="E436" s="881"/>
      <c r="F436" s="881"/>
      <c r="G436" s="881"/>
      <c r="H436" s="881"/>
      <c r="I436" s="881"/>
      <c r="J436" s="881"/>
      <c r="K436" s="881"/>
      <c r="L436" s="881"/>
      <c r="M436" s="881"/>
      <c r="N436" s="881"/>
      <c r="O436" s="881"/>
      <c r="P436" s="881"/>
      <c r="Q436" s="881"/>
      <c r="R436" s="881"/>
      <c r="S436" s="881"/>
      <c r="T436" s="881"/>
      <c r="U436" s="881"/>
      <c r="V436" s="881"/>
      <c r="W436" s="881"/>
      <c r="X436" s="881"/>
      <c r="Y436" s="881"/>
      <c r="Z436" s="881"/>
      <c r="AA436" s="881"/>
      <c r="AB436" s="881"/>
      <c r="AC436" s="881"/>
      <c r="AD436" s="881"/>
      <c r="AE436" s="881"/>
      <c r="AF436" s="881"/>
      <c r="AG436" s="881"/>
      <c r="AH436" s="881"/>
      <c r="AI436" s="881"/>
      <c r="AJ436" s="881"/>
      <c r="AK436" s="881"/>
      <c r="AL436" s="881"/>
      <c r="AM436" s="881"/>
      <c r="AN436" s="881"/>
      <c r="AO436" s="881"/>
      <c r="AP436" s="881"/>
      <c r="AQ436" s="881"/>
    </row>
    <row r="437" spans="1:43" x14ac:dyDescent="0.35">
      <c r="A437" s="881"/>
      <c r="B437" s="881"/>
      <c r="C437" s="881"/>
      <c r="D437" s="881"/>
      <c r="E437" s="881"/>
      <c r="F437" s="881"/>
      <c r="G437" s="881"/>
      <c r="H437" s="881"/>
      <c r="I437" s="881"/>
      <c r="J437" s="881"/>
      <c r="K437" s="881"/>
      <c r="L437" s="881"/>
      <c r="M437" s="881"/>
      <c r="N437" s="881"/>
      <c r="O437" s="881"/>
      <c r="P437" s="881"/>
      <c r="Q437" s="881"/>
      <c r="R437" s="881"/>
      <c r="S437" s="881"/>
      <c r="T437" s="881"/>
      <c r="U437" s="881"/>
      <c r="V437" s="881"/>
      <c r="W437" s="881"/>
      <c r="X437" s="881"/>
      <c r="Y437" s="881"/>
      <c r="Z437" s="881"/>
      <c r="AA437" s="881"/>
      <c r="AB437" s="881"/>
      <c r="AC437" s="881"/>
      <c r="AD437" s="881"/>
      <c r="AE437" s="881"/>
      <c r="AF437" s="881"/>
      <c r="AG437" s="881"/>
      <c r="AH437" s="881"/>
      <c r="AI437" s="881"/>
      <c r="AJ437" s="881"/>
      <c r="AK437" s="881"/>
      <c r="AL437" s="881"/>
      <c r="AM437" s="881"/>
      <c r="AN437" s="881"/>
      <c r="AO437" s="881"/>
      <c r="AP437" s="881"/>
      <c r="AQ437" s="881"/>
    </row>
    <row r="438" spans="1:43" x14ac:dyDescent="0.35">
      <c r="A438" s="881"/>
      <c r="B438" s="881"/>
      <c r="C438" s="881"/>
      <c r="D438" s="881"/>
      <c r="E438" s="881"/>
      <c r="F438" s="881"/>
      <c r="G438" s="881"/>
      <c r="H438" s="881"/>
      <c r="I438" s="881"/>
      <c r="J438" s="881"/>
      <c r="K438" s="881"/>
      <c r="L438" s="881"/>
      <c r="M438" s="881"/>
      <c r="N438" s="881"/>
      <c r="O438" s="881"/>
      <c r="P438" s="881"/>
      <c r="Q438" s="881"/>
      <c r="R438" s="881"/>
      <c r="S438" s="881"/>
      <c r="T438" s="881"/>
      <c r="U438" s="881"/>
      <c r="V438" s="881"/>
      <c r="W438" s="881"/>
      <c r="X438" s="881"/>
      <c r="Y438" s="881"/>
      <c r="Z438" s="881"/>
      <c r="AA438" s="881"/>
      <c r="AB438" s="881"/>
      <c r="AC438" s="881"/>
      <c r="AD438" s="881"/>
      <c r="AE438" s="881"/>
      <c r="AF438" s="881"/>
      <c r="AG438" s="881"/>
      <c r="AH438" s="881"/>
      <c r="AI438" s="881"/>
      <c r="AJ438" s="881"/>
      <c r="AK438" s="881"/>
      <c r="AL438" s="881"/>
      <c r="AM438" s="881"/>
      <c r="AN438" s="881"/>
      <c r="AO438" s="881"/>
      <c r="AP438" s="881"/>
      <c r="AQ438" s="881"/>
    </row>
    <row r="439" spans="1:43" x14ac:dyDescent="0.35">
      <c r="A439" s="881"/>
      <c r="B439" s="881"/>
      <c r="C439" s="881"/>
      <c r="D439" s="881"/>
      <c r="E439" s="881"/>
      <c r="F439" s="881"/>
      <c r="G439" s="881"/>
      <c r="H439" s="881"/>
      <c r="I439" s="881"/>
      <c r="J439" s="881"/>
      <c r="K439" s="881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  <c r="AG439" s="881"/>
      <c r="AH439" s="881"/>
      <c r="AI439" s="881"/>
      <c r="AJ439" s="881"/>
      <c r="AK439" s="881"/>
      <c r="AL439" s="881"/>
      <c r="AM439" s="881"/>
      <c r="AN439" s="881"/>
      <c r="AO439" s="881"/>
      <c r="AP439" s="881"/>
      <c r="AQ439" s="881"/>
    </row>
    <row r="440" spans="1:43" x14ac:dyDescent="0.35">
      <c r="A440" s="881"/>
      <c r="B440" s="881"/>
      <c r="C440" s="881"/>
      <c r="D440" s="881"/>
      <c r="E440" s="881"/>
      <c r="F440" s="881"/>
      <c r="G440" s="881"/>
      <c r="H440" s="881"/>
      <c r="I440" s="881"/>
      <c r="J440" s="881"/>
      <c r="K440" s="881"/>
      <c r="L440" s="881"/>
      <c r="M440" s="881"/>
      <c r="N440" s="881"/>
      <c r="O440" s="881"/>
      <c r="P440" s="881"/>
      <c r="Q440" s="881"/>
      <c r="R440" s="881"/>
      <c r="S440" s="881"/>
      <c r="T440" s="881"/>
      <c r="U440" s="881"/>
      <c r="V440" s="881"/>
      <c r="W440" s="881"/>
      <c r="X440" s="881"/>
      <c r="Y440" s="881"/>
      <c r="Z440" s="881"/>
      <c r="AA440" s="881"/>
      <c r="AB440" s="881"/>
      <c r="AC440" s="881"/>
      <c r="AD440" s="881"/>
      <c r="AE440" s="881"/>
      <c r="AF440" s="881"/>
      <c r="AG440" s="881"/>
      <c r="AH440" s="881"/>
      <c r="AI440" s="881"/>
      <c r="AJ440" s="881"/>
      <c r="AK440" s="881"/>
      <c r="AL440" s="881"/>
      <c r="AM440" s="881"/>
      <c r="AN440" s="881"/>
      <c r="AO440" s="881"/>
      <c r="AP440" s="881"/>
      <c r="AQ440" s="881"/>
    </row>
    <row r="441" spans="1:43" x14ac:dyDescent="0.35">
      <c r="A441" s="881"/>
      <c r="B441" s="881"/>
      <c r="C441" s="881"/>
      <c r="D441" s="881"/>
      <c r="E441" s="881"/>
      <c r="F441" s="881"/>
      <c r="G441" s="881"/>
      <c r="H441" s="881"/>
      <c r="I441" s="881"/>
      <c r="J441" s="881"/>
      <c r="K441" s="881"/>
      <c r="L441" s="881"/>
      <c r="M441" s="881"/>
      <c r="N441" s="881"/>
      <c r="O441" s="881"/>
      <c r="P441" s="881"/>
      <c r="Q441" s="881"/>
      <c r="R441" s="881"/>
      <c r="S441" s="881"/>
      <c r="T441" s="881"/>
      <c r="U441" s="881"/>
      <c r="V441" s="881"/>
      <c r="W441" s="881"/>
      <c r="X441" s="881"/>
      <c r="Y441" s="881"/>
      <c r="Z441" s="881"/>
      <c r="AA441" s="881"/>
      <c r="AB441" s="881"/>
      <c r="AC441" s="881"/>
      <c r="AD441" s="881"/>
      <c r="AE441" s="881"/>
      <c r="AF441" s="881"/>
      <c r="AG441" s="881"/>
      <c r="AH441" s="881"/>
      <c r="AI441" s="881"/>
      <c r="AJ441" s="881"/>
      <c r="AK441" s="881"/>
      <c r="AL441" s="881"/>
      <c r="AM441" s="881"/>
      <c r="AN441" s="881"/>
      <c r="AO441" s="881"/>
      <c r="AP441" s="881"/>
      <c r="AQ441" s="881"/>
    </row>
    <row r="442" spans="1:43" x14ac:dyDescent="0.35">
      <c r="A442" s="881"/>
      <c r="B442" s="881"/>
      <c r="C442" s="881"/>
      <c r="D442" s="881"/>
      <c r="E442" s="881"/>
      <c r="F442" s="881"/>
      <c r="G442" s="881"/>
      <c r="H442" s="881"/>
      <c r="I442" s="881"/>
      <c r="J442" s="881"/>
      <c r="K442" s="881"/>
      <c r="L442" s="881"/>
      <c r="M442" s="881"/>
      <c r="N442" s="881"/>
      <c r="O442" s="881"/>
      <c r="P442" s="881"/>
      <c r="Q442" s="881"/>
      <c r="R442" s="881"/>
      <c r="S442" s="881"/>
      <c r="T442" s="881"/>
      <c r="U442" s="881"/>
      <c r="V442" s="881"/>
      <c r="W442" s="881"/>
      <c r="X442" s="881"/>
      <c r="Y442" s="881"/>
      <c r="Z442" s="881"/>
      <c r="AA442" s="881"/>
      <c r="AB442" s="881"/>
      <c r="AC442" s="881"/>
      <c r="AD442" s="881"/>
      <c r="AE442" s="881"/>
      <c r="AF442" s="881"/>
      <c r="AG442" s="881"/>
      <c r="AH442" s="881"/>
      <c r="AI442" s="881"/>
      <c r="AJ442" s="881"/>
      <c r="AK442" s="881"/>
      <c r="AL442" s="881"/>
      <c r="AM442" s="881"/>
      <c r="AN442" s="881"/>
      <c r="AO442" s="881"/>
      <c r="AP442" s="881"/>
      <c r="AQ442" s="881"/>
    </row>
    <row r="443" spans="1:43" x14ac:dyDescent="0.35">
      <c r="A443" s="881"/>
      <c r="B443" s="881"/>
      <c r="C443" s="881"/>
      <c r="D443" s="881"/>
      <c r="E443" s="881"/>
      <c r="F443" s="881"/>
      <c r="G443" s="881"/>
      <c r="H443" s="881"/>
      <c r="I443" s="881"/>
      <c r="J443" s="881"/>
      <c r="K443" s="881"/>
      <c r="L443" s="881"/>
      <c r="M443" s="881"/>
      <c r="N443" s="881"/>
      <c r="O443" s="881"/>
      <c r="P443" s="881"/>
      <c r="Q443" s="881"/>
      <c r="R443" s="881"/>
      <c r="S443" s="881"/>
      <c r="T443" s="881"/>
      <c r="U443" s="881"/>
      <c r="V443" s="881"/>
      <c r="W443" s="881"/>
      <c r="X443" s="881"/>
      <c r="Y443" s="881"/>
      <c r="Z443" s="881"/>
      <c r="AA443" s="881"/>
      <c r="AB443" s="881"/>
      <c r="AC443" s="881"/>
      <c r="AD443" s="881"/>
      <c r="AE443" s="881"/>
      <c r="AF443" s="881"/>
      <c r="AG443" s="881"/>
      <c r="AH443" s="881"/>
      <c r="AI443" s="881"/>
      <c r="AJ443" s="881"/>
      <c r="AK443" s="881"/>
      <c r="AL443" s="881"/>
      <c r="AM443" s="881"/>
      <c r="AN443" s="881"/>
      <c r="AO443" s="881"/>
      <c r="AP443" s="881"/>
      <c r="AQ443" s="881"/>
    </row>
    <row r="444" spans="1:43" x14ac:dyDescent="0.35">
      <c r="A444" s="881"/>
      <c r="B444" s="881"/>
      <c r="C444" s="881"/>
      <c r="D444" s="881"/>
      <c r="E444" s="881"/>
      <c r="F444" s="881"/>
      <c r="G444" s="881"/>
      <c r="H444" s="881"/>
      <c r="I444" s="881"/>
      <c r="J444" s="881"/>
      <c r="K444" s="881"/>
      <c r="L444" s="881"/>
      <c r="M444" s="881"/>
      <c r="N444" s="881"/>
      <c r="O444" s="881"/>
      <c r="P444" s="881"/>
      <c r="Q444" s="881"/>
      <c r="R444" s="881"/>
      <c r="S444" s="881"/>
      <c r="T444" s="881"/>
      <c r="U444" s="881"/>
      <c r="V444" s="881"/>
      <c r="W444" s="881"/>
      <c r="X444" s="881"/>
      <c r="Y444" s="881"/>
      <c r="Z444" s="881"/>
      <c r="AA444" s="881"/>
      <c r="AB444" s="881"/>
      <c r="AC444" s="881"/>
      <c r="AD444" s="881"/>
      <c r="AE444" s="881"/>
      <c r="AF444" s="881"/>
      <c r="AG444" s="881"/>
      <c r="AH444" s="881"/>
      <c r="AI444" s="881"/>
      <c r="AJ444" s="881"/>
      <c r="AK444" s="881"/>
      <c r="AL444" s="881"/>
      <c r="AM444" s="881"/>
      <c r="AN444" s="881"/>
      <c r="AO444" s="881"/>
      <c r="AP444" s="881"/>
      <c r="AQ444" s="881"/>
    </row>
    <row r="445" spans="1:43" x14ac:dyDescent="0.35">
      <c r="A445" s="881"/>
      <c r="B445" s="881"/>
      <c r="C445" s="881"/>
      <c r="D445" s="881"/>
      <c r="E445" s="881"/>
      <c r="F445" s="881"/>
      <c r="G445" s="881"/>
      <c r="H445" s="881"/>
      <c r="I445" s="881"/>
      <c r="J445" s="881"/>
      <c r="K445" s="881"/>
      <c r="L445" s="881"/>
      <c r="M445" s="881"/>
      <c r="N445" s="881"/>
      <c r="O445" s="881"/>
      <c r="P445" s="881"/>
      <c r="Q445" s="881"/>
      <c r="R445" s="881"/>
      <c r="S445" s="881"/>
      <c r="T445" s="881"/>
      <c r="U445" s="881"/>
      <c r="V445" s="881"/>
      <c r="W445" s="881"/>
      <c r="X445" s="881"/>
      <c r="Y445" s="881"/>
      <c r="Z445" s="881"/>
      <c r="AA445" s="881"/>
      <c r="AB445" s="881"/>
      <c r="AC445" s="881"/>
      <c r="AD445" s="881"/>
      <c r="AE445" s="881"/>
      <c r="AF445" s="881"/>
      <c r="AG445" s="881"/>
      <c r="AH445" s="881"/>
      <c r="AI445" s="881"/>
      <c r="AJ445" s="881"/>
      <c r="AK445" s="881"/>
      <c r="AL445" s="881"/>
      <c r="AM445" s="881"/>
      <c r="AN445" s="881"/>
      <c r="AO445" s="881"/>
      <c r="AP445" s="881"/>
      <c r="AQ445" s="881"/>
    </row>
    <row r="446" spans="1:43" x14ac:dyDescent="0.35">
      <c r="A446" s="881"/>
      <c r="B446" s="881"/>
      <c r="C446" s="881"/>
      <c r="D446" s="881"/>
      <c r="E446" s="881"/>
      <c r="F446" s="881"/>
      <c r="G446" s="881"/>
      <c r="H446" s="881"/>
      <c r="I446" s="881"/>
      <c r="J446" s="881"/>
      <c r="K446" s="881"/>
      <c r="L446" s="881"/>
      <c r="M446" s="881"/>
      <c r="N446" s="881"/>
      <c r="O446" s="881"/>
      <c r="P446" s="881"/>
      <c r="Q446" s="881"/>
      <c r="R446" s="881"/>
      <c r="S446" s="881"/>
      <c r="T446" s="881"/>
      <c r="U446" s="881"/>
      <c r="V446" s="881"/>
      <c r="W446" s="881"/>
      <c r="X446" s="881"/>
      <c r="Y446" s="881"/>
      <c r="Z446" s="881"/>
      <c r="AA446" s="881"/>
      <c r="AB446" s="881"/>
      <c r="AC446" s="881"/>
      <c r="AD446" s="881"/>
      <c r="AE446" s="881"/>
      <c r="AF446" s="881"/>
      <c r="AG446" s="881"/>
      <c r="AH446" s="881"/>
      <c r="AI446" s="881"/>
      <c r="AJ446" s="881"/>
      <c r="AK446" s="881"/>
      <c r="AL446" s="881"/>
      <c r="AM446" s="881"/>
      <c r="AN446" s="881"/>
      <c r="AO446" s="881"/>
      <c r="AP446" s="881"/>
      <c r="AQ446" s="881"/>
    </row>
    <row r="447" spans="1:43" x14ac:dyDescent="0.35">
      <c r="A447" s="881"/>
      <c r="B447" s="881"/>
      <c r="C447" s="881"/>
      <c r="D447" s="881"/>
      <c r="E447" s="881"/>
      <c r="F447" s="881"/>
      <c r="G447" s="881"/>
      <c r="H447" s="881"/>
      <c r="I447" s="881"/>
      <c r="J447" s="881"/>
      <c r="K447" s="881"/>
      <c r="L447" s="881"/>
      <c r="M447" s="881"/>
      <c r="N447" s="881"/>
      <c r="O447" s="881"/>
      <c r="P447" s="881"/>
      <c r="Q447" s="881"/>
      <c r="R447" s="881"/>
      <c r="S447" s="881"/>
      <c r="T447" s="881"/>
      <c r="U447" s="881"/>
      <c r="V447" s="881"/>
      <c r="W447" s="881"/>
      <c r="X447" s="881"/>
      <c r="Y447" s="881"/>
      <c r="Z447" s="881"/>
      <c r="AA447" s="881"/>
      <c r="AB447" s="881"/>
      <c r="AC447" s="881"/>
      <c r="AD447" s="881"/>
      <c r="AE447" s="881"/>
      <c r="AF447" s="881"/>
      <c r="AG447" s="881"/>
      <c r="AH447" s="881"/>
      <c r="AI447" s="881"/>
      <c r="AJ447" s="881"/>
      <c r="AK447" s="881"/>
      <c r="AL447" s="881"/>
      <c r="AM447" s="881"/>
      <c r="AN447" s="881"/>
      <c r="AO447" s="881"/>
      <c r="AP447" s="881"/>
      <c r="AQ447" s="881"/>
    </row>
    <row r="448" spans="1:43" x14ac:dyDescent="0.35">
      <c r="A448" s="881"/>
      <c r="B448" s="881"/>
      <c r="C448" s="881"/>
      <c r="D448" s="881"/>
      <c r="E448" s="881"/>
      <c r="F448" s="881"/>
      <c r="G448" s="881"/>
      <c r="H448" s="881"/>
      <c r="I448" s="881"/>
      <c r="J448" s="881"/>
      <c r="K448" s="881"/>
      <c r="L448" s="881"/>
      <c r="M448" s="881"/>
      <c r="N448" s="881"/>
      <c r="O448" s="881"/>
      <c r="P448" s="881"/>
      <c r="Q448" s="881"/>
      <c r="R448" s="881"/>
      <c r="S448" s="881"/>
      <c r="T448" s="881"/>
      <c r="U448" s="881"/>
      <c r="V448" s="881"/>
      <c r="W448" s="881"/>
      <c r="X448" s="881"/>
      <c r="Y448" s="881"/>
      <c r="Z448" s="881"/>
      <c r="AA448" s="881"/>
      <c r="AB448" s="881"/>
      <c r="AC448" s="881"/>
      <c r="AD448" s="881"/>
      <c r="AE448" s="881"/>
      <c r="AF448" s="881"/>
      <c r="AG448" s="881"/>
      <c r="AH448" s="881"/>
      <c r="AI448" s="881"/>
      <c r="AJ448" s="881"/>
      <c r="AK448" s="881"/>
      <c r="AL448" s="881"/>
      <c r="AM448" s="881"/>
      <c r="AN448" s="881"/>
      <c r="AO448" s="881"/>
      <c r="AP448" s="881"/>
      <c r="AQ448" s="881"/>
    </row>
    <row r="449" spans="1:43" x14ac:dyDescent="0.35">
      <c r="A449" s="881"/>
      <c r="B449" s="881"/>
      <c r="C449" s="881"/>
      <c r="D449" s="881"/>
      <c r="E449" s="881"/>
      <c r="F449" s="881"/>
      <c r="G449" s="881"/>
      <c r="H449" s="881"/>
      <c r="I449" s="881"/>
      <c r="J449" s="881"/>
      <c r="K449" s="881"/>
      <c r="L449" s="881"/>
      <c r="M449" s="881"/>
      <c r="N449" s="881"/>
      <c r="O449" s="881"/>
      <c r="P449" s="881"/>
      <c r="Q449" s="881"/>
      <c r="R449" s="881"/>
      <c r="S449" s="881"/>
      <c r="T449" s="881"/>
      <c r="U449" s="881"/>
      <c r="V449" s="881"/>
      <c r="W449" s="881"/>
      <c r="X449" s="881"/>
      <c r="Y449" s="881"/>
      <c r="Z449" s="881"/>
      <c r="AA449" s="881"/>
      <c r="AB449" s="881"/>
      <c r="AC449" s="881"/>
      <c r="AD449" s="881"/>
      <c r="AE449" s="881"/>
      <c r="AF449" s="881"/>
      <c r="AG449" s="881"/>
      <c r="AH449" s="881"/>
      <c r="AI449" s="881"/>
      <c r="AJ449" s="881"/>
      <c r="AK449" s="881"/>
      <c r="AL449" s="881"/>
      <c r="AM449" s="881"/>
      <c r="AN449" s="881"/>
      <c r="AO449" s="881"/>
      <c r="AP449" s="881"/>
      <c r="AQ449" s="881"/>
    </row>
    <row r="450" spans="1:43" x14ac:dyDescent="0.35">
      <c r="A450" s="881"/>
      <c r="B450" s="881"/>
      <c r="C450" s="881"/>
      <c r="D450" s="881"/>
      <c r="E450" s="881"/>
      <c r="F450" s="881"/>
      <c r="G450" s="881"/>
      <c r="H450" s="881"/>
      <c r="I450" s="881"/>
      <c r="J450" s="881"/>
      <c r="K450" s="881"/>
      <c r="L450" s="881"/>
      <c r="M450" s="881"/>
      <c r="N450" s="881"/>
      <c r="O450" s="881"/>
      <c r="P450" s="881"/>
      <c r="Q450" s="881"/>
      <c r="R450" s="881"/>
      <c r="S450" s="881"/>
      <c r="T450" s="881"/>
      <c r="U450" s="881"/>
      <c r="V450" s="881"/>
      <c r="W450" s="881"/>
      <c r="X450" s="881"/>
      <c r="Y450" s="881"/>
      <c r="Z450" s="881"/>
      <c r="AA450" s="881"/>
      <c r="AB450" s="881"/>
      <c r="AC450" s="881"/>
      <c r="AD450" s="881"/>
      <c r="AE450" s="881"/>
      <c r="AF450" s="881"/>
      <c r="AG450" s="881"/>
      <c r="AH450" s="881"/>
      <c r="AI450" s="881"/>
      <c r="AJ450" s="881"/>
      <c r="AK450" s="881"/>
      <c r="AL450" s="881"/>
      <c r="AM450" s="881"/>
      <c r="AN450" s="881"/>
      <c r="AO450" s="881"/>
      <c r="AP450" s="881"/>
      <c r="AQ450" s="881"/>
    </row>
    <row r="451" spans="1:43" x14ac:dyDescent="0.35">
      <c r="A451" s="881"/>
      <c r="B451" s="881"/>
      <c r="C451" s="881"/>
      <c r="D451" s="881"/>
      <c r="E451" s="881"/>
      <c r="F451" s="881"/>
      <c r="G451" s="881"/>
      <c r="H451" s="881"/>
      <c r="I451" s="881"/>
      <c r="J451" s="881"/>
      <c r="K451" s="881"/>
      <c r="L451" s="881"/>
      <c r="M451" s="881"/>
      <c r="N451" s="881"/>
      <c r="O451" s="881"/>
      <c r="P451" s="881"/>
      <c r="Q451" s="881"/>
      <c r="R451" s="881"/>
      <c r="S451" s="881"/>
      <c r="T451" s="881"/>
      <c r="U451" s="881"/>
      <c r="V451" s="881"/>
      <c r="W451" s="881"/>
      <c r="X451" s="881"/>
      <c r="Y451" s="881"/>
      <c r="Z451" s="881"/>
      <c r="AA451" s="881"/>
      <c r="AB451" s="881"/>
      <c r="AC451" s="881"/>
      <c r="AD451" s="881"/>
      <c r="AE451" s="881"/>
      <c r="AF451" s="881"/>
      <c r="AG451" s="881"/>
      <c r="AH451" s="881"/>
      <c r="AI451" s="881"/>
      <c r="AJ451" s="881"/>
      <c r="AK451" s="881"/>
      <c r="AL451" s="881"/>
      <c r="AM451" s="881"/>
      <c r="AN451" s="881"/>
      <c r="AO451" s="881"/>
      <c r="AP451" s="881"/>
      <c r="AQ451" s="881"/>
    </row>
    <row r="452" spans="1:43" x14ac:dyDescent="0.35">
      <c r="A452" s="881"/>
      <c r="B452" s="881"/>
      <c r="C452" s="881"/>
      <c r="D452" s="881"/>
      <c r="E452" s="881"/>
      <c r="F452" s="881"/>
      <c r="G452" s="881"/>
      <c r="H452" s="881"/>
      <c r="I452" s="881"/>
      <c r="J452" s="881"/>
      <c r="K452" s="881"/>
      <c r="L452" s="881"/>
      <c r="M452" s="881"/>
      <c r="N452" s="881"/>
      <c r="O452" s="881"/>
      <c r="P452" s="881"/>
      <c r="Q452" s="881"/>
      <c r="R452" s="881"/>
      <c r="S452" s="881"/>
      <c r="T452" s="881"/>
      <c r="U452" s="881"/>
      <c r="V452" s="881"/>
      <c r="W452" s="881"/>
      <c r="X452" s="881"/>
      <c r="Y452" s="881"/>
      <c r="Z452" s="881"/>
      <c r="AA452" s="881"/>
      <c r="AB452" s="881"/>
      <c r="AC452" s="881"/>
      <c r="AD452" s="881"/>
      <c r="AE452" s="881"/>
      <c r="AF452" s="881"/>
      <c r="AG452" s="881"/>
      <c r="AH452" s="881"/>
      <c r="AI452" s="881"/>
      <c r="AJ452" s="881"/>
      <c r="AK452" s="881"/>
      <c r="AL452" s="881"/>
      <c r="AM452" s="881"/>
      <c r="AN452" s="881"/>
      <c r="AO452" s="881"/>
      <c r="AP452" s="881"/>
      <c r="AQ452" s="881"/>
    </row>
    <row r="453" spans="1:43" x14ac:dyDescent="0.35">
      <c r="A453" s="881"/>
      <c r="B453" s="881"/>
      <c r="C453" s="881"/>
      <c r="D453" s="881"/>
      <c r="E453" s="881"/>
      <c r="F453" s="881"/>
      <c r="G453" s="881"/>
      <c r="H453" s="881"/>
      <c r="I453" s="881"/>
      <c r="J453" s="881"/>
      <c r="K453" s="881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  <c r="AG453" s="881"/>
      <c r="AH453" s="881"/>
      <c r="AI453" s="881"/>
      <c r="AJ453" s="881"/>
      <c r="AK453" s="881"/>
      <c r="AL453" s="881"/>
      <c r="AM453" s="881"/>
      <c r="AN453" s="881"/>
      <c r="AO453" s="881"/>
      <c r="AP453" s="881"/>
      <c r="AQ453" s="881"/>
    </row>
    <row r="454" spans="1:43" x14ac:dyDescent="0.35">
      <c r="A454" s="881"/>
      <c r="B454" s="881"/>
      <c r="C454" s="881"/>
      <c r="D454" s="881"/>
      <c r="E454" s="881"/>
      <c r="F454" s="881"/>
      <c r="G454" s="881"/>
      <c r="H454" s="881"/>
      <c r="I454" s="881"/>
      <c r="J454" s="881"/>
      <c r="K454" s="881"/>
      <c r="L454" s="881"/>
      <c r="M454" s="881"/>
      <c r="N454" s="881"/>
      <c r="O454" s="881"/>
      <c r="P454" s="881"/>
      <c r="Q454" s="881"/>
      <c r="R454" s="881"/>
      <c r="S454" s="881"/>
      <c r="T454" s="881"/>
      <c r="U454" s="881"/>
      <c r="V454" s="881"/>
      <c r="W454" s="881"/>
      <c r="X454" s="881"/>
      <c r="Y454" s="881"/>
      <c r="Z454" s="881"/>
      <c r="AA454" s="881"/>
      <c r="AB454" s="881"/>
      <c r="AC454" s="881"/>
      <c r="AD454" s="881"/>
      <c r="AE454" s="881"/>
      <c r="AF454" s="881"/>
      <c r="AG454" s="881"/>
      <c r="AH454" s="881"/>
      <c r="AI454" s="881"/>
      <c r="AJ454" s="881"/>
      <c r="AK454" s="881"/>
      <c r="AL454" s="881"/>
      <c r="AM454" s="881"/>
      <c r="AN454" s="881"/>
      <c r="AO454" s="881"/>
      <c r="AP454" s="881"/>
      <c r="AQ454" s="881"/>
    </row>
    <row r="455" spans="1:43" x14ac:dyDescent="0.35">
      <c r="A455" s="881"/>
      <c r="B455" s="881"/>
      <c r="C455" s="881"/>
      <c r="D455" s="881"/>
      <c r="E455" s="881"/>
      <c r="F455" s="881"/>
      <c r="G455" s="881"/>
      <c r="H455" s="881"/>
      <c r="I455" s="881"/>
      <c r="J455" s="881"/>
      <c r="K455" s="881"/>
      <c r="L455" s="881"/>
      <c r="M455" s="881"/>
      <c r="N455" s="881"/>
      <c r="O455" s="881"/>
      <c r="P455" s="881"/>
      <c r="Q455" s="881"/>
      <c r="R455" s="881"/>
      <c r="S455" s="881"/>
      <c r="T455" s="881"/>
      <c r="U455" s="881"/>
      <c r="V455" s="881"/>
      <c r="W455" s="881"/>
      <c r="X455" s="881"/>
      <c r="Y455" s="881"/>
      <c r="Z455" s="881"/>
      <c r="AA455" s="881"/>
      <c r="AB455" s="881"/>
      <c r="AC455" s="881"/>
      <c r="AD455" s="881"/>
      <c r="AE455" s="881"/>
      <c r="AF455" s="881"/>
      <c r="AG455" s="881"/>
      <c r="AH455" s="881"/>
      <c r="AI455" s="881"/>
      <c r="AJ455" s="881"/>
      <c r="AK455" s="881"/>
      <c r="AL455" s="881"/>
      <c r="AM455" s="881"/>
      <c r="AN455" s="881"/>
      <c r="AO455" s="881"/>
      <c r="AP455" s="881"/>
      <c r="AQ455" s="881"/>
    </row>
    <row r="456" spans="1:43" x14ac:dyDescent="0.35">
      <c r="A456" s="881"/>
      <c r="B456" s="881"/>
      <c r="C456" s="881"/>
      <c r="D456" s="881"/>
      <c r="E456" s="881"/>
      <c r="F456" s="881"/>
      <c r="G456" s="881"/>
      <c r="H456" s="881"/>
      <c r="I456" s="881"/>
      <c r="J456" s="881"/>
      <c r="K456" s="881"/>
      <c r="L456" s="881"/>
      <c r="M456" s="881"/>
      <c r="N456" s="881"/>
      <c r="O456" s="881"/>
      <c r="P456" s="881"/>
      <c r="Q456" s="881"/>
      <c r="R456" s="881"/>
      <c r="S456" s="881"/>
      <c r="T456" s="881"/>
      <c r="U456" s="881"/>
      <c r="V456" s="881"/>
      <c r="W456" s="881"/>
      <c r="X456" s="881"/>
      <c r="Y456" s="881"/>
      <c r="Z456" s="881"/>
      <c r="AA456" s="881"/>
      <c r="AB456" s="881"/>
      <c r="AC456" s="881"/>
      <c r="AD456" s="881"/>
      <c r="AE456" s="881"/>
      <c r="AF456" s="881"/>
      <c r="AG456" s="881"/>
      <c r="AH456" s="881"/>
      <c r="AI456" s="881"/>
      <c r="AJ456" s="881"/>
      <c r="AK456" s="881"/>
      <c r="AL456" s="881"/>
      <c r="AM456" s="881"/>
      <c r="AN456" s="881"/>
      <c r="AO456" s="881"/>
      <c r="AP456" s="881"/>
      <c r="AQ456" s="881"/>
    </row>
    <row r="457" spans="1:43" x14ac:dyDescent="0.35">
      <c r="A457" s="881"/>
      <c r="B457" s="881"/>
      <c r="C457" s="881"/>
      <c r="D457" s="881"/>
      <c r="E457" s="881"/>
      <c r="F457" s="881"/>
      <c r="G457" s="881"/>
      <c r="H457" s="881"/>
      <c r="I457" s="881"/>
      <c r="J457" s="881"/>
      <c r="K457" s="881"/>
      <c r="L457" s="881"/>
      <c r="M457" s="881"/>
      <c r="N457" s="881"/>
      <c r="O457" s="881"/>
      <c r="P457" s="881"/>
      <c r="Q457" s="881"/>
      <c r="R457" s="881"/>
      <c r="S457" s="881"/>
      <c r="T457" s="881"/>
      <c r="U457" s="881"/>
      <c r="V457" s="881"/>
      <c r="W457" s="881"/>
      <c r="X457" s="881"/>
      <c r="Y457" s="881"/>
      <c r="Z457" s="881"/>
      <c r="AA457" s="881"/>
      <c r="AB457" s="881"/>
      <c r="AC457" s="881"/>
      <c r="AD457" s="881"/>
      <c r="AE457" s="881"/>
      <c r="AF457" s="881"/>
      <c r="AG457" s="881"/>
      <c r="AH457" s="881"/>
      <c r="AI457" s="881"/>
      <c r="AJ457" s="881"/>
      <c r="AK457" s="881"/>
      <c r="AL457" s="881"/>
      <c r="AM457" s="881"/>
      <c r="AN457" s="881"/>
      <c r="AO457" s="881"/>
      <c r="AP457" s="881"/>
      <c r="AQ457" s="881"/>
    </row>
    <row r="458" spans="1:43" x14ac:dyDescent="0.35">
      <c r="A458" s="881"/>
      <c r="B458" s="881"/>
      <c r="C458" s="881"/>
      <c r="D458" s="881"/>
      <c r="E458" s="881"/>
      <c r="F458" s="881"/>
      <c r="G458" s="881"/>
      <c r="H458" s="881"/>
      <c r="I458" s="881"/>
      <c r="J458" s="881"/>
      <c r="K458" s="881"/>
      <c r="L458" s="881"/>
      <c r="M458" s="881"/>
      <c r="N458" s="881"/>
      <c r="O458" s="881"/>
      <c r="P458" s="881"/>
      <c r="Q458" s="881"/>
      <c r="R458" s="881"/>
      <c r="S458" s="881"/>
      <c r="T458" s="881"/>
      <c r="U458" s="881"/>
      <c r="V458" s="881"/>
      <c r="W458" s="881"/>
      <c r="X458" s="881"/>
      <c r="Y458" s="881"/>
      <c r="Z458" s="881"/>
      <c r="AA458" s="881"/>
      <c r="AB458" s="881"/>
      <c r="AC458" s="881"/>
      <c r="AD458" s="881"/>
      <c r="AE458" s="881"/>
      <c r="AF458" s="881"/>
      <c r="AG458" s="881"/>
      <c r="AH458" s="881"/>
      <c r="AI458" s="881"/>
      <c r="AJ458" s="881"/>
      <c r="AK458" s="881"/>
      <c r="AL458" s="881"/>
      <c r="AM458" s="881"/>
      <c r="AN458" s="881"/>
      <c r="AO458" s="881"/>
      <c r="AP458" s="881"/>
      <c r="AQ458" s="881"/>
    </row>
    <row r="459" spans="1:43" x14ac:dyDescent="0.35">
      <c r="A459" s="881"/>
      <c r="B459" s="881"/>
      <c r="C459" s="881"/>
      <c r="D459" s="881"/>
      <c r="E459" s="881"/>
      <c r="F459" s="881"/>
      <c r="G459" s="881"/>
      <c r="H459" s="881"/>
      <c r="I459" s="881"/>
      <c r="J459" s="881"/>
      <c r="K459" s="881"/>
      <c r="L459" s="881"/>
      <c r="M459" s="881"/>
      <c r="N459" s="881"/>
      <c r="O459" s="881"/>
      <c r="P459" s="881"/>
      <c r="Q459" s="881"/>
      <c r="R459" s="881"/>
      <c r="S459" s="881"/>
      <c r="T459" s="881"/>
      <c r="U459" s="881"/>
      <c r="V459" s="881"/>
      <c r="W459" s="881"/>
      <c r="X459" s="881"/>
      <c r="Y459" s="881"/>
      <c r="Z459" s="881"/>
      <c r="AA459" s="881"/>
      <c r="AB459" s="881"/>
      <c r="AC459" s="881"/>
      <c r="AD459" s="881"/>
      <c r="AE459" s="881"/>
      <c r="AF459" s="881"/>
      <c r="AG459" s="881"/>
      <c r="AH459" s="881"/>
      <c r="AI459" s="881"/>
      <c r="AJ459" s="881"/>
      <c r="AK459" s="881"/>
      <c r="AL459" s="881"/>
      <c r="AM459" s="881"/>
      <c r="AN459" s="881"/>
      <c r="AO459" s="881"/>
      <c r="AP459" s="881"/>
      <c r="AQ459" s="881"/>
    </row>
    <row r="460" spans="1:43" x14ac:dyDescent="0.35">
      <c r="A460" s="881"/>
      <c r="B460" s="881"/>
      <c r="C460" s="881"/>
      <c r="D460" s="881"/>
      <c r="E460" s="881"/>
      <c r="F460" s="881"/>
      <c r="G460" s="881"/>
      <c r="H460" s="881"/>
      <c r="I460" s="881"/>
      <c r="J460" s="881"/>
      <c r="K460" s="881"/>
      <c r="L460" s="881"/>
      <c r="M460" s="881"/>
      <c r="N460" s="881"/>
      <c r="O460" s="881"/>
      <c r="P460" s="881"/>
      <c r="Q460" s="881"/>
      <c r="R460" s="881"/>
      <c r="S460" s="881"/>
      <c r="T460" s="881"/>
      <c r="U460" s="881"/>
      <c r="V460" s="881"/>
      <c r="W460" s="881"/>
      <c r="X460" s="881"/>
      <c r="Y460" s="881"/>
      <c r="Z460" s="881"/>
      <c r="AA460" s="881"/>
      <c r="AB460" s="881"/>
      <c r="AC460" s="881"/>
      <c r="AD460" s="881"/>
      <c r="AE460" s="881"/>
      <c r="AF460" s="881"/>
      <c r="AG460" s="881"/>
      <c r="AH460" s="881"/>
      <c r="AI460" s="881"/>
      <c r="AJ460" s="881"/>
      <c r="AK460" s="881"/>
      <c r="AL460" s="881"/>
      <c r="AM460" s="881"/>
      <c r="AN460" s="881"/>
      <c r="AO460" s="881"/>
      <c r="AP460" s="881"/>
      <c r="AQ460" s="881"/>
    </row>
    <row r="461" spans="1:43" x14ac:dyDescent="0.35">
      <c r="A461" s="881"/>
      <c r="B461" s="881"/>
      <c r="C461" s="881"/>
      <c r="D461" s="881"/>
      <c r="E461" s="881"/>
      <c r="F461" s="881"/>
      <c r="G461" s="881"/>
      <c r="H461" s="881"/>
      <c r="I461" s="881"/>
      <c r="J461" s="881"/>
      <c r="K461" s="881"/>
      <c r="L461" s="881"/>
      <c r="M461" s="881"/>
      <c r="N461" s="881"/>
      <c r="O461" s="881"/>
      <c r="P461" s="881"/>
      <c r="Q461" s="881"/>
      <c r="R461" s="881"/>
      <c r="S461" s="881"/>
      <c r="T461" s="881"/>
      <c r="U461" s="881"/>
      <c r="V461" s="881"/>
      <c r="W461" s="881"/>
      <c r="X461" s="881"/>
      <c r="Y461" s="881"/>
      <c r="Z461" s="881"/>
      <c r="AA461" s="881"/>
      <c r="AB461" s="881"/>
      <c r="AC461" s="881"/>
      <c r="AD461" s="881"/>
      <c r="AE461" s="881"/>
      <c r="AF461" s="881"/>
      <c r="AG461" s="881"/>
      <c r="AH461" s="881"/>
      <c r="AI461" s="881"/>
      <c r="AJ461" s="881"/>
      <c r="AK461" s="881"/>
      <c r="AL461" s="881"/>
      <c r="AM461" s="881"/>
      <c r="AN461" s="881"/>
      <c r="AO461" s="881"/>
      <c r="AP461" s="881"/>
      <c r="AQ461" s="881"/>
    </row>
    <row r="462" spans="1:43" x14ac:dyDescent="0.35">
      <c r="A462" s="881"/>
      <c r="B462" s="881"/>
      <c r="C462" s="881"/>
      <c r="D462" s="881"/>
      <c r="E462" s="881"/>
      <c r="F462" s="881"/>
      <c r="G462" s="881"/>
      <c r="H462" s="881"/>
      <c r="I462" s="881"/>
      <c r="J462" s="881"/>
      <c r="K462" s="881"/>
      <c r="L462" s="881"/>
      <c r="M462" s="881"/>
      <c r="N462" s="881"/>
      <c r="O462" s="881"/>
      <c r="P462" s="881"/>
      <c r="Q462" s="881"/>
      <c r="R462" s="881"/>
      <c r="S462" s="881"/>
      <c r="T462" s="881"/>
      <c r="U462" s="881"/>
      <c r="V462" s="881"/>
      <c r="W462" s="881"/>
      <c r="X462" s="881"/>
      <c r="Y462" s="881"/>
      <c r="Z462" s="881"/>
      <c r="AA462" s="881"/>
      <c r="AB462" s="881"/>
      <c r="AC462" s="881"/>
      <c r="AD462" s="881"/>
      <c r="AE462" s="881"/>
      <c r="AF462" s="881"/>
      <c r="AG462" s="881"/>
      <c r="AH462" s="881"/>
      <c r="AI462" s="881"/>
      <c r="AJ462" s="881"/>
      <c r="AK462" s="881"/>
      <c r="AL462" s="881"/>
      <c r="AM462" s="881"/>
      <c r="AN462" s="881"/>
      <c r="AO462" s="881"/>
      <c r="AP462" s="881"/>
      <c r="AQ462" s="881"/>
    </row>
    <row r="463" spans="1:43" x14ac:dyDescent="0.35">
      <c r="A463" s="881"/>
      <c r="B463" s="881"/>
      <c r="C463" s="881"/>
      <c r="D463" s="881"/>
      <c r="E463" s="881"/>
      <c r="F463" s="881"/>
      <c r="G463" s="881"/>
      <c r="H463" s="881"/>
      <c r="I463" s="881"/>
      <c r="J463" s="881"/>
      <c r="K463" s="881"/>
      <c r="L463" s="881"/>
      <c r="M463" s="881"/>
      <c r="N463" s="881"/>
      <c r="O463" s="881"/>
      <c r="P463" s="881"/>
      <c r="Q463" s="881"/>
      <c r="R463" s="881"/>
      <c r="S463" s="881"/>
      <c r="T463" s="881"/>
      <c r="U463" s="881"/>
      <c r="V463" s="881"/>
      <c r="W463" s="881"/>
      <c r="X463" s="881"/>
      <c r="Y463" s="881"/>
      <c r="Z463" s="881"/>
      <c r="AA463" s="881"/>
      <c r="AB463" s="881"/>
      <c r="AC463" s="881"/>
      <c r="AD463" s="881"/>
      <c r="AE463" s="881"/>
      <c r="AF463" s="881"/>
      <c r="AG463" s="881"/>
      <c r="AH463" s="881"/>
      <c r="AI463" s="881"/>
      <c r="AJ463" s="881"/>
      <c r="AK463" s="881"/>
      <c r="AL463" s="881"/>
      <c r="AM463" s="881"/>
      <c r="AN463" s="881"/>
      <c r="AO463" s="881"/>
      <c r="AP463" s="881"/>
      <c r="AQ463" s="881"/>
    </row>
    <row r="464" spans="1:43" x14ac:dyDescent="0.35">
      <c r="A464" s="881"/>
      <c r="B464" s="881"/>
      <c r="C464" s="881"/>
      <c r="D464" s="881"/>
      <c r="E464" s="881"/>
      <c r="F464" s="881"/>
      <c r="G464" s="881"/>
      <c r="H464" s="881"/>
      <c r="I464" s="881"/>
      <c r="J464" s="881"/>
      <c r="K464" s="881"/>
      <c r="L464" s="881"/>
      <c r="M464" s="881"/>
      <c r="N464" s="881"/>
      <c r="O464" s="881"/>
      <c r="P464" s="881"/>
      <c r="Q464" s="881"/>
      <c r="R464" s="881"/>
      <c r="S464" s="881"/>
      <c r="T464" s="881"/>
      <c r="U464" s="881"/>
      <c r="V464" s="881"/>
      <c r="W464" s="881"/>
      <c r="X464" s="881"/>
      <c r="Y464" s="881"/>
      <c r="Z464" s="881"/>
      <c r="AA464" s="881"/>
      <c r="AB464" s="881"/>
      <c r="AC464" s="881"/>
      <c r="AD464" s="881"/>
      <c r="AE464" s="881"/>
      <c r="AF464" s="881"/>
      <c r="AG464" s="881"/>
      <c r="AH464" s="881"/>
      <c r="AI464" s="881"/>
      <c r="AJ464" s="881"/>
      <c r="AK464" s="881"/>
      <c r="AL464" s="881"/>
      <c r="AM464" s="881"/>
      <c r="AN464" s="881"/>
      <c r="AO464" s="881"/>
      <c r="AP464" s="881"/>
      <c r="AQ464" s="881"/>
    </row>
    <row r="465" spans="1:43" x14ac:dyDescent="0.35">
      <c r="A465" s="881"/>
      <c r="B465" s="881"/>
      <c r="C465" s="881"/>
      <c r="D465" s="881"/>
      <c r="E465" s="881"/>
      <c r="F465" s="881"/>
      <c r="G465" s="881"/>
      <c r="H465" s="881"/>
      <c r="I465" s="881"/>
      <c r="J465" s="881"/>
      <c r="K465" s="881"/>
      <c r="L465" s="881"/>
      <c r="M465" s="881"/>
      <c r="N465" s="881"/>
      <c r="O465" s="881"/>
      <c r="P465" s="881"/>
      <c r="Q465" s="881"/>
      <c r="R465" s="881"/>
      <c r="S465" s="881"/>
      <c r="T465" s="881"/>
      <c r="U465" s="881"/>
      <c r="V465" s="881"/>
      <c r="W465" s="881"/>
      <c r="X465" s="881"/>
      <c r="Y465" s="881"/>
      <c r="Z465" s="881"/>
      <c r="AA465" s="881"/>
      <c r="AB465" s="881"/>
      <c r="AC465" s="881"/>
      <c r="AD465" s="881"/>
      <c r="AE465" s="881"/>
      <c r="AF465" s="881"/>
      <c r="AG465" s="881"/>
      <c r="AH465" s="881"/>
      <c r="AI465" s="881"/>
      <c r="AJ465" s="881"/>
      <c r="AK465" s="881"/>
      <c r="AL465" s="881"/>
      <c r="AM465" s="881"/>
      <c r="AN465" s="881"/>
      <c r="AO465" s="881"/>
      <c r="AP465" s="881"/>
      <c r="AQ465" s="881"/>
    </row>
    <row r="466" spans="1:43" x14ac:dyDescent="0.35">
      <c r="A466" s="881"/>
      <c r="B466" s="881"/>
      <c r="C466" s="881"/>
      <c r="D466" s="881"/>
      <c r="E466" s="881"/>
      <c r="F466" s="881"/>
      <c r="G466" s="881"/>
      <c r="H466" s="881"/>
      <c r="I466" s="881"/>
      <c r="J466" s="881"/>
      <c r="K466" s="881"/>
      <c r="L466" s="881"/>
      <c r="M466" s="881"/>
      <c r="N466" s="881"/>
      <c r="O466" s="881"/>
      <c r="P466" s="881"/>
      <c r="Q466" s="881"/>
      <c r="R466" s="881"/>
      <c r="S466" s="881"/>
      <c r="T466" s="881"/>
      <c r="U466" s="881"/>
      <c r="V466" s="881"/>
      <c r="W466" s="881"/>
      <c r="X466" s="881"/>
      <c r="Y466" s="881"/>
      <c r="Z466" s="881"/>
      <c r="AA466" s="881"/>
      <c r="AB466" s="881"/>
      <c r="AC466" s="881"/>
      <c r="AD466" s="881"/>
      <c r="AE466" s="881"/>
      <c r="AF466" s="881"/>
      <c r="AG466" s="881"/>
      <c r="AH466" s="881"/>
      <c r="AI466" s="881"/>
      <c r="AJ466" s="881"/>
      <c r="AK466" s="881"/>
      <c r="AL466" s="881"/>
      <c r="AM466" s="881"/>
      <c r="AN466" s="881"/>
      <c r="AO466" s="881"/>
      <c r="AP466" s="881"/>
      <c r="AQ466" s="881"/>
    </row>
    <row r="467" spans="1:43" x14ac:dyDescent="0.35">
      <c r="A467" s="881"/>
      <c r="B467" s="881"/>
      <c r="C467" s="881"/>
      <c r="D467" s="881"/>
      <c r="E467" s="881"/>
      <c r="F467" s="881"/>
      <c r="G467" s="881"/>
      <c r="H467" s="881"/>
      <c r="I467" s="881"/>
      <c r="J467" s="881"/>
      <c r="K467" s="881"/>
      <c r="L467" s="881"/>
      <c r="M467" s="881"/>
      <c r="N467" s="881"/>
      <c r="O467" s="881"/>
      <c r="P467" s="881"/>
      <c r="Q467" s="881"/>
      <c r="R467" s="881"/>
      <c r="S467" s="881"/>
      <c r="T467" s="881"/>
      <c r="U467" s="881"/>
      <c r="V467" s="881"/>
      <c r="W467" s="881"/>
      <c r="X467" s="881"/>
      <c r="Y467" s="881"/>
      <c r="Z467" s="881"/>
      <c r="AA467" s="881"/>
      <c r="AB467" s="881"/>
      <c r="AC467" s="881"/>
      <c r="AD467" s="881"/>
      <c r="AE467" s="881"/>
      <c r="AF467" s="881"/>
      <c r="AG467" s="881"/>
      <c r="AH467" s="881"/>
      <c r="AI467" s="881"/>
      <c r="AJ467" s="881"/>
      <c r="AK467" s="881"/>
      <c r="AL467" s="881"/>
      <c r="AM467" s="881"/>
      <c r="AN467" s="881"/>
      <c r="AO467" s="881"/>
      <c r="AP467" s="881"/>
      <c r="AQ467" s="881"/>
    </row>
    <row r="468" spans="1:43" x14ac:dyDescent="0.35">
      <c r="A468" s="881"/>
      <c r="B468" s="881"/>
      <c r="C468" s="881"/>
      <c r="D468" s="881"/>
      <c r="E468" s="881"/>
      <c r="F468" s="881"/>
      <c r="G468" s="881"/>
      <c r="H468" s="881"/>
      <c r="I468" s="881"/>
      <c r="J468" s="881"/>
      <c r="K468" s="881"/>
      <c r="L468" s="881"/>
      <c r="M468" s="881"/>
      <c r="N468" s="881"/>
      <c r="O468" s="881"/>
      <c r="P468" s="881"/>
      <c r="Q468" s="881"/>
      <c r="R468" s="881"/>
      <c r="S468" s="881"/>
      <c r="T468" s="881"/>
      <c r="U468" s="881"/>
      <c r="V468" s="881"/>
      <c r="W468" s="881"/>
      <c r="X468" s="881"/>
      <c r="Y468" s="881"/>
      <c r="Z468" s="881"/>
      <c r="AA468" s="881"/>
      <c r="AB468" s="881"/>
      <c r="AC468" s="881"/>
      <c r="AD468" s="881"/>
      <c r="AE468" s="881"/>
      <c r="AF468" s="881"/>
      <c r="AG468" s="881"/>
      <c r="AH468" s="881"/>
      <c r="AI468" s="881"/>
      <c r="AJ468" s="881"/>
      <c r="AK468" s="881"/>
      <c r="AL468" s="881"/>
      <c r="AM468" s="881"/>
      <c r="AN468" s="881"/>
      <c r="AO468" s="881"/>
      <c r="AP468" s="881"/>
      <c r="AQ468" s="881"/>
    </row>
    <row r="469" spans="1:43" x14ac:dyDescent="0.35">
      <c r="A469" s="881"/>
      <c r="B469" s="881"/>
      <c r="C469" s="881"/>
      <c r="D469" s="881"/>
      <c r="E469" s="881"/>
      <c r="F469" s="881"/>
      <c r="G469" s="881"/>
      <c r="H469" s="881"/>
      <c r="I469" s="881"/>
      <c r="J469" s="881"/>
      <c r="K469" s="881"/>
      <c r="L469" s="881"/>
      <c r="M469" s="881"/>
      <c r="N469" s="881"/>
      <c r="O469" s="881"/>
      <c r="P469" s="881"/>
      <c r="Q469" s="881"/>
      <c r="R469" s="881"/>
      <c r="S469" s="881"/>
      <c r="T469" s="881"/>
      <c r="U469" s="881"/>
      <c r="V469" s="881"/>
      <c r="W469" s="881"/>
      <c r="X469" s="881"/>
      <c r="Y469" s="881"/>
      <c r="Z469" s="881"/>
      <c r="AA469" s="881"/>
      <c r="AB469" s="881"/>
      <c r="AC469" s="881"/>
      <c r="AD469" s="881"/>
      <c r="AE469" s="881"/>
      <c r="AF469" s="881"/>
      <c r="AG469" s="881"/>
      <c r="AH469" s="881"/>
      <c r="AI469" s="881"/>
      <c r="AJ469" s="881"/>
      <c r="AK469" s="881"/>
      <c r="AL469" s="881"/>
      <c r="AM469" s="881"/>
      <c r="AN469" s="881"/>
      <c r="AO469" s="881"/>
      <c r="AP469" s="881"/>
      <c r="AQ469" s="881"/>
    </row>
    <row r="470" spans="1:43" x14ac:dyDescent="0.35">
      <c r="A470" s="881"/>
      <c r="B470" s="881"/>
      <c r="C470" s="881"/>
      <c r="D470" s="881"/>
      <c r="E470" s="881"/>
      <c r="F470" s="881"/>
      <c r="G470" s="881"/>
      <c r="H470" s="881"/>
      <c r="I470" s="881"/>
      <c r="J470" s="881"/>
      <c r="K470" s="881"/>
      <c r="L470" s="881"/>
      <c r="M470" s="881"/>
      <c r="N470" s="881"/>
      <c r="O470" s="881"/>
      <c r="P470" s="881"/>
      <c r="Q470" s="881"/>
      <c r="R470" s="881"/>
      <c r="S470" s="881"/>
      <c r="T470" s="881"/>
      <c r="U470" s="881"/>
      <c r="V470" s="881"/>
      <c r="W470" s="881"/>
      <c r="X470" s="881"/>
      <c r="Y470" s="881"/>
      <c r="Z470" s="881"/>
      <c r="AA470" s="881"/>
      <c r="AB470" s="881"/>
      <c r="AC470" s="881"/>
      <c r="AD470" s="881"/>
      <c r="AE470" s="881"/>
      <c r="AF470" s="881"/>
      <c r="AG470" s="881"/>
      <c r="AH470" s="881"/>
      <c r="AI470" s="881"/>
      <c r="AJ470" s="881"/>
      <c r="AK470" s="881"/>
      <c r="AL470" s="881"/>
      <c r="AM470" s="881"/>
      <c r="AN470" s="881"/>
      <c r="AO470" s="881"/>
      <c r="AP470" s="881"/>
      <c r="AQ470" s="881"/>
    </row>
    <row r="471" spans="1:43" x14ac:dyDescent="0.35">
      <c r="A471" s="881"/>
      <c r="B471" s="881"/>
      <c r="C471" s="881"/>
      <c r="D471" s="881"/>
      <c r="E471" s="881"/>
      <c r="F471" s="881"/>
      <c r="G471" s="881"/>
      <c r="H471" s="881"/>
      <c r="I471" s="881"/>
      <c r="J471" s="881"/>
      <c r="K471" s="881"/>
      <c r="L471" s="881"/>
      <c r="M471" s="881"/>
      <c r="N471" s="881"/>
      <c r="O471" s="881"/>
      <c r="P471" s="881"/>
      <c r="Q471" s="881"/>
      <c r="R471" s="881"/>
      <c r="S471" s="881"/>
      <c r="T471" s="881"/>
      <c r="U471" s="881"/>
      <c r="V471" s="881"/>
      <c r="W471" s="881"/>
      <c r="X471" s="881"/>
      <c r="Y471" s="881"/>
      <c r="Z471" s="881"/>
      <c r="AA471" s="881"/>
      <c r="AB471" s="881"/>
      <c r="AC471" s="881"/>
      <c r="AD471" s="881"/>
      <c r="AE471" s="881"/>
      <c r="AF471" s="881"/>
      <c r="AG471" s="881"/>
      <c r="AH471" s="881"/>
      <c r="AI471" s="881"/>
      <c r="AJ471" s="881"/>
      <c r="AK471" s="881"/>
      <c r="AL471" s="881"/>
      <c r="AM471" s="881"/>
      <c r="AN471" s="881"/>
      <c r="AO471" s="881"/>
      <c r="AP471" s="881"/>
      <c r="AQ471" s="881"/>
    </row>
    <row r="472" spans="1:43" x14ac:dyDescent="0.35">
      <c r="A472" s="881"/>
      <c r="B472" s="881"/>
      <c r="C472" s="881"/>
      <c r="D472" s="881"/>
      <c r="E472" s="881"/>
      <c r="F472" s="881"/>
      <c r="G472" s="881"/>
      <c r="H472" s="881"/>
      <c r="I472" s="881"/>
      <c r="J472" s="881"/>
      <c r="K472" s="881"/>
      <c r="L472" s="881"/>
      <c r="M472" s="881"/>
      <c r="N472" s="881"/>
      <c r="O472" s="881"/>
      <c r="P472" s="881"/>
      <c r="Q472" s="881"/>
      <c r="R472" s="881"/>
      <c r="S472" s="881"/>
      <c r="T472" s="881"/>
      <c r="U472" s="881"/>
      <c r="V472" s="881"/>
      <c r="W472" s="881"/>
      <c r="X472" s="881"/>
      <c r="Y472" s="881"/>
      <c r="Z472" s="881"/>
      <c r="AA472" s="881"/>
      <c r="AB472" s="881"/>
      <c r="AC472" s="881"/>
      <c r="AD472" s="881"/>
      <c r="AE472" s="881"/>
      <c r="AF472" s="881"/>
      <c r="AG472" s="881"/>
      <c r="AH472" s="881"/>
      <c r="AI472" s="881"/>
      <c r="AJ472" s="881"/>
      <c r="AK472" s="881"/>
      <c r="AL472" s="881"/>
      <c r="AM472" s="881"/>
      <c r="AN472" s="881"/>
      <c r="AO472" s="881"/>
      <c r="AP472" s="881"/>
      <c r="AQ472" s="881"/>
    </row>
    <row r="473" spans="1:43" x14ac:dyDescent="0.35">
      <c r="A473" s="881"/>
      <c r="B473" s="881"/>
      <c r="C473" s="881"/>
      <c r="D473" s="881"/>
      <c r="E473" s="881"/>
      <c r="F473" s="881"/>
      <c r="G473" s="881"/>
      <c r="H473" s="881"/>
      <c r="I473" s="881"/>
      <c r="J473" s="881"/>
      <c r="K473" s="881"/>
      <c r="L473" s="881"/>
      <c r="M473" s="881"/>
      <c r="N473" s="881"/>
      <c r="O473" s="881"/>
      <c r="P473" s="881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1"/>
      <c r="AF473" s="881"/>
      <c r="AG473" s="881"/>
      <c r="AH473" s="881"/>
      <c r="AI473" s="881"/>
      <c r="AJ473" s="881"/>
      <c r="AK473" s="881"/>
      <c r="AL473" s="881"/>
      <c r="AM473" s="881"/>
      <c r="AN473" s="881"/>
      <c r="AO473" s="881"/>
      <c r="AP473" s="881"/>
      <c r="AQ473" s="881"/>
    </row>
    <row r="474" spans="1:43" x14ac:dyDescent="0.35">
      <c r="A474" s="881"/>
      <c r="B474" s="881"/>
      <c r="C474" s="881"/>
      <c r="D474" s="881"/>
      <c r="E474" s="881"/>
      <c r="F474" s="881"/>
      <c r="G474" s="881"/>
      <c r="H474" s="881"/>
      <c r="I474" s="881"/>
      <c r="J474" s="881"/>
      <c r="K474" s="881"/>
      <c r="L474" s="881"/>
      <c r="M474" s="881"/>
      <c r="N474" s="881"/>
      <c r="O474" s="881"/>
      <c r="P474" s="881"/>
      <c r="Q474" s="881"/>
      <c r="R474" s="881"/>
      <c r="S474" s="881"/>
      <c r="T474" s="881"/>
      <c r="U474" s="881"/>
      <c r="V474" s="881"/>
      <c r="W474" s="881"/>
      <c r="X474" s="881"/>
      <c r="Y474" s="881"/>
      <c r="Z474" s="881"/>
      <c r="AA474" s="881"/>
      <c r="AB474" s="881"/>
      <c r="AC474" s="881"/>
      <c r="AD474" s="881"/>
      <c r="AE474" s="881"/>
      <c r="AF474" s="881"/>
      <c r="AG474" s="881"/>
      <c r="AH474" s="881"/>
      <c r="AI474" s="881"/>
      <c r="AJ474" s="881"/>
      <c r="AK474" s="881"/>
      <c r="AL474" s="881"/>
      <c r="AM474" s="881"/>
      <c r="AN474" s="881"/>
      <c r="AO474" s="881"/>
      <c r="AP474" s="881"/>
      <c r="AQ474" s="881"/>
    </row>
    <row r="475" spans="1:43" x14ac:dyDescent="0.35">
      <c r="A475" s="881"/>
      <c r="B475" s="881"/>
      <c r="C475" s="881"/>
      <c r="D475" s="881"/>
      <c r="E475" s="881"/>
      <c r="F475" s="881"/>
      <c r="G475" s="881"/>
      <c r="H475" s="881"/>
      <c r="I475" s="881"/>
      <c r="J475" s="881"/>
      <c r="K475" s="881"/>
      <c r="L475" s="881"/>
      <c r="M475" s="881"/>
      <c r="N475" s="881"/>
      <c r="O475" s="881"/>
      <c r="P475" s="881"/>
      <c r="Q475" s="881"/>
      <c r="R475" s="881"/>
      <c r="S475" s="881"/>
      <c r="T475" s="881"/>
      <c r="U475" s="881"/>
      <c r="V475" s="881"/>
      <c r="W475" s="881"/>
      <c r="X475" s="881"/>
      <c r="Y475" s="881"/>
      <c r="Z475" s="881"/>
      <c r="AA475" s="881"/>
      <c r="AB475" s="881"/>
      <c r="AC475" s="881"/>
      <c r="AD475" s="881"/>
      <c r="AE475" s="881"/>
      <c r="AF475" s="881"/>
      <c r="AG475" s="881"/>
      <c r="AH475" s="881"/>
      <c r="AI475" s="881"/>
      <c r="AJ475" s="881"/>
      <c r="AK475" s="881"/>
      <c r="AL475" s="881"/>
      <c r="AM475" s="881"/>
      <c r="AN475" s="881"/>
      <c r="AO475" s="881"/>
      <c r="AP475" s="881"/>
      <c r="AQ475" s="881"/>
    </row>
    <row r="476" spans="1:43" x14ac:dyDescent="0.35">
      <c r="A476" s="881"/>
      <c r="B476" s="881"/>
      <c r="C476" s="881"/>
      <c r="D476" s="881"/>
      <c r="E476" s="881"/>
      <c r="F476" s="881"/>
      <c r="G476" s="881"/>
      <c r="H476" s="881"/>
      <c r="I476" s="881"/>
      <c r="J476" s="881"/>
      <c r="K476" s="881"/>
      <c r="L476" s="881"/>
      <c r="M476" s="881"/>
      <c r="N476" s="881"/>
      <c r="O476" s="881"/>
      <c r="P476" s="881"/>
      <c r="Q476" s="881"/>
      <c r="R476" s="881"/>
      <c r="S476" s="881"/>
      <c r="T476" s="881"/>
      <c r="U476" s="881"/>
      <c r="V476" s="881"/>
      <c r="W476" s="881"/>
      <c r="X476" s="881"/>
      <c r="Y476" s="881"/>
      <c r="Z476" s="881"/>
      <c r="AA476" s="881"/>
      <c r="AB476" s="881"/>
      <c r="AC476" s="881"/>
      <c r="AD476" s="881"/>
      <c r="AE476" s="881"/>
      <c r="AF476" s="881"/>
      <c r="AG476" s="881"/>
      <c r="AH476" s="881"/>
      <c r="AI476" s="881"/>
      <c r="AJ476" s="881"/>
      <c r="AK476" s="881"/>
      <c r="AL476" s="881"/>
      <c r="AM476" s="881"/>
      <c r="AN476" s="881"/>
      <c r="AO476" s="881"/>
      <c r="AP476" s="881"/>
      <c r="AQ476" s="881"/>
    </row>
    <row r="477" spans="1:43" x14ac:dyDescent="0.35">
      <c r="A477" s="881"/>
      <c r="B477" s="881"/>
      <c r="C477" s="881"/>
      <c r="D477" s="881"/>
      <c r="E477" s="881"/>
      <c r="F477" s="881"/>
      <c r="G477" s="881"/>
      <c r="H477" s="881"/>
      <c r="I477" s="881"/>
      <c r="J477" s="881"/>
      <c r="K477" s="881"/>
      <c r="L477" s="881"/>
      <c r="M477" s="881"/>
      <c r="N477" s="881"/>
      <c r="O477" s="881"/>
      <c r="P477" s="881"/>
      <c r="Q477" s="881"/>
      <c r="R477" s="881"/>
      <c r="S477" s="881"/>
      <c r="T477" s="881"/>
      <c r="U477" s="881"/>
      <c r="V477" s="881"/>
      <c r="W477" s="881"/>
      <c r="X477" s="881"/>
      <c r="Y477" s="881"/>
      <c r="Z477" s="881"/>
      <c r="AA477" s="881"/>
      <c r="AB477" s="881"/>
      <c r="AC477" s="881"/>
      <c r="AD477" s="881"/>
      <c r="AE477" s="881"/>
      <c r="AF477" s="881"/>
      <c r="AG477" s="881"/>
      <c r="AH477" s="881"/>
      <c r="AI477" s="881"/>
      <c r="AJ477" s="881"/>
      <c r="AK477" s="881"/>
      <c r="AL477" s="881"/>
      <c r="AM477" s="881"/>
      <c r="AN477" s="881"/>
      <c r="AO477" s="881"/>
      <c r="AP477" s="881"/>
      <c r="AQ477" s="881"/>
    </row>
    <row r="478" spans="1:43" x14ac:dyDescent="0.35">
      <c r="A478" s="881"/>
      <c r="B478" s="881"/>
      <c r="C478" s="881"/>
      <c r="D478" s="881"/>
      <c r="E478" s="881"/>
      <c r="F478" s="881"/>
      <c r="G478" s="881"/>
      <c r="H478" s="881"/>
      <c r="I478" s="881"/>
      <c r="J478" s="881"/>
      <c r="K478" s="881"/>
      <c r="L478" s="881"/>
      <c r="M478" s="881"/>
      <c r="N478" s="881"/>
      <c r="O478" s="881"/>
      <c r="P478" s="881"/>
      <c r="Q478" s="881"/>
      <c r="R478" s="881"/>
      <c r="S478" s="881"/>
      <c r="T478" s="881"/>
      <c r="U478" s="881"/>
      <c r="V478" s="881"/>
      <c r="W478" s="881"/>
      <c r="X478" s="881"/>
      <c r="Y478" s="881"/>
      <c r="Z478" s="881"/>
      <c r="AA478" s="881"/>
      <c r="AB478" s="881"/>
      <c r="AC478" s="881"/>
      <c r="AD478" s="881"/>
      <c r="AE478" s="881"/>
      <c r="AF478" s="881"/>
      <c r="AG478" s="881"/>
      <c r="AH478" s="881"/>
      <c r="AI478" s="881"/>
      <c r="AJ478" s="881"/>
      <c r="AK478" s="881"/>
      <c r="AL478" s="881"/>
      <c r="AM478" s="881"/>
      <c r="AN478" s="881"/>
      <c r="AO478" s="881"/>
      <c r="AP478" s="881"/>
      <c r="AQ478" s="881"/>
    </row>
    <row r="479" spans="1:43" x14ac:dyDescent="0.35">
      <c r="A479" s="881"/>
      <c r="B479" s="881"/>
      <c r="C479" s="881"/>
      <c r="D479" s="881"/>
      <c r="E479" s="881"/>
      <c r="F479" s="881"/>
      <c r="G479" s="881"/>
      <c r="H479" s="881"/>
      <c r="I479" s="881"/>
      <c r="J479" s="881"/>
      <c r="K479" s="881"/>
      <c r="L479" s="881"/>
      <c r="M479" s="881"/>
      <c r="N479" s="881"/>
      <c r="O479" s="881"/>
      <c r="P479" s="881"/>
      <c r="Q479" s="881"/>
      <c r="R479" s="881"/>
      <c r="S479" s="881"/>
      <c r="T479" s="881"/>
      <c r="U479" s="881"/>
      <c r="V479" s="881"/>
      <c r="W479" s="881"/>
      <c r="X479" s="881"/>
      <c r="Y479" s="881"/>
      <c r="Z479" s="881"/>
      <c r="AA479" s="881"/>
      <c r="AB479" s="881"/>
      <c r="AC479" s="881"/>
      <c r="AD479" s="881"/>
      <c r="AE479" s="881"/>
      <c r="AF479" s="881"/>
      <c r="AG479" s="881"/>
      <c r="AH479" s="881"/>
      <c r="AI479" s="881"/>
      <c r="AJ479" s="881"/>
      <c r="AK479" s="881"/>
      <c r="AL479" s="881"/>
      <c r="AM479" s="881"/>
      <c r="AN479" s="881"/>
      <c r="AO479" s="881"/>
      <c r="AP479" s="881"/>
      <c r="AQ479" s="881"/>
    </row>
    <row r="480" spans="1:43" x14ac:dyDescent="0.35">
      <c r="A480" s="881"/>
      <c r="B480" s="881"/>
      <c r="C480" s="881"/>
      <c r="D480" s="881"/>
      <c r="E480" s="881"/>
      <c r="F480" s="881"/>
      <c r="G480" s="881"/>
      <c r="H480" s="881"/>
      <c r="I480" s="881"/>
      <c r="J480" s="881"/>
      <c r="K480" s="881"/>
      <c r="L480" s="881"/>
      <c r="M480" s="881"/>
      <c r="N480" s="881"/>
      <c r="O480" s="881"/>
      <c r="P480" s="881"/>
      <c r="Q480" s="881"/>
      <c r="R480" s="881"/>
      <c r="S480" s="881"/>
      <c r="T480" s="881"/>
      <c r="U480" s="881"/>
      <c r="V480" s="881"/>
      <c r="W480" s="881"/>
      <c r="X480" s="881"/>
      <c r="Y480" s="881"/>
      <c r="Z480" s="881"/>
      <c r="AA480" s="881"/>
      <c r="AB480" s="881"/>
      <c r="AC480" s="881"/>
      <c r="AD480" s="881"/>
      <c r="AE480" s="881"/>
      <c r="AF480" s="881"/>
      <c r="AG480" s="881"/>
      <c r="AH480" s="881"/>
      <c r="AI480" s="881"/>
      <c r="AJ480" s="881"/>
      <c r="AK480" s="881"/>
      <c r="AL480" s="881"/>
      <c r="AM480" s="881"/>
      <c r="AN480" s="881"/>
      <c r="AO480" s="881"/>
      <c r="AP480" s="881"/>
      <c r="AQ480" s="881"/>
    </row>
    <row r="481" spans="1:43" x14ac:dyDescent="0.35">
      <c r="A481" s="881"/>
      <c r="B481" s="881"/>
      <c r="C481" s="881"/>
      <c r="D481" s="881"/>
      <c r="E481" s="881"/>
      <c r="F481" s="881"/>
      <c r="G481" s="881"/>
      <c r="H481" s="881"/>
      <c r="I481" s="881"/>
      <c r="J481" s="881"/>
      <c r="K481" s="881"/>
      <c r="L481" s="881"/>
      <c r="M481" s="881"/>
      <c r="N481" s="881"/>
      <c r="O481" s="881"/>
      <c r="P481" s="881"/>
      <c r="Q481" s="881"/>
      <c r="R481" s="881"/>
      <c r="S481" s="881"/>
      <c r="T481" s="881"/>
      <c r="U481" s="881"/>
      <c r="V481" s="881"/>
      <c r="W481" s="881"/>
      <c r="X481" s="881"/>
      <c r="Y481" s="881"/>
      <c r="Z481" s="881"/>
      <c r="AA481" s="881"/>
      <c r="AB481" s="881"/>
      <c r="AC481" s="881"/>
      <c r="AD481" s="881"/>
      <c r="AE481" s="881"/>
      <c r="AF481" s="881"/>
      <c r="AG481" s="881"/>
      <c r="AH481" s="881"/>
      <c r="AI481" s="881"/>
      <c r="AJ481" s="881"/>
      <c r="AK481" s="881"/>
      <c r="AL481" s="881"/>
      <c r="AM481" s="881"/>
      <c r="AN481" s="881"/>
      <c r="AO481" s="881"/>
      <c r="AP481" s="881"/>
      <c r="AQ481" s="881"/>
    </row>
    <row r="482" spans="1:43" x14ac:dyDescent="0.35">
      <c r="A482" s="881"/>
      <c r="B482" s="881"/>
      <c r="C482" s="881"/>
      <c r="D482" s="881"/>
      <c r="E482" s="881"/>
      <c r="F482" s="881"/>
      <c r="G482" s="881"/>
      <c r="H482" s="881"/>
      <c r="I482" s="881"/>
      <c r="J482" s="881"/>
      <c r="K482" s="881"/>
      <c r="L482" s="881"/>
      <c r="M482" s="881"/>
      <c r="N482" s="881"/>
      <c r="O482" s="881"/>
      <c r="P482" s="881"/>
      <c r="Q482" s="881"/>
      <c r="R482" s="881"/>
      <c r="S482" s="881"/>
      <c r="T482" s="881"/>
      <c r="U482" s="881"/>
      <c r="V482" s="881"/>
      <c r="W482" s="881"/>
      <c r="X482" s="881"/>
      <c r="Y482" s="881"/>
      <c r="Z482" s="881"/>
      <c r="AA482" s="881"/>
      <c r="AB482" s="881"/>
      <c r="AC482" s="881"/>
      <c r="AD482" s="881"/>
      <c r="AE482" s="881"/>
      <c r="AF482" s="881"/>
      <c r="AG482" s="881"/>
      <c r="AH482" s="881"/>
      <c r="AI482" s="881"/>
      <c r="AJ482" s="881"/>
      <c r="AK482" s="881"/>
      <c r="AL482" s="881"/>
      <c r="AM482" s="881"/>
      <c r="AN482" s="881"/>
      <c r="AO482" s="881"/>
      <c r="AP482" s="881"/>
      <c r="AQ482" s="881"/>
    </row>
    <row r="483" spans="1:43" x14ac:dyDescent="0.35">
      <c r="A483" s="881"/>
      <c r="B483" s="881"/>
      <c r="C483" s="881"/>
      <c r="D483" s="881"/>
      <c r="E483" s="881"/>
      <c r="F483" s="881"/>
      <c r="G483" s="881"/>
      <c r="H483" s="881"/>
      <c r="I483" s="881"/>
      <c r="J483" s="881"/>
      <c r="K483" s="881"/>
      <c r="L483" s="881"/>
      <c r="M483" s="881"/>
      <c r="N483" s="881"/>
      <c r="O483" s="881"/>
      <c r="P483" s="881"/>
      <c r="Q483" s="881"/>
      <c r="R483" s="881"/>
      <c r="S483" s="881"/>
      <c r="T483" s="881"/>
      <c r="U483" s="881"/>
      <c r="V483" s="881"/>
      <c r="W483" s="881"/>
      <c r="X483" s="881"/>
      <c r="Y483" s="881"/>
      <c r="Z483" s="881"/>
      <c r="AA483" s="881"/>
      <c r="AB483" s="881"/>
      <c r="AC483" s="881"/>
      <c r="AD483" s="881"/>
      <c r="AE483" s="881"/>
      <c r="AF483" s="881"/>
      <c r="AG483" s="881"/>
      <c r="AH483" s="881"/>
      <c r="AI483" s="881"/>
      <c r="AJ483" s="881"/>
      <c r="AK483" s="881"/>
      <c r="AL483" s="881"/>
      <c r="AM483" s="881"/>
      <c r="AN483" s="881"/>
      <c r="AO483" s="881"/>
      <c r="AP483" s="881"/>
      <c r="AQ483" s="881"/>
    </row>
    <row r="484" spans="1:43" x14ac:dyDescent="0.35">
      <c r="A484" s="881"/>
      <c r="B484" s="881"/>
      <c r="C484" s="881"/>
      <c r="D484" s="881"/>
      <c r="E484" s="881"/>
      <c r="F484" s="881"/>
      <c r="G484" s="881"/>
      <c r="H484" s="881"/>
      <c r="I484" s="881"/>
      <c r="J484" s="881"/>
      <c r="K484" s="881"/>
      <c r="L484" s="881"/>
      <c r="M484" s="881"/>
      <c r="N484" s="881"/>
      <c r="O484" s="881"/>
      <c r="P484" s="881"/>
      <c r="Q484" s="881"/>
      <c r="R484" s="881"/>
      <c r="S484" s="881"/>
      <c r="T484" s="881"/>
      <c r="U484" s="881"/>
      <c r="V484" s="881"/>
      <c r="W484" s="881"/>
      <c r="X484" s="881"/>
      <c r="Y484" s="881"/>
      <c r="Z484" s="881"/>
      <c r="AA484" s="881"/>
      <c r="AB484" s="881"/>
      <c r="AC484" s="881"/>
      <c r="AD484" s="881"/>
      <c r="AE484" s="881"/>
      <c r="AF484" s="881"/>
      <c r="AG484" s="881"/>
      <c r="AH484" s="881"/>
      <c r="AI484" s="881"/>
      <c r="AJ484" s="881"/>
      <c r="AK484" s="881"/>
      <c r="AL484" s="881"/>
      <c r="AM484" s="881"/>
      <c r="AN484" s="881"/>
      <c r="AO484" s="881"/>
      <c r="AP484" s="881"/>
      <c r="AQ484" s="881"/>
    </row>
    <row r="485" spans="1:43" x14ac:dyDescent="0.35">
      <c r="A485" s="881"/>
      <c r="B485" s="881"/>
      <c r="C485" s="881"/>
      <c r="D485" s="881"/>
      <c r="E485" s="881"/>
      <c r="F485" s="881"/>
      <c r="G485" s="881"/>
      <c r="H485" s="881"/>
      <c r="I485" s="881"/>
      <c r="J485" s="881"/>
      <c r="K485" s="881"/>
      <c r="L485" s="881"/>
      <c r="M485" s="881"/>
      <c r="N485" s="881"/>
      <c r="O485" s="881"/>
      <c r="P485" s="881"/>
      <c r="Q485" s="881"/>
      <c r="R485" s="881"/>
      <c r="S485" s="881"/>
      <c r="T485" s="881"/>
      <c r="U485" s="881"/>
      <c r="V485" s="881"/>
      <c r="W485" s="881"/>
      <c r="X485" s="881"/>
      <c r="Y485" s="881"/>
      <c r="Z485" s="881"/>
      <c r="AA485" s="881"/>
      <c r="AB485" s="881"/>
      <c r="AC485" s="881"/>
      <c r="AD485" s="881"/>
      <c r="AE485" s="881"/>
      <c r="AF485" s="881"/>
      <c r="AG485" s="881"/>
      <c r="AH485" s="881"/>
      <c r="AI485" s="881"/>
      <c r="AJ485" s="881"/>
      <c r="AK485" s="881"/>
      <c r="AL485" s="881"/>
      <c r="AM485" s="881"/>
      <c r="AN485" s="881"/>
      <c r="AO485" s="881"/>
      <c r="AP485" s="881"/>
      <c r="AQ485" s="881"/>
    </row>
    <row r="486" spans="1:43" x14ac:dyDescent="0.35">
      <c r="A486" s="881"/>
      <c r="B486" s="881"/>
      <c r="C486" s="881"/>
      <c r="D486" s="881"/>
      <c r="E486" s="881"/>
      <c r="F486" s="881"/>
      <c r="G486" s="881"/>
      <c r="H486" s="881"/>
      <c r="I486" s="881"/>
      <c r="J486" s="881"/>
      <c r="K486" s="881"/>
      <c r="L486" s="881"/>
      <c r="M486" s="881"/>
      <c r="N486" s="881"/>
      <c r="O486" s="881"/>
      <c r="P486" s="881"/>
      <c r="Q486" s="881"/>
      <c r="R486" s="881"/>
      <c r="S486" s="881"/>
      <c r="T486" s="881"/>
      <c r="U486" s="881"/>
      <c r="V486" s="881"/>
      <c r="W486" s="881"/>
      <c r="X486" s="881"/>
      <c r="Y486" s="881"/>
      <c r="Z486" s="881"/>
      <c r="AA486" s="881"/>
      <c r="AB486" s="881"/>
      <c r="AC486" s="881"/>
      <c r="AD486" s="881"/>
      <c r="AE486" s="881"/>
      <c r="AF486" s="881"/>
      <c r="AG486" s="881"/>
      <c r="AH486" s="881"/>
      <c r="AI486" s="881"/>
      <c r="AJ486" s="881"/>
      <c r="AK486" s="881"/>
      <c r="AL486" s="881"/>
      <c r="AM486" s="881"/>
      <c r="AN486" s="881"/>
      <c r="AO486" s="881"/>
      <c r="AP486" s="881"/>
      <c r="AQ486" s="881"/>
    </row>
    <row r="487" spans="1:43" x14ac:dyDescent="0.35">
      <c r="A487" s="881"/>
      <c r="B487" s="881"/>
      <c r="C487" s="881"/>
      <c r="D487" s="881"/>
      <c r="E487" s="881"/>
      <c r="F487" s="881"/>
      <c r="G487" s="881"/>
      <c r="H487" s="881"/>
      <c r="I487" s="881"/>
      <c r="J487" s="881"/>
      <c r="K487" s="881"/>
      <c r="L487" s="881"/>
      <c r="M487" s="881"/>
      <c r="N487" s="881"/>
      <c r="O487" s="881"/>
      <c r="P487" s="881"/>
      <c r="Q487" s="881"/>
      <c r="R487" s="881"/>
      <c r="S487" s="881"/>
      <c r="T487" s="881"/>
      <c r="U487" s="881"/>
      <c r="V487" s="881"/>
      <c r="W487" s="881"/>
      <c r="X487" s="881"/>
      <c r="Y487" s="881"/>
      <c r="Z487" s="881"/>
      <c r="AA487" s="881"/>
      <c r="AB487" s="881"/>
      <c r="AC487" s="881"/>
      <c r="AD487" s="881"/>
      <c r="AE487" s="881"/>
      <c r="AF487" s="881"/>
      <c r="AG487" s="881"/>
      <c r="AH487" s="881"/>
      <c r="AI487" s="881"/>
      <c r="AJ487" s="881"/>
      <c r="AK487" s="881"/>
      <c r="AL487" s="881"/>
      <c r="AM487" s="881"/>
      <c r="AN487" s="881"/>
      <c r="AO487" s="881"/>
      <c r="AP487" s="881"/>
      <c r="AQ487" s="881"/>
    </row>
    <row r="488" spans="1:43" x14ac:dyDescent="0.35">
      <c r="A488" s="881"/>
      <c r="B488" s="881"/>
      <c r="C488" s="881"/>
      <c r="D488" s="881"/>
      <c r="E488" s="881"/>
      <c r="F488" s="881"/>
      <c r="G488" s="881"/>
      <c r="H488" s="881"/>
      <c r="I488" s="881"/>
      <c r="J488" s="881"/>
      <c r="K488" s="881"/>
      <c r="L488" s="881"/>
      <c r="M488" s="881"/>
      <c r="N488" s="881"/>
      <c r="O488" s="881"/>
      <c r="P488" s="881"/>
      <c r="Q488" s="881"/>
      <c r="R488" s="881"/>
      <c r="S488" s="881"/>
      <c r="T488" s="881"/>
      <c r="U488" s="881"/>
      <c r="V488" s="881"/>
      <c r="W488" s="881"/>
      <c r="X488" s="881"/>
      <c r="Y488" s="881"/>
      <c r="Z488" s="881"/>
      <c r="AA488" s="881"/>
      <c r="AB488" s="881"/>
      <c r="AC488" s="881"/>
      <c r="AD488" s="881"/>
      <c r="AE488" s="881"/>
      <c r="AF488" s="881"/>
      <c r="AG488" s="881"/>
      <c r="AH488" s="881"/>
      <c r="AI488" s="881"/>
      <c r="AJ488" s="881"/>
      <c r="AK488" s="881"/>
      <c r="AL488" s="881"/>
      <c r="AM488" s="881"/>
      <c r="AN488" s="881"/>
      <c r="AO488" s="881"/>
      <c r="AP488" s="881"/>
      <c r="AQ488" s="881"/>
    </row>
    <row r="489" spans="1:43" x14ac:dyDescent="0.35">
      <c r="A489" s="881"/>
      <c r="B489" s="881"/>
      <c r="C489" s="881"/>
      <c r="D489" s="881"/>
      <c r="E489" s="881"/>
      <c r="F489" s="881"/>
      <c r="G489" s="881"/>
      <c r="H489" s="881"/>
      <c r="I489" s="881"/>
      <c r="J489" s="881"/>
      <c r="K489" s="881"/>
      <c r="L489" s="881"/>
      <c r="M489" s="881"/>
      <c r="N489" s="881"/>
      <c r="O489" s="881"/>
      <c r="P489" s="881"/>
      <c r="Q489" s="881"/>
      <c r="R489" s="881"/>
      <c r="S489" s="881"/>
      <c r="T489" s="881"/>
      <c r="U489" s="881"/>
      <c r="V489" s="881"/>
      <c r="W489" s="881"/>
      <c r="X489" s="881"/>
      <c r="Y489" s="881"/>
      <c r="Z489" s="881"/>
      <c r="AA489" s="881"/>
      <c r="AB489" s="881"/>
      <c r="AC489" s="881"/>
      <c r="AD489" s="881"/>
      <c r="AE489" s="881"/>
      <c r="AF489" s="881"/>
      <c r="AG489" s="881"/>
      <c r="AH489" s="881"/>
      <c r="AI489" s="881"/>
      <c r="AJ489" s="881"/>
      <c r="AK489" s="881"/>
      <c r="AL489" s="881"/>
      <c r="AM489" s="881"/>
      <c r="AN489" s="881"/>
      <c r="AO489" s="881"/>
      <c r="AP489" s="881"/>
      <c r="AQ489" s="881"/>
    </row>
    <row r="490" spans="1:43" x14ac:dyDescent="0.35">
      <c r="A490" s="881"/>
      <c r="B490" s="881"/>
      <c r="C490" s="881"/>
      <c r="D490" s="881"/>
      <c r="E490" s="881"/>
      <c r="F490" s="881"/>
      <c r="G490" s="881"/>
      <c r="H490" s="881"/>
      <c r="I490" s="881"/>
      <c r="J490" s="881"/>
      <c r="K490" s="881"/>
      <c r="L490" s="881"/>
      <c r="M490" s="881"/>
      <c r="N490" s="881"/>
      <c r="O490" s="881"/>
      <c r="P490" s="881"/>
      <c r="Q490" s="881"/>
      <c r="R490" s="881"/>
      <c r="S490" s="881"/>
      <c r="T490" s="881"/>
      <c r="U490" s="881"/>
      <c r="V490" s="881"/>
      <c r="W490" s="881"/>
      <c r="X490" s="881"/>
      <c r="Y490" s="881"/>
      <c r="Z490" s="881"/>
      <c r="AA490" s="881"/>
      <c r="AB490" s="881"/>
      <c r="AC490" s="881"/>
      <c r="AD490" s="881"/>
      <c r="AE490" s="881"/>
      <c r="AF490" s="881"/>
      <c r="AG490" s="881"/>
      <c r="AH490" s="881"/>
      <c r="AI490" s="881"/>
      <c r="AJ490" s="881"/>
      <c r="AK490" s="881"/>
      <c r="AL490" s="881"/>
      <c r="AM490" s="881"/>
      <c r="AN490" s="881"/>
      <c r="AO490" s="881"/>
      <c r="AP490" s="881"/>
      <c r="AQ490" s="881"/>
    </row>
    <row r="491" spans="1:43" x14ac:dyDescent="0.35">
      <c r="A491" s="881"/>
      <c r="B491" s="881"/>
      <c r="C491" s="881"/>
      <c r="D491" s="881"/>
      <c r="E491" s="881"/>
      <c r="F491" s="881"/>
      <c r="G491" s="881"/>
      <c r="H491" s="881"/>
      <c r="I491" s="881"/>
      <c r="J491" s="881"/>
      <c r="K491" s="881"/>
      <c r="L491" s="881"/>
      <c r="M491" s="881"/>
      <c r="N491" s="881"/>
      <c r="O491" s="881"/>
      <c r="P491" s="881"/>
      <c r="Q491" s="881"/>
      <c r="R491" s="881"/>
      <c r="S491" s="881"/>
      <c r="T491" s="881"/>
      <c r="U491" s="881"/>
      <c r="V491" s="881"/>
      <c r="W491" s="881"/>
      <c r="X491" s="881"/>
      <c r="Y491" s="881"/>
      <c r="Z491" s="881"/>
      <c r="AA491" s="881"/>
      <c r="AB491" s="881"/>
      <c r="AC491" s="881"/>
      <c r="AD491" s="881"/>
      <c r="AE491" s="881"/>
      <c r="AF491" s="881"/>
      <c r="AG491" s="881"/>
      <c r="AH491" s="881"/>
      <c r="AI491" s="881"/>
      <c r="AJ491" s="881"/>
      <c r="AK491" s="881"/>
      <c r="AL491" s="881"/>
      <c r="AM491" s="881"/>
      <c r="AN491" s="881"/>
      <c r="AO491" s="881"/>
      <c r="AP491" s="881"/>
      <c r="AQ491" s="881"/>
    </row>
    <row r="492" spans="1:43" x14ac:dyDescent="0.35">
      <c r="A492" s="881"/>
      <c r="B492" s="881"/>
      <c r="C492" s="881"/>
      <c r="D492" s="881"/>
      <c r="E492" s="881"/>
      <c r="F492" s="881"/>
      <c r="G492" s="881"/>
      <c r="H492" s="881"/>
      <c r="I492" s="881"/>
      <c r="J492" s="881"/>
      <c r="K492" s="881"/>
      <c r="L492" s="881"/>
      <c r="M492" s="881"/>
      <c r="N492" s="881"/>
      <c r="O492" s="881"/>
      <c r="P492" s="881"/>
      <c r="Q492" s="881"/>
      <c r="R492" s="881"/>
      <c r="S492" s="881"/>
      <c r="T492" s="881"/>
      <c r="U492" s="881"/>
      <c r="V492" s="881"/>
      <c r="W492" s="881"/>
      <c r="X492" s="881"/>
      <c r="Y492" s="881"/>
      <c r="Z492" s="881"/>
      <c r="AA492" s="881"/>
      <c r="AB492" s="881"/>
      <c r="AC492" s="881"/>
      <c r="AD492" s="881"/>
      <c r="AE492" s="881"/>
      <c r="AF492" s="881"/>
      <c r="AG492" s="881"/>
      <c r="AH492" s="881"/>
      <c r="AI492" s="881"/>
      <c r="AJ492" s="881"/>
      <c r="AK492" s="881"/>
      <c r="AL492" s="881"/>
      <c r="AM492" s="881"/>
      <c r="AN492" s="881"/>
      <c r="AO492" s="881"/>
      <c r="AP492" s="881"/>
      <c r="AQ492" s="881"/>
    </row>
    <row r="493" spans="1:43" x14ac:dyDescent="0.35">
      <c r="A493" s="881"/>
      <c r="B493" s="881"/>
      <c r="C493" s="881"/>
      <c r="D493" s="881"/>
      <c r="E493" s="881"/>
      <c r="F493" s="881"/>
      <c r="G493" s="881"/>
      <c r="H493" s="881"/>
      <c r="I493" s="881"/>
      <c r="J493" s="881"/>
      <c r="K493" s="881"/>
      <c r="L493" s="881"/>
      <c r="M493" s="881"/>
      <c r="N493" s="881"/>
      <c r="O493" s="881"/>
      <c r="P493" s="881"/>
      <c r="Q493" s="881"/>
      <c r="R493" s="881"/>
      <c r="S493" s="881"/>
      <c r="T493" s="881"/>
      <c r="U493" s="881"/>
      <c r="V493" s="881"/>
      <c r="W493" s="881"/>
      <c r="X493" s="881"/>
      <c r="Y493" s="881"/>
      <c r="Z493" s="881"/>
      <c r="AA493" s="881"/>
      <c r="AB493" s="881"/>
      <c r="AC493" s="881"/>
      <c r="AD493" s="881"/>
      <c r="AE493" s="881"/>
      <c r="AF493" s="881"/>
      <c r="AG493" s="881"/>
      <c r="AH493" s="881"/>
      <c r="AI493" s="881"/>
      <c r="AJ493" s="881"/>
      <c r="AK493" s="881"/>
      <c r="AL493" s="881"/>
      <c r="AM493" s="881"/>
      <c r="AN493" s="881"/>
      <c r="AO493" s="881"/>
      <c r="AP493" s="881"/>
      <c r="AQ493" s="881"/>
    </row>
    <row r="494" spans="1:43" x14ac:dyDescent="0.35">
      <c r="A494" s="881"/>
      <c r="B494" s="881"/>
      <c r="C494" s="881"/>
      <c r="D494" s="881"/>
      <c r="E494" s="881"/>
      <c r="F494" s="881"/>
      <c r="G494" s="881"/>
      <c r="H494" s="881"/>
      <c r="I494" s="881"/>
      <c r="J494" s="881"/>
      <c r="K494" s="881"/>
      <c r="L494" s="881"/>
      <c r="M494" s="881"/>
      <c r="N494" s="881"/>
      <c r="O494" s="881"/>
      <c r="P494" s="881"/>
      <c r="Q494" s="881"/>
      <c r="R494" s="881"/>
      <c r="S494" s="881"/>
      <c r="T494" s="881"/>
      <c r="U494" s="881"/>
      <c r="V494" s="881"/>
      <c r="W494" s="881"/>
      <c r="X494" s="881"/>
      <c r="Y494" s="881"/>
      <c r="Z494" s="881"/>
      <c r="AA494" s="881"/>
      <c r="AB494" s="881"/>
      <c r="AC494" s="881"/>
      <c r="AD494" s="881"/>
      <c r="AE494" s="881"/>
      <c r="AF494" s="881"/>
      <c r="AG494" s="881"/>
      <c r="AH494" s="881"/>
      <c r="AI494" s="881"/>
      <c r="AJ494" s="881"/>
      <c r="AK494" s="881"/>
      <c r="AL494" s="881"/>
      <c r="AM494" s="881"/>
      <c r="AN494" s="881"/>
      <c r="AO494" s="881"/>
      <c r="AP494" s="881"/>
      <c r="AQ494" s="881"/>
    </row>
    <row r="495" spans="1:43" x14ac:dyDescent="0.35">
      <c r="A495" s="881"/>
      <c r="B495" s="881"/>
      <c r="C495" s="881"/>
      <c r="D495" s="881"/>
      <c r="E495" s="881"/>
      <c r="F495" s="881"/>
      <c r="G495" s="881"/>
      <c r="H495" s="881"/>
      <c r="I495" s="881"/>
      <c r="J495" s="881"/>
      <c r="K495" s="881"/>
      <c r="L495" s="881"/>
      <c r="M495" s="881"/>
      <c r="N495" s="881"/>
      <c r="O495" s="881"/>
      <c r="P495" s="881"/>
      <c r="Q495" s="881"/>
      <c r="R495" s="881"/>
      <c r="S495" s="881"/>
      <c r="T495" s="881"/>
      <c r="U495" s="881"/>
      <c r="V495" s="881"/>
      <c r="W495" s="881"/>
      <c r="X495" s="881"/>
      <c r="Y495" s="881"/>
      <c r="Z495" s="881"/>
      <c r="AA495" s="881"/>
      <c r="AB495" s="881"/>
      <c r="AC495" s="881"/>
      <c r="AD495" s="881"/>
      <c r="AE495" s="881"/>
      <c r="AF495" s="881"/>
      <c r="AG495" s="881"/>
      <c r="AH495" s="881"/>
      <c r="AI495" s="881"/>
      <c r="AJ495" s="881"/>
      <c r="AK495" s="881"/>
      <c r="AL495" s="881"/>
      <c r="AM495" s="881"/>
      <c r="AN495" s="881"/>
      <c r="AO495" s="881"/>
      <c r="AP495" s="881"/>
      <c r="AQ495" s="881"/>
    </row>
    <row r="496" spans="1:43" x14ac:dyDescent="0.35">
      <c r="A496" s="881"/>
      <c r="B496" s="881"/>
      <c r="C496" s="881"/>
      <c r="D496" s="881"/>
      <c r="E496" s="881"/>
      <c r="F496" s="881"/>
      <c r="G496" s="881"/>
      <c r="H496" s="881"/>
      <c r="I496" s="881"/>
      <c r="J496" s="881"/>
      <c r="K496" s="881"/>
      <c r="L496" s="881"/>
      <c r="M496" s="881"/>
      <c r="N496" s="881"/>
      <c r="O496" s="881"/>
      <c r="P496" s="881"/>
      <c r="Q496" s="881"/>
      <c r="R496" s="881"/>
      <c r="S496" s="881"/>
      <c r="T496" s="881"/>
      <c r="U496" s="881"/>
      <c r="V496" s="881"/>
      <c r="W496" s="881"/>
      <c r="X496" s="881"/>
      <c r="Y496" s="881"/>
      <c r="Z496" s="881"/>
      <c r="AA496" s="881"/>
      <c r="AB496" s="881"/>
      <c r="AC496" s="881"/>
      <c r="AD496" s="881"/>
      <c r="AE496" s="881"/>
      <c r="AF496" s="881"/>
      <c r="AG496" s="881"/>
      <c r="AH496" s="881"/>
      <c r="AI496" s="881"/>
      <c r="AJ496" s="881"/>
      <c r="AK496" s="881"/>
      <c r="AL496" s="881"/>
      <c r="AM496" s="881"/>
      <c r="AN496" s="881"/>
      <c r="AO496" s="881"/>
      <c r="AP496" s="881"/>
      <c r="AQ496" s="881"/>
    </row>
    <row r="497" spans="1:43" x14ac:dyDescent="0.35">
      <c r="A497" s="881"/>
      <c r="B497" s="881"/>
      <c r="C497" s="881"/>
      <c r="D497" s="881"/>
      <c r="E497" s="881"/>
      <c r="F497" s="881"/>
      <c r="G497" s="881"/>
      <c r="H497" s="881"/>
      <c r="I497" s="881"/>
      <c r="J497" s="881"/>
      <c r="K497" s="881"/>
      <c r="L497" s="881"/>
      <c r="M497" s="881"/>
      <c r="N497" s="881"/>
      <c r="O497" s="881"/>
      <c r="P497" s="881"/>
      <c r="Q497" s="881"/>
      <c r="R497" s="881"/>
      <c r="S497" s="881"/>
      <c r="T497" s="881"/>
      <c r="U497" s="881"/>
      <c r="V497" s="881"/>
      <c r="W497" s="881"/>
      <c r="X497" s="881"/>
      <c r="Y497" s="881"/>
      <c r="Z497" s="881"/>
      <c r="AA497" s="881"/>
      <c r="AB497" s="881"/>
      <c r="AC497" s="881"/>
      <c r="AD497" s="881"/>
      <c r="AE497" s="881"/>
      <c r="AF497" s="881"/>
      <c r="AG497" s="881"/>
      <c r="AH497" s="881"/>
      <c r="AI497" s="881"/>
      <c r="AJ497" s="881"/>
      <c r="AK497" s="881"/>
      <c r="AL497" s="881"/>
      <c r="AM497" s="881"/>
      <c r="AN497" s="881"/>
      <c r="AO497" s="881"/>
      <c r="AP497" s="881"/>
      <c r="AQ497" s="881"/>
    </row>
    <row r="498" spans="1:43" x14ac:dyDescent="0.35">
      <c r="A498" s="881"/>
      <c r="B498" s="881"/>
      <c r="C498" s="881"/>
      <c r="D498" s="881"/>
      <c r="E498" s="881"/>
      <c r="F498" s="881"/>
      <c r="G498" s="881"/>
      <c r="H498" s="881"/>
      <c r="I498" s="881"/>
      <c r="J498" s="881"/>
      <c r="K498" s="881"/>
      <c r="L498" s="881"/>
      <c r="M498" s="881"/>
      <c r="N498" s="881"/>
      <c r="O498" s="881"/>
      <c r="P498" s="881"/>
      <c r="Q498" s="881"/>
      <c r="R498" s="881"/>
      <c r="S498" s="881"/>
      <c r="T498" s="881"/>
      <c r="U498" s="881"/>
      <c r="V498" s="881"/>
      <c r="W498" s="881"/>
      <c r="X498" s="881"/>
      <c r="Y498" s="881"/>
      <c r="Z498" s="881"/>
      <c r="AA498" s="881"/>
      <c r="AB498" s="881"/>
      <c r="AC498" s="881"/>
      <c r="AD498" s="881"/>
      <c r="AE498" s="881"/>
      <c r="AF498" s="881"/>
      <c r="AG498" s="881"/>
      <c r="AH498" s="881"/>
      <c r="AI498" s="881"/>
      <c r="AJ498" s="881"/>
      <c r="AK498" s="881"/>
      <c r="AL498" s="881"/>
      <c r="AM498" s="881"/>
      <c r="AN498" s="881"/>
      <c r="AO498" s="881"/>
      <c r="AP498" s="881"/>
      <c r="AQ498" s="881"/>
    </row>
    <row r="499" spans="1:43" x14ac:dyDescent="0.35">
      <c r="A499" s="881"/>
      <c r="B499" s="881"/>
      <c r="C499" s="881"/>
      <c r="D499" s="881"/>
      <c r="E499" s="881"/>
      <c r="F499" s="881"/>
      <c r="G499" s="881"/>
      <c r="H499" s="881"/>
      <c r="I499" s="881"/>
      <c r="J499" s="881"/>
      <c r="K499" s="881"/>
      <c r="L499" s="881"/>
      <c r="M499" s="881"/>
      <c r="N499" s="881"/>
      <c r="O499" s="881"/>
      <c r="P499" s="881"/>
      <c r="Q499" s="881"/>
      <c r="R499" s="881"/>
      <c r="S499" s="881"/>
      <c r="T499" s="881"/>
      <c r="U499" s="881"/>
      <c r="V499" s="881"/>
      <c r="W499" s="881"/>
      <c r="X499" s="881"/>
      <c r="Y499" s="881"/>
      <c r="Z499" s="881"/>
      <c r="AA499" s="881"/>
      <c r="AB499" s="881"/>
      <c r="AC499" s="881"/>
      <c r="AD499" s="881"/>
      <c r="AE499" s="881"/>
      <c r="AF499" s="881"/>
      <c r="AG499" s="881"/>
      <c r="AH499" s="881"/>
      <c r="AI499" s="881"/>
      <c r="AJ499" s="881"/>
      <c r="AK499" s="881"/>
      <c r="AL499" s="881"/>
      <c r="AM499" s="881"/>
      <c r="AN499" s="881"/>
      <c r="AO499" s="881"/>
      <c r="AP499" s="881"/>
      <c r="AQ499" s="881"/>
    </row>
    <row r="500" spans="1:43" x14ac:dyDescent="0.35">
      <c r="A500" s="881"/>
      <c r="B500" s="881"/>
      <c r="C500" s="881"/>
      <c r="D500" s="881"/>
      <c r="E500" s="881"/>
      <c r="F500" s="881"/>
      <c r="G500" s="881"/>
      <c r="H500" s="881"/>
      <c r="I500" s="881"/>
      <c r="J500" s="881"/>
      <c r="K500" s="881"/>
      <c r="L500" s="881"/>
      <c r="M500" s="881"/>
      <c r="N500" s="881"/>
      <c r="O500" s="881"/>
      <c r="P500" s="881"/>
      <c r="Q500" s="881"/>
      <c r="R500" s="881"/>
      <c r="S500" s="881"/>
      <c r="T500" s="881"/>
      <c r="U500" s="881"/>
      <c r="V500" s="881"/>
      <c r="W500" s="881"/>
      <c r="X500" s="881"/>
      <c r="Y500" s="881"/>
      <c r="Z500" s="881"/>
      <c r="AA500" s="881"/>
      <c r="AB500" s="881"/>
      <c r="AC500" s="881"/>
      <c r="AD500" s="881"/>
      <c r="AE500" s="881"/>
      <c r="AF500" s="881"/>
      <c r="AG500" s="881"/>
      <c r="AH500" s="881"/>
      <c r="AI500" s="881"/>
      <c r="AJ500" s="881"/>
      <c r="AK500" s="881"/>
      <c r="AL500" s="881"/>
      <c r="AM500" s="881"/>
      <c r="AN500" s="881"/>
      <c r="AO500" s="881"/>
      <c r="AP500" s="881"/>
      <c r="AQ500" s="881"/>
    </row>
    <row r="501" spans="1:43" x14ac:dyDescent="0.35">
      <c r="A501" s="881"/>
      <c r="B501" s="881"/>
      <c r="C501" s="881"/>
      <c r="D501" s="881"/>
      <c r="E501" s="881"/>
      <c r="F501" s="881"/>
      <c r="G501" s="881"/>
      <c r="H501" s="881"/>
      <c r="I501" s="881"/>
      <c r="J501" s="881"/>
      <c r="K501" s="881"/>
      <c r="L501" s="881"/>
      <c r="M501" s="881"/>
      <c r="N501" s="881"/>
      <c r="O501" s="881"/>
      <c r="P501" s="881"/>
      <c r="Q501" s="881"/>
      <c r="R501" s="881"/>
      <c r="S501" s="881"/>
      <c r="T501" s="881"/>
      <c r="U501" s="881"/>
      <c r="V501" s="881"/>
      <c r="W501" s="881"/>
      <c r="X501" s="881"/>
      <c r="Y501" s="881"/>
      <c r="Z501" s="881"/>
      <c r="AA501" s="881"/>
      <c r="AB501" s="881"/>
      <c r="AC501" s="881"/>
      <c r="AD501" s="881"/>
      <c r="AE501" s="881"/>
      <c r="AF501" s="881"/>
      <c r="AG501" s="881"/>
      <c r="AH501" s="881"/>
      <c r="AI501" s="881"/>
      <c r="AJ501" s="881"/>
      <c r="AK501" s="881"/>
      <c r="AL501" s="881"/>
      <c r="AM501" s="881"/>
      <c r="AN501" s="881"/>
      <c r="AO501" s="881"/>
      <c r="AP501" s="881"/>
      <c r="AQ501" s="881"/>
    </row>
    <row r="502" spans="1:43" x14ac:dyDescent="0.35">
      <c r="A502" s="881"/>
      <c r="B502" s="881"/>
      <c r="C502" s="881"/>
      <c r="D502" s="881"/>
      <c r="E502" s="881"/>
      <c r="F502" s="881"/>
      <c r="G502" s="881"/>
      <c r="H502" s="881"/>
      <c r="I502" s="881"/>
      <c r="J502" s="881"/>
      <c r="K502" s="881"/>
      <c r="L502" s="881"/>
      <c r="M502" s="881"/>
      <c r="N502" s="881"/>
      <c r="O502" s="881"/>
      <c r="P502" s="881"/>
      <c r="Q502" s="881"/>
      <c r="R502" s="881"/>
      <c r="S502" s="881"/>
      <c r="T502" s="881"/>
      <c r="U502" s="881"/>
      <c r="V502" s="881"/>
      <c r="W502" s="881"/>
      <c r="X502" s="881"/>
      <c r="Y502" s="881"/>
      <c r="Z502" s="881"/>
      <c r="AA502" s="881"/>
      <c r="AB502" s="881"/>
      <c r="AC502" s="881"/>
      <c r="AD502" s="881"/>
      <c r="AE502" s="881"/>
      <c r="AF502" s="881"/>
      <c r="AG502" s="881"/>
      <c r="AH502" s="881"/>
      <c r="AI502" s="881"/>
      <c r="AJ502" s="881"/>
      <c r="AK502" s="881"/>
      <c r="AL502" s="881"/>
      <c r="AM502" s="881"/>
      <c r="AN502" s="881"/>
      <c r="AO502" s="881"/>
      <c r="AP502" s="881"/>
      <c r="AQ502" s="881"/>
    </row>
    <row r="503" spans="1:43" x14ac:dyDescent="0.35">
      <c r="A503" s="881"/>
      <c r="B503" s="881"/>
      <c r="C503" s="881"/>
      <c r="D503" s="881"/>
      <c r="E503" s="881"/>
      <c r="F503" s="881"/>
      <c r="G503" s="881"/>
      <c r="H503" s="881"/>
      <c r="I503" s="881"/>
      <c r="J503" s="881"/>
      <c r="K503" s="881"/>
      <c r="L503" s="881"/>
      <c r="M503" s="881"/>
      <c r="N503" s="881"/>
      <c r="O503" s="881"/>
      <c r="P503" s="881"/>
      <c r="Q503" s="881"/>
      <c r="R503" s="881"/>
      <c r="S503" s="881"/>
      <c r="T503" s="881"/>
      <c r="U503" s="881"/>
      <c r="V503" s="881"/>
      <c r="W503" s="881"/>
      <c r="X503" s="881"/>
      <c r="Y503" s="881"/>
      <c r="Z503" s="881"/>
      <c r="AA503" s="881"/>
      <c r="AB503" s="881"/>
      <c r="AC503" s="881"/>
      <c r="AD503" s="881"/>
      <c r="AE503" s="881"/>
      <c r="AF503" s="881"/>
      <c r="AG503" s="881"/>
      <c r="AH503" s="881"/>
      <c r="AI503" s="881"/>
      <c r="AJ503" s="881"/>
      <c r="AK503" s="881"/>
      <c r="AL503" s="881"/>
      <c r="AM503" s="881"/>
      <c r="AN503" s="881"/>
      <c r="AO503" s="881"/>
      <c r="AP503" s="881"/>
      <c r="AQ503" s="881"/>
    </row>
    <row r="504" spans="1:43" x14ac:dyDescent="0.35">
      <c r="A504" s="881"/>
      <c r="B504" s="881"/>
      <c r="C504" s="881"/>
      <c r="D504" s="881"/>
      <c r="E504" s="881"/>
      <c r="F504" s="881"/>
      <c r="G504" s="881"/>
      <c r="H504" s="881"/>
      <c r="I504" s="881"/>
      <c r="J504" s="881"/>
      <c r="K504" s="881"/>
      <c r="L504" s="881"/>
      <c r="M504" s="881"/>
      <c r="N504" s="881"/>
      <c r="O504" s="881"/>
      <c r="P504" s="881"/>
      <c r="Q504" s="881"/>
      <c r="R504" s="881"/>
      <c r="S504" s="881"/>
      <c r="T504" s="881"/>
      <c r="U504" s="881"/>
      <c r="V504" s="881"/>
      <c r="W504" s="881"/>
      <c r="X504" s="881"/>
      <c r="Y504" s="881"/>
      <c r="Z504" s="881"/>
      <c r="AA504" s="881"/>
      <c r="AB504" s="881"/>
      <c r="AC504" s="881"/>
      <c r="AD504" s="881"/>
      <c r="AE504" s="881"/>
      <c r="AF504" s="881"/>
      <c r="AG504" s="881"/>
      <c r="AH504" s="881"/>
      <c r="AI504" s="881"/>
      <c r="AJ504" s="881"/>
      <c r="AK504" s="881"/>
      <c r="AL504" s="881"/>
      <c r="AM504" s="881"/>
      <c r="AN504" s="881"/>
      <c r="AO504" s="881"/>
      <c r="AP504" s="881"/>
      <c r="AQ504" s="881"/>
    </row>
    <row r="505" spans="1:43" x14ac:dyDescent="0.35">
      <c r="A505" s="881"/>
      <c r="B505" s="881"/>
      <c r="C505" s="881"/>
      <c r="D505" s="881"/>
      <c r="E505" s="881"/>
      <c r="F505" s="881"/>
      <c r="G505" s="881"/>
      <c r="H505" s="881"/>
      <c r="I505" s="881"/>
      <c r="J505" s="881"/>
      <c r="K505" s="881"/>
      <c r="L505" s="881"/>
      <c r="M505" s="881"/>
      <c r="N505" s="881"/>
      <c r="O505" s="881"/>
      <c r="P505" s="881"/>
      <c r="Q505" s="881"/>
      <c r="R505" s="881"/>
      <c r="S505" s="881"/>
      <c r="T505" s="881"/>
      <c r="U505" s="881"/>
      <c r="V505" s="881"/>
      <c r="W505" s="881"/>
      <c r="X505" s="881"/>
      <c r="Y505" s="881"/>
      <c r="Z505" s="881"/>
      <c r="AA505" s="881"/>
      <c r="AB505" s="881"/>
      <c r="AC505" s="881"/>
      <c r="AD505" s="881"/>
      <c r="AE505" s="881"/>
      <c r="AF505" s="881"/>
      <c r="AG505" s="881"/>
      <c r="AH505" s="881"/>
      <c r="AI505" s="881"/>
      <c r="AJ505" s="881"/>
      <c r="AK505" s="881"/>
      <c r="AL505" s="881"/>
      <c r="AM505" s="881"/>
      <c r="AN505" s="881"/>
      <c r="AO505" s="881"/>
      <c r="AP505" s="881"/>
      <c r="AQ505" s="881"/>
    </row>
    <row r="506" spans="1:43" x14ac:dyDescent="0.35">
      <c r="A506" s="881"/>
      <c r="B506" s="881"/>
      <c r="C506" s="881"/>
      <c r="D506" s="881"/>
      <c r="E506" s="881"/>
      <c r="F506" s="881"/>
      <c r="G506" s="881"/>
      <c r="H506" s="881"/>
      <c r="I506" s="881"/>
      <c r="J506" s="881"/>
      <c r="K506" s="881"/>
      <c r="L506" s="881"/>
      <c r="M506" s="881"/>
      <c r="N506" s="881"/>
      <c r="O506" s="881"/>
      <c r="P506" s="881"/>
      <c r="Q506" s="881"/>
      <c r="R506" s="881"/>
      <c r="S506" s="881"/>
      <c r="T506" s="881"/>
      <c r="U506" s="881"/>
      <c r="V506" s="881"/>
      <c r="W506" s="881"/>
      <c r="X506" s="881"/>
      <c r="Y506" s="881"/>
      <c r="Z506" s="881"/>
      <c r="AA506" s="881"/>
      <c r="AB506" s="881"/>
      <c r="AC506" s="881"/>
      <c r="AD506" s="881"/>
      <c r="AE506" s="881"/>
      <c r="AF506" s="881"/>
      <c r="AG506" s="881"/>
      <c r="AH506" s="881"/>
      <c r="AI506" s="881"/>
      <c r="AJ506" s="881"/>
      <c r="AK506" s="881"/>
      <c r="AL506" s="881"/>
      <c r="AM506" s="881"/>
      <c r="AN506" s="881"/>
      <c r="AO506" s="881"/>
      <c r="AP506" s="881"/>
      <c r="AQ506" s="881"/>
    </row>
    <row r="507" spans="1:43" x14ac:dyDescent="0.35">
      <c r="A507" s="881"/>
      <c r="B507" s="881"/>
      <c r="C507" s="881"/>
      <c r="D507" s="881"/>
      <c r="E507" s="881"/>
      <c r="F507" s="881"/>
      <c r="G507" s="881"/>
      <c r="H507" s="881"/>
      <c r="I507" s="881"/>
      <c r="J507" s="881"/>
      <c r="K507" s="881"/>
      <c r="L507" s="881"/>
      <c r="M507" s="881"/>
      <c r="N507" s="881"/>
      <c r="O507" s="881"/>
      <c r="P507" s="881"/>
      <c r="Q507" s="881"/>
      <c r="R507" s="881"/>
      <c r="S507" s="881"/>
      <c r="T507" s="881"/>
      <c r="U507" s="881"/>
      <c r="V507" s="881"/>
      <c r="W507" s="881"/>
      <c r="X507" s="881"/>
      <c r="Y507" s="881"/>
      <c r="Z507" s="881"/>
      <c r="AA507" s="881"/>
      <c r="AB507" s="881"/>
      <c r="AC507" s="881"/>
      <c r="AD507" s="881"/>
      <c r="AE507" s="881"/>
      <c r="AF507" s="881"/>
      <c r="AG507" s="881"/>
      <c r="AH507" s="881"/>
      <c r="AI507" s="881"/>
      <c r="AJ507" s="881"/>
      <c r="AK507" s="881"/>
      <c r="AL507" s="881"/>
      <c r="AM507" s="881"/>
      <c r="AN507" s="881"/>
      <c r="AO507" s="881"/>
      <c r="AP507" s="881"/>
      <c r="AQ507" s="881"/>
    </row>
    <row r="508" spans="1:43" x14ac:dyDescent="0.35">
      <c r="A508" s="881"/>
      <c r="B508" s="881"/>
      <c r="C508" s="881"/>
      <c r="D508" s="881"/>
      <c r="E508" s="881"/>
      <c r="F508" s="881"/>
      <c r="G508" s="881"/>
      <c r="H508" s="881"/>
      <c r="I508" s="881"/>
      <c r="J508" s="881"/>
      <c r="K508" s="881"/>
      <c r="L508" s="881"/>
      <c r="M508" s="881"/>
      <c r="N508" s="881"/>
      <c r="O508" s="881"/>
      <c r="P508" s="881"/>
      <c r="Q508" s="881"/>
      <c r="R508" s="881"/>
      <c r="S508" s="881"/>
      <c r="T508" s="881"/>
      <c r="U508" s="881"/>
      <c r="V508" s="881"/>
      <c r="W508" s="881"/>
      <c r="X508" s="881"/>
      <c r="Y508" s="881"/>
      <c r="Z508" s="881"/>
      <c r="AA508" s="881"/>
      <c r="AB508" s="881"/>
      <c r="AC508" s="881"/>
      <c r="AD508" s="881"/>
      <c r="AE508" s="881"/>
      <c r="AF508" s="881"/>
      <c r="AG508" s="881"/>
      <c r="AH508" s="881"/>
      <c r="AI508" s="881"/>
      <c r="AJ508" s="881"/>
      <c r="AK508" s="881"/>
      <c r="AL508" s="881"/>
      <c r="AM508" s="881"/>
      <c r="AN508" s="881"/>
      <c r="AO508" s="881"/>
      <c r="AP508" s="881"/>
      <c r="AQ508" s="881"/>
    </row>
    <row r="509" spans="1:43" x14ac:dyDescent="0.35">
      <c r="A509" s="881"/>
      <c r="B509" s="881"/>
      <c r="C509" s="881"/>
      <c r="D509" s="881"/>
      <c r="E509" s="881"/>
      <c r="F509" s="881"/>
      <c r="G509" s="881"/>
      <c r="H509" s="881"/>
      <c r="I509" s="881"/>
      <c r="J509" s="881"/>
      <c r="K509" s="881"/>
      <c r="L509" s="881"/>
      <c r="M509" s="881"/>
      <c r="N509" s="881"/>
      <c r="O509" s="881"/>
      <c r="P509" s="881"/>
      <c r="Q509" s="881"/>
      <c r="R509" s="881"/>
      <c r="S509" s="881"/>
      <c r="T509" s="881"/>
      <c r="U509" s="881"/>
      <c r="V509" s="881"/>
      <c r="W509" s="881"/>
      <c r="X509" s="881"/>
      <c r="Y509" s="881"/>
      <c r="Z509" s="881"/>
      <c r="AA509" s="881"/>
      <c r="AB509" s="881"/>
      <c r="AC509" s="881"/>
      <c r="AD509" s="881"/>
      <c r="AE509" s="881"/>
      <c r="AF509" s="881"/>
      <c r="AG509" s="881"/>
      <c r="AH509" s="881"/>
      <c r="AI509" s="881"/>
      <c r="AJ509" s="881"/>
      <c r="AK509" s="881"/>
      <c r="AL509" s="881"/>
      <c r="AM509" s="881"/>
      <c r="AN509" s="881"/>
      <c r="AO509" s="881"/>
      <c r="AP509" s="881"/>
      <c r="AQ509" s="881"/>
    </row>
    <row r="510" spans="1:43" x14ac:dyDescent="0.35">
      <c r="A510" s="881"/>
      <c r="B510" s="881"/>
      <c r="C510" s="881"/>
      <c r="D510" s="881"/>
      <c r="E510" s="881"/>
      <c r="F510" s="881"/>
      <c r="G510" s="881"/>
      <c r="H510" s="881"/>
      <c r="I510" s="881"/>
      <c r="J510" s="881"/>
      <c r="K510" s="881"/>
      <c r="L510" s="881"/>
      <c r="M510" s="881"/>
      <c r="N510" s="881"/>
      <c r="O510" s="881"/>
      <c r="P510" s="881"/>
      <c r="Q510" s="881"/>
      <c r="R510" s="881"/>
      <c r="S510" s="881"/>
      <c r="T510" s="881"/>
      <c r="U510" s="881"/>
      <c r="V510" s="881"/>
      <c r="W510" s="881"/>
      <c r="X510" s="881"/>
      <c r="Y510" s="881"/>
      <c r="Z510" s="881"/>
      <c r="AA510" s="881"/>
      <c r="AB510" s="881"/>
      <c r="AC510" s="881"/>
      <c r="AD510" s="881"/>
      <c r="AE510" s="881"/>
      <c r="AF510" s="881"/>
      <c r="AG510" s="881"/>
      <c r="AH510" s="881"/>
      <c r="AI510" s="881"/>
      <c r="AJ510" s="881"/>
      <c r="AK510" s="881"/>
      <c r="AL510" s="881"/>
      <c r="AM510" s="881"/>
      <c r="AN510" s="881"/>
      <c r="AO510" s="881"/>
      <c r="AP510" s="881"/>
      <c r="AQ510" s="881"/>
    </row>
    <row r="511" spans="1:43" x14ac:dyDescent="0.35">
      <c r="A511" s="881"/>
      <c r="B511" s="881"/>
      <c r="C511" s="881"/>
      <c r="D511" s="881"/>
      <c r="E511" s="881"/>
      <c r="F511" s="881"/>
      <c r="G511" s="881"/>
      <c r="H511" s="881"/>
      <c r="I511" s="881"/>
      <c r="J511" s="881"/>
      <c r="K511" s="881"/>
      <c r="L511" s="881"/>
      <c r="M511" s="881"/>
      <c r="N511" s="881"/>
      <c r="O511" s="881"/>
      <c r="P511" s="881"/>
      <c r="Q511" s="881"/>
      <c r="R511" s="881"/>
      <c r="S511" s="881"/>
      <c r="T511" s="881"/>
      <c r="U511" s="881"/>
      <c r="V511" s="881"/>
      <c r="W511" s="881"/>
      <c r="X511" s="881"/>
      <c r="Y511" s="881"/>
      <c r="Z511" s="881"/>
      <c r="AA511" s="881"/>
      <c r="AB511" s="881"/>
      <c r="AC511" s="881"/>
      <c r="AD511" s="881"/>
      <c r="AE511" s="881"/>
      <c r="AF511" s="881"/>
      <c r="AG511" s="881"/>
      <c r="AH511" s="881"/>
      <c r="AI511" s="881"/>
      <c r="AJ511" s="881"/>
      <c r="AK511" s="881"/>
      <c r="AL511" s="881"/>
      <c r="AM511" s="881"/>
      <c r="AN511" s="881"/>
      <c r="AO511" s="881"/>
      <c r="AP511" s="881"/>
      <c r="AQ511" s="881"/>
    </row>
    <row r="512" spans="1:43" x14ac:dyDescent="0.35">
      <c r="A512" s="881"/>
      <c r="B512" s="881"/>
      <c r="C512" s="881"/>
      <c r="D512" s="881"/>
      <c r="E512" s="881"/>
      <c r="F512" s="881"/>
      <c r="G512" s="881"/>
      <c r="H512" s="881"/>
      <c r="I512" s="881"/>
      <c r="J512" s="881"/>
      <c r="K512" s="881"/>
      <c r="L512" s="881"/>
      <c r="M512" s="881"/>
      <c r="N512" s="881"/>
      <c r="O512" s="881"/>
      <c r="P512" s="881"/>
      <c r="Q512" s="881"/>
      <c r="R512" s="881"/>
      <c r="S512" s="881"/>
      <c r="T512" s="881"/>
      <c r="U512" s="881"/>
      <c r="V512" s="881"/>
      <c r="W512" s="881"/>
      <c r="X512" s="881"/>
      <c r="Y512" s="881"/>
      <c r="Z512" s="881"/>
      <c r="AA512" s="881"/>
      <c r="AB512" s="881"/>
      <c r="AC512" s="881"/>
      <c r="AD512" s="881"/>
      <c r="AE512" s="881"/>
      <c r="AF512" s="881"/>
      <c r="AG512" s="881"/>
      <c r="AH512" s="881"/>
      <c r="AI512" s="881"/>
      <c r="AJ512" s="881"/>
      <c r="AK512" s="881"/>
      <c r="AL512" s="881"/>
      <c r="AM512" s="881"/>
      <c r="AN512" s="881"/>
      <c r="AO512" s="881"/>
      <c r="AP512" s="881"/>
      <c r="AQ512" s="881"/>
    </row>
    <row r="513" spans="1:43" x14ac:dyDescent="0.35">
      <c r="A513" s="881"/>
      <c r="B513" s="881"/>
      <c r="C513" s="881"/>
      <c r="D513" s="881"/>
      <c r="E513" s="881"/>
      <c r="F513" s="881"/>
      <c r="G513" s="881"/>
      <c r="H513" s="881"/>
      <c r="I513" s="881"/>
      <c r="J513" s="881"/>
      <c r="K513" s="881"/>
      <c r="L513" s="881"/>
      <c r="M513" s="881"/>
      <c r="N513" s="881"/>
      <c r="O513" s="881"/>
      <c r="P513" s="881"/>
      <c r="Q513" s="881"/>
      <c r="R513" s="881"/>
      <c r="S513" s="881"/>
      <c r="T513" s="881"/>
      <c r="U513" s="881"/>
      <c r="V513" s="881"/>
      <c r="W513" s="881"/>
      <c r="X513" s="881"/>
      <c r="Y513" s="881"/>
      <c r="Z513" s="881"/>
      <c r="AA513" s="881"/>
      <c r="AB513" s="881"/>
      <c r="AC513" s="881"/>
      <c r="AD513" s="881"/>
      <c r="AE513" s="881"/>
      <c r="AF513" s="881"/>
      <c r="AG513" s="881"/>
      <c r="AH513" s="881"/>
      <c r="AI513" s="881"/>
      <c r="AJ513" s="881"/>
      <c r="AK513" s="881"/>
      <c r="AL513" s="881"/>
      <c r="AM513" s="881"/>
      <c r="AN513" s="881"/>
      <c r="AO513" s="881"/>
      <c r="AP513" s="881"/>
      <c r="AQ513" s="881"/>
    </row>
    <row r="514" spans="1:43" x14ac:dyDescent="0.35">
      <c r="A514" s="881"/>
      <c r="B514" s="881"/>
      <c r="C514" s="881"/>
      <c r="D514" s="881"/>
      <c r="E514" s="881"/>
      <c r="F514" s="881"/>
      <c r="G514" s="881"/>
      <c r="H514" s="881"/>
      <c r="I514" s="881"/>
      <c r="J514" s="881"/>
      <c r="K514" s="881"/>
      <c r="L514" s="881"/>
      <c r="M514" s="881"/>
      <c r="N514" s="881"/>
      <c r="O514" s="881"/>
      <c r="P514" s="881"/>
      <c r="Q514" s="881"/>
      <c r="R514" s="881"/>
      <c r="S514" s="881"/>
      <c r="T514" s="881"/>
      <c r="U514" s="881"/>
      <c r="V514" s="881"/>
      <c r="W514" s="881"/>
      <c r="X514" s="881"/>
      <c r="Y514" s="881"/>
      <c r="Z514" s="881"/>
      <c r="AA514" s="881"/>
      <c r="AB514" s="881"/>
      <c r="AC514" s="881"/>
      <c r="AD514" s="881"/>
      <c r="AE514" s="881"/>
      <c r="AF514" s="881"/>
      <c r="AG514" s="881"/>
      <c r="AH514" s="881"/>
      <c r="AI514" s="881"/>
      <c r="AJ514" s="881"/>
      <c r="AK514" s="881"/>
      <c r="AL514" s="881"/>
      <c r="AM514" s="881"/>
      <c r="AN514" s="881"/>
      <c r="AO514" s="881"/>
      <c r="AP514" s="881"/>
      <c r="AQ514" s="881"/>
    </row>
    <row r="515" spans="1:43" x14ac:dyDescent="0.35">
      <c r="A515" s="881"/>
      <c r="B515" s="881"/>
      <c r="C515" s="881"/>
      <c r="D515" s="881"/>
      <c r="E515" s="881"/>
      <c r="F515" s="881"/>
      <c r="G515" s="881"/>
      <c r="H515" s="881"/>
      <c r="I515" s="881"/>
      <c r="J515" s="881"/>
      <c r="K515" s="881"/>
      <c r="L515" s="881"/>
      <c r="M515" s="881"/>
      <c r="N515" s="881"/>
      <c r="O515" s="881"/>
      <c r="P515" s="881"/>
      <c r="Q515" s="881"/>
      <c r="R515" s="881"/>
      <c r="S515" s="881"/>
      <c r="T515" s="881"/>
      <c r="U515" s="881"/>
      <c r="V515" s="881"/>
      <c r="W515" s="881"/>
      <c r="X515" s="881"/>
      <c r="Y515" s="881"/>
      <c r="Z515" s="881"/>
      <c r="AA515" s="881"/>
      <c r="AB515" s="881"/>
      <c r="AC515" s="881"/>
      <c r="AD515" s="881"/>
      <c r="AE515" s="881"/>
      <c r="AF515" s="881"/>
      <c r="AG515" s="881"/>
      <c r="AH515" s="881"/>
      <c r="AI515" s="881"/>
      <c r="AJ515" s="881"/>
      <c r="AK515" s="881"/>
      <c r="AL515" s="881"/>
      <c r="AM515" s="881"/>
      <c r="AN515" s="881"/>
      <c r="AO515" s="881"/>
      <c r="AP515" s="881"/>
      <c r="AQ515" s="881"/>
    </row>
    <row r="516" spans="1:43" x14ac:dyDescent="0.35">
      <c r="A516" s="881"/>
      <c r="B516" s="881"/>
      <c r="C516" s="881"/>
      <c r="D516" s="881"/>
      <c r="E516" s="881"/>
      <c r="F516" s="881"/>
      <c r="G516" s="881"/>
      <c r="H516" s="881"/>
      <c r="I516" s="881"/>
      <c r="J516" s="881"/>
      <c r="K516" s="881"/>
      <c r="L516" s="881"/>
      <c r="M516" s="881"/>
      <c r="N516" s="881"/>
      <c r="O516" s="881"/>
      <c r="P516" s="881"/>
      <c r="Q516" s="881"/>
      <c r="R516" s="881"/>
      <c r="S516" s="881"/>
      <c r="T516" s="881"/>
      <c r="U516" s="881"/>
      <c r="V516" s="881"/>
      <c r="W516" s="881"/>
      <c r="X516" s="881"/>
      <c r="Y516" s="881"/>
      <c r="Z516" s="881"/>
      <c r="AA516" s="881"/>
      <c r="AB516" s="881"/>
      <c r="AC516" s="881"/>
      <c r="AD516" s="881"/>
      <c r="AE516" s="881"/>
      <c r="AF516" s="881"/>
      <c r="AG516" s="881"/>
      <c r="AH516" s="881"/>
      <c r="AI516" s="881"/>
      <c r="AJ516" s="881"/>
      <c r="AK516" s="881"/>
      <c r="AL516" s="881"/>
      <c r="AM516" s="881"/>
      <c r="AN516" s="881"/>
      <c r="AO516" s="881"/>
      <c r="AP516" s="881"/>
      <c r="AQ516" s="881"/>
    </row>
    <row r="517" spans="1:43" x14ac:dyDescent="0.35">
      <c r="A517" s="881"/>
      <c r="B517" s="881"/>
      <c r="C517" s="881"/>
      <c r="D517" s="881"/>
      <c r="E517" s="881"/>
      <c r="F517" s="881"/>
      <c r="G517" s="881"/>
      <c r="H517" s="881"/>
      <c r="I517" s="881"/>
      <c r="J517" s="881"/>
      <c r="K517" s="881"/>
      <c r="L517" s="881"/>
      <c r="M517" s="881"/>
      <c r="N517" s="881"/>
      <c r="O517" s="881"/>
      <c r="P517" s="881"/>
      <c r="Q517" s="881"/>
      <c r="R517" s="881"/>
      <c r="S517" s="881"/>
      <c r="T517" s="881"/>
      <c r="U517" s="881"/>
      <c r="V517" s="881"/>
      <c r="W517" s="881"/>
      <c r="X517" s="881"/>
      <c r="Y517" s="881"/>
      <c r="Z517" s="881"/>
      <c r="AA517" s="881"/>
      <c r="AB517" s="881"/>
      <c r="AC517" s="881"/>
      <c r="AD517" s="881"/>
      <c r="AE517" s="881"/>
      <c r="AF517" s="881"/>
      <c r="AG517" s="881"/>
      <c r="AH517" s="881"/>
      <c r="AI517" s="881"/>
      <c r="AJ517" s="881"/>
      <c r="AK517" s="881"/>
      <c r="AL517" s="881"/>
      <c r="AM517" s="881"/>
      <c r="AN517" s="881"/>
      <c r="AO517" s="881"/>
      <c r="AP517" s="881"/>
      <c r="AQ517" s="881"/>
    </row>
    <row r="518" spans="1:43" x14ac:dyDescent="0.35">
      <c r="A518" s="881"/>
      <c r="B518" s="881"/>
      <c r="C518" s="881"/>
      <c r="D518" s="881"/>
      <c r="E518" s="881"/>
      <c r="F518" s="881"/>
      <c r="G518" s="881"/>
      <c r="H518" s="881"/>
      <c r="I518" s="881"/>
      <c r="J518" s="881"/>
      <c r="K518" s="881"/>
      <c r="L518" s="881"/>
      <c r="M518" s="881"/>
      <c r="N518" s="881"/>
      <c r="O518" s="881"/>
      <c r="P518" s="881"/>
      <c r="Q518" s="881"/>
      <c r="R518" s="881"/>
      <c r="S518" s="881"/>
      <c r="T518" s="881"/>
      <c r="U518" s="881"/>
      <c r="V518" s="881"/>
      <c r="W518" s="881"/>
      <c r="X518" s="881"/>
      <c r="Y518" s="881"/>
      <c r="Z518" s="881"/>
      <c r="AA518" s="881"/>
      <c r="AB518" s="881"/>
      <c r="AC518" s="881"/>
      <c r="AD518" s="881"/>
      <c r="AE518" s="881"/>
      <c r="AF518" s="881"/>
      <c r="AG518" s="881"/>
      <c r="AH518" s="881"/>
      <c r="AI518" s="881"/>
      <c r="AJ518" s="881"/>
      <c r="AK518" s="881"/>
      <c r="AL518" s="881"/>
      <c r="AM518" s="881"/>
      <c r="AN518" s="881"/>
      <c r="AO518" s="881"/>
      <c r="AP518" s="881"/>
      <c r="AQ518" s="881"/>
    </row>
    <row r="519" spans="1:43" x14ac:dyDescent="0.35">
      <c r="A519" s="881"/>
      <c r="B519" s="881"/>
      <c r="C519" s="881"/>
      <c r="D519" s="881"/>
      <c r="E519" s="881"/>
      <c r="F519" s="881"/>
      <c r="G519" s="881"/>
      <c r="H519" s="881"/>
      <c r="I519" s="881"/>
      <c r="J519" s="881"/>
      <c r="K519" s="881"/>
      <c r="L519" s="881"/>
      <c r="M519" s="881"/>
      <c r="N519" s="881"/>
      <c r="O519" s="881"/>
      <c r="P519" s="881"/>
      <c r="Q519" s="881"/>
      <c r="R519" s="881"/>
      <c r="S519" s="881"/>
      <c r="T519" s="881"/>
      <c r="U519" s="881"/>
      <c r="V519" s="881"/>
      <c r="W519" s="881"/>
      <c r="X519" s="881"/>
      <c r="Y519" s="881"/>
      <c r="Z519" s="881"/>
      <c r="AA519" s="881"/>
      <c r="AB519" s="881"/>
      <c r="AC519" s="881"/>
      <c r="AD519" s="881"/>
      <c r="AE519" s="881"/>
      <c r="AF519" s="881"/>
      <c r="AG519" s="881"/>
      <c r="AH519" s="881"/>
      <c r="AI519" s="881"/>
      <c r="AJ519" s="881"/>
      <c r="AK519" s="881"/>
      <c r="AL519" s="881"/>
      <c r="AM519" s="881"/>
      <c r="AN519" s="881"/>
      <c r="AO519" s="881"/>
      <c r="AP519" s="881"/>
      <c r="AQ519" s="881"/>
    </row>
    <row r="520" spans="1:43" x14ac:dyDescent="0.35">
      <c r="A520" s="881"/>
      <c r="B520" s="881"/>
      <c r="C520" s="881"/>
      <c r="D520" s="881"/>
      <c r="E520" s="881"/>
      <c r="F520" s="881"/>
      <c r="G520" s="881"/>
      <c r="H520" s="881"/>
      <c r="I520" s="881"/>
      <c r="J520" s="881"/>
      <c r="K520" s="881"/>
      <c r="L520" s="881"/>
      <c r="M520" s="881"/>
      <c r="N520" s="881"/>
      <c r="O520" s="881"/>
      <c r="P520" s="881"/>
      <c r="Q520" s="881"/>
      <c r="R520" s="881"/>
      <c r="S520" s="881"/>
      <c r="T520" s="881"/>
      <c r="U520" s="881"/>
      <c r="V520" s="881"/>
      <c r="W520" s="881"/>
      <c r="X520" s="881"/>
      <c r="Y520" s="881"/>
      <c r="Z520" s="881"/>
      <c r="AA520" s="881"/>
      <c r="AB520" s="881"/>
      <c r="AC520" s="881"/>
      <c r="AD520" s="881"/>
      <c r="AE520" s="881"/>
      <c r="AF520" s="881"/>
      <c r="AG520" s="881"/>
      <c r="AH520" s="881"/>
      <c r="AI520" s="881"/>
      <c r="AJ520" s="881"/>
      <c r="AK520" s="881"/>
      <c r="AL520" s="881"/>
      <c r="AM520" s="881"/>
      <c r="AN520" s="881"/>
      <c r="AO520" s="881"/>
      <c r="AP520" s="881"/>
      <c r="AQ520" s="881"/>
    </row>
    <row r="521" spans="1:43" x14ac:dyDescent="0.35">
      <c r="A521" s="881"/>
      <c r="B521" s="881"/>
      <c r="C521" s="881"/>
      <c r="D521" s="881"/>
      <c r="E521" s="881"/>
      <c r="F521" s="881"/>
      <c r="G521" s="881"/>
      <c r="H521" s="881"/>
      <c r="I521" s="881"/>
      <c r="J521" s="881"/>
      <c r="K521" s="881"/>
      <c r="L521" s="881"/>
      <c r="M521" s="881"/>
      <c r="N521" s="881"/>
      <c r="O521" s="881"/>
      <c r="P521" s="881"/>
      <c r="Q521" s="881"/>
      <c r="R521" s="881"/>
      <c r="S521" s="881"/>
      <c r="T521" s="881"/>
      <c r="U521" s="881"/>
      <c r="V521" s="881"/>
      <c r="W521" s="881"/>
      <c r="X521" s="881"/>
      <c r="Y521" s="881"/>
      <c r="Z521" s="881"/>
      <c r="AA521" s="881"/>
      <c r="AB521" s="881"/>
      <c r="AC521" s="881"/>
      <c r="AD521" s="881"/>
      <c r="AE521" s="881"/>
      <c r="AF521" s="881"/>
      <c r="AG521" s="881"/>
      <c r="AH521" s="881"/>
      <c r="AI521" s="881"/>
      <c r="AJ521" s="881"/>
      <c r="AK521" s="881"/>
      <c r="AL521" s="881"/>
      <c r="AM521" s="881"/>
      <c r="AN521" s="881"/>
      <c r="AO521" s="881"/>
      <c r="AP521" s="881"/>
      <c r="AQ521" s="881"/>
    </row>
    <row r="522" spans="1:43" x14ac:dyDescent="0.35">
      <c r="A522" s="881"/>
      <c r="B522" s="881"/>
      <c r="C522" s="881"/>
      <c r="D522" s="881"/>
      <c r="E522" s="881"/>
      <c r="F522" s="881"/>
      <c r="G522" s="881"/>
      <c r="H522" s="881"/>
      <c r="I522" s="881"/>
      <c r="J522" s="881"/>
      <c r="K522" s="881"/>
      <c r="L522" s="881"/>
      <c r="M522" s="881"/>
      <c r="N522" s="881"/>
      <c r="O522" s="881"/>
      <c r="P522" s="881"/>
      <c r="Q522" s="881"/>
      <c r="R522" s="881"/>
      <c r="S522" s="881"/>
      <c r="T522" s="881"/>
      <c r="U522" s="881"/>
      <c r="V522" s="881"/>
      <c r="W522" s="881"/>
      <c r="X522" s="881"/>
      <c r="Y522" s="881"/>
      <c r="Z522" s="881"/>
      <c r="AA522" s="881"/>
      <c r="AB522" s="881"/>
      <c r="AC522" s="881"/>
      <c r="AD522" s="881"/>
      <c r="AE522" s="881"/>
      <c r="AF522" s="881"/>
      <c r="AG522" s="881"/>
      <c r="AH522" s="881"/>
      <c r="AI522" s="881"/>
      <c r="AJ522" s="881"/>
      <c r="AK522" s="881"/>
      <c r="AL522" s="881"/>
      <c r="AM522" s="881"/>
      <c r="AN522" s="881"/>
      <c r="AO522" s="881"/>
      <c r="AP522" s="881"/>
      <c r="AQ522" s="881"/>
    </row>
    <row r="523" spans="1:43" x14ac:dyDescent="0.35">
      <c r="A523" s="881"/>
      <c r="B523" s="881"/>
      <c r="C523" s="881"/>
      <c r="D523" s="881"/>
      <c r="E523" s="881"/>
      <c r="F523" s="881"/>
      <c r="G523" s="881"/>
      <c r="H523" s="881"/>
      <c r="I523" s="881"/>
      <c r="J523" s="881"/>
      <c r="K523" s="881"/>
      <c r="L523" s="881"/>
      <c r="M523" s="881"/>
      <c r="N523" s="881"/>
      <c r="O523" s="881"/>
      <c r="P523" s="881"/>
      <c r="Q523" s="881"/>
      <c r="R523" s="881"/>
      <c r="S523" s="881"/>
      <c r="T523" s="881"/>
      <c r="U523" s="881"/>
      <c r="V523" s="881"/>
      <c r="W523" s="881"/>
      <c r="X523" s="881"/>
      <c r="Y523" s="881"/>
      <c r="Z523" s="881"/>
      <c r="AA523" s="881"/>
      <c r="AB523" s="881"/>
      <c r="AC523" s="881"/>
      <c r="AD523" s="881"/>
      <c r="AE523" s="881"/>
      <c r="AF523" s="881"/>
      <c r="AG523" s="881"/>
      <c r="AH523" s="881"/>
      <c r="AI523" s="881"/>
      <c r="AJ523" s="881"/>
      <c r="AK523" s="881"/>
      <c r="AL523" s="881"/>
      <c r="AM523" s="881"/>
      <c r="AN523" s="881"/>
      <c r="AO523" s="881"/>
      <c r="AP523" s="881"/>
      <c r="AQ523" s="881"/>
    </row>
    <row r="524" spans="1:43" x14ac:dyDescent="0.35">
      <c r="A524" s="881"/>
      <c r="B524" s="881"/>
      <c r="C524" s="881"/>
      <c r="D524" s="881"/>
      <c r="E524" s="881"/>
      <c r="F524" s="881"/>
      <c r="G524" s="881"/>
      <c r="H524" s="881"/>
      <c r="I524" s="881"/>
      <c r="J524" s="881"/>
      <c r="K524" s="881"/>
      <c r="L524" s="881"/>
      <c r="M524" s="881"/>
      <c r="N524" s="881"/>
      <c r="O524" s="881"/>
      <c r="P524" s="881"/>
      <c r="Q524" s="881"/>
      <c r="R524" s="881"/>
      <c r="S524" s="881"/>
      <c r="T524" s="881"/>
      <c r="U524" s="881"/>
      <c r="V524" s="881"/>
      <c r="W524" s="881"/>
      <c r="X524" s="881"/>
      <c r="Y524" s="881"/>
      <c r="Z524" s="881"/>
      <c r="AA524" s="881"/>
      <c r="AB524" s="881"/>
      <c r="AC524" s="881"/>
      <c r="AD524" s="881"/>
      <c r="AE524" s="881"/>
      <c r="AF524" s="881"/>
      <c r="AG524" s="881"/>
      <c r="AH524" s="881"/>
      <c r="AI524" s="881"/>
      <c r="AJ524" s="881"/>
      <c r="AK524" s="881"/>
      <c r="AL524" s="881"/>
      <c r="AM524" s="881"/>
      <c r="AN524" s="881"/>
      <c r="AO524" s="881"/>
      <c r="AP524" s="881"/>
      <c r="AQ524" s="881"/>
    </row>
    <row r="525" spans="1:43" x14ac:dyDescent="0.35">
      <c r="A525" s="881"/>
      <c r="B525" s="881"/>
      <c r="C525" s="881"/>
      <c r="D525" s="881"/>
      <c r="E525" s="881"/>
      <c r="F525" s="881"/>
      <c r="G525" s="881"/>
      <c r="H525" s="881"/>
      <c r="I525" s="881"/>
      <c r="J525" s="881"/>
      <c r="K525" s="881"/>
      <c r="L525" s="881"/>
      <c r="M525" s="881"/>
      <c r="N525" s="881"/>
      <c r="O525" s="881"/>
      <c r="P525" s="881"/>
      <c r="Q525" s="881"/>
      <c r="R525" s="881"/>
      <c r="S525" s="881"/>
      <c r="T525" s="881"/>
      <c r="U525" s="881"/>
      <c r="V525" s="881"/>
      <c r="W525" s="881"/>
      <c r="X525" s="881"/>
      <c r="Y525" s="881"/>
      <c r="Z525" s="881"/>
      <c r="AA525" s="881"/>
      <c r="AB525" s="881"/>
      <c r="AC525" s="881"/>
      <c r="AD525" s="881"/>
      <c r="AE525" s="881"/>
      <c r="AF525" s="881"/>
      <c r="AG525" s="881"/>
      <c r="AH525" s="881"/>
      <c r="AI525" s="881"/>
      <c r="AJ525" s="881"/>
      <c r="AK525" s="881"/>
      <c r="AL525" s="881"/>
      <c r="AM525" s="881"/>
      <c r="AN525" s="881"/>
      <c r="AO525" s="881"/>
      <c r="AP525" s="881"/>
      <c r="AQ525" s="881"/>
    </row>
    <row r="526" spans="1:43" x14ac:dyDescent="0.35">
      <c r="A526" s="881"/>
      <c r="B526" s="881"/>
      <c r="C526" s="881"/>
      <c r="D526" s="881"/>
      <c r="E526" s="881"/>
      <c r="F526" s="881"/>
      <c r="G526" s="881"/>
      <c r="H526" s="881"/>
      <c r="I526" s="881"/>
      <c r="J526" s="881"/>
      <c r="K526" s="881"/>
      <c r="L526" s="881"/>
      <c r="M526" s="881"/>
      <c r="N526" s="881"/>
      <c r="O526" s="881"/>
      <c r="P526" s="881"/>
      <c r="Q526" s="881"/>
      <c r="R526" s="881"/>
      <c r="S526" s="881"/>
      <c r="T526" s="881"/>
      <c r="U526" s="881"/>
      <c r="V526" s="881"/>
      <c r="W526" s="881"/>
      <c r="X526" s="881"/>
      <c r="Y526" s="881"/>
      <c r="Z526" s="881"/>
      <c r="AA526" s="881"/>
      <c r="AB526" s="881"/>
      <c r="AC526" s="881"/>
      <c r="AD526" s="881"/>
      <c r="AE526" s="881"/>
      <c r="AF526" s="881"/>
      <c r="AG526" s="881"/>
      <c r="AH526" s="881"/>
      <c r="AI526" s="881"/>
      <c r="AJ526" s="881"/>
      <c r="AK526" s="881"/>
      <c r="AL526" s="881"/>
      <c r="AM526" s="881"/>
      <c r="AN526" s="881"/>
      <c r="AO526" s="881"/>
      <c r="AP526" s="881"/>
      <c r="AQ526" s="881"/>
    </row>
    <row r="527" spans="1:43" x14ac:dyDescent="0.35">
      <c r="A527" s="881"/>
      <c r="B527" s="881"/>
      <c r="C527" s="881"/>
      <c r="D527" s="881"/>
      <c r="E527" s="881"/>
      <c r="F527" s="881"/>
      <c r="G527" s="881"/>
      <c r="H527" s="881"/>
      <c r="I527" s="881"/>
      <c r="J527" s="881"/>
      <c r="K527" s="881"/>
      <c r="L527" s="881"/>
      <c r="M527" s="881"/>
      <c r="N527" s="881"/>
      <c r="O527" s="881"/>
      <c r="P527" s="881"/>
      <c r="Q527" s="881"/>
      <c r="R527" s="881"/>
      <c r="S527" s="881"/>
      <c r="T527" s="881"/>
      <c r="U527" s="881"/>
      <c r="V527" s="881"/>
      <c r="W527" s="881"/>
      <c r="X527" s="881"/>
      <c r="Y527" s="881"/>
      <c r="Z527" s="881"/>
      <c r="AA527" s="881"/>
      <c r="AB527" s="881"/>
      <c r="AC527" s="881"/>
      <c r="AD527" s="881"/>
      <c r="AE527" s="881"/>
      <c r="AF527" s="881"/>
      <c r="AG527" s="881"/>
      <c r="AH527" s="881"/>
      <c r="AI527" s="881"/>
      <c r="AJ527" s="881"/>
      <c r="AK527" s="881"/>
      <c r="AL527" s="881"/>
      <c r="AM527" s="881"/>
      <c r="AN527" s="881"/>
      <c r="AO527" s="881"/>
      <c r="AP527" s="881"/>
      <c r="AQ527" s="881"/>
    </row>
    <row r="528" spans="1:43" x14ac:dyDescent="0.35">
      <c r="A528" s="881"/>
      <c r="B528" s="881"/>
      <c r="C528" s="881"/>
      <c r="D528" s="881"/>
      <c r="E528" s="881"/>
      <c r="F528" s="881"/>
      <c r="G528" s="881"/>
      <c r="H528" s="881"/>
      <c r="I528" s="881"/>
      <c r="J528" s="881"/>
      <c r="K528" s="881"/>
      <c r="L528" s="881"/>
      <c r="M528" s="881"/>
      <c r="N528" s="881"/>
      <c r="O528" s="881"/>
      <c r="P528" s="881"/>
      <c r="Q528" s="881"/>
      <c r="R528" s="881"/>
      <c r="S528" s="881"/>
      <c r="T528" s="881"/>
      <c r="U528" s="881"/>
      <c r="V528" s="881"/>
      <c r="W528" s="881"/>
      <c r="X528" s="881"/>
      <c r="Y528" s="881"/>
      <c r="Z528" s="881"/>
      <c r="AA528" s="881"/>
      <c r="AB528" s="881"/>
      <c r="AC528" s="881"/>
      <c r="AD528" s="881"/>
      <c r="AE528" s="881"/>
      <c r="AF528" s="881"/>
      <c r="AG528" s="881"/>
      <c r="AH528" s="881"/>
      <c r="AI528" s="881"/>
      <c r="AJ528" s="881"/>
      <c r="AK528" s="881"/>
      <c r="AL528" s="881"/>
      <c r="AM528" s="881"/>
      <c r="AN528" s="881"/>
      <c r="AO528" s="881"/>
      <c r="AP528" s="881"/>
      <c r="AQ528" s="881"/>
    </row>
    <row r="529" spans="1:43" x14ac:dyDescent="0.35">
      <c r="A529" s="881"/>
      <c r="B529" s="881"/>
      <c r="C529" s="881"/>
      <c r="D529" s="881"/>
      <c r="E529" s="881"/>
      <c r="F529" s="881"/>
      <c r="G529" s="881"/>
      <c r="H529" s="881"/>
      <c r="I529" s="881"/>
      <c r="J529" s="881"/>
      <c r="K529" s="881"/>
      <c r="L529" s="881"/>
      <c r="M529" s="881"/>
      <c r="N529" s="881"/>
      <c r="O529" s="881"/>
      <c r="P529" s="881"/>
      <c r="Q529" s="881"/>
      <c r="R529" s="881"/>
      <c r="S529" s="881"/>
      <c r="T529" s="881"/>
      <c r="U529" s="881"/>
      <c r="V529" s="881"/>
      <c r="W529" s="881"/>
      <c r="X529" s="881"/>
      <c r="Y529" s="881"/>
      <c r="Z529" s="881"/>
      <c r="AA529" s="881"/>
      <c r="AB529" s="881"/>
      <c r="AC529" s="881"/>
      <c r="AD529" s="881"/>
      <c r="AE529" s="881"/>
      <c r="AF529" s="881"/>
      <c r="AG529" s="881"/>
      <c r="AH529" s="881"/>
      <c r="AI529" s="881"/>
      <c r="AJ529" s="881"/>
      <c r="AK529" s="881"/>
      <c r="AL529" s="881"/>
      <c r="AM529" s="881"/>
      <c r="AN529" s="881"/>
      <c r="AO529" s="881"/>
      <c r="AP529" s="881"/>
      <c r="AQ529" s="881"/>
    </row>
    <row r="530" spans="1:43" x14ac:dyDescent="0.35">
      <c r="A530" s="881"/>
      <c r="B530" s="881"/>
      <c r="C530" s="881"/>
      <c r="D530" s="881"/>
      <c r="E530" s="881"/>
      <c r="F530" s="881"/>
      <c r="G530" s="881"/>
      <c r="H530" s="881"/>
      <c r="I530" s="881"/>
      <c r="J530" s="881"/>
      <c r="K530" s="881"/>
      <c r="L530" s="881"/>
      <c r="M530" s="881"/>
      <c r="N530" s="881"/>
      <c r="O530" s="881"/>
      <c r="P530" s="881"/>
      <c r="Q530" s="881"/>
      <c r="R530" s="881"/>
      <c r="S530" s="881"/>
      <c r="T530" s="881"/>
      <c r="U530" s="881"/>
      <c r="V530" s="881"/>
      <c r="W530" s="881"/>
      <c r="X530" s="881"/>
      <c r="Y530" s="881"/>
      <c r="Z530" s="881"/>
      <c r="AA530" s="881"/>
      <c r="AB530" s="881"/>
      <c r="AC530" s="881"/>
      <c r="AD530" s="881"/>
      <c r="AE530" s="881"/>
      <c r="AF530" s="881"/>
      <c r="AG530" s="881"/>
      <c r="AH530" s="881"/>
      <c r="AI530" s="881"/>
      <c r="AJ530" s="881"/>
      <c r="AK530" s="881"/>
      <c r="AL530" s="881"/>
      <c r="AM530" s="881"/>
      <c r="AN530" s="881"/>
      <c r="AO530" s="881"/>
      <c r="AP530" s="881"/>
      <c r="AQ530" s="881"/>
    </row>
    <row r="531" spans="1:43" x14ac:dyDescent="0.35">
      <c r="A531" s="881"/>
      <c r="B531" s="881"/>
      <c r="C531" s="881"/>
      <c r="D531" s="881"/>
      <c r="E531" s="881"/>
      <c r="F531" s="881"/>
      <c r="G531" s="881"/>
      <c r="H531" s="881"/>
      <c r="I531" s="881"/>
      <c r="J531" s="881"/>
      <c r="K531" s="881"/>
      <c r="L531" s="881"/>
      <c r="M531" s="881"/>
      <c r="N531" s="881"/>
      <c r="O531" s="881"/>
      <c r="P531" s="881"/>
      <c r="Q531" s="881"/>
      <c r="R531" s="881"/>
      <c r="S531" s="881"/>
      <c r="T531" s="881"/>
      <c r="U531" s="881"/>
      <c r="V531" s="881"/>
      <c r="W531" s="881"/>
      <c r="X531" s="881"/>
      <c r="Y531" s="881"/>
      <c r="Z531" s="881"/>
      <c r="AA531" s="881"/>
      <c r="AB531" s="881"/>
      <c r="AC531" s="881"/>
      <c r="AD531" s="881"/>
      <c r="AE531" s="881"/>
      <c r="AF531" s="881"/>
      <c r="AG531" s="881"/>
      <c r="AH531" s="881"/>
      <c r="AI531" s="881"/>
      <c r="AJ531" s="881"/>
      <c r="AK531" s="881"/>
      <c r="AL531" s="881"/>
      <c r="AM531" s="881"/>
      <c r="AN531" s="881"/>
      <c r="AO531" s="881"/>
      <c r="AP531" s="881"/>
      <c r="AQ531" s="881"/>
    </row>
    <row r="532" spans="1:43" x14ac:dyDescent="0.35">
      <c r="A532" s="881"/>
      <c r="B532" s="881"/>
      <c r="C532" s="881"/>
      <c r="D532" s="881"/>
      <c r="E532" s="881"/>
      <c r="F532" s="881"/>
      <c r="G532" s="881"/>
      <c r="H532" s="881"/>
      <c r="I532" s="881"/>
      <c r="J532" s="881"/>
      <c r="K532" s="881"/>
      <c r="L532" s="881"/>
      <c r="M532" s="881"/>
      <c r="N532" s="881"/>
      <c r="O532" s="881"/>
      <c r="P532" s="881"/>
      <c r="Q532" s="881"/>
      <c r="R532" s="881"/>
      <c r="S532" s="881"/>
      <c r="T532" s="881"/>
      <c r="U532" s="881"/>
      <c r="V532" s="881"/>
      <c r="W532" s="881"/>
      <c r="X532" s="881"/>
      <c r="Y532" s="881"/>
      <c r="Z532" s="881"/>
      <c r="AA532" s="881"/>
      <c r="AB532" s="881"/>
      <c r="AC532" s="881"/>
      <c r="AD532" s="881"/>
      <c r="AE532" s="881"/>
      <c r="AF532" s="881"/>
      <c r="AG532" s="881"/>
      <c r="AH532" s="881"/>
      <c r="AI532" s="881"/>
      <c r="AJ532" s="881"/>
      <c r="AK532" s="881"/>
      <c r="AL532" s="881"/>
      <c r="AM532" s="881"/>
      <c r="AN532" s="881"/>
      <c r="AO532" s="881"/>
      <c r="AP532" s="881"/>
      <c r="AQ532" s="881"/>
    </row>
    <row r="533" spans="1:43" x14ac:dyDescent="0.35">
      <c r="A533" s="881"/>
      <c r="B533" s="881"/>
      <c r="C533" s="881"/>
      <c r="D533" s="881"/>
      <c r="E533" s="881"/>
      <c r="F533" s="881"/>
      <c r="G533" s="881"/>
      <c r="H533" s="881"/>
      <c r="I533" s="881"/>
      <c r="J533" s="881"/>
      <c r="K533" s="881"/>
      <c r="L533" s="881"/>
      <c r="M533" s="881"/>
      <c r="N533" s="881"/>
      <c r="O533" s="881"/>
      <c r="P533" s="881"/>
      <c r="Q533" s="881"/>
      <c r="R533" s="881"/>
      <c r="S533" s="881"/>
      <c r="T533" s="881"/>
      <c r="U533" s="881"/>
      <c r="V533" s="881"/>
      <c r="W533" s="881"/>
      <c r="X533" s="881"/>
      <c r="Y533" s="881"/>
      <c r="Z533" s="881"/>
      <c r="AA533" s="881"/>
      <c r="AB533" s="881"/>
      <c r="AC533" s="881"/>
      <c r="AD533" s="881"/>
      <c r="AE533" s="881"/>
      <c r="AF533" s="881"/>
      <c r="AG533" s="881"/>
      <c r="AH533" s="881"/>
      <c r="AI533" s="881"/>
      <c r="AJ533" s="881"/>
      <c r="AK533" s="881"/>
      <c r="AL533" s="881"/>
      <c r="AM533" s="881"/>
      <c r="AN533" s="881"/>
      <c r="AO533" s="881"/>
      <c r="AP533" s="881"/>
      <c r="AQ533" s="881"/>
    </row>
    <row r="534" spans="1:43" x14ac:dyDescent="0.35">
      <c r="A534" s="881"/>
      <c r="B534" s="881"/>
      <c r="C534" s="881"/>
      <c r="D534" s="881"/>
      <c r="E534" s="881"/>
      <c r="F534" s="881"/>
      <c r="G534" s="881"/>
      <c r="H534" s="881"/>
      <c r="I534" s="881"/>
      <c r="J534" s="881"/>
      <c r="K534" s="881"/>
      <c r="L534" s="881"/>
      <c r="M534" s="881"/>
      <c r="N534" s="881"/>
      <c r="O534" s="881"/>
      <c r="P534" s="881"/>
      <c r="Q534" s="881"/>
      <c r="R534" s="881"/>
      <c r="S534" s="881"/>
      <c r="T534" s="881"/>
      <c r="U534" s="881"/>
      <c r="V534" s="881"/>
      <c r="W534" s="881"/>
      <c r="X534" s="881"/>
      <c r="Y534" s="881"/>
      <c r="Z534" s="881"/>
      <c r="AA534" s="881"/>
      <c r="AB534" s="881"/>
      <c r="AC534" s="881"/>
      <c r="AD534" s="881"/>
      <c r="AE534" s="881"/>
      <c r="AF534" s="881"/>
      <c r="AG534" s="881"/>
      <c r="AH534" s="881"/>
      <c r="AI534" s="881"/>
      <c r="AJ534" s="881"/>
      <c r="AK534" s="881"/>
      <c r="AL534" s="881"/>
      <c r="AM534" s="881"/>
      <c r="AN534" s="881"/>
      <c r="AO534" s="881"/>
      <c r="AP534" s="881"/>
      <c r="AQ534" s="881"/>
    </row>
    <row r="535" spans="1:43" x14ac:dyDescent="0.35">
      <c r="A535" s="881"/>
      <c r="B535" s="881"/>
      <c r="C535" s="881"/>
      <c r="D535" s="881"/>
      <c r="E535" s="881"/>
      <c r="F535" s="881"/>
      <c r="G535" s="881"/>
      <c r="H535" s="881"/>
      <c r="I535" s="881"/>
      <c r="J535" s="881"/>
      <c r="K535" s="881"/>
      <c r="L535" s="881"/>
      <c r="M535" s="881"/>
      <c r="N535" s="881"/>
      <c r="O535" s="881"/>
      <c r="P535" s="881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1"/>
      <c r="AF535" s="881"/>
      <c r="AG535" s="881"/>
      <c r="AH535" s="881"/>
      <c r="AI535" s="881"/>
      <c r="AJ535" s="881"/>
      <c r="AK535" s="881"/>
      <c r="AL535" s="881"/>
      <c r="AM535" s="881"/>
      <c r="AN535" s="881"/>
      <c r="AO535" s="881"/>
      <c r="AP535" s="881"/>
      <c r="AQ535" s="881"/>
    </row>
    <row r="536" spans="1:43" x14ac:dyDescent="0.35">
      <c r="A536" s="881"/>
      <c r="B536" s="881"/>
      <c r="C536" s="881"/>
      <c r="D536" s="881"/>
      <c r="E536" s="881"/>
      <c r="F536" s="881"/>
      <c r="G536" s="881"/>
      <c r="H536" s="881"/>
      <c r="I536" s="881"/>
      <c r="J536" s="881"/>
      <c r="K536" s="881"/>
      <c r="L536" s="881"/>
      <c r="M536" s="881"/>
      <c r="N536" s="881"/>
      <c r="O536" s="881"/>
      <c r="P536" s="881"/>
      <c r="Q536" s="881"/>
      <c r="R536" s="881"/>
      <c r="S536" s="881"/>
      <c r="T536" s="881"/>
      <c r="U536" s="881"/>
      <c r="V536" s="881"/>
      <c r="W536" s="881"/>
      <c r="X536" s="881"/>
      <c r="Y536" s="881"/>
      <c r="Z536" s="881"/>
      <c r="AA536" s="881"/>
      <c r="AB536" s="881"/>
      <c r="AC536" s="881"/>
      <c r="AD536" s="881"/>
      <c r="AE536" s="881"/>
      <c r="AF536" s="881"/>
      <c r="AG536" s="881"/>
      <c r="AH536" s="881"/>
      <c r="AI536" s="881"/>
      <c r="AJ536" s="881"/>
      <c r="AK536" s="881"/>
      <c r="AL536" s="881"/>
      <c r="AM536" s="881"/>
      <c r="AN536" s="881"/>
      <c r="AO536" s="881"/>
      <c r="AP536" s="881"/>
      <c r="AQ536" s="881"/>
    </row>
    <row r="537" spans="1:43" x14ac:dyDescent="0.35">
      <c r="A537" s="881"/>
      <c r="B537" s="881"/>
      <c r="C537" s="881"/>
      <c r="D537" s="881"/>
      <c r="E537" s="881"/>
      <c r="F537" s="881"/>
      <c r="G537" s="881"/>
      <c r="H537" s="881"/>
      <c r="I537" s="881"/>
      <c r="J537" s="881"/>
      <c r="K537" s="881"/>
      <c r="L537" s="881"/>
      <c r="M537" s="881"/>
      <c r="N537" s="881"/>
      <c r="O537" s="881"/>
      <c r="P537" s="881"/>
      <c r="Q537" s="881"/>
      <c r="R537" s="881"/>
      <c r="S537" s="881"/>
      <c r="T537" s="881"/>
      <c r="U537" s="881"/>
      <c r="V537" s="881"/>
      <c r="W537" s="881"/>
      <c r="X537" s="881"/>
      <c r="Y537" s="881"/>
      <c r="Z537" s="881"/>
      <c r="AA537" s="881"/>
      <c r="AB537" s="881"/>
      <c r="AC537" s="881"/>
      <c r="AD537" s="881"/>
      <c r="AE537" s="881"/>
      <c r="AF537" s="881"/>
      <c r="AG537" s="881"/>
      <c r="AH537" s="881"/>
      <c r="AI537" s="881"/>
      <c r="AJ537" s="881"/>
      <c r="AK537" s="881"/>
      <c r="AL537" s="881"/>
      <c r="AM537" s="881"/>
      <c r="AN537" s="881"/>
      <c r="AO537" s="881"/>
      <c r="AP537" s="881"/>
      <c r="AQ537" s="881"/>
    </row>
    <row r="538" spans="1:43" x14ac:dyDescent="0.35">
      <c r="A538" s="881"/>
      <c r="B538" s="881"/>
      <c r="C538" s="881"/>
      <c r="D538" s="881"/>
      <c r="E538" s="881"/>
      <c r="F538" s="881"/>
      <c r="G538" s="881"/>
      <c r="H538" s="881"/>
      <c r="I538" s="881"/>
      <c r="J538" s="881"/>
      <c r="K538" s="881"/>
      <c r="L538" s="881"/>
      <c r="M538" s="881"/>
      <c r="N538" s="881"/>
      <c r="O538" s="881"/>
      <c r="P538" s="881"/>
      <c r="Q538" s="881"/>
      <c r="R538" s="881"/>
      <c r="S538" s="881"/>
      <c r="T538" s="881"/>
      <c r="U538" s="881"/>
      <c r="V538" s="881"/>
      <c r="W538" s="881"/>
      <c r="X538" s="881"/>
      <c r="Y538" s="881"/>
      <c r="Z538" s="881"/>
      <c r="AA538" s="881"/>
      <c r="AB538" s="881"/>
      <c r="AC538" s="881"/>
      <c r="AD538" s="881"/>
      <c r="AE538" s="881"/>
      <c r="AF538" s="881"/>
      <c r="AG538" s="881"/>
      <c r="AH538" s="881"/>
      <c r="AI538" s="881"/>
      <c r="AJ538" s="881"/>
      <c r="AK538" s="881"/>
      <c r="AL538" s="881"/>
      <c r="AM538" s="881"/>
      <c r="AN538" s="881"/>
      <c r="AO538" s="881"/>
      <c r="AP538" s="881"/>
      <c r="AQ538" s="881"/>
    </row>
    <row r="539" spans="1:43" x14ac:dyDescent="0.35">
      <c r="A539" s="881"/>
      <c r="B539" s="881"/>
      <c r="C539" s="881"/>
      <c r="D539" s="881"/>
      <c r="E539" s="881"/>
      <c r="F539" s="881"/>
      <c r="G539" s="881"/>
      <c r="H539" s="881"/>
      <c r="I539" s="881"/>
      <c r="J539" s="881"/>
      <c r="K539" s="881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  <c r="AG539" s="881"/>
      <c r="AH539" s="881"/>
      <c r="AI539" s="881"/>
      <c r="AJ539" s="881"/>
      <c r="AK539" s="881"/>
      <c r="AL539" s="881"/>
      <c r="AM539" s="881"/>
      <c r="AN539" s="881"/>
      <c r="AO539" s="881"/>
      <c r="AP539" s="881"/>
      <c r="AQ539" s="881"/>
    </row>
    <row r="540" spans="1:43" x14ac:dyDescent="0.35">
      <c r="A540" s="881"/>
      <c r="B540" s="881"/>
      <c r="C540" s="881"/>
      <c r="D540" s="881"/>
      <c r="E540" s="881"/>
      <c r="F540" s="881"/>
      <c r="G540" s="881"/>
      <c r="H540" s="881"/>
      <c r="I540" s="881"/>
      <c r="J540" s="881"/>
      <c r="K540" s="881"/>
      <c r="L540" s="881"/>
      <c r="M540" s="881"/>
      <c r="N540" s="881"/>
      <c r="O540" s="881"/>
      <c r="P540" s="881"/>
      <c r="Q540" s="881"/>
      <c r="R540" s="881"/>
      <c r="S540" s="881"/>
      <c r="T540" s="881"/>
      <c r="U540" s="881"/>
      <c r="V540" s="881"/>
      <c r="W540" s="881"/>
      <c r="X540" s="881"/>
      <c r="Y540" s="881"/>
      <c r="Z540" s="881"/>
      <c r="AA540" s="881"/>
      <c r="AB540" s="881"/>
      <c r="AC540" s="881"/>
      <c r="AD540" s="881"/>
      <c r="AE540" s="881"/>
      <c r="AF540" s="881"/>
      <c r="AG540" s="881"/>
      <c r="AH540" s="881"/>
      <c r="AI540" s="881"/>
      <c r="AJ540" s="881"/>
      <c r="AK540" s="881"/>
      <c r="AL540" s="881"/>
      <c r="AM540" s="881"/>
      <c r="AN540" s="881"/>
      <c r="AO540" s="881"/>
      <c r="AP540" s="881"/>
      <c r="AQ540" s="881"/>
    </row>
    <row r="541" spans="1:43" x14ac:dyDescent="0.35">
      <c r="A541" s="881"/>
      <c r="B541" s="881"/>
      <c r="C541" s="881"/>
      <c r="D541" s="881"/>
      <c r="E541" s="881"/>
      <c r="F541" s="881"/>
      <c r="G541" s="881"/>
      <c r="H541" s="881"/>
      <c r="I541" s="881"/>
      <c r="J541" s="881"/>
      <c r="K541" s="881"/>
      <c r="L541" s="881"/>
      <c r="M541" s="881"/>
      <c r="N541" s="881"/>
      <c r="O541" s="881"/>
      <c r="P541" s="881"/>
      <c r="Q541" s="881"/>
      <c r="R541" s="881"/>
      <c r="S541" s="881"/>
      <c r="T541" s="881"/>
      <c r="U541" s="881"/>
      <c r="V541" s="881"/>
      <c r="W541" s="881"/>
      <c r="X541" s="881"/>
      <c r="Y541" s="881"/>
      <c r="Z541" s="881"/>
      <c r="AA541" s="881"/>
      <c r="AB541" s="881"/>
      <c r="AC541" s="881"/>
      <c r="AD541" s="881"/>
      <c r="AE541" s="881"/>
      <c r="AF541" s="881"/>
      <c r="AG541" s="881"/>
      <c r="AH541" s="881"/>
      <c r="AI541" s="881"/>
      <c r="AJ541" s="881"/>
      <c r="AK541" s="881"/>
      <c r="AL541" s="881"/>
      <c r="AM541" s="881"/>
      <c r="AN541" s="881"/>
      <c r="AO541" s="881"/>
      <c r="AP541" s="881"/>
      <c r="AQ541" s="881"/>
    </row>
    <row r="542" spans="1:43" x14ac:dyDescent="0.35">
      <c r="A542" s="881"/>
      <c r="B542" s="881"/>
      <c r="C542" s="881"/>
      <c r="D542" s="881"/>
      <c r="E542" s="881"/>
      <c r="F542" s="881"/>
      <c r="G542" s="881"/>
      <c r="H542" s="881"/>
      <c r="I542" s="881"/>
      <c r="J542" s="881"/>
      <c r="K542" s="881"/>
      <c r="L542" s="881"/>
      <c r="M542" s="881"/>
      <c r="N542" s="881"/>
      <c r="O542" s="881"/>
      <c r="P542" s="881"/>
      <c r="Q542" s="881"/>
      <c r="R542" s="881"/>
      <c r="S542" s="881"/>
      <c r="T542" s="881"/>
      <c r="U542" s="881"/>
      <c r="V542" s="881"/>
      <c r="W542" s="881"/>
      <c r="X542" s="881"/>
      <c r="Y542" s="881"/>
      <c r="Z542" s="881"/>
      <c r="AA542" s="881"/>
      <c r="AB542" s="881"/>
      <c r="AC542" s="881"/>
      <c r="AD542" s="881"/>
      <c r="AE542" s="881"/>
      <c r="AF542" s="881"/>
      <c r="AG542" s="881"/>
      <c r="AH542" s="881"/>
      <c r="AI542" s="881"/>
      <c r="AJ542" s="881"/>
      <c r="AK542" s="881"/>
      <c r="AL542" s="881"/>
      <c r="AM542" s="881"/>
      <c r="AN542" s="881"/>
      <c r="AO542" s="881"/>
      <c r="AP542" s="881"/>
      <c r="AQ542" s="881"/>
    </row>
    <row r="543" spans="1:43" x14ac:dyDescent="0.35">
      <c r="A543" s="881"/>
      <c r="B543" s="881"/>
      <c r="C543" s="881"/>
      <c r="D543" s="881"/>
      <c r="E543" s="881"/>
      <c r="F543" s="881"/>
      <c r="G543" s="881"/>
      <c r="H543" s="881"/>
      <c r="I543" s="881"/>
      <c r="J543" s="881"/>
      <c r="K543" s="881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  <c r="AG543" s="881"/>
      <c r="AH543" s="881"/>
      <c r="AI543" s="881"/>
      <c r="AJ543" s="881"/>
      <c r="AK543" s="881"/>
      <c r="AL543" s="881"/>
      <c r="AM543" s="881"/>
      <c r="AN543" s="881"/>
      <c r="AO543" s="881"/>
      <c r="AP543" s="881"/>
      <c r="AQ543" s="881"/>
    </row>
    <row r="544" spans="1:43" x14ac:dyDescent="0.35">
      <c r="A544" s="881"/>
      <c r="B544" s="881"/>
      <c r="C544" s="881"/>
      <c r="D544" s="881"/>
      <c r="E544" s="881"/>
      <c r="F544" s="881"/>
      <c r="G544" s="881"/>
      <c r="H544" s="881"/>
      <c r="I544" s="881"/>
      <c r="J544" s="881"/>
      <c r="K544" s="881"/>
      <c r="L544" s="881"/>
      <c r="M544" s="881"/>
      <c r="N544" s="881"/>
      <c r="O544" s="881"/>
      <c r="P544" s="881"/>
      <c r="Q544" s="881"/>
      <c r="R544" s="881"/>
      <c r="S544" s="881"/>
      <c r="T544" s="881"/>
      <c r="U544" s="881"/>
      <c r="V544" s="881"/>
      <c r="W544" s="881"/>
      <c r="X544" s="881"/>
      <c r="Y544" s="881"/>
      <c r="Z544" s="881"/>
      <c r="AA544" s="881"/>
      <c r="AB544" s="881"/>
      <c r="AC544" s="881"/>
      <c r="AD544" s="881"/>
      <c r="AE544" s="881"/>
      <c r="AF544" s="881"/>
      <c r="AG544" s="881"/>
      <c r="AH544" s="881"/>
      <c r="AI544" s="881"/>
      <c r="AJ544" s="881"/>
      <c r="AK544" s="881"/>
      <c r="AL544" s="881"/>
      <c r="AM544" s="881"/>
      <c r="AN544" s="881"/>
      <c r="AO544" s="881"/>
      <c r="AP544" s="881"/>
      <c r="AQ544" s="881"/>
    </row>
    <row r="545" spans="1:43" x14ac:dyDescent="0.35">
      <c r="A545" s="881"/>
      <c r="B545" s="881"/>
      <c r="C545" s="881"/>
      <c r="D545" s="881"/>
      <c r="E545" s="881"/>
      <c r="F545" s="881"/>
      <c r="G545" s="881"/>
      <c r="H545" s="881"/>
      <c r="I545" s="881"/>
      <c r="J545" s="881"/>
      <c r="K545" s="881"/>
      <c r="L545" s="881"/>
      <c r="M545" s="881"/>
      <c r="N545" s="881"/>
      <c r="O545" s="881"/>
      <c r="P545" s="881"/>
      <c r="Q545" s="881"/>
      <c r="R545" s="881"/>
      <c r="S545" s="881"/>
      <c r="T545" s="881"/>
      <c r="U545" s="881"/>
      <c r="V545" s="881"/>
      <c r="W545" s="881"/>
      <c r="X545" s="881"/>
      <c r="Y545" s="881"/>
      <c r="Z545" s="881"/>
      <c r="AA545" s="881"/>
      <c r="AB545" s="881"/>
      <c r="AC545" s="881"/>
      <c r="AD545" s="881"/>
      <c r="AE545" s="881"/>
      <c r="AF545" s="881"/>
      <c r="AG545" s="881"/>
      <c r="AH545" s="881"/>
      <c r="AI545" s="881"/>
      <c r="AJ545" s="881"/>
      <c r="AK545" s="881"/>
      <c r="AL545" s="881"/>
      <c r="AM545" s="881"/>
      <c r="AN545" s="881"/>
      <c r="AO545" s="881"/>
      <c r="AP545" s="881"/>
      <c r="AQ545" s="881"/>
    </row>
    <row r="546" spans="1:43" x14ac:dyDescent="0.35">
      <c r="A546" s="881"/>
      <c r="B546" s="881"/>
      <c r="C546" s="881"/>
      <c r="D546" s="881"/>
      <c r="E546" s="881"/>
      <c r="F546" s="881"/>
      <c r="G546" s="881"/>
      <c r="H546" s="881"/>
      <c r="I546" s="881"/>
      <c r="J546" s="881"/>
      <c r="K546" s="881"/>
      <c r="L546" s="881"/>
      <c r="M546" s="881"/>
      <c r="N546" s="881"/>
      <c r="O546" s="881"/>
      <c r="P546" s="881"/>
      <c r="Q546" s="881"/>
      <c r="R546" s="881"/>
      <c r="S546" s="881"/>
      <c r="T546" s="881"/>
      <c r="U546" s="881"/>
      <c r="V546" s="881"/>
      <c r="W546" s="881"/>
      <c r="X546" s="881"/>
      <c r="Y546" s="881"/>
      <c r="Z546" s="881"/>
      <c r="AA546" s="881"/>
      <c r="AB546" s="881"/>
      <c r="AC546" s="881"/>
      <c r="AD546" s="881"/>
      <c r="AE546" s="881"/>
      <c r="AF546" s="881"/>
      <c r="AG546" s="881"/>
      <c r="AH546" s="881"/>
      <c r="AI546" s="881"/>
      <c r="AJ546" s="881"/>
      <c r="AK546" s="881"/>
      <c r="AL546" s="881"/>
      <c r="AM546" s="881"/>
      <c r="AN546" s="881"/>
      <c r="AO546" s="881"/>
      <c r="AP546" s="881"/>
      <c r="AQ546" s="881"/>
    </row>
    <row r="547" spans="1:43" x14ac:dyDescent="0.35">
      <c r="A547" s="881"/>
      <c r="B547" s="881"/>
      <c r="C547" s="881"/>
      <c r="D547" s="881"/>
      <c r="E547" s="881"/>
      <c r="F547" s="881"/>
      <c r="G547" s="881"/>
      <c r="H547" s="881"/>
      <c r="I547" s="881"/>
      <c r="J547" s="881"/>
      <c r="K547" s="881"/>
      <c r="L547" s="881"/>
      <c r="M547" s="881"/>
      <c r="N547" s="881"/>
      <c r="O547" s="881"/>
      <c r="P547" s="881"/>
      <c r="Q547" s="881"/>
      <c r="R547" s="881"/>
      <c r="S547" s="881"/>
      <c r="T547" s="881"/>
      <c r="U547" s="881"/>
      <c r="V547" s="881"/>
      <c r="W547" s="881"/>
      <c r="X547" s="881"/>
      <c r="Y547" s="881"/>
      <c r="Z547" s="881"/>
      <c r="AA547" s="881"/>
      <c r="AB547" s="881"/>
      <c r="AC547" s="881"/>
      <c r="AD547" s="881"/>
      <c r="AE547" s="881"/>
      <c r="AF547" s="881"/>
      <c r="AG547" s="881"/>
      <c r="AH547" s="881"/>
      <c r="AI547" s="881"/>
      <c r="AJ547" s="881"/>
      <c r="AK547" s="881"/>
      <c r="AL547" s="881"/>
      <c r="AM547" s="881"/>
      <c r="AN547" s="881"/>
      <c r="AO547" s="881"/>
      <c r="AP547" s="881"/>
      <c r="AQ547" s="881"/>
    </row>
    <row r="548" spans="1:43" x14ac:dyDescent="0.35">
      <c r="A548" s="881"/>
      <c r="B548" s="881"/>
      <c r="C548" s="881"/>
      <c r="D548" s="881"/>
      <c r="E548" s="881"/>
      <c r="F548" s="881"/>
      <c r="G548" s="881"/>
      <c r="H548" s="881"/>
      <c r="I548" s="881"/>
      <c r="J548" s="881"/>
      <c r="K548" s="881"/>
      <c r="L548" s="881"/>
      <c r="M548" s="881"/>
      <c r="N548" s="881"/>
      <c r="O548" s="881"/>
      <c r="P548" s="881"/>
      <c r="Q548" s="881"/>
      <c r="R548" s="881"/>
      <c r="S548" s="881"/>
      <c r="T548" s="881"/>
      <c r="U548" s="881"/>
      <c r="V548" s="881"/>
      <c r="W548" s="881"/>
      <c r="X548" s="881"/>
      <c r="Y548" s="881"/>
      <c r="Z548" s="881"/>
      <c r="AA548" s="881"/>
      <c r="AB548" s="881"/>
      <c r="AC548" s="881"/>
      <c r="AD548" s="881"/>
      <c r="AE548" s="881"/>
      <c r="AF548" s="881"/>
      <c r="AG548" s="881"/>
      <c r="AH548" s="881"/>
      <c r="AI548" s="881"/>
      <c r="AJ548" s="881"/>
      <c r="AK548" s="881"/>
      <c r="AL548" s="881"/>
      <c r="AM548" s="881"/>
      <c r="AN548" s="881"/>
      <c r="AO548" s="881"/>
      <c r="AP548" s="881"/>
      <c r="AQ548" s="881"/>
    </row>
    <row r="549" spans="1:43" x14ac:dyDescent="0.35">
      <c r="A549" s="881"/>
      <c r="B549" s="881"/>
      <c r="C549" s="881"/>
      <c r="D549" s="881"/>
      <c r="E549" s="881"/>
      <c r="F549" s="881"/>
      <c r="G549" s="881"/>
      <c r="H549" s="881"/>
      <c r="I549" s="881"/>
      <c r="J549" s="881"/>
      <c r="K549" s="881"/>
      <c r="L549" s="881"/>
      <c r="M549" s="881"/>
      <c r="N549" s="881"/>
      <c r="O549" s="881"/>
      <c r="P549" s="881"/>
      <c r="Q549" s="881"/>
      <c r="R549" s="881"/>
      <c r="S549" s="881"/>
      <c r="T549" s="881"/>
      <c r="U549" s="881"/>
      <c r="V549" s="881"/>
      <c r="W549" s="881"/>
      <c r="X549" s="881"/>
      <c r="Y549" s="881"/>
      <c r="Z549" s="881"/>
      <c r="AA549" s="881"/>
      <c r="AB549" s="881"/>
      <c r="AC549" s="881"/>
      <c r="AD549" s="881"/>
      <c r="AE549" s="881"/>
      <c r="AF549" s="881"/>
      <c r="AG549" s="881"/>
      <c r="AH549" s="881"/>
      <c r="AI549" s="881"/>
      <c r="AJ549" s="881"/>
      <c r="AK549" s="881"/>
      <c r="AL549" s="881"/>
      <c r="AM549" s="881"/>
      <c r="AN549" s="881"/>
      <c r="AO549" s="881"/>
      <c r="AP549" s="881"/>
      <c r="AQ549" s="881"/>
    </row>
    <row r="550" spans="1:43" x14ac:dyDescent="0.35">
      <c r="A550" s="881"/>
      <c r="B550" s="881"/>
      <c r="C550" s="881"/>
      <c r="D550" s="881"/>
      <c r="E550" s="881"/>
      <c r="F550" s="881"/>
      <c r="G550" s="881"/>
      <c r="H550" s="881"/>
      <c r="I550" s="881"/>
      <c r="J550" s="881"/>
      <c r="K550" s="881"/>
      <c r="L550" s="881"/>
      <c r="M550" s="881"/>
      <c r="N550" s="881"/>
      <c r="O550" s="881"/>
      <c r="P550" s="881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1"/>
      <c r="AF550" s="881"/>
      <c r="AG550" s="881"/>
      <c r="AH550" s="881"/>
      <c r="AI550" s="881"/>
      <c r="AJ550" s="881"/>
      <c r="AK550" s="881"/>
      <c r="AL550" s="881"/>
      <c r="AM550" s="881"/>
      <c r="AN550" s="881"/>
      <c r="AO550" s="881"/>
      <c r="AP550" s="881"/>
      <c r="AQ550" s="881"/>
    </row>
    <row r="551" spans="1:43" x14ac:dyDescent="0.35">
      <c r="A551" s="881"/>
      <c r="B551" s="881"/>
      <c r="C551" s="881"/>
      <c r="D551" s="881"/>
      <c r="E551" s="881"/>
      <c r="F551" s="881"/>
      <c r="G551" s="881"/>
      <c r="H551" s="881"/>
      <c r="I551" s="881"/>
      <c r="J551" s="881"/>
      <c r="K551" s="881"/>
      <c r="L551" s="881"/>
      <c r="M551" s="881"/>
      <c r="N551" s="881"/>
      <c r="O551" s="881"/>
      <c r="P551" s="881"/>
      <c r="Q551" s="881"/>
      <c r="R551" s="881"/>
      <c r="S551" s="881"/>
      <c r="T551" s="881"/>
      <c r="U551" s="881"/>
      <c r="V551" s="881"/>
      <c r="W551" s="881"/>
      <c r="X551" s="881"/>
      <c r="Y551" s="881"/>
      <c r="Z551" s="881"/>
      <c r="AA551" s="881"/>
      <c r="AB551" s="881"/>
      <c r="AC551" s="881"/>
      <c r="AD551" s="881"/>
      <c r="AE551" s="881"/>
      <c r="AF551" s="881"/>
      <c r="AG551" s="881"/>
      <c r="AH551" s="881"/>
      <c r="AI551" s="881"/>
      <c r="AJ551" s="881"/>
      <c r="AK551" s="881"/>
      <c r="AL551" s="881"/>
      <c r="AM551" s="881"/>
      <c r="AN551" s="881"/>
      <c r="AO551" s="881"/>
      <c r="AP551" s="881"/>
      <c r="AQ551" s="881"/>
    </row>
    <row r="552" spans="1:43" x14ac:dyDescent="0.35">
      <c r="A552" s="881"/>
      <c r="B552" s="881"/>
      <c r="C552" s="881"/>
      <c r="D552" s="881"/>
      <c r="E552" s="881"/>
      <c r="F552" s="881"/>
      <c r="G552" s="881"/>
      <c r="H552" s="881"/>
      <c r="I552" s="881"/>
      <c r="J552" s="881"/>
      <c r="K552" s="881"/>
      <c r="L552" s="881"/>
      <c r="M552" s="881"/>
      <c r="N552" s="881"/>
      <c r="O552" s="881"/>
      <c r="P552" s="881"/>
      <c r="Q552" s="881"/>
      <c r="R552" s="881"/>
      <c r="S552" s="881"/>
      <c r="T552" s="881"/>
      <c r="U552" s="881"/>
      <c r="V552" s="881"/>
      <c r="W552" s="881"/>
      <c r="X552" s="881"/>
      <c r="Y552" s="881"/>
      <c r="Z552" s="881"/>
      <c r="AA552" s="881"/>
      <c r="AB552" s="881"/>
      <c r="AC552" s="881"/>
      <c r="AD552" s="881"/>
      <c r="AE552" s="881"/>
      <c r="AF552" s="881"/>
      <c r="AG552" s="881"/>
      <c r="AH552" s="881"/>
      <c r="AI552" s="881"/>
      <c r="AJ552" s="881"/>
      <c r="AK552" s="881"/>
      <c r="AL552" s="881"/>
      <c r="AM552" s="881"/>
      <c r="AN552" s="881"/>
      <c r="AO552" s="881"/>
      <c r="AP552" s="881"/>
      <c r="AQ552" s="881"/>
    </row>
    <row r="553" spans="1:43" x14ac:dyDescent="0.35">
      <c r="A553" s="881"/>
      <c r="B553" s="881"/>
      <c r="C553" s="881"/>
      <c r="D553" s="881"/>
      <c r="E553" s="881"/>
      <c r="F553" s="881"/>
      <c r="G553" s="881"/>
      <c r="H553" s="881"/>
      <c r="I553" s="881"/>
      <c r="J553" s="881"/>
      <c r="K553" s="881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  <c r="AG553" s="881"/>
      <c r="AH553" s="881"/>
      <c r="AI553" s="881"/>
      <c r="AJ553" s="881"/>
      <c r="AK553" s="881"/>
      <c r="AL553" s="881"/>
      <c r="AM553" s="881"/>
      <c r="AN553" s="881"/>
      <c r="AO553" s="881"/>
      <c r="AP553" s="881"/>
      <c r="AQ553" s="881"/>
    </row>
    <row r="554" spans="1:43" x14ac:dyDescent="0.35">
      <c r="A554" s="881"/>
      <c r="B554" s="881"/>
      <c r="C554" s="881"/>
      <c r="D554" s="881"/>
      <c r="E554" s="881"/>
      <c r="F554" s="881"/>
      <c r="G554" s="881"/>
      <c r="H554" s="881"/>
      <c r="I554" s="881"/>
      <c r="J554" s="881"/>
      <c r="K554" s="881"/>
      <c r="L554" s="881"/>
      <c r="M554" s="881"/>
      <c r="N554" s="881"/>
      <c r="O554" s="881"/>
      <c r="P554" s="881"/>
      <c r="Q554" s="881"/>
      <c r="R554" s="881"/>
      <c r="S554" s="881"/>
      <c r="T554" s="881"/>
      <c r="U554" s="881"/>
      <c r="V554" s="881"/>
      <c r="W554" s="881"/>
      <c r="X554" s="881"/>
      <c r="Y554" s="881"/>
      <c r="Z554" s="881"/>
      <c r="AA554" s="881"/>
      <c r="AB554" s="881"/>
      <c r="AC554" s="881"/>
      <c r="AD554" s="881"/>
      <c r="AE554" s="881"/>
      <c r="AF554" s="881"/>
      <c r="AG554" s="881"/>
      <c r="AH554" s="881"/>
      <c r="AI554" s="881"/>
      <c r="AJ554" s="881"/>
      <c r="AK554" s="881"/>
      <c r="AL554" s="881"/>
      <c r="AM554" s="881"/>
      <c r="AN554" s="881"/>
      <c r="AO554" s="881"/>
      <c r="AP554" s="881"/>
      <c r="AQ554" s="881"/>
    </row>
    <row r="555" spans="1:43" x14ac:dyDescent="0.35">
      <c r="A555" s="881"/>
      <c r="B555" s="881"/>
      <c r="C555" s="881"/>
      <c r="D555" s="881"/>
      <c r="E555" s="881"/>
      <c r="F555" s="881"/>
      <c r="G555" s="881"/>
      <c r="H555" s="881"/>
      <c r="I555" s="881"/>
      <c r="J555" s="881"/>
      <c r="K555" s="881"/>
      <c r="L555" s="881"/>
      <c r="M555" s="881"/>
      <c r="N555" s="881"/>
      <c r="O555" s="881"/>
      <c r="P555" s="881"/>
      <c r="Q555" s="881"/>
      <c r="R555" s="881"/>
      <c r="S555" s="881"/>
      <c r="T555" s="881"/>
      <c r="U555" s="881"/>
      <c r="V555" s="881"/>
      <c r="W555" s="881"/>
      <c r="X555" s="881"/>
      <c r="Y555" s="881"/>
      <c r="Z555" s="881"/>
      <c r="AA555" s="881"/>
      <c r="AB555" s="881"/>
      <c r="AC555" s="881"/>
      <c r="AD555" s="881"/>
      <c r="AE555" s="881"/>
      <c r="AF555" s="881"/>
      <c r="AG555" s="881"/>
      <c r="AH555" s="881"/>
      <c r="AI555" s="881"/>
      <c r="AJ555" s="881"/>
      <c r="AK555" s="881"/>
      <c r="AL555" s="881"/>
      <c r="AM555" s="881"/>
      <c r="AN555" s="881"/>
      <c r="AO555" s="881"/>
      <c r="AP555" s="881"/>
      <c r="AQ555" s="881"/>
    </row>
    <row r="556" spans="1:43" x14ac:dyDescent="0.35">
      <c r="A556" s="881"/>
      <c r="B556" s="881"/>
      <c r="C556" s="881"/>
      <c r="D556" s="881"/>
      <c r="E556" s="881"/>
      <c r="F556" s="881"/>
      <c r="G556" s="881"/>
      <c r="H556" s="881"/>
      <c r="I556" s="881"/>
      <c r="J556" s="881"/>
      <c r="K556" s="881"/>
      <c r="L556" s="881"/>
      <c r="M556" s="881"/>
      <c r="N556" s="881"/>
      <c r="O556" s="881"/>
      <c r="P556" s="881"/>
      <c r="Q556" s="881"/>
      <c r="R556" s="881"/>
      <c r="S556" s="881"/>
      <c r="T556" s="881"/>
      <c r="U556" s="881"/>
      <c r="V556" s="881"/>
      <c r="W556" s="881"/>
      <c r="X556" s="881"/>
      <c r="Y556" s="881"/>
      <c r="Z556" s="881"/>
      <c r="AA556" s="881"/>
      <c r="AB556" s="881"/>
      <c r="AC556" s="881"/>
      <c r="AD556" s="881"/>
      <c r="AE556" s="881"/>
      <c r="AF556" s="881"/>
      <c r="AG556" s="881"/>
      <c r="AH556" s="881"/>
      <c r="AI556" s="881"/>
      <c r="AJ556" s="881"/>
      <c r="AK556" s="881"/>
      <c r="AL556" s="881"/>
      <c r="AM556" s="881"/>
      <c r="AN556" s="881"/>
      <c r="AO556" s="881"/>
      <c r="AP556" s="881"/>
      <c r="AQ556" s="881"/>
    </row>
    <row r="557" spans="1:43" x14ac:dyDescent="0.35">
      <c r="A557" s="881"/>
      <c r="B557" s="881"/>
      <c r="C557" s="881"/>
      <c r="D557" s="881"/>
      <c r="E557" s="881"/>
      <c r="F557" s="881"/>
      <c r="G557" s="881"/>
      <c r="H557" s="881"/>
      <c r="I557" s="881"/>
      <c r="J557" s="881"/>
      <c r="K557" s="881"/>
      <c r="L557" s="881"/>
      <c r="M557" s="881"/>
      <c r="N557" s="881"/>
      <c r="O557" s="881"/>
      <c r="P557" s="881"/>
      <c r="Q557" s="881"/>
      <c r="R557" s="881"/>
      <c r="S557" s="881"/>
      <c r="T557" s="881"/>
      <c r="U557" s="881"/>
      <c r="V557" s="881"/>
      <c r="W557" s="881"/>
      <c r="X557" s="881"/>
      <c r="Y557" s="881"/>
      <c r="Z557" s="881"/>
      <c r="AA557" s="881"/>
      <c r="AB557" s="881"/>
      <c r="AC557" s="881"/>
      <c r="AD557" s="881"/>
      <c r="AE557" s="881"/>
      <c r="AF557" s="881"/>
      <c r="AG557" s="881"/>
      <c r="AH557" s="881"/>
      <c r="AI557" s="881"/>
      <c r="AJ557" s="881"/>
      <c r="AK557" s="881"/>
      <c r="AL557" s="881"/>
      <c r="AM557" s="881"/>
      <c r="AN557" s="881"/>
      <c r="AO557" s="881"/>
      <c r="AP557" s="881"/>
      <c r="AQ557" s="881"/>
    </row>
    <row r="558" spans="1:43" x14ac:dyDescent="0.35">
      <c r="A558" s="881"/>
      <c r="B558" s="881"/>
      <c r="C558" s="881"/>
      <c r="D558" s="881"/>
      <c r="E558" s="881"/>
      <c r="F558" s="881"/>
      <c r="G558" s="881"/>
      <c r="H558" s="881"/>
      <c r="I558" s="881"/>
      <c r="J558" s="881"/>
      <c r="K558" s="881"/>
      <c r="L558" s="881"/>
      <c r="M558" s="881"/>
      <c r="N558" s="881"/>
      <c r="O558" s="881"/>
      <c r="P558" s="881"/>
      <c r="Q558" s="881"/>
      <c r="R558" s="881"/>
      <c r="S558" s="881"/>
      <c r="T558" s="881"/>
      <c r="U558" s="881"/>
      <c r="V558" s="881"/>
      <c r="W558" s="881"/>
      <c r="X558" s="881"/>
      <c r="Y558" s="881"/>
      <c r="Z558" s="881"/>
      <c r="AA558" s="881"/>
      <c r="AB558" s="881"/>
      <c r="AC558" s="881"/>
      <c r="AD558" s="881"/>
      <c r="AE558" s="881"/>
      <c r="AF558" s="881"/>
      <c r="AG558" s="881"/>
      <c r="AH558" s="881"/>
      <c r="AI558" s="881"/>
      <c r="AJ558" s="881"/>
      <c r="AK558" s="881"/>
      <c r="AL558" s="881"/>
      <c r="AM558" s="881"/>
      <c r="AN558" s="881"/>
      <c r="AO558" s="881"/>
      <c r="AP558" s="881"/>
      <c r="AQ558" s="881"/>
    </row>
    <row r="559" spans="1:43" x14ac:dyDescent="0.35">
      <c r="A559" s="881"/>
      <c r="B559" s="881"/>
      <c r="C559" s="881"/>
      <c r="D559" s="881"/>
      <c r="E559" s="881"/>
      <c r="F559" s="881"/>
      <c r="G559" s="881"/>
      <c r="H559" s="881"/>
      <c r="I559" s="881"/>
      <c r="J559" s="881"/>
      <c r="K559" s="881"/>
      <c r="L559" s="881"/>
      <c r="M559" s="881"/>
      <c r="N559" s="881"/>
      <c r="O559" s="881"/>
      <c r="P559" s="881"/>
      <c r="Q559" s="881"/>
      <c r="R559" s="881"/>
      <c r="S559" s="881"/>
      <c r="T559" s="881"/>
      <c r="U559" s="881"/>
      <c r="V559" s="881"/>
      <c r="W559" s="881"/>
      <c r="X559" s="881"/>
      <c r="Y559" s="881"/>
      <c r="Z559" s="881"/>
      <c r="AA559" s="881"/>
      <c r="AB559" s="881"/>
      <c r="AC559" s="881"/>
      <c r="AD559" s="881"/>
      <c r="AE559" s="881"/>
      <c r="AF559" s="881"/>
      <c r="AG559" s="881"/>
      <c r="AH559" s="881"/>
      <c r="AI559" s="881"/>
      <c r="AJ559" s="881"/>
      <c r="AK559" s="881"/>
      <c r="AL559" s="881"/>
      <c r="AM559" s="881"/>
      <c r="AN559" s="881"/>
      <c r="AO559" s="881"/>
      <c r="AP559" s="881"/>
      <c r="AQ559" s="881"/>
    </row>
    <row r="560" spans="1:43" x14ac:dyDescent="0.35">
      <c r="A560" s="881"/>
      <c r="B560" s="881"/>
      <c r="C560" s="881"/>
      <c r="D560" s="881"/>
      <c r="E560" s="881"/>
      <c r="F560" s="881"/>
      <c r="G560" s="881"/>
      <c r="H560" s="881"/>
      <c r="I560" s="881"/>
      <c r="J560" s="881"/>
      <c r="K560" s="881"/>
      <c r="L560" s="881"/>
      <c r="M560" s="881"/>
      <c r="N560" s="881"/>
      <c r="O560" s="881"/>
      <c r="P560" s="881"/>
      <c r="Q560" s="881"/>
      <c r="R560" s="881"/>
      <c r="S560" s="881"/>
      <c r="T560" s="881"/>
      <c r="U560" s="881"/>
      <c r="V560" s="881"/>
      <c r="W560" s="881"/>
      <c r="X560" s="881"/>
      <c r="Y560" s="881"/>
      <c r="Z560" s="881"/>
      <c r="AA560" s="881"/>
      <c r="AB560" s="881"/>
      <c r="AC560" s="881"/>
      <c r="AD560" s="881"/>
      <c r="AE560" s="881"/>
      <c r="AF560" s="881"/>
      <c r="AG560" s="881"/>
      <c r="AH560" s="881"/>
      <c r="AI560" s="881"/>
      <c r="AJ560" s="881"/>
      <c r="AK560" s="881"/>
      <c r="AL560" s="881"/>
      <c r="AM560" s="881"/>
      <c r="AN560" s="881"/>
      <c r="AO560" s="881"/>
      <c r="AP560" s="881"/>
      <c r="AQ560" s="881"/>
    </row>
    <row r="561" spans="1:43" x14ac:dyDescent="0.35">
      <c r="A561" s="881"/>
      <c r="B561" s="881"/>
      <c r="C561" s="881"/>
      <c r="D561" s="881"/>
      <c r="E561" s="881"/>
      <c r="F561" s="881"/>
      <c r="G561" s="881"/>
      <c r="H561" s="881"/>
      <c r="I561" s="881"/>
      <c r="J561" s="881"/>
      <c r="K561" s="881"/>
      <c r="L561" s="881"/>
      <c r="M561" s="881"/>
      <c r="N561" s="881"/>
      <c r="O561" s="881"/>
      <c r="P561" s="881"/>
      <c r="Q561" s="881"/>
      <c r="R561" s="881"/>
      <c r="S561" s="881"/>
      <c r="T561" s="881"/>
      <c r="U561" s="881"/>
      <c r="V561" s="881"/>
      <c r="W561" s="881"/>
      <c r="X561" s="881"/>
      <c r="Y561" s="881"/>
      <c r="Z561" s="881"/>
      <c r="AA561" s="881"/>
      <c r="AB561" s="881"/>
      <c r="AC561" s="881"/>
      <c r="AD561" s="881"/>
      <c r="AE561" s="881"/>
      <c r="AF561" s="881"/>
      <c r="AG561" s="881"/>
      <c r="AH561" s="881"/>
      <c r="AI561" s="881"/>
      <c r="AJ561" s="881"/>
      <c r="AK561" s="881"/>
      <c r="AL561" s="881"/>
      <c r="AM561" s="881"/>
      <c r="AN561" s="881"/>
      <c r="AO561" s="881"/>
      <c r="AP561" s="881"/>
      <c r="AQ561" s="881"/>
    </row>
    <row r="562" spans="1:43" x14ac:dyDescent="0.35">
      <c r="A562" s="881"/>
      <c r="B562" s="881"/>
      <c r="C562" s="881"/>
      <c r="D562" s="881"/>
      <c r="E562" s="881"/>
      <c r="F562" s="881"/>
      <c r="G562" s="881"/>
      <c r="H562" s="881"/>
      <c r="I562" s="881"/>
      <c r="J562" s="881"/>
      <c r="K562" s="881"/>
      <c r="L562" s="881"/>
      <c r="M562" s="881"/>
      <c r="N562" s="881"/>
      <c r="O562" s="881"/>
      <c r="P562" s="881"/>
      <c r="Q562" s="881"/>
      <c r="R562" s="881"/>
      <c r="S562" s="881"/>
      <c r="T562" s="881"/>
      <c r="U562" s="881"/>
      <c r="V562" s="881"/>
      <c r="W562" s="881"/>
      <c r="X562" s="881"/>
      <c r="Y562" s="881"/>
      <c r="Z562" s="881"/>
      <c r="AA562" s="881"/>
      <c r="AB562" s="881"/>
      <c r="AC562" s="881"/>
      <c r="AD562" s="881"/>
      <c r="AE562" s="881"/>
      <c r="AF562" s="881"/>
      <c r="AG562" s="881"/>
      <c r="AH562" s="881"/>
      <c r="AI562" s="881"/>
      <c r="AJ562" s="881"/>
      <c r="AK562" s="881"/>
      <c r="AL562" s="881"/>
      <c r="AM562" s="881"/>
      <c r="AN562" s="881"/>
      <c r="AO562" s="881"/>
      <c r="AP562" s="881"/>
      <c r="AQ562" s="881"/>
    </row>
    <row r="563" spans="1:43" x14ac:dyDescent="0.35">
      <c r="A563" s="881"/>
      <c r="B563" s="881"/>
      <c r="C563" s="881"/>
      <c r="D563" s="881"/>
      <c r="E563" s="881"/>
      <c r="F563" s="881"/>
      <c r="G563" s="881"/>
      <c r="H563" s="881"/>
      <c r="I563" s="881"/>
      <c r="J563" s="881"/>
      <c r="K563" s="881"/>
      <c r="L563" s="881"/>
      <c r="M563" s="881"/>
      <c r="N563" s="881"/>
      <c r="O563" s="881"/>
      <c r="P563" s="881"/>
      <c r="Q563" s="881"/>
      <c r="R563" s="881"/>
      <c r="S563" s="881"/>
      <c r="T563" s="881"/>
      <c r="U563" s="881"/>
      <c r="V563" s="881"/>
      <c r="W563" s="881"/>
      <c r="X563" s="881"/>
      <c r="Y563" s="881"/>
      <c r="Z563" s="881"/>
      <c r="AA563" s="881"/>
      <c r="AB563" s="881"/>
      <c r="AC563" s="881"/>
      <c r="AD563" s="881"/>
      <c r="AE563" s="881"/>
      <c r="AF563" s="881"/>
      <c r="AG563" s="881"/>
      <c r="AH563" s="881"/>
      <c r="AI563" s="881"/>
      <c r="AJ563" s="881"/>
      <c r="AK563" s="881"/>
      <c r="AL563" s="881"/>
      <c r="AM563" s="881"/>
      <c r="AN563" s="881"/>
      <c r="AO563" s="881"/>
      <c r="AP563" s="881"/>
      <c r="AQ563" s="881"/>
    </row>
    <row r="564" spans="1:43" x14ac:dyDescent="0.35">
      <c r="A564" s="881"/>
      <c r="B564" s="881"/>
      <c r="C564" s="881"/>
      <c r="D564" s="881"/>
      <c r="E564" s="881"/>
      <c r="F564" s="881"/>
      <c r="G564" s="881"/>
      <c r="H564" s="881"/>
      <c r="I564" s="881"/>
      <c r="J564" s="881"/>
      <c r="K564" s="881"/>
      <c r="L564" s="881"/>
      <c r="M564" s="881"/>
      <c r="N564" s="881"/>
      <c r="O564" s="881"/>
      <c r="P564" s="881"/>
      <c r="Q564" s="881"/>
      <c r="R564" s="881"/>
      <c r="S564" s="881"/>
      <c r="T564" s="881"/>
      <c r="U564" s="881"/>
      <c r="V564" s="881"/>
      <c r="W564" s="881"/>
      <c r="X564" s="881"/>
      <c r="Y564" s="881"/>
      <c r="Z564" s="881"/>
      <c r="AA564" s="881"/>
      <c r="AB564" s="881"/>
      <c r="AC564" s="881"/>
      <c r="AD564" s="881"/>
      <c r="AE564" s="881"/>
      <c r="AF564" s="881"/>
      <c r="AG564" s="881"/>
      <c r="AH564" s="881"/>
      <c r="AI564" s="881"/>
      <c r="AJ564" s="881"/>
      <c r="AK564" s="881"/>
      <c r="AL564" s="881"/>
      <c r="AM564" s="881"/>
      <c r="AN564" s="881"/>
      <c r="AO564" s="881"/>
      <c r="AP564" s="881"/>
      <c r="AQ564" s="881"/>
    </row>
    <row r="565" spans="1:43" x14ac:dyDescent="0.35">
      <c r="A565" s="881"/>
      <c r="B565" s="881"/>
      <c r="C565" s="881"/>
      <c r="D565" s="881"/>
      <c r="E565" s="881"/>
      <c r="F565" s="881"/>
      <c r="G565" s="881"/>
      <c r="H565" s="881"/>
      <c r="I565" s="881"/>
      <c r="J565" s="881"/>
      <c r="K565" s="881"/>
      <c r="L565" s="881"/>
      <c r="M565" s="881"/>
      <c r="N565" s="881"/>
      <c r="O565" s="881"/>
      <c r="P565" s="881"/>
      <c r="Q565" s="881"/>
      <c r="R565" s="881"/>
      <c r="S565" s="881"/>
      <c r="T565" s="881"/>
      <c r="U565" s="881"/>
      <c r="V565" s="881"/>
      <c r="W565" s="881"/>
      <c r="X565" s="881"/>
      <c r="Y565" s="881"/>
      <c r="Z565" s="881"/>
      <c r="AA565" s="881"/>
      <c r="AB565" s="881"/>
      <c r="AC565" s="881"/>
      <c r="AD565" s="881"/>
      <c r="AE565" s="881"/>
      <c r="AF565" s="881"/>
      <c r="AG565" s="881"/>
      <c r="AH565" s="881"/>
      <c r="AI565" s="881"/>
      <c r="AJ565" s="881"/>
      <c r="AK565" s="881"/>
      <c r="AL565" s="881"/>
      <c r="AM565" s="881"/>
      <c r="AN565" s="881"/>
      <c r="AO565" s="881"/>
      <c r="AP565" s="881"/>
      <c r="AQ565" s="881"/>
    </row>
    <row r="566" spans="1:43" x14ac:dyDescent="0.35">
      <c r="A566" s="881"/>
      <c r="B566" s="881"/>
      <c r="C566" s="881"/>
      <c r="D566" s="881"/>
      <c r="E566" s="881"/>
      <c r="F566" s="881"/>
      <c r="G566" s="881"/>
      <c r="H566" s="881"/>
      <c r="I566" s="881"/>
      <c r="J566" s="881"/>
      <c r="K566" s="881"/>
      <c r="L566" s="881"/>
      <c r="M566" s="881"/>
      <c r="N566" s="881"/>
      <c r="O566" s="881"/>
      <c r="P566" s="881"/>
      <c r="Q566" s="881"/>
      <c r="R566" s="881"/>
      <c r="S566" s="881"/>
      <c r="T566" s="881"/>
      <c r="U566" s="881"/>
      <c r="V566" s="881"/>
      <c r="W566" s="881"/>
      <c r="X566" s="881"/>
      <c r="Y566" s="881"/>
      <c r="Z566" s="881"/>
      <c r="AA566" s="881"/>
      <c r="AB566" s="881"/>
      <c r="AC566" s="881"/>
      <c r="AD566" s="881"/>
      <c r="AE566" s="881"/>
      <c r="AF566" s="881"/>
      <c r="AG566" s="881"/>
      <c r="AH566" s="881"/>
      <c r="AI566" s="881"/>
      <c r="AJ566" s="881"/>
      <c r="AK566" s="881"/>
      <c r="AL566" s="881"/>
      <c r="AM566" s="881"/>
      <c r="AN566" s="881"/>
      <c r="AO566" s="881"/>
      <c r="AP566" s="881"/>
      <c r="AQ566" s="881"/>
    </row>
    <row r="567" spans="1:43" x14ac:dyDescent="0.35">
      <c r="A567" s="881"/>
      <c r="B567" s="881"/>
      <c r="C567" s="881"/>
      <c r="D567" s="881"/>
      <c r="E567" s="881"/>
      <c r="F567" s="881"/>
      <c r="G567" s="881"/>
      <c r="H567" s="881"/>
      <c r="I567" s="881"/>
      <c r="J567" s="881"/>
      <c r="K567" s="881"/>
      <c r="L567" s="881"/>
      <c r="M567" s="881"/>
      <c r="N567" s="881"/>
      <c r="O567" s="881"/>
      <c r="P567" s="881"/>
      <c r="Q567" s="881"/>
      <c r="R567" s="881"/>
      <c r="S567" s="881"/>
      <c r="T567" s="881"/>
      <c r="U567" s="881"/>
      <c r="V567" s="881"/>
      <c r="W567" s="881"/>
      <c r="X567" s="881"/>
      <c r="Y567" s="881"/>
      <c r="Z567" s="881"/>
      <c r="AA567" s="881"/>
      <c r="AB567" s="881"/>
      <c r="AC567" s="881"/>
      <c r="AD567" s="881"/>
      <c r="AE567" s="881"/>
      <c r="AF567" s="881"/>
      <c r="AG567" s="881"/>
      <c r="AH567" s="881"/>
      <c r="AI567" s="881"/>
      <c r="AJ567" s="881"/>
      <c r="AK567" s="881"/>
      <c r="AL567" s="881"/>
      <c r="AM567" s="881"/>
      <c r="AN567" s="881"/>
      <c r="AO567" s="881"/>
      <c r="AP567" s="881"/>
      <c r="AQ567" s="881"/>
    </row>
    <row r="568" spans="1:43" x14ac:dyDescent="0.35">
      <c r="A568" s="881"/>
      <c r="B568" s="881"/>
      <c r="C568" s="881"/>
      <c r="D568" s="881"/>
      <c r="E568" s="881"/>
      <c r="F568" s="881"/>
      <c r="G568" s="881"/>
      <c r="H568" s="881"/>
      <c r="I568" s="881"/>
      <c r="J568" s="881"/>
      <c r="K568" s="881"/>
      <c r="L568" s="881"/>
      <c r="M568" s="881"/>
      <c r="N568" s="881"/>
      <c r="O568" s="881"/>
      <c r="P568" s="881"/>
      <c r="Q568" s="881"/>
      <c r="R568" s="881"/>
      <c r="S568" s="881"/>
      <c r="T568" s="881"/>
      <c r="U568" s="881"/>
      <c r="V568" s="881"/>
      <c r="W568" s="881"/>
      <c r="X568" s="881"/>
      <c r="Y568" s="881"/>
      <c r="Z568" s="881"/>
      <c r="AA568" s="881"/>
      <c r="AB568" s="881"/>
      <c r="AC568" s="881"/>
      <c r="AD568" s="881"/>
      <c r="AE568" s="881"/>
      <c r="AF568" s="881"/>
      <c r="AG568" s="881"/>
      <c r="AH568" s="881"/>
      <c r="AI568" s="881"/>
      <c r="AJ568" s="881"/>
      <c r="AK568" s="881"/>
      <c r="AL568" s="881"/>
      <c r="AM568" s="881"/>
      <c r="AN568" s="881"/>
      <c r="AO568" s="881"/>
      <c r="AP568" s="881"/>
      <c r="AQ568" s="881"/>
    </row>
    <row r="569" spans="1:43" x14ac:dyDescent="0.35">
      <c r="A569" s="881"/>
      <c r="B569" s="881"/>
      <c r="C569" s="881"/>
      <c r="D569" s="881"/>
      <c r="E569" s="881"/>
      <c r="F569" s="881"/>
      <c r="G569" s="881"/>
      <c r="H569" s="881"/>
      <c r="I569" s="881"/>
      <c r="J569" s="881"/>
      <c r="K569" s="881"/>
      <c r="L569" s="881"/>
      <c r="M569" s="881"/>
      <c r="N569" s="881"/>
      <c r="O569" s="881"/>
      <c r="P569" s="881"/>
      <c r="Q569" s="881"/>
      <c r="R569" s="881"/>
      <c r="S569" s="881"/>
      <c r="T569" s="881"/>
      <c r="U569" s="881"/>
      <c r="V569" s="881"/>
      <c r="W569" s="881"/>
      <c r="X569" s="881"/>
      <c r="Y569" s="881"/>
      <c r="Z569" s="881"/>
      <c r="AA569" s="881"/>
      <c r="AB569" s="881"/>
      <c r="AC569" s="881"/>
      <c r="AD569" s="881"/>
      <c r="AE569" s="881"/>
      <c r="AF569" s="881"/>
      <c r="AG569" s="881"/>
      <c r="AH569" s="881"/>
      <c r="AI569" s="881"/>
      <c r="AJ569" s="881"/>
      <c r="AK569" s="881"/>
      <c r="AL569" s="881"/>
      <c r="AM569" s="881"/>
      <c r="AN569" s="881"/>
      <c r="AO569" s="881"/>
      <c r="AP569" s="881"/>
      <c r="AQ569" s="881"/>
    </row>
    <row r="570" spans="1:43" x14ac:dyDescent="0.35">
      <c r="A570" s="881"/>
      <c r="B570" s="881"/>
      <c r="C570" s="881"/>
      <c r="D570" s="881"/>
      <c r="E570" s="881"/>
      <c r="F570" s="881"/>
      <c r="G570" s="881"/>
      <c r="H570" s="881"/>
      <c r="I570" s="881"/>
      <c r="J570" s="881"/>
      <c r="K570" s="881"/>
      <c r="L570" s="881"/>
      <c r="M570" s="881"/>
      <c r="N570" s="881"/>
      <c r="O570" s="881"/>
      <c r="P570" s="881"/>
      <c r="Q570" s="881"/>
      <c r="R570" s="881"/>
      <c r="S570" s="881"/>
      <c r="T570" s="881"/>
      <c r="U570" s="881"/>
      <c r="V570" s="881"/>
      <c r="W570" s="881"/>
      <c r="X570" s="881"/>
      <c r="Y570" s="881"/>
      <c r="Z570" s="881"/>
      <c r="AA570" s="881"/>
      <c r="AB570" s="881"/>
      <c r="AC570" s="881"/>
      <c r="AD570" s="881"/>
      <c r="AE570" s="881"/>
      <c r="AF570" s="881"/>
      <c r="AG570" s="881"/>
      <c r="AH570" s="881"/>
      <c r="AI570" s="881"/>
      <c r="AJ570" s="881"/>
      <c r="AK570" s="881"/>
      <c r="AL570" s="881"/>
      <c r="AM570" s="881"/>
      <c r="AN570" s="881"/>
      <c r="AO570" s="881"/>
      <c r="AP570" s="881"/>
      <c r="AQ570" s="881"/>
    </row>
    <row r="571" spans="1:43" x14ac:dyDescent="0.35">
      <c r="A571" s="881"/>
      <c r="B571" s="881"/>
      <c r="C571" s="881"/>
      <c r="D571" s="881"/>
      <c r="E571" s="881"/>
      <c r="F571" s="881"/>
      <c r="G571" s="881"/>
      <c r="H571" s="881"/>
      <c r="I571" s="881"/>
      <c r="J571" s="881"/>
      <c r="K571" s="881"/>
      <c r="L571" s="881"/>
      <c r="M571" s="881"/>
      <c r="N571" s="881"/>
      <c r="O571" s="881"/>
      <c r="P571" s="881"/>
      <c r="Q571" s="881"/>
      <c r="R571" s="881"/>
      <c r="S571" s="881"/>
      <c r="T571" s="881"/>
      <c r="U571" s="881"/>
      <c r="V571" s="881"/>
      <c r="W571" s="881"/>
      <c r="X571" s="881"/>
      <c r="Y571" s="881"/>
      <c r="Z571" s="881"/>
      <c r="AA571" s="881"/>
      <c r="AB571" s="881"/>
      <c r="AC571" s="881"/>
      <c r="AD571" s="881"/>
      <c r="AE571" s="881"/>
      <c r="AF571" s="881"/>
      <c r="AG571" s="881"/>
      <c r="AH571" s="881"/>
      <c r="AI571" s="881"/>
      <c r="AJ571" s="881"/>
      <c r="AK571" s="881"/>
      <c r="AL571" s="881"/>
      <c r="AM571" s="881"/>
      <c r="AN571" s="881"/>
      <c r="AO571" s="881"/>
      <c r="AP571" s="881"/>
      <c r="AQ571" s="881"/>
    </row>
    <row r="572" spans="1:43" x14ac:dyDescent="0.35">
      <c r="A572" s="881"/>
      <c r="B572" s="881"/>
      <c r="C572" s="881"/>
      <c r="D572" s="881"/>
      <c r="E572" s="881"/>
      <c r="F572" s="881"/>
      <c r="G572" s="881"/>
      <c r="H572" s="881"/>
      <c r="I572" s="881"/>
      <c r="J572" s="881"/>
      <c r="K572" s="881"/>
      <c r="L572" s="881"/>
      <c r="M572" s="881"/>
      <c r="N572" s="881"/>
      <c r="O572" s="881"/>
      <c r="P572" s="881"/>
      <c r="Q572" s="881"/>
      <c r="R572" s="881"/>
      <c r="S572" s="881"/>
      <c r="T572" s="881"/>
      <c r="U572" s="881"/>
      <c r="V572" s="881"/>
      <c r="W572" s="881"/>
      <c r="X572" s="881"/>
      <c r="Y572" s="881"/>
      <c r="Z572" s="881"/>
      <c r="AA572" s="881"/>
      <c r="AB572" s="881"/>
      <c r="AC572" s="881"/>
      <c r="AD572" s="881"/>
      <c r="AE572" s="881"/>
      <c r="AF572" s="881"/>
      <c r="AG572" s="881"/>
      <c r="AH572" s="881"/>
      <c r="AI572" s="881"/>
      <c r="AJ572" s="881"/>
      <c r="AK572" s="881"/>
      <c r="AL572" s="881"/>
      <c r="AM572" s="881"/>
      <c r="AN572" s="881"/>
      <c r="AO572" s="881"/>
      <c r="AP572" s="881"/>
      <c r="AQ572" s="881"/>
    </row>
    <row r="573" spans="1:43" x14ac:dyDescent="0.35">
      <c r="A573" s="881"/>
      <c r="B573" s="881"/>
      <c r="C573" s="881"/>
      <c r="D573" s="881"/>
      <c r="E573" s="881"/>
      <c r="F573" s="881"/>
      <c r="G573" s="881"/>
      <c r="H573" s="881"/>
      <c r="I573" s="881"/>
      <c r="J573" s="881"/>
      <c r="K573" s="881"/>
      <c r="L573" s="881"/>
      <c r="M573" s="881"/>
      <c r="N573" s="881"/>
      <c r="O573" s="881"/>
      <c r="P573" s="881"/>
      <c r="Q573" s="881"/>
      <c r="R573" s="881"/>
      <c r="S573" s="881"/>
      <c r="T573" s="881"/>
      <c r="U573" s="881"/>
      <c r="V573" s="881"/>
      <c r="W573" s="881"/>
      <c r="X573" s="881"/>
      <c r="Y573" s="881"/>
      <c r="Z573" s="881"/>
      <c r="AA573" s="881"/>
      <c r="AB573" s="881"/>
      <c r="AC573" s="881"/>
      <c r="AD573" s="881"/>
      <c r="AE573" s="881"/>
      <c r="AF573" s="881"/>
      <c r="AG573" s="881"/>
      <c r="AH573" s="881"/>
      <c r="AI573" s="881"/>
      <c r="AJ573" s="881"/>
      <c r="AK573" s="881"/>
      <c r="AL573" s="881"/>
      <c r="AM573" s="881"/>
      <c r="AN573" s="881"/>
      <c r="AO573" s="881"/>
      <c r="AP573" s="881"/>
      <c r="AQ573" s="88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AR564"/>
  <sheetViews>
    <sheetView showGridLines="0" zoomScale="75" zoomScaleNormal="75" workbookViewId="0">
      <pane ySplit="10" topLeftCell="A11" activePane="bottomLeft" state="frozen"/>
      <selection pane="bottomLeft" activeCell="M11" sqref="M11"/>
    </sheetView>
  </sheetViews>
  <sheetFormatPr defaultColWidth="9.08984375" defaultRowHeight="14.5" x14ac:dyDescent="0.35"/>
  <cols>
    <col min="1" max="1" width="2.453125" style="42" customWidth="1"/>
    <col min="2" max="2" width="4.36328125" style="42" customWidth="1"/>
    <col min="3" max="3" width="11.6328125" style="86" customWidth="1"/>
    <col min="4" max="5" width="9.08984375" style="86"/>
    <col min="6" max="6" width="10.90625" style="42" bestFit="1" customWidth="1"/>
    <col min="7" max="7" width="11.90625" style="42" bestFit="1" customWidth="1"/>
    <col min="8" max="9" width="19.90625" style="42" customWidth="1"/>
    <col min="10" max="10" width="21.6328125" style="42" customWidth="1"/>
    <col min="11" max="11" width="11.453125" style="42" bestFit="1" customWidth="1"/>
    <col min="12" max="12" width="11.453125" style="42" customWidth="1"/>
    <col min="13" max="13" width="14.6328125" style="60" customWidth="1"/>
    <col min="14" max="14" width="31.90625" style="42" customWidth="1"/>
    <col min="15" max="15" width="36.54296875" style="58" bestFit="1" customWidth="1"/>
    <col min="16" max="16" width="12" style="42" bestFit="1" customWidth="1"/>
    <col min="17" max="17" width="27" style="42" customWidth="1"/>
    <col min="18" max="16384" width="9.08984375" style="42"/>
  </cols>
  <sheetData>
    <row r="1" spans="1:44" s="47" customFormat="1" ht="15" customHeight="1" x14ac:dyDescent="0.35">
      <c r="A1" s="1229" t="s">
        <v>38</v>
      </c>
      <c r="B1" s="1230"/>
      <c r="C1" s="1230"/>
      <c r="D1" s="1230"/>
      <c r="E1" s="1230"/>
      <c r="F1" s="1230"/>
      <c r="G1" s="1230"/>
      <c r="H1" s="1231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</row>
    <row r="2" spans="1:44" s="49" customFormat="1" ht="15" customHeight="1" x14ac:dyDescent="0.35">
      <c r="A2" s="1232"/>
      <c r="B2" s="1123"/>
      <c r="C2" s="1123"/>
      <c r="D2" s="1123"/>
      <c r="E2" s="1123"/>
      <c r="F2" s="1123"/>
      <c r="G2" s="1123"/>
      <c r="H2" s="1233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</row>
    <row r="3" spans="1:44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63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</row>
    <row r="4" spans="1:44" ht="18" x14ac:dyDescent="0.4">
      <c r="A4" s="50"/>
      <c r="B4" s="50"/>
      <c r="C4" s="1141" t="s">
        <v>39</v>
      </c>
      <c r="D4" s="1142"/>
      <c r="E4" s="82">
        <f>SUM(K11:K3000)</f>
        <v>0</v>
      </c>
      <c r="F4" s="50"/>
      <c r="G4" s="50"/>
      <c r="H4" s="50"/>
      <c r="I4" s="50"/>
      <c r="J4" s="50"/>
      <c r="K4" s="50"/>
      <c r="L4" s="50"/>
      <c r="M4" s="50"/>
      <c r="N4" s="1208" t="s">
        <v>188</v>
      </c>
      <c r="O4" s="1209"/>
      <c r="P4" s="1209"/>
      <c r="Q4" s="121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</row>
    <row r="5" spans="1:44" ht="15.75" customHeight="1" x14ac:dyDescent="0.35">
      <c r="A5" s="50"/>
      <c r="B5" s="50"/>
      <c r="C5" s="1143" t="s">
        <v>40</v>
      </c>
      <c r="D5" s="1144"/>
      <c r="E5" s="82">
        <f>COUNTA(J11:J3000)</f>
        <v>0</v>
      </c>
      <c r="F5" s="50"/>
      <c r="G5" s="50"/>
      <c r="H5" s="50"/>
      <c r="I5" s="50"/>
      <c r="J5" s="1200" t="s">
        <v>228</v>
      </c>
      <c r="K5" s="1108"/>
      <c r="L5" s="1109"/>
      <c r="M5" s="50"/>
      <c r="N5" s="87" t="s">
        <v>179</v>
      </c>
      <c r="O5" s="85" t="s">
        <v>226</v>
      </c>
      <c r="P5" s="1202"/>
      <c r="Q5" s="1203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</row>
    <row r="6" spans="1:44" ht="15.5" x14ac:dyDescent="0.35">
      <c r="A6" s="50"/>
      <c r="B6" s="50"/>
      <c r="C6" s="1223" t="s">
        <v>41</v>
      </c>
      <c r="D6" s="1224"/>
      <c r="E6" s="82"/>
      <c r="F6" s="50"/>
      <c r="G6" s="50"/>
      <c r="H6" s="50"/>
      <c r="I6" s="50"/>
      <c r="J6" s="1201"/>
      <c r="K6" s="1111"/>
      <c r="L6" s="1112"/>
      <c r="M6" s="50"/>
      <c r="N6" s="87" t="s">
        <v>187</v>
      </c>
      <c r="O6" s="84" t="s">
        <v>225</v>
      </c>
      <c r="P6" s="1204"/>
      <c r="Q6" s="1205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</row>
    <row r="7" spans="1:44" ht="15.5" x14ac:dyDescent="0.35">
      <c r="A7" s="50"/>
      <c r="B7" s="50"/>
      <c r="C7" s="1145" t="s">
        <v>42</v>
      </c>
      <c r="D7" s="1146"/>
      <c r="E7" s="82"/>
      <c r="F7" s="50"/>
      <c r="G7" s="50"/>
      <c r="H7" s="50"/>
      <c r="I7" s="50"/>
      <c r="J7" s="50"/>
      <c r="K7" s="50"/>
      <c r="L7" s="50"/>
      <c r="M7" s="50"/>
      <c r="N7" s="88" t="s">
        <v>227</v>
      </c>
      <c r="O7" s="84" t="s">
        <v>206</v>
      </c>
      <c r="P7" s="1206"/>
      <c r="Q7" s="1207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</row>
    <row r="8" spans="1:44" ht="15.5" x14ac:dyDescent="0.35">
      <c r="A8" s="50"/>
      <c r="B8" s="50"/>
      <c r="C8" s="1225" t="s">
        <v>43</v>
      </c>
      <c r="D8" s="1127"/>
      <c r="E8" s="82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63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</row>
    <row r="9" spans="1:44" ht="15" thickBot="1" x14ac:dyDescent="0.4">
      <c r="A9" s="50"/>
      <c r="B9" s="50"/>
      <c r="C9" s="51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</row>
    <row r="10" spans="1:44" s="57" customFormat="1" x14ac:dyDescent="0.35">
      <c r="A10" s="50"/>
      <c r="B10" s="65" t="s">
        <v>177</v>
      </c>
      <c r="C10" s="1226" t="s">
        <v>44</v>
      </c>
      <c r="D10" s="1227"/>
      <c r="E10" s="1228"/>
      <c r="F10" s="66" t="s">
        <v>45</v>
      </c>
      <c r="G10" s="66" t="s">
        <v>46</v>
      </c>
      <c r="H10" s="66" t="s">
        <v>47</v>
      </c>
      <c r="I10" s="66" t="s">
        <v>189</v>
      </c>
      <c r="J10" s="66" t="s">
        <v>169</v>
      </c>
      <c r="K10" s="66" t="s">
        <v>170</v>
      </c>
      <c r="L10" s="66" t="s">
        <v>172</v>
      </c>
      <c r="M10" s="81" t="s">
        <v>173</v>
      </c>
      <c r="N10" s="66" t="s">
        <v>171</v>
      </c>
      <c r="O10" s="80" t="s">
        <v>175</v>
      </c>
      <c r="P10" s="81" t="s">
        <v>174</v>
      </c>
      <c r="Q10" s="67" t="s">
        <v>176</v>
      </c>
      <c r="R10" s="52"/>
      <c r="S10" s="52"/>
      <c r="T10" s="52"/>
      <c r="U10" s="52"/>
    </row>
    <row r="11" spans="1:44" x14ac:dyDescent="0.35">
      <c r="A11" s="50"/>
      <c r="B11" s="1237"/>
      <c r="C11" s="1234"/>
      <c r="D11" s="1235"/>
      <c r="E11" s="1236"/>
      <c r="F11" s="68">
        <v>42765</v>
      </c>
      <c r="G11" s="68">
        <v>42797</v>
      </c>
      <c r="H11" s="69" t="s">
        <v>50</v>
      </c>
      <c r="I11" s="69" t="s">
        <v>224</v>
      </c>
      <c r="J11" s="69"/>
      <c r="K11" s="69"/>
      <c r="L11" s="69"/>
      <c r="M11" s="70">
        <f>IF(G11="","",G11-60)</f>
        <v>42737</v>
      </c>
      <c r="N11" s="69"/>
      <c r="O11" s="71" t="str">
        <f ca="1">IF(G11="","",IF(M11-NOW()&gt;30,"LEAD-TIME MORE THAN A MONTHS",IF(M11-NOW()&lt;30,"LEAD-TIME LESS THAN A MONTH","")))</f>
        <v>LEAD-TIME LESS THAN A MONTH</v>
      </c>
      <c r="P11" s="72" t="str">
        <f ca="1">IF(O11="","",IF(O11="LEAD-TIME LESS THAN A MONTH","YES","NO"))</f>
        <v>YES</v>
      </c>
      <c r="Q11" s="73"/>
      <c r="R11" s="52"/>
      <c r="S11" s="52"/>
      <c r="T11" s="52"/>
      <c r="U11" s="52"/>
      <c r="V11" s="57"/>
      <c r="W11" s="57"/>
      <c r="X11" s="57"/>
      <c r="Y11" s="57"/>
      <c r="Z11" s="57"/>
      <c r="AA11" s="57"/>
      <c r="AB11" s="57"/>
      <c r="AC11" s="57"/>
    </row>
    <row r="12" spans="1:44" x14ac:dyDescent="0.35">
      <c r="A12" s="50"/>
      <c r="B12" s="1212"/>
      <c r="C12" s="1217"/>
      <c r="D12" s="1218"/>
      <c r="E12" s="1219"/>
      <c r="F12" s="68"/>
      <c r="G12" s="68"/>
      <c r="H12" s="69"/>
      <c r="I12" s="69"/>
      <c r="J12" s="69"/>
      <c r="K12" s="69"/>
      <c r="L12" s="69"/>
      <c r="M12" s="70" t="str">
        <f>IF(G12="","",G12-60)</f>
        <v/>
      </c>
      <c r="N12" s="69"/>
      <c r="O12" s="71" t="str">
        <f t="shared" ref="O12:O27" ca="1" si="0">IF(G12="","",IF(M12-NOW()&gt;30,"LEAD-TIME MORE THAN A MONTHS",IF(M12-NOW()&lt;30,"LEAD-TIME LESS THAN A MONTH","")))</f>
        <v/>
      </c>
      <c r="P12" s="72" t="str">
        <f t="shared" ref="P12:P75" ca="1" si="1">IF(O12="","",IF(O12="LEAD-TIME LESS THAN A MONTH","YES","NO"))</f>
        <v/>
      </c>
      <c r="Q12" s="73"/>
      <c r="R12" s="52"/>
      <c r="S12" s="52"/>
      <c r="T12" s="52"/>
      <c r="U12" s="52"/>
      <c r="V12" s="57"/>
      <c r="W12" s="57"/>
      <c r="X12" s="57"/>
      <c r="Y12" s="57"/>
      <c r="Z12" s="57"/>
      <c r="AA12" s="57"/>
      <c r="AB12" s="57"/>
      <c r="AC12" s="57"/>
    </row>
    <row r="13" spans="1:44" x14ac:dyDescent="0.35">
      <c r="A13" s="50"/>
      <c r="B13" s="1212"/>
      <c r="C13" s="1217"/>
      <c r="D13" s="1218"/>
      <c r="E13" s="1219"/>
      <c r="F13" s="68"/>
      <c r="G13" s="68"/>
      <c r="H13" s="69"/>
      <c r="I13" s="69"/>
      <c r="J13" s="69"/>
      <c r="K13" s="69"/>
      <c r="L13" s="69"/>
      <c r="M13" s="70"/>
      <c r="N13" s="69"/>
      <c r="O13" s="71" t="str">
        <f t="shared" ca="1" si="0"/>
        <v/>
      </c>
      <c r="P13" s="72" t="str">
        <f t="shared" ca="1" si="1"/>
        <v/>
      </c>
      <c r="Q13" s="73"/>
      <c r="R13" s="52"/>
      <c r="S13" s="52"/>
      <c r="T13" s="52"/>
      <c r="U13" s="52"/>
      <c r="V13" s="57"/>
      <c r="W13" s="57"/>
      <c r="X13" s="57"/>
      <c r="Y13" s="57"/>
      <c r="Z13" s="57"/>
      <c r="AA13" s="57"/>
      <c r="AB13" s="57"/>
      <c r="AC13" s="57"/>
    </row>
    <row r="14" spans="1:44" x14ac:dyDescent="0.35">
      <c r="A14" s="50"/>
      <c r="B14" s="1212"/>
      <c r="C14" s="1217"/>
      <c r="D14" s="1218"/>
      <c r="E14" s="1219"/>
      <c r="F14" s="68"/>
      <c r="G14" s="68"/>
      <c r="H14" s="69"/>
      <c r="I14" s="69"/>
      <c r="J14" s="69"/>
      <c r="K14" s="69"/>
      <c r="L14" s="69"/>
      <c r="M14" s="70"/>
      <c r="N14" s="69"/>
      <c r="O14" s="71" t="str">
        <f t="shared" ca="1" si="0"/>
        <v/>
      </c>
      <c r="P14" s="72" t="str">
        <f t="shared" ca="1" si="1"/>
        <v/>
      </c>
      <c r="Q14" s="73"/>
      <c r="R14" s="52"/>
      <c r="S14" s="52"/>
      <c r="T14" s="52"/>
      <c r="U14" s="52"/>
      <c r="V14" s="57"/>
      <c r="W14" s="57"/>
      <c r="X14" s="57"/>
      <c r="Y14" s="57"/>
      <c r="Z14" s="57"/>
      <c r="AA14" s="57"/>
      <c r="AB14" s="57"/>
      <c r="AC14" s="57"/>
    </row>
    <row r="15" spans="1:44" x14ac:dyDescent="0.35">
      <c r="A15" s="50"/>
      <c r="B15" s="1212"/>
      <c r="C15" s="1217"/>
      <c r="D15" s="1218"/>
      <c r="E15" s="1219"/>
      <c r="F15" s="68"/>
      <c r="G15" s="68"/>
      <c r="H15" s="69"/>
      <c r="I15" s="69"/>
      <c r="J15" s="69"/>
      <c r="K15" s="69"/>
      <c r="L15" s="69"/>
      <c r="M15" s="70"/>
      <c r="N15" s="69"/>
      <c r="O15" s="71" t="str">
        <f t="shared" ca="1" si="0"/>
        <v/>
      </c>
      <c r="P15" s="72" t="str">
        <f t="shared" ca="1" si="1"/>
        <v/>
      </c>
      <c r="Q15" s="73"/>
      <c r="R15" s="52"/>
      <c r="S15" s="52"/>
      <c r="T15" s="52"/>
      <c r="U15" s="52"/>
      <c r="V15" s="57"/>
      <c r="W15" s="57"/>
      <c r="X15" s="57"/>
      <c r="Y15" s="57"/>
      <c r="Z15" s="57"/>
      <c r="AA15" s="57"/>
      <c r="AB15" s="57"/>
      <c r="AC15" s="57"/>
    </row>
    <row r="16" spans="1:44" x14ac:dyDescent="0.35">
      <c r="A16" s="50"/>
      <c r="B16" s="1212"/>
      <c r="C16" s="1217"/>
      <c r="D16" s="1218"/>
      <c r="E16" s="1219"/>
      <c r="F16" s="68"/>
      <c r="G16" s="68"/>
      <c r="H16" s="69"/>
      <c r="I16" s="69"/>
      <c r="J16" s="69"/>
      <c r="K16" s="69"/>
      <c r="L16" s="69"/>
      <c r="M16" s="70"/>
      <c r="N16" s="69"/>
      <c r="O16" s="71" t="str">
        <f t="shared" ca="1" si="0"/>
        <v/>
      </c>
      <c r="P16" s="72" t="str">
        <f t="shared" ca="1" si="1"/>
        <v/>
      </c>
      <c r="Q16" s="73"/>
      <c r="R16" s="52"/>
      <c r="S16" s="52"/>
      <c r="T16" s="52"/>
      <c r="U16" s="52"/>
      <c r="V16" s="57"/>
      <c r="W16" s="57"/>
      <c r="X16" s="57"/>
      <c r="Y16" s="57"/>
      <c r="Z16" s="57"/>
      <c r="AA16" s="57"/>
      <c r="AB16" s="57"/>
      <c r="AC16" s="57"/>
    </row>
    <row r="17" spans="1:29" x14ac:dyDescent="0.35">
      <c r="A17" s="50"/>
      <c r="B17" s="1212"/>
      <c r="C17" s="1217"/>
      <c r="D17" s="1218"/>
      <c r="E17" s="1219"/>
      <c r="F17" s="68"/>
      <c r="G17" s="68"/>
      <c r="H17" s="69"/>
      <c r="I17" s="69"/>
      <c r="J17" s="69"/>
      <c r="K17" s="69"/>
      <c r="L17" s="69"/>
      <c r="M17" s="70"/>
      <c r="N17" s="69"/>
      <c r="O17" s="71" t="str">
        <f t="shared" ca="1" si="0"/>
        <v/>
      </c>
      <c r="P17" s="72" t="str">
        <f t="shared" ca="1" si="1"/>
        <v/>
      </c>
      <c r="Q17" s="73"/>
      <c r="R17" s="52"/>
      <c r="S17" s="52"/>
      <c r="T17" s="52"/>
      <c r="U17" s="52"/>
      <c r="V17" s="57"/>
      <c r="W17" s="57"/>
      <c r="X17" s="57"/>
      <c r="Y17" s="57"/>
      <c r="Z17" s="57"/>
      <c r="AA17" s="57"/>
      <c r="AB17" s="57"/>
      <c r="AC17" s="57"/>
    </row>
    <row r="18" spans="1:29" x14ac:dyDescent="0.35">
      <c r="A18" s="50"/>
      <c r="B18" s="1212"/>
      <c r="C18" s="1217"/>
      <c r="D18" s="1218"/>
      <c r="E18" s="1219"/>
      <c r="F18" s="68"/>
      <c r="G18" s="68"/>
      <c r="H18" s="69"/>
      <c r="I18" s="69"/>
      <c r="J18" s="69"/>
      <c r="K18" s="69"/>
      <c r="L18" s="69"/>
      <c r="M18" s="70"/>
      <c r="N18" s="69"/>
      <c r="O18" s="71" t="str">
        <f t="shared" ca="1" si="0"/>
        <v/>
      </c>
      <c r="P18" s="72" t="str">
        <f t="shared" ca="1" si="1"/>
        <v/>
      </c>
      <c r="Q18" s="73"/>
      <c r="R18" s="52"/>
      <c r="S18" s="52"/>
      <c r="T18" s="52"/>
      <c r="U18" s="52"/>
      <c r="V18" s="57"/>
      <c r="W18" s="57"/>
      <c r="X18" s="57"/>
      <c r="Y18" s="57"/>
      <c r="Z18" s="57"/>
      <c r="AA18" s="57"/>
      <c r="AB18" s="57"/>
      <c r="AC18" s="57"/>
    </row>
    <row r="19" spans="1:29" x14ac:dyDescent="0.35">
      <c r="A19" s="50"/>
      <c r="B19" s="1212"/>
      <c r="C19" s="1217"/>
      <c r="D19" s="1218"/>
      <c r="E19" s="1219"/>
      <c r="F19" s="68"/>
      <c r="G19" s="68"/>
      <c r="H19" s="69"/>
      <c r="I19" s="69"/>
      <c r="J19" s="69"/>
      <c r="K19" s="69"/>
      <c r="L19" s="69"/>
      <c r="M19" s="70"/>
      <c r="N19" s="69"/>
      <c r="O19" s="71" t="str">
        <f t="shared" ca="1" si="0"/>
        <v/>
      </c>
      <c r="P19" s="72" t="str">
        <f t="shared" ca="1" si="1"/>
        <v/>
      </c>
      <c r="Q19" s="73"/>
      <c r="R19" s="52"/>
      <c r="S19" s="52"/>
      <c r="T19" s="52"/>
      <c r="U19" s="52"/>
      <c r="V19" s="57"/>
      <c r="W19" s="57"/>
      <c r="X19" s="57"/>
      <c r="Y19" s="57"/>
      <c r="Z19" s="57"/>
      <c r="AA19" s="57"/>
      <c r="AB19" s="57"/>
      <c r="AC19" s="57"/>
    </row>
    <row r="20" spans="1:29" x14ac:dyDescent="0.35">
      <c r="A20" s="50"/>
      <c r="B20" s="1212"/>
      <c r="C20" s="1217"/>
      <c r="D20" s="1218"/>
      <c r="E20" s="1219"/>
      <c r="F20" s="68"/>
      <c r="G20" s="68"/>
      <c r="H20" s="69"/>
      <c r="I20" s="69"/>
      <c r="J20" s="69"/>
      <c r="K20" s="69"/>
      <c r="L20" s="69"/>
      <c r="M20" s="70"/>
      <c r="N20" s="69"/>
      <c r="O20" s="71" t="str">
        <f t="shared" ca="1" si="0"/>
        <v/>
      </c>
      <c r="P20" s="72" t="str">
        <f t="shared" ca="1" si="1"/>
        <v/>
      </c>
      <c r="Q20" s="73"/>
      <c r="R20" s="52"/>
      <c r="S20" s="52"/>
      <c r="T20" s="52"/>
      <c r="U20" s="52"/>
      <c r="V20" s="57"/>
      <c r="W20" s="57"/>
      <c r="X20" s="57"/>
      <c r="Y20" s="57"/>
      <c r="Z20" s="57"/>
      <c r="AA20" s="57"/>
      <c r="AB20" s="57"/>
      <c r="AC20" s="57"/>
    </row>
    <row r="21" spans="1:29" x14ac:dyDescent="0.35">
      <c r="A21" s="50"/>
      <c r="B21" s="1212"/>
      <c r="C21" s="1217"/>
      <c r="D21" s="1218"/>
      <c r="E21" s="1219"/>
      <c r="F21" s="68"/>
      <c r="G21" s="68"/>
      <c r="H21" s="69"/>
      <c r="I21" s="69"/>
      <c r="J21" s="69"/>
      <c r="K21" s="69"/>
      <c r="L21" s="69"/>
      <c r="M21" s="70"/>
      <c r="N21" s="69"/>
      <c r="O21" s="71" t="str">
        <f t="shared" ca="1" si="0"/>
        <v/>
      </c>
      <c r="P21" s="72" t="str">
        <f t="shared" ca="1" si="1"/>
        <v/>
      </c>
      <c r="Q21" s="73"/>
      <c r="R21" s="52"/>
      <c r="S21" s="52"/>
      <c r="T21" s="52"/>
      <c r="U21" s="52"/>
      <c r="V21" s="57"/>
      <c r="W21" s="57"/>
      <c r="X21" s="57"/>
      <c r="Y21" s="57"/>
      <c r="Z21" s="57"/>
      <c r="AA21" s="57"/>
      <c r="AB21" s="57"/>
      <c r="AC21" s="57"/>
    </row>
    <row r="22" spans="1:29" x14ac:dyDescent="0.35">
      <c r="A22" s="50"/>
      <c r="B22" s="1212"/>
      <c r="C22" s="1217"/>
      <c r="D22" s="1218"/>
      <c r="E22" s="1219"/>
      <c r="F22" s="68"/>
      <c r="G22" s="68"/>
      <c r="H22" s="69"/>
      <c r="I22" s="69"/>
      <c r="J22" s="69"/>
      <c r="K22" s="69"/>
      <c r="L22" s="69"/>
      <c r="M22" s="70"/>
      <c r="N22" s="69"/>
      <c r="O22" s="71" t="str">
        <f t="shared" ca="1" si="0"/>
        <v/>
      </c>
      <c r="P22" s="72" t="str">
        <f t="shared" ca="1" si="1"/>
        <v/>
      </c>
      <c r="Q22" s="73"/>
      <c r="R22" s="52"/>
      <c r="S22" s="52"/>
      <c r="T22" s="52"/>
      <c r="U22" s="52"/>
      <c r="V22" s="57"/>
      <c r="W22" s="57"/>
      <c r="X22" s="57"/>
      <c r="Y22" s="57"/>
      <c r="Z22" s="57"/>
      <c r="AA22" s="57"/>
      <c r="AB22" s="57"/>
      <c r="AC22" s="57"/>
    </row>
    <row r="23" spans="1:29" x14ac:dyDescent="0.35">
      <c r="A23" s="50"/>
      <c r="B23" s="1212"/>
      <c r="C23" s="1217"/>
      <c r="D23" s="1218"/>
      <c r="E23" s="1219"/>
      <c r="F23" s="68"/>
      <c r="G23" s="68"/>
      <c r="H23" s="69"/>
      <c r="I23" s="69"/>
      <c r="J23" s="69"/>
      <c r="K23" s="69"/>
      <c r="L23" s="69"/>
      <c r="M23" s="70"/>
      <c r="N23" s="69"/>
      <c r="O23" s="71" t="str">
        <f t="shared" ca="1" si="0"/>
        <v/>
      </c>
      <c r="P23" s="72" t="str">
        <f t="shared" ca="1" si="1"/>
        <v/>
      </c>
      <c r="Q23" s="73"/>
      <c r="R23" s="52"/>
      <c r="S23" s="52"/>
      <c r="T23" s="52"/>
      <c r="U23" s="52"/>
      <c r="V23" s="57"/>
      <c r="W23" s="57"/>
      <c r="X23" s="57"/>
      <c r="Y23" s="57"/>
      <c r="Z23" s="57"/>
      <c r="AA23" s="57"/>
      <c r="AB23" s="57"/>
      <c r="AC23" s="57"/>
    </row>
    <row r="24" spans="1:29" x14ac:dyDescent="0.35">
      <c r="A24" s="50"/>
      <c r="B24" s="1212"/>
      <c r="C24" s="1217"/>
      <c r="D24" s="1218"/>
      <c r="E24" s="1219"/>
      <c r="F24" s="68"/>
      <c r="G24" s="68"/>
      <c r="H24" s="69"/>
      <c r="I24" s="69"/>
      <c r="J24" s="69"/>
      <c r="K24" s="69"/>
      <c r="L24" s="69"/>
      <c r="M24" s="70"/>
      <c r="N24" s="69"/>
      <c r="O24" s="71" t="str">
        <f t="shared" ca="1" si="0"/>
        <v/>
      </c>
      <c r="P24" s="72" t="str">
        <f t="shared" ca="1" si="1"/>
        <v/>
      </c>
      <c r="Q24" s="73"/>
      <c r="R24" s="52"/>
      <c r="S24" s="52"/>
      <c r="T24" s="52"/>
      <c r="U24" s="52"/>
      <c r="V24" s="57"/>
      <c r="W24" s="57"/>
      <c r="X24" s="57"/>
      <c r="Y24" s="57"/>
      <c r="Z24" s="57"/>
      <c r="AA24" s="57"/>
      <c r="AB24" s="57"/>
      <c r="AC24" s="57"/>
    </row>
    <row r="25" spans="1:29" x14ac:dyDescent="0.35">
      <c r="A25" s="50"/>
      <c r="B25" s="1212"/>
      <c r="C25" s="1217"/>
      <c r="D25" s="1218"/>
      <c r="E25" s="1219"/>
      <c r="F25" s="68"/>
      <c r="G25" s="68"/>
      <c r="H25" s="69"/>
      <c r="I25" s="69"/>
      <c r="J25" s="69"/>
      <c r="K25" s="69"/>
      <c r="L25" s="69"/>
      <c r="M25" s="70"/>
      <c r="N25" s="69"/>
      <c r="O25" s="71" t="str">
        <f t="shared" ca="1" si="0"/>
        <v/>
      </c>
      <c r="P25" s="72" t="str">
        <f t="shared" ca="1" si="1"/>
        <v/>
      </c>
      <c r="Q25" s="73"/>
      <c r="R25" s="52"/>
      <c r="S25" s="52"/>
      <c r="T25" s="52"/>
      <c r="U25" s="52"/>
      <c r="V25" s="57"/>
      <c r="W25" s="57"/>
      <c r="X25" s="57"/>
      <c r="Y25" s="57"/>
      <c r="Z25" s="57"/>
      <c r="AA25" s="57"/>
      <c r="AB25" s="57"/>
      <c r="AC25" s="57"/>
    </row>
    <row r="26" spans="1:29" x14ac:dyDescent="0.35">
      <c r="A26" s="50"/>
      <c r="B26" s="1212"/>
      <c r="C26" s="1217"/>
      <c r="D26" s="1218"/>
      <c r="E26" s="1219"/>
      <c r="F26" s="68"/>
      <c r="G26" s="68"/>
      <c r="H26" s="69"/>
      <c r="I26" s="69"/>
      <c r="J26" s="69"/>
      <c r="K26" s="69"/>
      <c r="L26" s="69"/>
      <c r="M26" s="70"/>
      <c r="N26" s="69"/>
      <c r="O26" s="71" t="str">
        <f t="shared" ca="1" si="0"/>
        <v/>
      </c>
      <c r="P26" s="72" t="str">
        <f t="shared" ca="1" si="1"/>
        <v/>
      </c>
      <c r="Q26" s="73"/>
      <c r="R26" s="52"/>
      <c r="S26" s="52"/>
      <c r="T26" s="52"/>
      <c r="U26" s="52"/>
      <c r="V26" s="57"/>
      <c r="W26" s="57"/>
      <c r="X26" s="57"/>
      <c r="Y26" s="57"/>
      <c r="Z26" s="57"/>
      <c r="AA26" s="57"/>
      <c r="AB26" s="57"/>
      <c r="AC26" s="57"/>
    </row>
    <row r="27" spans="1:29" ht="15" thickBot="1" x14ac:dyDescent="0.4">
      <c r="A27" s="50"/>
      <c r="B27" s="1213"/>
      <c r="C27" s="1220"/>
      <c r="D27" s="1221"/>
      <c r="E27" s="1222"/>
      <c r="F27" s="74"/>
      <c r="G27" s="74"/>
      <c r="H27" s="75"/>
      <c r="I27" s="75"/>
      <c r="J27" s="75"/>
      <c r="K27" s="75"/>
      <c r="L27" s="75"/>
      <c r="M27" s="76"/>
      <c r="N27" s="75"/>
      <c r="O27" s="77" t="str">
        <f t="shared" ca="1" si="0"/>
        <v/>
      </c>
      <c r="P27" s="78" t="str">
        <f t="shared" ca="1" si="1"/>
        <v/>
      </c>
      <c r="Q27" s="79"/>
      <c r="R27" s="52"/>
      <c r="S27" s="52"/>
      <c r="T27" s="52"/>
      <c r="U27" s="52"/>
      <c r="V27" s="57"/>
      <c r="W27" s="57"/>
      <c r="X27" s="57"/>
      <c r="Y27" s="57"/>
      <c r="Z27" s="57"/>
      <c r="AA27" s="57"/>
      <c r="AB27" s="57"/>
      <c r="AC27" s="57"/>
    </row>
    <row r="28" spans="1:29" x14ac:dyDescent="0.35">
      <c r="A28" s="50"/>
      <c r="B28" s="1211"/>
      <c r="C28" s="1214"/>
      <c r="D28" s="1215"/>
      <c r="E28" s="1216"/>
      <c r="F28" s="68">
        <v>42765</v>
      </c>
      <c r="G28" s="68"/>
      <c r="H28" s="69"/>
      <c r="I28" s="69"/>
      <c r="J28" s="69"/>
      <c r="K28" s="69"/>
      <c r="L28" s="69"/>
      <c r="M28" s="70" t="str">
        <f>IF(G28="","",G28-60)</f>
        <v/>
      </c>
      <c r="N28" s="69"/>
      <c r="O28" s="71" t="str">
        <f ca="1">IF(G28="","",IF(M28-NOW()&gt;30,"LEAD-TIME MORE THAN A MONTHS",IF(M28-NOW()&lt;30,"LEAD-TIME LESS THAN A MONTH","")))</f>
        <v/>
      </c>
      <c r="P28" s="72" t="str">
        <f ca="1">IF(O28="","",IF(O28="LEAD-TIME LESS THAN A MONTH","YES","NO"))</f>
        <v/>
      </c>
      <c r="Q28" s="73"/>
      <c r="R28" s="52"/>
      <c r="S28" s="52"/>
      <c r="T28" s="52"/>
      <c r="U28" s="52"/>
      <c r="V28" s="57"/>
      <c r="W28" s="57"/>
      <c r="X28" s="57"/>
      <c r="Y28" s="57"/>
      <c r="Z28" s="57"/>
      <c r="AA28" s="57"/>
      <c r="AB28" s="57"/>
      <c r="AC28" s="57"/>
    </row>
    <row r="29" spans="1:29" x14ac:dyDescent="0.35">
      <c r="A29" s="50"/>
      <c r="B29" s="1212"/>
      <c r="C29" s="1217"/>
      <c r="D29" s="1218"/>
      <c r="E29" s="1219"/>
      <c r="F29" s="68"/>
      <c r="G29" s="68"/>
      <c r="H29" s="69"/>
      <c r="I29" s="69"/>
      <c r="J29" s="69"/>
      <c r="K29" s="69"/>
      <c r="L29" s="69"/>
      <c r="M29" s="70" t="str">
        <f>IF(G29="","",G29-60)</f>
        <v/>
      </c>
      <c r="N29" s="69"/>
      <c r="O29" s="71" t="str">
        <f t="shared" ref="O29:O44" ca="1" si="2">IF(G29="","",IF(M29-NOW()&gt;30,"LEAD-TIME MORE THAN A MONTHS",IF(M29-NOW()&lt;30,"LEAD-TIME LESS THAN A MONTH","")))</f>
        <v/>
      </c>
      <c r="P29" s="72" t="str">
        <f t="shared" ca="1" si="1"/>
        <v/>
      </c>
      <c r="Q29" s="73"/>
      <c r="R29" s="52"/>
      <c r="S29" s="52"/>
      <c r="T29" s="52"/>
      <c r="U29" s="52"/>
      <c r="V29" s="57"/>
      <c r="W29" s="57"/>
      <c r="X29" s="57"/>
      <c r="Y29" s="57"/>
      <c r="Z29" s="57"/>
      <c r="AA29" s="57"/>
      <c r="AB29" s="57"/>
      <c r="AC29" s="57"/>
    </row>
    <row r="30" spans="1:29" x14ac:dyDescent="0.35">
      <c r="A30" s="50"/>
      <c r="B30" s="1212"/>
      <c r="C30" s="1217"/>
      <c r="D30" s="1218"/>
      <c r="E30" s="1219"/>
      <c r="F30" s="68"/>
      <c r="G30" s="68"/>
      <c r="H30" s="69"/>
      <c r="I30" s="69"/>
      <c r="J30" s="69"/>
      <c r="K30" s="69"/>
      <c r="L30" s="69"/>
      <c r="M30" s="70"/>
      <c r="N30" s="69"/>
      <c r="O30" s="71" t="str">
        <f t="shared" ca="1" si="2"/>
        <v/>
      </c>
      <c r="P30" s="72" t="str">
        <f t="shared" ca="1" si="1"/>
        <v/>
      </c>
      <c r="Q30" s="73"/>
      <c r="R30" s="52"/>
      <c r="S30" s="52"/>
      <c r="T30" s="52"/>
      <c r="U30" s="52"/>
      <c r="V30" s="57"/>
      <c r="W30" s="57"/>
      <c r="X30" s="57"/>
      <c r="Y30" s="57"/>
      <c r="Z30" s="57"/>
      <c r="AA30" s="57"/>
      <c r="AB30" s="57"/>
      <c r="AC30" s="57"/>
    </row>
    <row r="31" spans="1:29" x14ac:dyDescent="0.35">
      <c r="A31" s="50"/>
      <c r="B31" s="1212"/>
      <c r="C31" s="1217"/>
      <c r="D31" s="1218"/>
      <c r="E31" s="1219"/>
      <c r="F31" s="68"/>
      <c r="G31" s="68"/>
      <c r="H31" s="69"/>
      <c r="I31" s="69"/>
      <c r="J31" s="69"/>
      <c r="K31" s="69"/>
      <c r="L31" s="69"/>
      <c r="M31" s="70"/>
      <c r="N31" s="69"/>
      <c r="O31" s="71" t="str">
        <f t="shared" ca="1" si="2"/>
        <v/>
      </c>
      <c r="P31" s="72" t="str">
        <f t="shared" ca="1" si="1"/>
        <v/>
      </c>
      <c r="Q31" s="73"/>
      <c r="R31" s="52"/>
      <c r="S31" s="52"/>
      <c r="T31" s="52"/>
      <c r="U31" s="52"/>
      <c r="V31" s="57"/>
      <c r="W31" s="57"/>
      <c r="X31" s="57"/>
      <c r="Y31" s="57"/>
      <c r="Z31" s="57"/>
      <c r="AA31" s="57"/>
      <c r="AB31" s="57"/>
      <c r="AC31" s="57"/>
    </row>
    <row r="32" spans="1:29" x14ac:dyDescent="0.35">
      <c r="A32" s="50"/>
      <c r="B32" s="1212"/>
      <c r="C32" s="1217"/>
      <c r="D32" s="1218"/>
      <c r="E32" s="1219"/>
      <c r="F32" s="68"/>
      <c r="G32" s="68"/>
      <c r="H32" s="69"/>
      <c r="I32" s="69"/>
      <c r="J32" s="69"/>
      <c r="K32" s="69"/>
      <c r="L32" s="69"/>
      <c r="M32" s="70"/>
      <c r="N32" s="69"/>
      <c r="O32" s="71" t="str">
        <f t="shared" ca="1" si="2"/>
        <v/>
      </c>
      <c r="P32" s="72" t="str">
        <f t="shared" ca="1" si="1"/>
        <v/>
      </c>
      <c r="Q32" s="73"/>
      <c r="R32" s="52"/>
      <c r="S32" s="52"/>
      <c r="T32" s="52"/>
      <c r="U32" s="52"/>
      <c r="V32" s="57"/>
      <c r="W32" s="57"/>
      <c r="X32" s="57"/>
      <c r="Y32" s="57"/>
      <c r="Z32" s="57"/>
      <c r="AA32" s="57"/>
      <c r="AB32" s="57"/>
      <c r="AC32" s="57"/>
    </row>
    <row r="33" spans="1:29" x14ac:dyDescent="0.35">
      <c r="A33" s="50"/>
      <c r="B33" s="1212"/>
      <c r="C33" s="1217"/>
      <c r="D33" s="1218"/>
      <c r="E33" s="1219"/>
      <c r="F33" s="68"/>
      <c r="G33" s="68"/>
      <c r="H33" s="69"/>
      <c r="I33" s="69"/>
      <c r="J33" s="69"/>
      <c r="K33" s="69"/>
      <c r="L33" s="69"/>
      <c r="M33" s="70"/>
      <c r="N33" s="69"/>
      <c r="O33" s="71" t="str">
        <f t="shared" ca="1" si="2"/>
        <v/>
      </c>
      <c r="P33" s="72" t="str">
        <f t="shared" ca="1" si="1"/>
        <v/>
      </c>
      <c r="Q33" s="73"/>
      <c r="R33" s="52"/>
      <c r="S33" s="52"/>
      <c r="T33" s="52"/>
      <c r="U33" s="52"/>
      <c r="V33" s="57"/>
      <c r="W33" s="57"/>
      <c r="X33" s="57"/>
      <c r="Y33" s="57"/>
      <c r="Z33" s="57"/>
      <c r="AA33" s="57"/>
      <c r="AB33" s="57"/>
      <c r="AC33" s="57"/>
    </row>
    <row r="34" spans="1:29" x14ac:dyDescent="0.35">
      <c r="A34" s="50"/>
      <c r="B34" s="1212"/>
      <c r="C34" s="1217"/>
      <c r="D34" s="1218"/>
      <c r="E34" s="1219"/>
      <c r="F34" s="68"/>
      <c r="G34" s="68"/>
      <c r="H34" s="69"/>
      <c r="I34" s="69"/>
      <c r="J34" s="69"/>
      <c r="K34" s="69"/>
      <c r="L34" s="69"/>
      <c r="M34" s="70"/>
      <c r="N34" s="69"/>
      <c r="O34" s="71" t="str">
        <f t="shared" ca="1" si="2"/>
        <v/>
      </c>
      <c r="P34" s="72" t="str">
        <f t="shared" ca="1" si="1"/>
        <v/>
      </c>
      <c r="Q34" s="73"/>
      <c r="R34" s="52"/>
      <c r="S34" s="52"/>
      <c r="T34" s="52"/>
      <c r="U34" s="52"/>
      <c r="V34" s="57"/>
      <c r="W34" s="57"/>
      <c r="X34" s="57"/>
      <c r="Y34" s="57"/>
      <c r="Z34" s="57"/>
      <c r="AA34" s="57"/>
      <c r="AB34" s="57"/>
      <c r="AC34" s="57"/>
    </row>
    <row r="35" spans="1:29" x14ac:dyDescent="0.35">
      <c r="A35" s="50"/>
      <c r="B35" s="1212"/>
      <c r="C35" s="1217"/>
      <c r="D35" s="1218"/>
      <c r="E35" s="1219"/>
      <c r="F35" s="68"/>
      <c r="G35" s="68"/>
      <c r="H35" s="69"/>
      <c r="I35" s="69"/>
      <c r="J35" s="69"/>
      <c r="K35" s="69"/>
      <c r="L35" s="69"/>
      <c r="M35" s="70"/>
      <c r="N35" s="69"/>
      <c r="O35" s="71" t="str">
        <f t="shared" ca="1" si="2"/>
        <v/>
      </c>
      <c r="P35" s="72" t="str">
        <f t="shared" ca="1" si="1"/>
        <v/>
      </c>
      <c r="Q35" s="73"/>
      <c r="R35" s="52"/>
      <c r="S35" s="52"/>
      <c r="T35" s="52"/>
      <c r="U35" s="52"/>
      <c r="V35" s="57"/>
      <c r="W35" s="57"/>
      <c r="X35" s="57"/>
      <c r="Y35" s="57"/>
      <c r="Z35" s="57"/>
      <c r="AA35" s="57"/>
      <c r="AB35" s="57"/>
      <c r="AC35" s="57"/>
    </row>
    <row r="36" spans="1:29" x14ac:dyDescent="0.35">
      <c r="A36" s="50"/>
      <c r="B36" s="1212"/>
      <c r="C36" s="1217"/>
      <c r="D36" s="1218"/>
      <c r="E36" s="1219"/>
      <c r="F36" s="68"/>
      <c r="G36" s="68"/>
      <c r="H36" s="69"/>
      <c r="I36" s="69"/>
      <c r="J36" s="69"/>
      <c r="K36" s="69"/>
      <c r="L36" s="69"/>
      <c r="M36" s="70"/>
      <c r="N36" s="69"/>
      <c r="O36" s="71" t="str">
        <f t="shared" ca="1" si="2"/>
        <v/>
      </c>
      <c r="P36" s="72" t="str">
        <f t="shared" ca="1" si="1"/>
        <v/>
      </c>
      <c r="Q36" s="73"/>
      <c r="R36" s="52"/>
      <c r="S36" s="52"/>
      <c r="T36" s="52"/>
      <c r="U36" s="52"/>
      <c r="V36" s="57"/>
      <c r="W36" s="57"/>
      <c r="X36" s="57"/>
      <c r="Y36" s="57"/>
      <c r="Z36" s="57"/>
      <c r="AA36" s="57"/>
      <c r="AB36" s="57"/>
      <c r="AC36" s="57"/>
    </row>
    <row r="37" spans="1:29" x14ac:dyDescent="0.35">
      <c r="A37" s="50"/>
      <c r="B37" s="1212"/>
      <c r="C37" s="1217"/>
      <c r="D37" s="1218"/>
      <c r="E37" s="1219"/>
      <c r="F37" s="68"/>
      <c r="G37" s="68"/>
      <c r="H37" s="69"/>
      <c r="I37" s="69"/>
      <c r="J37" s="69"/>
      <c r="K37" s="69"/>
      <c r="L37" s="69"/>
      <c r="M37" s="70"/>
      <c r="N37" s="69"/>
      <c r="O37" s="71" t="str">
        <f t="shared" ca="1" si="2"/>
        <v/>
      </c>
      <c r="P37" s="72" t="str">
        <f t="shared" ca="1" si="1"/>
        <v/>
      </c>
      <c r="Q37" s="73"/>
      <c r="R37" s="52"/>
      <c r="S37" s="52"/>
      <c r="T37" s="52"/>
      <c r="U37" s="52"/>
      <c r="V37" s="57"/>
      <c r="W37" s="57"/>
      <c r="X37" s="57"/>
      <c r="Y37" s="57"/>
      <c r="Z37" s="57"/>
      <c r="AA37" s="57"/>
      <c r="AB37" s="57"/>
      <c r="AC37" s="57"/>
    </row>
    <row r="38" spans="1:29" x14ac:dyDescent="0.35">
      <c r="A38" s="50"/>
      <c r="B38" s="1212"/>
      <c r="C38" s="1217"/>
      <c r="D38" s="1218"/>
      <c r="E38" s="1219"/>
      <c r="F38" s="68"/>
      <c r="G38" s="68"/>
      <c r="H38" s="69"/>
      <c r="I38" s="69"/>
      <c r="J38" s="69"/>
      <c r="K38" s="69"/>
      <c r="L38" s="69"/>
      <c r="M38" s="70"/>
      <c r="N38" s="69"/>
      <c r="O38" s="71" t="str">
        <f t="shared" ca="1" si="2"/>
        <v/>
      </c>
      <c r="P38" s="72" t="str">
        <f t="shared" ca="1" si="1"/>
        <v/>
      </c>
      <c r="Q38" s="73"/>
      <c r="R38" s="52"/>
      <c r="S38" s="52"/>
      <c r="T38" s="52"/>
      <c r="U38" s="52"/>
      <c r="V38" s="57"/>
      <c r="W38" s="57"/>
      <c r="X38" s="57"/>
      <c r="Y38" s="57"/>
      <c r="Z38" s="57"/>
      <c r="AA38" s="57"/>
      <c r="AB38" s="57"/>
      <c r="AC38" s="57"/>
    </row>
    <row r="39" spans="1:29" x14ac:dyDescent="0.35">
      <c r="A39" s="50"/>
      <c r="B39" s="1212"/>
      <c r="C39" s="1217"/>
      <c r="D39" s="1218"/>
      <c r="E39" s="1219"/>
      <c r="F39" s="68"/>
      <c r="G39" s="68"/>
      <c r="H39" s="69"/>
      <c r="I39" s="69"/>
      <c r="J39" s="69"/>
      <c r="K39" s="69"/>
      <c r="L39" s="69"/>
      <c r="M39" s="70"/>
      <c r="N39" s="69"/>
      <c r="O39" s="71" t="str">
        <f t="shared" ca="1" si="2"/>
        <v/>
      </c>
      <c r="P39" s="72" t="str">
        <f t="shared" ca="1" si="1"/>
        <v/>
      </c>
      <c r="Q39" s="73"/>
      <c r="R39" s="52"/>
      <c r="S39" s="52"/>
      <c r="T39" s="52"/>
      <c r="U39" s="52"/>
      <c r="V39" s="57"/>
      <c r="W39" s="57"/>
      <c r="X39" s="57"/>
      <c r="Y39" s="57"/>
      <c r="Z39" s="57"/>
      <c r="AA39" s="57"/>
      <c r="AB39" s="57"/>
      <c r="AC39" s="57"/>
    </row>
    <row r="40" spans="1:29" x14ac:dyDescent="0.35">
      <c r="A40" s="50"/>
      <c r="B40" s="1212"/>
      <c r="C40" s="1217"/>
      <c r="D40" s="1218"/>
      <c r="E40" s="1219"/>
      <c r="F40" s="68"/>
      <c r="G40" s="68"/>
      <c r="H40" s="69"/>
      <c r="I40" s="69"/>
      <c r="J40" s="69"/>
      <c r="K40" s="69"/>
      <c r="L40" s="69"/>
      <c r="M40" s="70"/>
      <c r="N40" s="69"/>
      <c r="O40" s="71" t="str">
        <f t="shared" ca="1" si="2"/>
        <v/>
      </c>
      <c r="P40" s="72" t="str">
        <f t="shared" ca="1" si="1"/>
        <v/>
      </c>
      <c r="Q40" s="73"/>
      <c r="R40" s="52"/>
      <c r="S40" s="52"/>
      <c r="T40" s="52"/>
      <c r="U40" s="52"/>
      <c r="V40" s="57"/>
      <c r="W40" s="57"/>
      <c r="X40" s="57"/>
      <c r="Y40" s="57"/>
      <c r="Z40" s="57"/>
      <c r="AA40" s="57"/>
      <c r="AB40" s="57"/>
      <c r="AC40" s="57"/>
    </row>
    <row r="41" spans="1:29" x14ac:dyDescent="0.35">
      <c r="A41" s="50"/>
      <c r="B41" s="1212"/>
      <c r="C41" s="1217"/>
      <c r="D41" s="1218"/>
      <c r="E41" s="1219"/>
      <c r="F41" s="68"/>
      <c r="G41" s="68"/>
      <c r="H41" s="69"/>
      <c r="I41" s="69"/>
      <c r="J41" s="69"/>
      <c r="K41" s="69"/>
      <c r="L41" s="69"/>
      <c r="M41" s="70"/>
      <c r="N41" s="69"/>
      <c r="O41" s="71" t="str">
        <f t="shared" ca="1" si="2"/>
        <v/>
      </c>
      <c r="P41" s="72" t="str">
        <f t="shared" ca="1" si="1"/>
        <v/>
      </c>
      <c r="Q41" s="73"/>
      <c r="R41" s="52"/>
      <c r="S41" s="52"/>
      <c r="T41" s="52"/>
      <c r="U41" s="52"/>
      <c r="V41" s="57"/>
      <c r="W41" s="57"/>
      <c r="X41" s="57"/>
      <c r="Y41" s="57"/>
      <c r="Z41" s="57"/>
      <c r="AA41" s="57"/>
      <c r="AB41" s="57"/>
      <c r="AC41" s="57"/>
    </row>
    <row r="42" spans="1:29" x14ac:dyDescent="0.35">
      <c r="A42" s="50"/>
      <c r="B42" s="1212"/>
      <c r="C42" s="1217"/>
      <c r="D42" s="1218"/>
      <c r="E42" s="1219"/>
      <c r="F42" s="68"/>
      <c r="G42" s="68"/>
      <c r="H42" s="69"/>
      <c r="I42" s="69"/>
      <c r="J42" s="69"/>
      <c r="K42" s="69"/>
      <c r="L42" s="69"/>
      <c r="M42" s="70"/>
      <c r="N42" s="69"/>
      <c r="O42" s="71" t="str">
        <f t="shared" ca="1" si="2"/>
        <v/>
      </c>
      <c r="P42" s="72" t="str">
        <f t="shared" ca="1" si="1"/>
        <v/>
      </c>
      <c r="Q42" s="73"/>
      <c r="R42" s="52"/>
      <c r="S42" s="52"/>
      <c r="T42" s="52"/>
      <c r="U42" s="52"/>
      <c r="V42" s="57"/>
      <c r="W42" s="57"/>
      <c r="X42" s="57"/>
      <c r="Y42" s="57"/>
      <c r="Z42" s="57"/>
      <c r="AA42" s="57"/>
      <c r="AB42" s="57"/>
      <c r="AC42" s="57"/>
    </row>
    <row r="43" spans="1:29" x14ac:dyDescent="0.35">
      <c r="A43" s="50"/>
      <c r="B43" s="1212"/>
      <c r="C43" s="1217"/>
      <c r="D43" s="1218"/>
      <c r="E43" s="1219"/>
      <c r="F43" s="68"/>
      <c r="G43" s="68"/>
      <c r="H43" s="69"/>
      <c r="I43" s="69"/>
      <c r="J43" s="69"/>
      <c r="K43" s="69"/>
      <c r="L43" s="69"/>
      <c r="M43" s="70"/>
      <c r="N43" s="69"/>
      <c r="O43" s="71" t="str">
        <f t="shared" ca="1" si="2"/>
        <v/>
      </c>
      <c r="P43" s="72" t="str">
        <f t="shared" ca="1" si="1"/>
        <v/>
      </c>
      <c r="Q43" s="73"/>
      <c r="R43" s="52"/>
      <c r="S43" s="52"/>
      <c r="T43" s="52"/>
      <c r="U43" s="52"/>
      <c r="V43" s="57"/>
      <c r="W43" s="57"/>
      <c r="X43" s="57"/>
      <c r="Y43" s="57"/>
      <c r="Z43" s="57"/>
      <c r="AA43" s="57"/>
      <c r="AB43" s="57"/>
      <c r="AC43" s="57"/>
    </row>
    <row r="44" spans="1:29" ht="15" thickBot="1" x14ac:dyDescent="0.4">
      <c r="A44" s="50"/>
      <c r="B44" s="1213"/>
      <c r="C44" s="1220"/>
      <c r="D44" s="1221"/>
      <c r="E44" s="1222"/>
      <c r="F44" s="74"/>
      <c r="G44" s="74"/>
      <c r="H44" s="75"/>
      <c r="I44" s="75"/>
      <c r="J44" s="75"/>
      <c r="K44" s="75"/>
      <c r="L44" s="75"/>
      <c r="M44" s="76"/>
      <c r="N44" s="75"/>
      <c r="O44" s="77" t="str">
        <f t="shared" ca="1" si="2"/>
        <v/>
      </c>
      <c r="P44" s="78" t="str">
        <f t="shared" ca="1" si="1"/>
        <v/>
      </c>
      <c r="Q44" s="79"/>
      <c r="R44" s="52"/>
      <c r="S44" s="52"/>
      <c r="T44" s="52"/>
      <c r="U44" s="52"/>
      <c r="V44" s="57"/>
      <c r="W44" s="57"/>
      <c r="X44" s="57"/>
      <c r="Y44" s="57"/>
      <c r="Z44" s="57"/>
      <c r="AA44" s="57"/>
      <c r="AB44" s="57"/>
      <c r="AC44" s="57"/>
    </row>
    <row r="45" spans="1:29" x14ac:dyDescent="0.35">
      <c r="A45" s="50"/>
      <c r="B45" s="1211"/>
      <c r="C45" s="1214"/>
      <c r="D45" s="1215"/>
      <c r="E45" s="1216"/>
      <c r="F45" s="68">
        <v>42765</v>
      </c>
      <c r="G45" s="68"/>
      <c r="H45" s="69"/>
      <c r="I45" s="69"/>
      <c r="J45" s="69"/>
      <c r="K45" s="69"/>
      <c r="L45" s="69"/>
      <c r="M45" s="70" t="str">
        <f>IF(G45="","",G45-60)</f>
        <v/>
      </c>
      <c r="N45" s="69"/>
      <c r="O45" s="71" t="str">
        <f ca="1">IF(G45="","",IF(M45-NOW()&gt;30,"LEAD-TIME MORE THAN A MONTHS",IF(M45-NOW()&lt;30,"LEAD-TIME LESS THAN A MONTH","")))</f>
        <v/>
      </c>
      <c r="P45" s="72" t="str">
        <f ca="1">IF(O45="","",IF(O45="LEAD-TIME LESS THAN A MONTH","YES","NO"))</f>
        <v/>
      </c>
      <c r="Q45" s="73"/>
      <c r="R45" s="52"/>
      <c r="S45" s="52"/>
      <c r="T45" s="52"/>
      <c r="U45" s="52"/>
      <c r="V45" s="57"/>
      <c r="W45" s="57"/>
      <c r="X45" s="57"/>
      <c r="Y45" s="57"/>
      <c r="Z45" s="57"/>
      <c r="AA45" s="57"/>
      <c r="AB45" s="57"/>
      <c r="AC45" s="57"/>
    </row>
    <row r="46" spans="1:29" x14ac:dyDescent="0.35">
      <c r="A46" s="50"/>
      <c r="B46" s="1212"/>
      <c r="C46" s="1217"/>
      <c r="D46" s="1218"/>
      <c r="E46" s="1219"/>
      <c r="F46" s="68"/>
      <c r="G46" s="68"/>
      <c r="H46" s="69"/>
      <c r="I46" s="69"/>
      <c r="J46" s="69"/>
      <c r="K46" s="69"/>
      <c r="L46" s="69"/>
      <c r="M46" s="70" t="str">
        <f>IF(G46="","",G46-60)</f>
        <v/>
      </c>
      <c r="N46" s="69"/>
      <c r="O46" s="71" t="str">
        <f t="shared" ref="O46:O61" ca="1" si="3">IF(G46="","",IF(M46-NOW()&gt;30,"LEAD-TIME MORE THAN A MONTHS",IF(M46-NOW()&lt;30,"LEAD-TIME LESS THAN A MONTH","")))</f>
        <v/>
      </c>
      <c r="P46" s="72" t="str">
        <f t="shared" ca="1" si="1"/>
        <v/>
      </c>
      <c r="Q46" s="73"/>
      <c r="R46" s="52"/>
      <c r="S46" s="52"/>
      <c r="T46" s="52"/>
      <c r="U46" s="52"/>
      <c r="V46" s="57"/>
      <c r="W46" s="57"/>
      <c r="X46" s="57"/>
      <c r="Y46" s="57"/>
      <c r="Z46" s="57"/>
      <c r="AA46" s="57"/>
      <c r="AB46" s="57"/>
      <c r="AC46" s="57"/>
    </row>
    <row r="47" spans="1:29" x14ac:dyDescent="0.35">
      <c r="A47" s="50"/>
      <c r="B47" s="1212"/>
      <c r="C47" s="1217"/>
      <c r="D47" s="1218"/>
      <c r="E47" s="1219"/>
      <c r="F47" s="68"/>
      <c r="G47" s="68"/>
      <c r="H47" s="69"/>
      <c r="I47" s="69"/>
      <c r="J47" s="69"/>
      <c r="K47" s="69"/>
      <c r="L47" s="69"/>
      <c r="M47" s="70"/>
      <c r="N47" s="69"/>
      <c r="O47" s="71" t="str">
        <f t="shared" ca="1" si="3"/>
        <v/>
      </c>
      <c r="P47" s="72" t="str">
        <f t="shared" ca="1" si="1"/>
        <v/>
      </c>
      <c r="Q47" s="73"/>
      <c r="R47" s="52"/>
      <c r="S47" s="52"/>
      <c r="T47" s="52"/>
      <c r="U47" s="52"/>
      <c r="V47" s="57"/>
      <c r="W47" s="57"/>
      <c r="X47" s="57"/>
      <c r="Y47" s="57"/>
      <c r="Z47" s="57"/>
      <c r="AA47" s="57"/>
      <c r="AB47" s="57"/>
      <c r="AC47" s="57"/>
    </row>
    <row r="48" spans="1:29" x14ac:dyDescent="0.35">
      <c r="A48" s="50"/>
      <c r="B48" s="1212"/>
      <c r="C48" s="1217"/>
      <c r="D48" s="1218"/>
      <c r="E48" s="1219"/>
      <c r="F48" s="68"/>
      <c r="G48" s="68"/>
      <c r="H48" s="69"/>
      <c r="I48" s="69"/>
      <c r="J48" s="69"/>
      <c r="K48" s="69"/>
      <c r="L48" s="69"/>
      <c r="M48" s="70"/>
      <c r="N48" s="69"/>
      <c r="O48" s="71" t="str">
        <f t="shared" ca="1" si="3"/>
        <v/>
      </c>
      <c r="P48" s="72" t="str">
        <f t="shared" ca="1" si="1"/>
        <v/>
      </c>
      <c r="Q48" s="73"/>
      <c r="R48" s="52"/>
      <c r="S48" s="52"/>
      <c r="T48" s="52"/>
      <c r="U48" s="52"/>
      <c r="V48" s="57"/>
      <c r="W48" s="57"/>
      <c r="X48" s="57"/>
      <c r="Y48" s="57"/>
      <c r="Z48" s="57"/>
      <c r="AA48" s="57"/>
      <c r="AB48" s="57"/>
      <c r="AC48" s="57"/>
    </row>
    <row r="49" spans="1:29" x14ac:dyDescent="0.35">
      <c r="A49" s="50"/>
      <c r="B49" s="1212"/>
      <c r="C49" s="1217"/>
      <c r="D49" s="1218"/>
      <c r="E49" s="1219"/>
      <c r="F49" s="68"/>
      <c r="G49" s="68"/>
      <c r="H49" s="69"/>
      <c r="I49" s="69"/>
      <c r="J49" s="69"/>
      <c r="K49" s="69"/>
      <c r="L49" s="69"/>
      <c r="M49" s="70"/>
      <c r="N49" s="69"/>
      <c r="O49" s="71" t="str">
        <f t="shared" ca="1" si="3"/>
        <v/>
      </c>
      <c r="P49" s="72" t="str">
        <f t="shared" ca="1" si="1"/>
        <v/>
      </c>
      <c r="Q49" s="73"/>
      <c r="R49" s="52"/>
      <c r="S49" s="52"/>
      <c r="T49" s="52"/>
      <c r="U49" s="52"/>
      <c r="V49" s="57"/>
      <c r="W49" s="57"/>
      <c r="X49" s="57"/>
      <c r="Y49" s="57"/>
      <c r="Z49" s="57"/>
      <c r="AA49" s="57"/>
      <c r="AB49" s="57"/>
      <c r="AC49" s="57"/>
    </row>
    <row r="50" spans="1:29" x14ac:dyDescent="0.35">
      <c r="A50" s="50"/>
      <c r="B50" s="1212"/>
      <c r="C50" s="1217"/>
      <c r="D50" s="1218"/>
      <c r="E50" s="1219"/>
      <c r="F50" s="68"/>
      <c r="G50" s="68"/>
      <c r="H50" s="69"/>
      <c r="I50" s="69"/>
      <c r="J50" s="69"/>
      <c r="K50" s="69"/>
      <c r="L50" s="69"/>
      <c r="M50" s="70"/>
      <c r="N50" s="69"/>
      <c r="O50" s="71" t="str">
        <f t="shared" ca="1" si="3"/>
        <v/>
      </c>
      <c r="P50" s="72" t="str">
        <f t="shared" ca="1" si="1"/>
        <v/>
      </c>
      <c r="Q50" s="73"/>
      <c r="R50" s="52"/>
      <c r="S50" s="52"/>
      <c r="T50" s="52"/>
      <c r="U50" s="52"/>
      <c r="V50" s="57"/>
      <c r="W50" s="57"/>
      <c r="X50" s="57"/>
      <c r="Y50" s="57"/>
      <c r="Z50" s="57"/>
      <c r="AA50" s="57"/>
      <c r="AB50" s="57"/>
      <c r="AC50" s="57"/>
    </row>
    <row r="51" spans="1:29" x14ac:dyDescent="0.35">
      <c r="A51" s="50"/>
      <c r="B51" s="1212"/>
      <c r="C51" s="1217"/>
      <c r="D51" s="1218"/>
      <c r="E51" s="1219"/>
      <c r="F51" s="68"/>
      <c r="G51" s="68"/>
      <c r="H51" s="69"/>
      <c r="I51" s="69"/>
      <c r="J51" s="69"/>
      <c r="K51" s="69"/>
      <c r="L51" s="69"/>
      <c r="M51" s="70"/>
      <c r="N51" s="69"/>
      <c r="O51" s="71" t="str">
        <f t="shared" ca="1" si="3"/>
        <v/>
      </c>
      <c r="P51" s="72" t="str">
        <f t="shared" ca="1" si="1"/>
        <v/>
      </c>
      <c r="Q51" s="73"/>
      <c r="R51" s="52"/>
      <c r="S51" s="52"/>
      <c r="T51" s="52"/>
      <c r="U51" s="52"/>
      <c r="V51" s="57"/>
      <c r="W51" s="57"/>
      <c r="X51" s="57"/>
      <c r="Y51" s="57"/>
      <c r="Z51" s="57"/>
      <c r="AA51" s="57"/>
      <c r="AB51" s="57"/>
      <c r="AC51" s="57"/>
    </row>
    <row r="52" spans="1:29" x14ac:dyDescent="0.35">
      <c r="A52" s="50"/>
      <c r="B52" s="1212"/>
      <c r="C52" s="1217"/>
      <c r="D52" s="1218"/>
      <c r="E52" s="1219"/>
      <c r="F52" s="68"/>
      <c r="G52" s="68"/>
      <c r="H52" s="69"/>
      <c r="I52" s="69"/>
      <c r="J52" s="69"/>
      <c r="K52" s="69"/>
      <c r="L52" s="69"/>
      <c r="M52" s="70"/>
      <c r="N52" s="69"/>
      <c r="O52" s="71" t="str">
        <f t="shared" ca="1" si="3"/>
        <v/>
      </c>
      <c r="P52" s="72" t="str">
        <f t="shared" ca="1" si="1"/>
        <v/>
      </c>
      <c r="Q52" s="73"/>
      <c r="R52" s="52"/>
      <c r="S52" s="52"/>
      <c r="T52" s="52"/>
      <c r="U52" s="52"/>
      <c r="V52" s="57"/>
      <c r="W52" s="57"/>
      <c r="X52" s="57"/>
      <c r="Y52" s="57"/>
      <c r="Z52" s="57"/>
      <c r="AA52" s="57"/>
      <c r="AB52" s="57"/>
      <c r="AC52" s="57"/>
    </row>
    <row r="53" spans="1:29" x14ac:dyDescent="0.35">
      <c r="A53" s="50"/>
      <c r="B53" s="1212"/>
      <c r="C53" s="1217"/>
      <c r="D53" s="1218"/>
      <c r="E53" s="1219"/>
      <c r="F53" s="68"/>
      <c r="G53" s="68"/>
      <c r="H53" s="69"/>
      <c r="I53" s="69"/>
      <c r="J53" s="69"/>
      <c r="K53" s="69"/>
      <c r="L53" s="69"/>
      <c r="M53" s="70"/>
      <c r="N53" s="69"/>
      <c r="O53" s="71" t="str">
        <f t="shared" ca="1" si="3"/>
        <v/>
      </c>
      <c r="P53" s="72" t="str">
        <f t="shared" ca="1" si="1"/>
        <v/>
      </c>
      <c r="Q53" s="73"/>
      <c r="R53" s="52"/>
      <c r="S53" s="52"/>
      <c r="T53" s="52"/>
      <c r="U53" s="52"/>
      <c r="V53" s="57"/>
      <c r="W53" s="57"/>
      <c r="X53" s="57"/>
      <c r="Y53" s="57"/>
      <c r="Z53" s="57"/>
      <c r="AA53" s="57"/>
      <c r="AB53" s="57"/>
      <c r="AC53" s="57"/>
    </row>
    <row r="54" spans="1:29" x14ac:dyDescent="0.35">
      <c r="A54" s="50"/>
      <c r="B54" s="1212"/>
      <c r="C54" s="1217"/>
      <c r="D54" s="1218"/>
      <c r="E54" s="1219"/>
      <c r="F54" s="68"/>
      <c r="G54" s="68"/>
      <c r="H54" s="69"/>
      <c r="I54" s="69"/>
      <c r="J54" s="69"/>
      <c r="K54" s="69"/>
      <c r="L54" s="69"/>
      <c r="M54" s="70"/>
      <c r="N54" s="69"/>
      <c r="O54" s="71" t="str">
        <f t="shared" ca="1" si="3"/>
        <v/>
      </c>
      <c r="P54" s="72" t="str">
        <f t="shared" ca="1" si="1"/>
        <v/>
      </c>
      <c r="Q54" s="73"/>
      <c r="R54" s="52"/>
      <c r="S54" s="52"/>
      <c r="T54" s="52"/>
      <c r="U54" s="52"/>
      <c r="V54" s="57"/>
      <c r="W54" s="57"/>
      <c r="X54" s="57"/>
      <c r="Y54" s="57"/>
      <c r="Z54" s="57"/>
      <c r="AA54" s="57"/>
      <c r="AB54" s="57"/>
      <c r="AC54" s="57"/>
    </row>
    <row r="55" spans="1:29" x14ac:dyDescent="0.35">
      <c r="A55" s="50"/>
      <c r="B55" s="1212"/>
      <c r="C55" s="1217"/>
      <c r="D55" s="1218"/>
      <c r="E55" s="1219"/>
      <c r="F55" s="68"/>
      <c r="G55" s="68"/>
      <c r="H55" s="69"/>
      <c r="I55" s="69"/>
      <c r="J55" s="69"/>
      <c r="K55" s="69"/>
      <c r="L55" s="69"/>
      <c r="M55" s="70"/>
      <c r="N55" s="69"/>
      <c r="O55" s="71" t="str">
        <f t="shared" ca="1" si="3"/>
        <v/>
      </c>
      <c r="P55" s="72" t="str">
        <f t="shared" ca="1" si="1"/>
        <v/>
      </c>
      <c r="Q55" s="73"/>
      <c r="R55" s="52"/>
      <c r="S55" s="52"/>
      <c r="T55" s="52"/>
      <c r="U55" s="52"/>
      <c r="V55" s="57"/>
      <c r="W55" s="57"/>
      <c r="X55" s="57"/>
      <c r="Y55" s="57"/>
      <c r="Z55" s="57"/>
      <c r="AA55" s="57"/>
      <c r="AB55" s="57"/>
      <c r="AC55" s="57"/>
    </row>
    <row r="56" spans="1:29" x14ac:dyDescent="0.35">
      <c r="A56" s="50"/>
      <c r="B56" s="1212"/>
      <c r="C56" s="1217"/>
      <c r="D56" s="1218"/>
      <c r="E56" s="1219"/>
      <c r="F56" s="68"/>
      <c r="G56" s="68"/>
      <c r="H56" s="69"/>
      <c r="I56" s="69"/>
      <c r="J56" s="69"/>
      <c r="K56" s="69"/>
      <c r="L56" s="69"/>
      <c r="M56" s="70"/>
      <c r="N56" s="69"/>
      <c r="O56" s="71" t="str">
        <f t="shared" ca="1" si="3"/>
        <v/>
      </c>
      <c r="P56" s="72" t="str">
        <f t="shared" ca="1" si="1"/>
        <v/>
      </c>
      <c r="Q56" s="73"/>
      <c r="R56" s="52"/>
      <c r="S56" s="52"/>
      <c r="T56" s="52"/>
      <c r="U56" s="52"/>
      <c r="V56" s="57"/>
      <c r="W56" s="57"/>
      <c r="X56" s="57"/>
      <c r="Y56" s="57"/>
      <c r="Z56" s="57"/>
      <c r="AA56" s="57"/>
      <c r="AB56" s="57"/>
      <c r="AC56" s="57"/>
    </row>
    <row r="57" spans="1:29" x14ac:dyDescent="0.35">
      <c r="A57" s="50"/>
      <c r="B57" s="1212"/>
      <c r="C57" s="1217"/>
      <c r="D57" s="1218"/>
      <c r="E57" s="1219"/>
      <c r="F57" s="68"/>
      <c r="G57" s="68"/>
      <c r="H57" s="69"/>
      <c r="I57" s="69"/>
      <c r="J57" s="69"/>
      <c r="K57" s="69"/>
      <c r="L57" s="69"/>
      <c r="M57" s="70"/>
      <c r="N57" s="69"/>
      <c r="O57" s="71" t="str">
        <f t="shared" ca="1" si="3"/>
        <v/>
      </c>
      <c r="P57" s="72" t="str">
        <f t="shared" ca="1" si="1"/>
        <v/>
      </c>
      <c r="Q57" s="73"/>
      <c r="R57" s="52"/>
      <c r="S57" s="52"/>
      <c r="T57" s="52"/>
      <c r="U57" s="52"/>
      <c r="V57" s="57"/>
      <c r="W57" s="57"/>
      <c r="X57" s="57"/>
      <c r="Y57" s="57"/>
      <c r="Z57" s="57"/>
      <c r="AA57" s="57"/>
      <c r="AB57" s="57"/>
      <c r="AC57" s="57"/>
    </row>
    <row r="58" spans="1:29" x14ac:dyDescent="0.35">
      <c r="A58" s="50"/>
      <c r="B58" s="1212"/>
      <c r="C58" s="1217"/>
      <c r="D58" s="1218"/>
      <c r="E58" s="1219"/>
      <c r="F58" s="68"/>
      <c r="G58" s="68"/>
      <c r="H58" s="69"/>
      <c r="I58" s="69"/>
      <c r="J58" s="69"/>
      <c r="K58" s="69"/>
      <c r="L58" s="69"/>
      <c r="M58" s="70"/>
      <c r="N58" s="69"/>
      <c r="O58" s="71" t="str">
        <f t="shared" ca="1" si="3"/>
        <v/>
      </c>
      <c r="P58" s="72" t="str">
        <f t="shared" ca="1" si="1"/>
        <v/>
      </c>
      <c r="Q58" s="73"/>
      <c r="R58" s="52"/>
      <c r="S58" s="52"/>
      <c r="T58" s="52"/>
      <c r="U58" s="52"/>
      <c r="V58" s="57"/>
      <c r="W58" s="57"/>
      <c r="X58" s="57"/>
      <c r="Y58" s="57"/>
      <c r="Z58" s="57"/>
      <c r="AA58" s="57"/>
      <c r="AB58" s="57"/>
      <c r="AC58" s="57"/>
    </row>
    <row r="59" spans="1:29" x14ac:dyDescent="0.35">
      <c r="A59" s="50"/>
      <c r="B59" s="1212"/>
      <c r="C59" s="1217"/>
      <c r="D59" s="1218"/>
      <c r="E59" s="1219"/>
      <c r="F59" s="68"/>
      <c r="G59" s="68"/>
      <c r="H59" s="69"/>
      <c r="I59" s="69"/>
      <c r="J59" s="69"/>
      <c r="K59" s="69"/>
      <c r="L59" s="69"/>
      <c r="M59" s="70"/>
      <c r="N59" s="69"/>
      <c r="O59" s="71" t="str">
        <f t="shared" ca="1" si="3"/>
        <v/>
      </c>
      <c r="P59" s="72" t="str">
        <f t="shared" ca="1" si="1"/>
        <v/>
      </c>
      <c r="Q59" s="73"/>
      <c r="R59" s="52"/>
      <c r="S59" s="52"/>
      <c r="T59" s="52"/>
      <c r="U59" s="52"/>
      <c r="V59" s="57"/>
      <c r="W59" s="57"/>
      <c r="X59" s="57"/>
      <c r="Y59" s="57"/>
      <c r="Z59" s="57"/>
      <c r="AA59" s="57"/>
      <c r="AB59" s="57"/>
      <c r="AC59" s="57"/>
    </row>
    <row r="60" spans="1:29" x14ac:dyDescent="0.35">
      <c r="A60" s="50"/>
      <c r="B60" s="1212"/>
      <c r="C60" s="1217"/>
      <c r="D60" s="1218"/>
      <c r="E60" s="1219"/>
      <c r="F60" s="68"/>
      <c r="G60" s="68"/>
      <c r="H60" s="69"/>
      <c r="I60" s="69"/>
      <c r="J60" s="69"/>
      <c r="K60" s="69"/>
      <c r="L60" s="69"/>
      <c r="M60" s="70"/>
      <c r="N60" s="69"/>
      <c r="O60" s="71" t="str">
        <f t="shared" ca="1" si="3"/>
        <v/>
      </c>
      <c r="P60" s="72" t="str">
        <f t="shared" ca="1" si="1"/>
        <v/>
      </c>
      <c r="Q60" s="73"/>
      <c r="R60" s="52"/>
      <c r="S60" s="52"/>
      <c r="T60" s="52"/>
      <c r="U60" s="52"/>
      <c r="V60" s="57"/>
      <c r="W60" s="57"/>
      <c r="X60" s="57"/>
      <c r="Y60" s="57"/>
      <c r="Z60" s="57"/>
      <c r="AA60" s="57"/>
      <c r="AB60" s="57"/>
      <c r="AC60" s="57"/>
    </row>
    <row r="61" spans="1:29" ht="15" thickBot="1" x14ac:dyDescent="0.4">
      <c r="A61" s="50"/>
      <c r="B61" s="1213"/>
      <c r="C61" s="1220"/>
      <c r="D61" s="1221"/>
      <c r="E61" s="1222"/>
      <c r="F61" s="74"/>
      <c r="G61" s="74"/>
      <c r="H61" s="75"/>
      <c r="I61" s="75"/>
      <c r="J61" s="75"/>
      <c r="K61" s="75"/>
      <c r="L61" s="75"/>
      <c r="M61" s="76"/>
      <c r="N61" s="75"/>
      <c r="O61" s="77" t="str">
        <f t="shared" ca="1" si="3"/>
        <v/>
      </c>
      <c r="P61" s="78" t="str">
        <f t="shared" ca="1" si="1"/>
        <v/>
      </c>
      <c r="Q61" s="79"/>
      <c r="R61" s="52"/>
      <c r="S61" s="52"/>
      <c r="T61" s="52"/>
      <c r="U61" s="52"/>
      <c r="V61" s="57"/>
      <c r="W61" s="57"/>
      <c r="X61" s="57"/>
      <c r="Y61" s="57"/>
      <c r="Z61" s="57"/>
      <c r="AA61" s="57"/>
      <c r="AB61" s="57"/>
      <c r="AC61" s="57"/>
    </row>
    <row r="62" spans="1:29" x14ac:dyDescent="0.35">
      <c r="A62" s="50"/>
      <c r="B62" s="1211"/>
      <c r="C62" s="1214"/>
      <c r="D62" s="1215"/>
      <c r="E62" s="1216"/>
      <c r="F62" s="68">
        <v>42765</v>
      </c>
      <c r="G62" s="68"/>
      <c r="H62" s="69"/>
      <c r="I62" s="69"/>
      <c r="J62" s="69"/>
      <c r="K62" s="69"/>
      <c r="L62" s="69"/>
      <c r="M62" s="70" t="str">
        <f>IF(G62="","",G62-60)</f>
        <v/>
      </c>
      <c r="N62" s="69"/>
      <c r="O62" s="71" t="str">
        <f ca="1">IF(G62="","",IF(M62-NOW()&gt;30,"LEAD-TIME MORE THAN A MONTHS",IF(M62-NOW()&lt;30,"LEAD-TIME LESS THAN A MONTH","")))</f>
        <v/>
      </c>
      <c r="P62" s="72" t="str">
        <f ca="1">IF(O62="","",IF(O62="LEAD-TIME LESS THAN A MONTH","YES","NO"))</f>
        <v/>
      </c>
      <c r="Q62" s="73"/>
      <c r="R62" s="52"/>
      <c r="S62" s="52"/>
      <c r="T62" s="52"/>
      <c r="U62" s="52"/>
      <c r="V62" s="57"/>
      <c r="W62" s="57"/>
      <c r="X62" s="57"/>
      <c r="Y62" s="57"/>
      <c r="Z62" s="57"/>
      <c r="AA62" s="57"/>
      <c r="AB62" s="57"/>
      <c r="AC62" s="57"/>
    </row>
    <row r="63" spans="1:29" x14ac:dyDescent="0.35">
      <c r="A63" s="50"/>
      <c r="B63" s="1212"/>
      <c r="C63" s="1217"/>
      <c r="D63" s="1218"/>
      <c r="E63" s="1219"/>
      <c r="F63" s="68"/>
      <c r="G63" s="68"/>
      <c r="H63" s="69"/>
      <c r="I63" s="69"/>
      <c r="J63" s="69"/>
      <c r="K63" s="69"/>
      <c r="L63" s="69"/>
      <c r="M63" s="70" t="str">
        <f>IF(G63="","",G63-60)</f>
        <v/>
      </c>
      <c r="N63" s="69"/>
      <c r="O63" s="71" t="str">
        <f t="shared" ref="O63:O78" ca="1" si="4">IF(G63="","",IF(M63-NOW()&gt;30,"LEAD-TIME MORE THAN A MONTHS",IF(M63-NOW()&lt;30,"LEAD-TIME LESS THAN A MONTH","")))</f>
        <v/>
      </c>
      <c r="P63" s="72" t="str">
        <f t="shared" ca="1" si="1"/>
        <v/>
      </c>
      <c r="Q63" s="73"/>
      <c r="R63" s="52"/>
      <c r="S63" s="52"/>
      <c r="T63" s="52"/>
      <c r="U63" s="52"/>
      <c r="V63" s="57"/>
      <c r="W63" s="57"/>
      <c r="X63" s="57"/>
      <c r="Y63" s="57"/>
      <c r="Z63" s="57"/>
      <c r="AA63" s="57"/>
      <c r="AB63" s="57"/>
      <c r="AC63" s="57"/>
    </row>
    <row r="64" spans="1:29" x14ac:dyDescent="0.35">
      <c r="A64" s="50"/>
      <c r="B64" s="1212"/>
      <c r="C64" s="1217"/>
      <c r="D64" s="1218"/>
      <c r="E64" s="1219"/>
      <c r="F64" s="68"/>
      <c r="G64" s="68"/>
      <c r="H64" s="69"/>
      <c r="I64" s="69"/>
      <c r="J64" s="69"/>
      <c r="K64" s="69"/>
      <c r="L64" s="69"/>
      <c r="M64" s="70"/>
      <c r="N64" s="69"/>
      <c r="O64" s="71" t="str">
        <f t="shared" ca="1" si="4"/>
        <v/>
      </c>
      <c r="P64" s="72" t="str">
        <f t="shared" ca="1" si="1"/>
        <v/>
      </c>
      <c r="Q64" s="73"/>
      <c r="R64" s="52"/>
      <c r="S64" s="52"/>
      <c r="T64" s="52"/>
      <c r="U64" s="52"/>
      <c r="V64" s="57"/>
      <c r="W64" s="57"/>
      <c r="X64" s="57"/>
      <c r="Y64" s="57"/>
      <c r="Z64" s="57"/>
      <c r="AA64" s="57"/>
      <c r="AB64" s="57"/>
      <c r="AC64" s="57"/>
    </row>
    <row r="65" spans="1:29" x14ac:dyDescent="0.35">
      <c r="A65" s="50"/>
      <c r="B65" s="1212"/>
      <c r="C65" s="1217"/>
      <c r="D65" s="1218"/>
      <c r="E65" s="1219"/>
      <c r="F65" s="68"/>
      <c r="G65" s="68"/>
      <c r="H65" s="69"/>
      <c r="I65" s="69"/>
      <c r="J65" s="69"/>
      <c r="K65" s="69"/>
      <c r="L65" s="69"/>
      <c r="M65" s="70"/>
      <c r="N65" s="69"/>
      <c r="O65" s="71" t="str">
        <f t="shared" ca="1" si="4"/>
        <v/>
      </c>
      <c r="P65" s="72" t="str">
        <f t="shared" ca="1" si="1"/>
        <v/>
      </c>
      <c r="Q65" s="73"/>
      <c r="R65" s="52"/>
      <c r="S65" s="52"/>
      <c r="T65" s="52"/>
      <c r="U65" s="52"/>
      <c r="V65" s="57"/>
      <c r="W65" s="57"/>
      <c r="X65" s="57"/>
      <c r="Y65" s="57"/>
      <c r="Z65" s="57"/>
      <c r="AA65" s="57"/>
      <c r="AB65" s="57"/>
      <c r="AC65" s="57"/>
    </row>
    <row r="66" spans="1:29" x14ac:dyDescent="0.35">
      <c r="A66" s="50"/>
      <c r="B66" s="1212"/>
      <c r="C66" s="1217"/>
      <c r="D66" s="1218"/>
      <c r="E66" s="1219"/>
      <c r="F66" s="68"/>
      <c r="G66" s="68"/>
      <c r="H66" s="69"/>
      <c r="I66" s="69"/>
      <c r="J66" s="69"/>
      <c r="K66" s="69"/>
      <c r="L66" s="69"/>
      <c r="M66" s="70"/>
      <c r="N66" s="69"/>
      <c r="O66" s="71" t="str">
        <f t="shared" ca="1" si="4"/>
        <v/>
      </c>
      <c r="P66" s="72" t="str">
        <f t="shared" ca="1" si="1"/>
        <v/>
      </c>
      <c r="Q66" s="73"/>
      <c r="R66" s="52"/>
      <c r="S66" s="52"/>
      <c r="T66" s="52"/>
      <c r="U66" s="52"/>
      <c r="V66" s="57"/>
      <c r="W66" s="57"/>
      <c r="X66" s="57"/>
      <c r="Y66" s="57"/>
      <c r="Z66" s="57"/>
      <c r="AA66" s="57"/>
      <c r="AB66" s="57"/>
      <c r="AC66" s="57"/>
    </row>
    <row r="67" spans="1:29" x14ac:dyDescent="0.35">
      <c r="A67" s="50"/>
      <c r="B67" s="1212"/>
      <c r="C67" s="1217"/>
      <c r="D67" s="1218"/>
      <c r="E67" s="1219"/>
      <c r="F67" s="68"/>
      <c r="G67" s="68"/>
      <c r="H67" s="69"/>
      <c r="I67" s="69"/>
      <c r="J67" s="69"/>
      <c r="K67" s="69"/>
      <c r="L67" s="69"/>
      <c r="M67" s="70"/>
      <c r="N67" s="69"/>
      <c r="O67" s="71" t="str">
        <f t="shared" ca="1" si="4"/>
        <v/>
      </c>
      <c r="P67" s="72" t="str">
        <f t="shared" ca="1" si="1"/>
        <v/>
      </c>
      <c r="Q67" s="73"/>
      <c r="R67" s="52"/>
      <c r="S67" s="52"/>
      <c r="T67" s="52"/>
      <c r="U67" s="52"/>
      <c r="V67" s="57"/>
      <c r="W67" s="57"/>
      <c r="X67" s="57"/>
      <c r="Y67" s="57"/>
      <c r="Z67" s="57"/>
      <c r="AA67" s="57"/>
      <c r="AB67" s="57"/>
      <c r="AC67" s="57"/>
    </row>
    <row r="68" spans="1:29" x14ac:dyDescent="0.35">
      <c r="A68" s="50"/>
      <c r="B68" s="1212"/>
      <c r="C68" s="1217"/>
      <c r="D68" s="1218"/>
      <c r="E68" s="1219"/>
      <c r="F68" s="68"/>
      <c r="G68" s="68"/>
      <c r="H68" s="69"/>
      <c r="I68" s="69"/>
      <c r="J68" s="69"/>
      <c r="K68" s="69"/>
      <c r="L68" s="69"/>
      <c r="M68" s="70"/>
      <c r="N68" s="69"/>
      <c r="O68" s="71" t="str">
        <f t="shared" ca="1" si="4"/>
        <v/>
      </c>
      <c r="P68" s="72" t="str">
        <f t="shared" ca="1" si="1"/>
        <v/>
      </c>
      <c r="Q68" s="73"/>
      <c r="R68" s="52"/>
      <c r="S68" s="52"/>
      <c r="T68" s="52"/>
      <c r="U68" s="52"/>
      <c r="V68" s="57"/>
      <c r="W68" s="57"/>
      <c r="X68" s="57"/>
      <c r="Y68" s="57"/>
      <c r="Z68" s="57"/>
      <c r="AA68" s="57"/>
      <c r="AB68" s="57"/>
      <c r="AC68" s="57"/>
    </row>
    <row r="69" spans="1:29" x14ac:dyDescent="0.35">
      <c r="A69" s="50"/>
      <c r="B69" s="1212"/>
      <c r="C69" s="1217"/>
      <c r="D69" s="1218"/>
      <c r="E69" s="1219"/>
      <c r="F69" s="68"/>
      <c r="G69" s="68"/>
      <c r="H69" s="69"/>
      <c r="I69" s="69"/>
      <c r="J69" s="69"/>
      <c r="K69" s="69"/>
      <c r="L69" s="69"/>
      <c r="M69" s="70"/>
      <c r="N69" s="69"/>
      <c r="O69" s="71" t="str">
        <f t="shared" ca="1" si="4"/>
        <v/>
      </c>
      <c r="P69" s="72" t="str">
        <f t="shared" ca="1" si="1"/>
        <v/>
      </c>
      <c r="Q69" s="73"/>
      <c r="R69" s="52"/>
      <c r="S69" s="52"/>
      <c r="T69" s="52"/>
      <c r="U69" s="52"/>
      <c r="V69" s="57"/>
      <c r="W69" s="57"/>
      <c r="X69" s="57"/>
      <c r="Y69" s="57"/>
      <c r="Z69" s="57"/>
      <c r="AA69" s="57"/>
      <c r="AB69" s="57"/>
      <c r="AC69" s="57"/>
    </row>
    <row r="70" spans="1:29" x14ac:dyDescent="0.35">
      <c r="A70" s="50"/>
      <c r="B70" s="1212"/>
      <c r="C70" s="1217"/>
      <c r="D70" s="1218"/>
      <c r="E70" s="1219"/>
      <c r="F70" s="68"/>
      <c r="G70" s="68"/>
      <c r="H70" s="69"/>
      <c r="I70" s="69"/>
      <c r="J70" s="69"/>
      <c r="K70" s="69"/>
      <c r="L70" s="69"/>
      <c r="M70" s="70"/>
      <c r="N70" s="69"/>
      <c r="O70" s="71" t="str">
        <f t="shared" ca="1" si="4"/>
        <v/>
      </c>
      <c r="P70" s="72" t="str">
        <f t="shared" ca="1" si="1"/>
        <v/>
      </c>
      <c r="Q70" s="73"/>
      <c r="R70" s="52"/>
      <c r="S70" s="52"/>
      <c r="T70" s="52"/>
      <c r="U70" s="52"/>
      <c r="V70" s="57"/>
      <c r="W70" s="57"/>
      <c r="X70" s="57"/>
      <c r="Y70" s="57"/>
      <c r="Z70" s="57"/>
      <c r="AA70" s="57"/>
      <c r="AB70" s="57"/>
      <c r="AC70" s="57"/>
    </row>
    <row r="71" spans="1:29" x14ac:dyDescent="0.35">
      <c r="A71" s="50"/>
      <c r="B71" s="1212"/>
      <c r="C71" s="1217"/>
      <c r="D71" s="1218"/>
      <c r="E71" s="1219"/>
      <c r="F71" s="68"/>
      <c r="G71" s="68"/>
      <c r="H71" s="69"/>
      <c r="I71" s="69"/>
      <c r="J71" s="69"/>
      <c r="K71" s="69"/>
      <c r="L71" s="69"/>
      <c r="M71" s="70"/>
      <c r="N71" s="69"/>
      <c r="O71" s="71" t="str">
        <f t="shared" ca="1" si="4"/>
        <v/>
      </c>
      <c r="P71" s="72" t="str">
        <f t="shared" ca="1" si="1"/>
        <v/>
      </c>
      <c r="Q71" s="73"/>
      <c r="R71" s="52"/>
      <c r="S71" s="52"/>
      <c r="T71" s="52"/>
      <c r="U71" s="52"/>
      <c r="V71" s="57"/>
      <c r="W71" s="57"/>
      <c r="X71" s="57"/>
      <c r="Y71" s="57"/>
      <c r="Z71" s="57"/>
      <c r="AA71" s="57"/>
      <c r="AB71" s="57"/>
      <c r="AC71" s="57"/>
    </row>
    <row r="72" spans="1:29" x14ac:dyDescent="0.35">
      <c r="A72" s="50"/>
      <c r="B72" s="1212"/>
      <c r="C72" s="1217"/>
      <c r="D72" s="1218"/>
      <c r="E72" s="1219"/>
      <c r="F72" s="68"/>
      <c r="G72" s="68"/>
      <c r="H72" s="69"/>
      <c r="I72" s="69"/>
      <c r="J72" s="69"/>
      <c r="K72" s="69"/>
      <c r="L72" s="69"/>
      <c r="M72" s="70"/>
      <c r="N72" s="69"/>
      <c r="O72" s="71" t="str">
        <f t="shared" ca="1" si="4"/>
        <v/>
      </c>
      <c r="P72" s="72" t="str">
        <f t="shared" ca="1" si="1"/>
        <v/>
      </c>
      <c r="Q72" s="73"/>
      <c r="R72" s="52"/>
      <c r="S72" s="52"/>
      <c r="T72" s="52"/>
      <c r="U72" s="52"/>
      <c r="V72" s="57"/>
      <c r="W72" s="57"/>
      <c r="X72" s="57"/>
      <c r="Y72" s="57"/>
      <c r="Z72" s="57"/>
      <c r="AA72" s="57"/>
      <c r="AB72" s="57"/>
      <c r="AC72" s="57"/>
    </row>
    <row r="73" spans="1:29" x14ac:dyDescent="0.35">
      <c r="A73" s="50"/>
      <c r="B73" s="1212"/>
      <c r="C73" s="1217"/>
      <c r="D73" s="1218"/>
      <c r="E73" s="1219"/>
      <c r="F73" s="68"/>
      <c r="G73" s="68"/>
      <c r="H73" s="69"/>
      <c r="I73" s="69"/>
      <c r="J73" s="69"/>
      <c r="K73" s="69"/>
      <c r="L73" s="69"/>
      <c r="M73" s="70"/>
      <c r="N73" s="69"/>
      <c r="O73" s="71" t="str">
        <f t="shared" ca="1" si="4"/>
        <v/>
      </c>
      <c r="P73" s="72" t="str">
        <f t="shared" ca="1" si="1"/>
        <v/>
      </c>
      <c r="Q73" s="73"/>
      <c r="R73" s="52"/>
      <c r="S73" s="52"/>
      <c r="T73" s="52"/>
      <c r="U73" s="52"/>
      <c r="V73" s="57"/>
      <c r="W73" s="57"/>
      <c r="X73" s="57"/>
      <c r="Y73" s="57"/>
      <c r="Z73" s="57"/>
      <c r="AA73" s="57"/>
      <c r="AB73" s="57"/>
      <c r="AC73" s="57"/>
    </row>
    <row r="74" spans="1:29" x14ac:dyDescent="0.35">
      <c r="A74" s="50"/>
      <c r="B74" s="1212"/>
      <c r="C74" s="1217"/>
      <c r="D74" s="1218"/>
      <c r="E74" s="1219"/>
      <c r="F74" s="68"/>
      <c r="G74" s="68"/>
      <c r="H74" s="69"/>
      <c r="I74" s="69"/>
      <c r="J74" s="69"/>
      <c r="K74" s="69"/>
      <c r="L74" s="69"/>
      <c r="M74" s="70"/>
      <c r="N74" s="69"/>
      <c r="O74" s="71" t="str">
        <f t="shared" ca="1" si="4"/>
        <v/>
      </c>
      <c r="P74" s="72" t="str">
        <f t="shared" ca="1" si="1"/>
        <v/>
      </c>
      <c r="Q74" s="73"/>
      <c r="R74" s="52"/>
      <c r="S74" s="52"/>
      <c r="T74" s="52"/>
      <c r="U74" s="52"/>
      <c r="V74" s="57"/>
      <c r="W74" s="57"/>
      <c r="X74" s="57"/>
      <c r="Y74" s="57"/>
      <c r="Z74" s="57"/>
      <c r="AA74" s="57"/>
      <c r="AB74" s="57"/>
      <c r="AC74" s="57"/>
    </row>
    <row r="75" spans="1:29" x14ac:dyDescent="0.35">
      <c r="A75" s="50"/>
      <c r="B75" s="1212"/>
      <c r="C75" s="1217"/>
      <c r="D75" s="1218"/>
      <c r="E75" s="1219"/>
      <c r="F75" s="68"/>
      <c r="G75" s="68"/>
      <c r="H75" s="69"/>
      <c r="I75" s="69"/>
      <c r="J75" s="69"/>
      <c r="K75" s="69"/>
      <c r="L75" s="69"/>
      <c r="M75" s="70"/>
      <c r="N75" s="69"/>
      <c r="O75" s="71" t="str">
        <f t="shared" ca="1" si="4"/>
        <v/>
      </c>
      <c r="P75" s="72" t="str">
        <f t="shared" ca="1" si="1"/>
        <v/>
      </c>
      <c r="Q75" s="73"/>
      <c r="R75" s="52"/>
      <c r="S75" s="52"/>
      <c r="T75" s="52"/>
      <c r="U75" s="52"/>
      <c r="V75" s="57"/>
      <c r="W75" s="57"/>
      <c r="X75" s="57"/>
      <c r="Y75" s="57"/>
      <c r="Z75" s="57"/>
      <c r="AA75" s="57"/>
      <c r="AB75" s="57"/>
      <c r="AC75" s="57"/>
    </row>
    <row r="76" spans="1:29" x14ac:dyDescent="0.35">
      <c r="A76" s="50"/>
      <c r="B76" s="1212"/>
      <c r="C76" s="1217"/>
      <c r="D76" s="1218"/>
      <c r="E76" s="1219"/>
      <c r="F76" s="68"/>
      <c r="G76" s="68"/>
      <c r="H76" s="69"/>
      <c r="I76" s="69"/>
      <c r="J76" s="69"/>
      <c r="K76" s="69"/>
      <c r="L76" s="69"/>
      <c r="M76" s="70"/>
      <c r="N76" s="69"/>
      <c r="O76" s="71" t="str">
        <f t="shared" ca="1" si="4"/>
        <v/>
      </c>
      <c r="P76" s="72" t="str">
        <f t="shared" ref="P76:P78" ca="1" si="5">IF(O76="","",IF(O76="LEAD-TIME LESS THAN A MONTH","YES","NO"))</f>
        <v/>
      </c>
      <c r="Q76" s="73"/>
      <c r="R76" s="52"/>
      <c r="S76" s="52"/>
      <c r="T76" s="52"/>
      <c r="U76" s="52"/>
      <c r="V76" s="57"/>
      <c r="W76" s="57"/>
      <c r="X76" s="57"/>
      <c r="Y76" s="57"/>
      <c r="Z76" s="57"/>
      <c r="AA76" s="57"/>
      <c r="AB76" s="57"/>
      <c r="AC76" s="57"/>
    </row>
    <row r="77" spans="1:29" x14ac:dyDescent="0.35">
      <c r="A77" s="50"/>
      <c r="B77" s="1212"/>
      <c r="C77" s="1217"/>
      <c r="D77" s="1218"/>
      <c r="E77" s="1219"/>
      <c r="F77" s="68"/>
      <c r="G77" s="68"/>
      <c r="H77" s="69"/>
      <c r="I77" s="69"/>
      <c r="J77" s="69"/>
      <c r="K77" s="69"/>
      <c r="L77" s="69"/>
      <c r="M77" s="70"/>
      <c r="N77" s="69"/>
      <c r="O77" s="71" t="str">
        <f t="shared" ca="1" si="4"/>
        <v/>
      </c>
      <c r="P77" s="72" t="str">
        <f t="shared" ca="1" si="5"/>
        <v/>
      </c>
      <c r="Q77" s="73"/>
      <c r="R77" s="52"/>
      <c r="S77" s="52"/>
      <c r="T77" s="52"/>
      <c r="U77" s="52"/>
      <c r="V77" s="57"/>
      <c r="W77" s="57"/>
      <c r="X77" s="57"/>
      <c r="Y77" s="57"/>
      <c r="Z77" s="57"/>
      <c r="AA77" s="57"/>
      <c r="AB77" s="57"/>
      <c r="AC77" s="57"/>
    </row>
    <row r="78" spans="1:29" ht="15" thickBot="1" x14ac:dyDescent="0.4">
      <c r="A78" s="50"/>
      <c r="B78" s="1213"/>
      <c r="C78" s="1220"/>
      <c r="D78" s="1221"/>
      <c r="E78" s="1222"/>
      <c r="F78" s="74"/>
      <c r="G78" s="74"/>
      <c r="H78" s="75"/>
      <c r="I78" s="75"/>
      <c r="J78" s="75"/>
      <c r="K78" s="75"/>
      <c r="L78" s="75"/>
      <c r="M78" s="76"/>
      <c r="N78" s="75"/>
      <c r="O78" s="77" t="str">
        <f t="shared" ca="1" si="4"/>
        <v/>
      </c>
      <c r="P78" s="78" t="str">
        <f t="shared" ca="1" si="5"/>
        <v/>
      </c>
      <c r="Q78" s="79"/>
      <c r="R78" s="52"/>
      <c r="S78" s="52"/>
      <c r="T78" s="52"/>
      <c r="U78" s="52"/>
      <c r="V78" s="57"/>
      <c r="W78" s="57"/>
      <c r="X78" s="57"/>
      <c r="Y78" s="57"/>
      <c r="Z78" s="57"/>
      <c r="AA78" s="57"/>
      <c r="AB78" s="57"/>
      <c r="AC78" s="57"/>
    </row>
    <row r="79" spans="1:29" x14ac:dyDescent="0.35">
      <c r="A79" s="50"/>
      <c r="B79" s="1211"/>
      <c r="C79" s="1214"/>
      <c r="D79" s="1215"/>
      <c r="E79" s="1216"/>
      <c r="F79" s="68">
        <v>42765</v>
      </c>
      <c r="G79" s="68"/>
      <c r="H79" s="69"/>
      <c r="I79" s="69"/>
      <c r="J79" s="69"/>
      <c r="K79" s="69"/>
      <c r="L79" s="69"/>
      <c r="M79" s="70" t="str">
        <f>IF(G79="","",G79-60)</f>
        <v/>
      </c>
      <c r="N79" s="69"/>
      <c r="O79" s="71" t="str">
        <f ca="1">IF(G79="","",IF(M79-NOW()&gt;30,"LEAD-TIME MORE THAN A MONTHS",IF(M79-NOW()&lt;30,"LEAD-TIME LESS THAN A MONTH","")))</f>
        <v/>
      </c>
      <c r="P79" s="72" t="str">
        <f ca="1">IF(O79="","",IF(O79="LEAD-TIME LESS THAN A MONTH","YES","NO"))</f>
        <v/>
      </c>
      <c r="Q79" s="73"/>
      <c r="R79" s="52"/>
      <c r="S79" s="52"/>
      <c r="T79" s="52"/>
      <c r="U79" s="52"/>
      <c r="V79" s="57"/>
      <c r="W79" s="57"/>
      <c r="X79" s="57"/>
      <c r="Y79" s="57"/>
      <c r="Z79" s="57"/>
      <c r="AA79" s="57"/>
      <c r="AB79" s="57"/>
      <c r="AC79" s="57"/>
    </row>
    <row r="80" spans="1:29" x14ac:dyDescent="0.35">
      <c r="A80" s="50"/>
      <c r="B80" s="1212"/>
      <c r="C80" s="1217"/>
      <c r="D80" s="1218"/>
      <c r="E80" s="1219"/>
      <c r="F80" s="68"/>
      <c r="G80" s="68"/>
      <c r="H80" s="69"/>
      <c r="I80" s="69"/>
      <c r="J80" s="69"/>
      <c r="K80" s="69"/>
      <c r="L80" s="69"/>
      <c r="M80" s="70" t="str">
        <f>IF(G80="","",G80-60)</f>
        <v/>
      </c>
      <c r="N80" s="69"/>
      <c r="O80" s="71" t="str">
        <f t="shared" ref="O80:O95" ca="1" si="6">IF(G80="","",IF(M80-NOW()&gt;30,"LEAD-TIME MORE THAN A MONTHS",IF(M80-NOW()&lt;30,"LEAD-TIME LESS THAN A MONTH","")))</f>
        <v/>
      </c>
      <c r="P80" s="72" t="str">
        <f t="shared" ref="P80:P95" ca="1" si="7">IF(O80="","",IF(O80="LEAD-TIME LESS THAN A MONTH","YES","NO"))</f>
        <v/>
      </c>
      <c r="Q80" s="73"/>
      <c r="R80" s="52"/>
      <c r="S80" s="52"/>
      <c r="T80" s="52"/>
      <c r="U80" s="52"/>
      <c r="V80" s="57"/>
      <c r="W80" s="57"/>
      <c r="X80" s="57"/>
      <c r="Y80" s="57"/>
      <c r="Z80" s="57"/>
      <c r="AA80" s="57"/>
      <c r="AB80" s="57"/>
      <c r="AC80" s="57"/>
    </row>
    <row r="81" spans="1:29" x14ac:dyDescent="0.35">
      <c r="A81" s="50"/>
      <c r="B81" s="1212"/>
      <c r="C81" s="1217"/>
      <c r="D81" s="1218"/>
      <c r="E81" s="1219"/>
      <c r="F81" s="68"/>
      <c r="G81" s="68"/>
      <c r="H81" s="69"/>
      <c r="I81" s="69"/>
      <c r="J81" s="69"/>
      <c r="K81" s="69"/>
      <c r="L81" s="69"/>
      <c r="M81" s="70"/>
      <c r="N81" s="69"/>
      <c r="O81" s="71" t="str">
        <f t="shared" ca="1" si="6"/>
        <v/>
      </c>
      <c r="P81" s="72" t="str">
        <f t="shared" ca="1" si="7"/>
        <v/>
      </c>
      <c r="Q81" s="73"/>
      <c r="R81" s="52"/>
      <c r="S81" s="52"/>
      <c r="T81" s="52"/>
      <c r="U81" s="52"/>
      <c r="V81" s="57"/>
      <c r="W81" s="57"/>
      <c r="X81" s="57"/>
      <c r="Y81" s="57"/>
      <c r="Z81" s="57"/>
      <c r="AA81" s="57"/>
      <c r="AB81" s="57"/>
      <c r="AC81" s="57"/>
    </row>
    <row r="82" spans="1:29" x14ac:dyDescent="0.35">
      <c r="A82" s="50"/>
      <c r="B82" s="1212"/>
      <c r="C82" s="1217"/>
      <c r="D82" s="1218"/>
      <c r="E82" s="1219"/>
      <c r="F82" s="68"/>
      <c r="G82" s="68"/>
      <c r="H82" s="69"/>
      <c r="I82" s="69"/>
      <c r="J82" s="69"/>
      <c r="K82" s="69"/>
      <c r="L82" s="69"/>
      <c r="M82" s="70"/>
      <c r="N82" s="69"/>
      <c r="O82" s="71" t="str">
        <f t="shared" ca="1" si="6"/>
        <v/>
      </c>
      <c r="P82" s="72" t="str">
        <f t="shared" ca="1" si="7"/>
        <v/>
      </c>
      <c r="Q82" s="73"/>
      <c r="R82" s="52"/>
      <c r="S82" s="52"/>
      <c r="T82" s="52"/>
      <c r="U82" s="52"/>
      <c r="V82" s="57"/>
      <c r="W82" s="57"/>
      <c r="X82" s="57"/>
      <c r="Y82" s="57"/>
      <c r="Z82" s="57"/>
      <c r="AA82" s="57"/>
      <c r="AB82" s="57"/>
      <c r="AC82" s="57"/>
    </row>
    <row r="83" spans="1:29" x14ac:dyDescent="0.35">
      <c r="A83" s="50"/>
      <c r="B83" s="1212"/>
      <c r="C83" s="1217"/>
      <c r="D83" s="1218"/>
      <c r="E83" s="1219"/>
      <c r="F83" s="68"/>
      <c r="G83" s="68"/>
      <c r="H83" s="69"/>
      <c r="I83" s="69"/>
      <c r="J83" s="69"/>
      <c r="K83" s="69"/>
      <c r="L83" s="69"/>
      <c r="M83" s="70"/>
      <c r="N83" s="69"/>
      <c r="O83" s="71" t="str">
        <f t="shared" ca="1" si="6"/>
        <v/>
      </c>
      <c r="P83" s="72" t="str">
        <f t="shared" ca="1" si="7"/>
        <v/>
      </c>
      <c r="Q83" s="73"/>
      <c r="R83" s="52"/>
      <c r="S83" s="52"/>
      <c r="T83" s="52"/>
      <c r="U83" s="52"/>
      <c r="V83" s="57"/>
      <c r="W83" s="57"/>
      <c r="X83" s="57"/>
      <c r="Y83" s="57"/>
      <c r="Z83" s="57"/>
      <c r="AA83" s="57"/>
      <c r="AB83" s="57"/>
      <c r="AC83" s="57"/>
    </row>
    <row r="84" spans="1:29" x14ac:dyDescent="0.35">
      <c r="A84" s="50"/>
      <c r="B84" s="1212"/>
      <c r="C84" s="1217"/>
      <c r="D84" s="1218"/>
      <c r="E84" s="1219"/>
      <c r="F84" s="68"/>
      <c r="G84" s="68"/>
      <c r="H84" s="69"/>
      <c r="I84" s="69"/>
      <c r="J84" s="69"/>
      <c r="K84" s="69"/>
      <c r="L84" s="69"/>
      <c r="M84" s="70"/>
      <c r="N84" s="69"/>
      <c r="O84" s="71" t="str">
        <f t="shared" ca="1" si="6"/>
        <v/>
      </c>
      <c r="P84" s="72" t="str">
        <f t="shared" ca="1" si="7"/>
        <v/>
      </c>
      <c r="Q84" s="73"/>
      <c r="R84" s="52"/>
      <c r="S84" s="52"/>
      <c r="T84" s="52"/>
      <c r="U84" s="52"/>
      <c r="V84" s="57"/>
      <c r="W84" s="57"/>
      <c r="X84" s="57"/>
      <c r="Y84" s="57"/>
      <c r="Z84" s="57"/>
      <c r="AA84" s="57"/>
      <c r="AB84" s="57"/>
      <c r="AC84" s="57"/>
    </row>
    <row r="85" spans="1:29" x14ac:dyDescent="0.35">
      <c r="A85" s="50"/>
      <c r="B85" s="1212"/>
      <c r="C85" s="1217"/>
      <c r="D85" s="1218"/>
      <c r="E85" s="1219"/>
      <c r="F85" s="68"/>
      <c r="G85" s="68"/>
      <c r="H85" s="69"/>
      <c r="I85" s="69"/>
      <c r="J85" s="69"/>
      <c r="K85" s="69"/>
      <c r="L85" s="69"/>
      <c r="M85" s="70"/>
      <c r="N85" s="69"/>
      <c r="O85" s="71" t="str">
        <f t="shared" ca="1" si="6"/>
        <v/>
      </c>
      <c r="P85" s="72" t="str">
        <f t="shared" ca="1" si="7"/>
        <v/>
      </c>
      <c r="Q85" s="73"/>
      <c r="R85" s="52"/>
      <c r="S85" s="52"/>
      <c r="T85" s="52"/>
      <c r="U85" s="52"/>
      <c r="V85" s="57"/>
      <c r="W85" s="57"/>
      <c r="X85" s="57"/>
      <c r="Y85" s="57"/>
      <c r="Z85" s="57"/>
      <c r="AA85" s="57"/>
      <c r="AB85" s="57"/>
      <c r="AC85" s="57"/>
    </row>
    <row r="86" spans="1:29" x14ac:dyDescent="0.35">
      <c r="A86" s="50"/>
      <c r="B86" s="1212"/>
      <c r="C86" s="1217"/>
      <c r="D86" s="1218"/>
      <c r="E86" s="1219"/>
      <c r="F86" s="68"/>
      <c r="G86" s="68"/>
      <c r="H86" s="69"/>
      <c r="I86" s="69"/>
      <c r="J86" s="69"/>
      <c r="K86" s="69"/>
      <c r="L86" s="69"/>
      <c r="M86" s="70"/>
      <c r="N86" s="69"/>
      <c r="O86" s="71" t="str">
        <f t="shared" ca="1" si="6"/>
        <v/>
      </c>
      <c r="P86" s="72" t="str">
        <f t="shared" ca="1" si="7"/>
        <v/>
      </c>
      <c r="Q86" s="73"/>
      <c r="R86" s="52"/>
      <c r="S86" s="52"/>
      <c r="T86" s="52"/>
      <c r="U86" s="52"/>
      <c r="V86" s="57"/>
      <c r="W86" s="57"/>
      <c r="X86" s="57"/>
      <c r="Y86" s="57"/>
      <c r="Z86" s="57"/>
      <c r="AA86" s="57"/>
      <c r="AB86" s="57"/>
      <c r="AC86" s="57"/>
    </row>
    <row r="87" spans="1:29" x14ac:dyDescent="0.35">
      <c r="A87" s="50"/>
      <c r="B87" s="1212"/>
      <c r="C87" s="1217"/>
      <c r="D87" s="1218"/>
      <c r="E87" s="1219"/>
      <c r="F87" s="68"/>
      <c r="G87" s="68"/>
      <c r="H87" s="69"/>
      <c r="I87" s="69"/>
      <c r="J87" s="69"/>
      <c r="K87" s="69"/>
      <c r="L87" s="69"/>
      <c r="M87" s="70"/>
      <c r="N87" s="69"/>
      <c r="O87" s="71" t="str">
        <f t="shared" ca="1" si="6"/>
        <v/>
      </c>
      <c r="P87" s="72" t="str">
        <f t="shared" ca="1" si="7"/>
        <v/>
      </c>
      <c r="Q87" s="73"/>
      <c r="R87" s="52"/>
      <c r="S87" s="52"/>
      <c r="T87" s="52"/>
      <c r="U87" s="52"/>
      <c r="V87" s="57"/>
      <c r="W87" s="57"/>
      <c r="X87" s="57"/>
      <c r="Y87" s="57"/>
      <c r="Z87" s="57"/>
      <c r="AA87" s="57"/>
      <c r="AB87" s="57"/>
      <c r="AC87" s="57"/>
    </row>
    <row r="88" spans="1:29" x14ac:dyDescent="0.35">
      <c r="A88" s="50"/>
      <c r="B88" s="1212"/>
      <c r="C88" s="1217"/>
      <c r="D88" s="1218"/>
      <c r="E88" s="1219"/>
      <c r="F88" s="68"/>
      <c r="G88" s="68"/>
      <c r="H88" s="69"/>
      <c r="I88" s="69"/>
      <c r="J88" s="69"/>
      <c r="K88" s="69"/>
      <c r="L88" s="69"/>
      <c r="M88" s="70"/>
      <c r="N88" s="69"/>
      <c r="O88" s="71" t="str">
        <f t="shared" ca="1" si="6"/>
        <v/>
      </c>
      <c r="P88" s="72" t="str">
        <f t="shared" ca="1" si="7"/>
        <v/>
      </c>
      <c r="Q88" s="73"/>
      <c r="R88" s="52"/>
      <c r="S88" s="52"/>
      <c r="T88" s="52"/>
      <c r="U88" s="52"/>
      <c r="V88" s="57"/>
      <c r="W88" s="57"/>
      <c r="X88" s="57"/>
      <c r="Y88" s="57"/>
      <c r="Z88" s="57"/>
      <c r="AA88" s="57"/>
      <c r="AB88" s="57"/>
      <c r="AC88" s="57"/>
    </row>
    <row r="89" spans="1:29" x14ac:dyDescent="0.35">
      <c r="A89" s="50"/>
      <c r="B89" s="1212"/>
      <c r="C89" s="1217"/>
      <c r="D89" s="1218"/>
      <c r="E89" s="1219"/>
      <c r="F89" s="68"/>
      <c r="G89" s="68"/>
      <c r="H89" s="69"/>
      <c r="I89" s="69"/>
      <c r="J89" s="69"/>
      <c r="K89" s="69"/>
      <c r="L89" s="69"/>
      <c r="M89" s="70"/>
      <c r="N89" s="69"/>
      <c r="O89" s="71" t="str">
        <f t="shared" ca="1" si="6"/>
        <v/>
      </c>
      <c r="P89" s="72" t="str">
        <f t="shared" ca="1" si="7"/>
        <v/>
      </c>
      <c r="Q89" s="73"/>
      <c r="R89" s="52"/>
      <c r="S89" s="52"/>
      <c r="T89" s="52"/>
      <c r="U89" s="52"/>
      <c r="V89" s="57"/>
      <c r="W89" s="57"/>
      <c r="X89" s="57"/>
      <c r="Y89" s="57"/>
      <c r="Z89" s="57"/>
      <c r="AA89" s="57"/>
      <c r="AB89" s="57"/>
      <c r="AC89" s="57"/>
    </row>
    <row r="90" spans="1:29" x14ac:dyDescent="0.35">
      <c r="A90" s="50"/>
      <c r="B90" s="1212"/>
      <c r="C90" s="1217"/>
      <c r="D90" s="1218"/>
      <c r="E90" s="1219"/>
      <c r="F90" s="68"/>
      <c r="G90" s="68"/>
      <c r="H90" s="69"/>
      <c r="I90" s="69"/>
      <c r="J90" s="69"/>
      <c r="K90" s="69"/>
      <c r="L90" s="69"/>
      <c r="M90" s="70"/>
      <c r="N90" s="69"/>
      <c r="O90" s="71" t="str">
        <f t="shared" ca="1" si="6"/>
        <v/>
      </c>
      <c r="P90" s="72" t="str">
        <f t="shared" ca="1" si="7"/>
        <v/>
      </c>
      <c r="Q90" s="73"/>
      <c r="R90" s="52"/>
      <c r="S90" s="52"/>
      <c r="T90" s="52"/>
      <c r="U90" s="52"/>
      <c r="V90" s="57"/>
      <c r="W90" s="57"/>
      <c r="X90" s="57"/>
      <c r="Y90" s="57"/>
      <c r="Z90" s="57"/>
      <c r="AA90" s="57"/>
      <c r="AB90" s="57"/>
      <c r="AC90" s="57"/>
    </row>
    <row r="91" spans="1:29" x14ac:dyDescent="0.35">
      <c r="A91" s="50"/>
      <c r="B91" s="1212"/>
      <c r="C91" s="1217"/>
      <c r="D91" s="1218"/>
      <c r="E91" s="1219"/>
      <c r="F91" s="68"/>
      <c r="G91" s="68"/>
      <c r="H91" s="69"/>
      <c r="I91" s="69"/>
      <c r="J91" s="69"/>
      <c r="K91" s="69"/>
      <c r="L91" s="69"/>
      <c r="M91" s="70"/>
      <c r="N91" s="69"/>
      <c r="O91" s="71" t="str">
        <f t="shared" ca="1" si="6"/>
        <v/>
      </c>
      <c r="P91" s="72" t="str">
        <f t="shared" ca="1" si="7"/>
        <v/>
      </c>
      <c r="Q91" s="73"/>
      <c r="R91" s="52"/>
      <c r="S91" s="52"/>
      <c r="T91" s="52"/>
      <c r="U91" s="52"/>
      <c r="V91" s="57"/>
      <c r="W91" s="57"/>
      <c r="X91" s="57"/>
      <c r="Y91" s="57"/>
      <c r="Z91" s="57"/>
      <c r="AA91" s="57"/>
      <c r="AB91" s="57"/>
      <c r="AC91" s="57"/>
    </row>
    <row r="92" spans="1:29" x14ac:dyDescent="0.35">
      <c r="A92" s="50"/>
      <c r="B92" s="1212"/>
      <c r="C92" s="1217"/>
      <c r="D92" s="1218"/>
      <c r="E92" s="1219"/>
      <c r="F92" s="68"/>
      <c r="G92" s="68"/>
      <c r="H92" s="69"/>
      <c r="I92" s="69"/>
      <c r="J92" s="69"/>
      <c r="K92" s="69"/>
      <c r="L92" s="69"/>
      <c r="M92" s="70"/>
      <c r="N92" s="69"/>
      <c r="O92" s="71" t="str">
        <f t="shared" ca="1" si="6"/>
        <v/>
      </c>
      <c r="P92" s="72" t="str">
        <f t="shared" ca="1" si="7"/>
        <v/>
      </c>
      <c r="Q92" s="73"/>
      <c r="R92" s="52"/>
      <c r="S92" s="52"/>
      <c r="T92" s="52"/>
      <c r="U92" s="52"/>
      <c r="V92" s="57"/>
      <c r="W92" s="57"/>
      <c r="X92" s="57"/>
      <c r="Y92" s="57"/>
      <c r="Z92" s="57"/>
      <c r="AA92" s="57"/>
      <c r="AB92" s="57"/>
      <c r="AC92" s="57"/>
    </row>
    <row r="93" spans="1:29" x14ac:dyDescent="0.35">
      <c r="A93" s="50"/>
      <c r="B93" s="1212"/>
      <c r="C93" s="1217"/>
      <c r="D93" s="1218"/>
      <c r="E93" s="1219"/>
      <c r="F93" s="68"/>
      <c r="G93" s="68"/>
      <c r="H93" s="69"/>
      <c r="I93" s="69"/>
      <c r="J93" s="69"/>
      <c r="K93" s="69"/>
      <c r="L93" s="69"/>
      <c r="M93" s="70"/>
      <c r="N93" s="69"/>
      <c r="O93" s="71" t="str">
        <f t="shared" ca="1" si="6"/>
        <v/>
      </c>
      <c r="P93" s="72" t="str">
        <f t="shared" ca="1" si="7"/>
        <v/>
      </c>
      <c r="Q93" s="73"/>
      <c r="R93" s="52"/>
      <c r="S93" s="52"/>
      <c r="T93" s="52"/>
      <c r="U93" s="52"/>
      <c r="V93" s="57"/>
      <c r="W93" s="57"/>
      <c r="X93" s="57"/>
      <c r="Y93" s="57"/>
      <c r="Z93" s="57"/>
      <c r="AA93" s="57"/>
      <c r="AB93" s="57"/>
      <c r="AC93" s="57"/>
    </row>
    <row r="94" spans="1:29" x14ac:dyDescent="0.35">
      <c r="A94" s="50"/>
      <c r="B94" s="1212"/>
      <c r="C94" s="1217"/>
      <c r="D94" s="1218"/>
      <c r="E94" s="1219"/>
      <c r="F94" s="68"/>
      <c r="G94" s="68"/>
      <c r="H94" s="69"/>
      <c r="I94" s="69"/>
      <c r="J94" s="69"/>
      <c r="K94" s="69"/>
      <c r="L94" s="69"/>
      <c r="M94" s="70"/>
      <c r="N94" s="69"/>
      <c r="O94" s="71" t="str">
        <f t="shared" ca="1" si="6"/>
        <v/>
      </c>
      <c r="P94" s="72" t="str">
        <f t="shared" ca="1" si="7"/>
        <v/>
      </c>
      <c r="Q94" s="73"/>
      <c r="R94" s="52"/>
      <c r="S94" s="52"/>
      <c r="T94" s="52"/>
      <c r="U94" s="52"/>
      <c r="V94" s="57"/>
      <c r="W94" s="57"/>
      <c r="X94" s="57"/>
      <c r="Y94" s="57"/>
      <c r="Z94" s="57"/>
      <c r="AA94" s="57"/>
      <c r="AB94" s="57"/>
      <c r="AC94" s="57"/>
    </row>
    <row r="95" spans="1:29" ht="15" thickBot="1" x14ac:dyDescent="0.4">
      <c r="A95" s="50"/>
      <c r="B95" s="1213"/>
      <c r="C95" s="1220"/>
      <c r="D95" s="1221"/>
      <c r="E95" s="1222"/>
      <c r="F95" s="74"/>
      <c r="G95" s="74"/>
      <c r="H95" s="75"/>
      <c r="I95" s="75"/>
      <c r="J95" s="75"/>
      <c r="K95" s="75"/>
      <c r="L95" s="75"/>
      <c r="M95" s="76"/>
      <c r="N95" s="75"/>
      <c r="O95" s="77" t="str">
        <f t="shared" ca="1" si="6"/>
        <v/>
      </c>
      <c r="P95" s="78" t="str">
        <f t="shared" ca="1" si="7"/>
        <v/>
      </c>
      <c r="Q95" s="79"/>
      <c r="R95" s="52"/>
      <c r="S95" s="52"/>
      <c r="T95" s="52"/>
      <c r="U95" s="52"/>
      <c r="V95" s="57"/>
      <c r="W95" s="57"/>
      <c r="X95" s="57"/>
      <c r="Y95" s="57"/>
      <c r="Z95" s="57"/>
      <c r="AA95" s="57"/>
      <c r="AB95" s="57"/>
      <c r="AC95" s="57"/>
    </row>
    <row r="96" spans="1:29" x14ac:dyDescent="0.35">
      <c r="A96" s="50"/>
      <c r="B96" s="1211"/>
      <c r="C96" s="1214"/>
      <c r="D96" s="1215"/>
      <c r="E96" s="1216"/>
      <c r="F96" s="68">
        <v>42765</v>
      </c>
      <c r="G96" s="68"/>
      <c r="H96" s="69"/>
      <c r="I96" s="69"/>
      <c r="J96" s="69"/>
      <c r="K96" s="69"/>
      <c r="L96" s="69"/>
      <c r="M96" s="70" t="str">
        <f>IF(G96="","",G96-60)</f>
        <v/>
      </c>
      <c r="N96" s="69"/>
      <c r="O96" s="71" t="str">
        <f ca="1">IF(G96="","",IF(M96-NOW()&gt;30,"LEAD-TIME MORE THAN A MONTHS",IF(M96-NOW()&lt;30,"LEAD-TIME LESS THAN A MONTH","")))</f>
        <v/>
      </c>
      <c r="P96" s="72" t="str">
        <f ca="1">IF(O96="","",IF(O96="LEAD-TIME LESS THAN A MONTH","YES","NO"))</f>
        <v/>
      </c>
      <c r="Q96" s="73"/>
      <c r="R96" s="52"/>
      <c r="S96" s="52"/>
      <c r="T96" s="52"/>
      <c r="U96" s="52"/>
      <c r="V96" s="57"/>
      <c r="W96" s="57"/>
      <c r="X96" s="57"/>
      <c r="Y96" s="57"/>
      <c r="Z96" s="57"/>
      <c r="AA96" s="57"/>
      <c r="AB96" s="57"/>
      <c r="AC96" s="57"/>
    </row>
    <row r="97" spans="1:29" x14ac:dyDescent="0.35">
      <c r="A97" s="50"/>
      <c r="B97" s="1212"/>
      <c r="C97" s="1217"/>
      <c r="D97" s="1218"/>
      <c r="E97" s="1219"/>
      <c r="F97" s="68"/>
      <c r="G97" s="68"/>
      <c r="H97" s="69"/>
      <c r="I97" s="69"/>
      <c r="J97" s="69"/>
      <c r="K97" s="69"/>
      <c r="L97" s="69"/>
      <c r="M97" s="70" t="str">
        <f>IF(G97="","",G97-60)</f>
        <v/>
      </c>
      <c r="N97" s="69"/>
      <c r="O97" s="71" t="str">
        <f t="shared" ref="O97:O112" ca="1" si="8">IF(G97="","",IF(M97-NOW()&gt;30,"LEAD-TIME MORE THAN A MONTHS",IF(M97-NOW()&lt;30,"LEAD-TIME LESS THAN A MONTH","")))</f>
        <v/>
      </c>
      <c r="P97" s="72" t="str">
        <f t="shared" ref="P97:P112" ca="1" si="9">IF(O97="","",IF(O97="LEAD-TIME LESS THAN A MONTH","YES","NO"))</f>
        <v/>
      </c>
      <c r="Q97" s="73"/>
      <c r="R97" s="52"/>
      <c r="S97" s="52"/>
      <c r="T97" s="52"/>
      <c r="U97" s="52"/>
      <c r="V97" s="57"/>
      <c r="W97" s="57"/>
      <c r="X97" s="57"/>
      <c r="Y97" s="57"/>
      <c r="Z97" s="57"/>
      <c r="AA97" s="57"/>
      <c r="AB97" s="57"/>
      <c r="AC97" s="57"/>
    </row>
    <row r="98" spans="1:29" x14ac:dyDescent="0.35">
      <c r="A98" s="50"/>
      <c r="B98" s="1212"/>
      <c r="C98" s="1217"/>
      <c r="D98" s="1218"/>
      <c r="E98" s="1219"/>
      <c r="F98" s="68"/>
      <c r="G98" s="68"/>
      <c r="H98" s="69"/>
      <c r="I98" s="69"/>
      <c r="J98" s="69"/>
      <c r="K98" s="69"/>
      <c r="L98" s="69"/>
      <c r="M98" s="70"/>
      <c r="N98" s="69"/>
      <c r="O98" s="71" t="str">
        <f t="shared" ca="1" si="8"/>
        <v/>
      </c>
      <c r="P98" s="72" t="str">
        <f t="shared" ca="1" si="9"/>
        <v/>
      </c>
      <c r="Q98" s="73"/>
      <c r="R98" s="52"/>
      <c r="S98" s="52"/>
      <c r="T98" s="52"/>
      <c r="U98" s="52"/>
      <c r="V98" s="57"/>
      <c r="W98" s="57"/>
      <c r="X98" s="57"/>
      <c r="Y98" s="57"/>
      <c r="Z98" s="57"/>
      <c r="AA98" s="57"/>
      <c r="AB98" s="57"/>
      <c r="AC98" s="57"/>
    </row>
    <row r="99" spans="1:29" x14ac:dyDescent="0.35">
      <c r="A99" s="50"/>
      <c r="B99" s="1212"/>
      <c r="C99" s="1217"/>
      <c r="D99" s="1218"/>
      <c r="E99" s="1219"/>
      <c r="F99" s="68"/>
      <c r="G99" s="68"/>
      <c r="H99" s="69"/>
      <c r="I99" s="69"/>
      <c r="J99" s="69"/>
      <c r="K99" s="69"/>
      <c r="L99" s="69"/>
      <c r="M99" s="70"/>
      <c r="N99" s="69"/>
      <c r="O99" s="71" t="str">
        <f t="shared" ca="1" si="8"/>
        <v/>
      </c>
      <c r="P99" s="72" t="str">
        <f t="shared" ca="1" si="9"/>
        <v/>
      </c>
      <c r="Q99" s="73"/>
      <c r="R99" s="52"/>
      <c r="S99" s="52"/>
      <c r="T99" s="52"/>
      <c r="U99" s="52"/>
      <c r="V99" s="57"/>
      <c r="W99" s="57"/>
      <c r="X99" s="57"/>
      <c r="Y99" s="57"/>
      <c r="Z99" s="57"/>
      <c r="AA99" s="57"/>
      <c r="AB99" s="57"/>
      <c r="AC99" s="57"/>
    </row>
    <row r="100" spans="1:29" x14ac:dyDescent="0.35">
      <c r="A100" s="50"/>
      <c r="B100" s="1212"/>
      <c r="C100" s="1217"/>
      <c r="D100" s="1218"/>
      <c r="E100" s="1219"/>
      <c r="F100" s="68"/>
      <c r="G100" s="68"/>
      <c r="H100" s="69"/>
      <c r="I100" s="69"/>
      <c r="J100" s="69"/>
      <c r="K100" s="69"/>
      <c r="L100" s="69"/>
      <c r="M100" s="70"/>
      <c r="N100" s="69"/>
      <c r="O100" s="71" t="str">
        <f t="shared" ca="1" si="8"/>
        <v/>
      </c>
      <c r="P100" s="72" t="str">
        <f t="shared" ca="1" si="9"/>
        <v/>
      </c>
      <c r="Q100" s="73"/>
      <c r="R100" s="52"/>
      <c r="S100" s="52"/>
      <c r="T100" s="52"/>
      <c r="U100" s="52"/>
      <c r="V100" s="57"/>
      <c r="W100" s="57"/>
      <c r="X100" s="57"/>
      <c r="Y100" s="57"/>
      <c r="Z100" s="57"/>
      <c r="AA100" s="57"/>
      <c r="AB100" s="57"/>
      <c r="AC100" s="57"/>
    </row>
    <row r="101" spans="1:29" x14ac:dyDescent="0.35">
      <c r="A101" s="50"/>
      <c r="B101" s="1212"/>
      <c r="C101" s="1217"/>
      <c r="D101" s="1218"/>
      <c r="E101" s="1219"/>
      <c r="F101" s="68"/>
      <c r="G101" s="68"/>
      <c r="H101" s="69"/>
      <c r="I101" s="69"/>
      <c r="J101" s="69"/>
      <c r="K101" s="69"/>
      <c r="L101" s="69"/>
      <c r="M101" s="70"/>
      <c r="N101" s="69"/>
      <c r="O101" s="71" t="str">
        <f t="shared" ca="1" si="8"/>
        <v/>
      </c>
      <c r="P101" s="72" t="str">
        <f t="shared" ca="1" si="9"/>
        <v/>
      </c>
      <c r="Q101" s="73"/>
      <c r="R101" s="52"/>
      <c r="S101" s="52"/>
      <c r="T101" s="52"/>
      <c r="U101" s="52"/>
      <c r="V101" s="57"/>
      <c r="W101" s="57"/>
      <c r="X101" s="57"/>
      <c r="Y101" s="57"/>
      <c r="Z101" s="57"/>
      <c r="AA101" s="57"/>
      <c r="AB101" s="57"/>
      <c r="AC101" s="57"/>
    </row>
    <row r="102" spans="1:29" x14ac:dyDescent="0.35">
      <c r="A102" s="50"/>
      <c r="B102" s="1212"/>
      <c r="C102" s="1217"/>
      <c r="D102" s="1218"/>
      <c r="E102" s="1219"/>
      <c r="F102" s="68"/>
      <c r="G102" s="68"/>
      <c r="H102" s="69"/>
      <c r="I102" s="69"/>
      <c r="J102" s="69"/>
      <c r="K102" s="69"/>
      <c r="L102" s="69"/>
      <c r="M102" s="70"/>
      <c r="N102" s="69"/>
      <c r="O102" s="71" t="str">
        <f t="shared" ca="1" si="8"/>
        <v/>
      </c>
      <c r="P102" s="72" t="str">
        <f t="shared" ca="1" si="9"/>
        <v/>
      </c>
      <c r="Q102" s="73"/>
      <c r="R102" s="52"/>
      <c r="S102" s="52"/>
      <c r="T102" s="52"/>
      <c r="U102" s="52"/>
      <c r="V102" s="57"/>
      <c r="W102" s="57"/>
      <c r="X102" s="57"/>
      <c r="Y102" s="57"/>
      <c r="Z102" s="57"/>
      <c r="AA102" s="57"/>
      <c r="AB102" s="57"/>
      <c r="AC102" s="57"/>
    </row>
    <row r="103" spans="1:29" x14ac:dyDescent="0.35">
      <c r="A103" s="50"/>
      <c r="B103" s="1212"/>
      <c r="C103" s="1217"/>
      <c r="D103" s="1218"/>
      <c r="E103" s="1219"/>
      <c r="F103" s="68"/>
      <c r="G103" s="68"/>
      <c r="H103" s="69"/>
      <c r="I103" s="69"/>
      <c r="J103" s="69"/>
      <c r="K103" s="69"/>
      <c r="L103" s="69"/>
      <c r="M103" s="70"/>
      <c r="N103" s="69"/>
      <c r="O103" s="71" t="str">
        <f t="shared" ca="1" si="8"/>
        <v/>
      </c>
      <c r="P103" s="72" t="str">
        <f t="shared" ca="1" si="9"/>
        <v/>
      </c>
      <c r="Q103" s="73"/>
      <c r="R103" s="52"/>
      <c r="S103" s="52"/>
      <c r="T103" s="52"/>
      <c r="U103" s="52"/>
      <c r="V103" s="57"/>
      <c r="W103" s="57"/>
      <c r="X103" s="57"/>
      <c r="Y103" s="57"/>
      <c r="Z103" s="57"/>
      <c r="AA103" s="57"/>
      <c r="AB103" s="57"/>
      <c r="AC103" s="57"/>
    </row>
    <row r="104" spans="1:29" x14ac:dyDescent="0.35">
      <c r="A104" s="50"/>
      <c r="B104" s="1212"/>
      <c r="C104" s="1217"/>
      <c r="D104" s="1218"/>
      <c r="E104" s="1219"/>
      <c r="F104" s="68"/>
      <c r="G104" s="68"/>
      <c r="H104" s="69"/>
      <c r="I104" s="69"/>
      <c r="J104" s="69"/>
      <c r="K104" s="69"/>
      <c r="L104" s="69"/>
      <c r="M104" s="70"/>
      <c r="N104" s="69"/>
      <c r="O104" s="71" t="str">
        <f t="shared" ca="1" si="8"/>
        <v/>
      </c>
      <c r="P104" s="72" t="str">
        <f t="shared" ca="1" si="9"/>
        <v/>
      </c>
      <c r="Q104" s="73"/>
      <c r="R104" s="52"/>
      <c r="S104" s="52"/>
      <c r="T104" s="52"/>
      <c r="U104" s="52"/>
      <c r="V104" s="57"/>
      <c r="W104" s="57"/>
      <c r="X104" s="57"/>
      <c r="Y104" s="57"/>
      <c r="Z104" s="57"/>
      <c r="AA104" s="57"/>
      <c r="AB104" s="57"/>
      <c r="AC104" s="57"/>
    </row>
    <row r="105" spans="1:29" x14ac:dyDescent="0.35">
      <c r="A105" s="50"/>
      <c r="B105" s="1212"/>
      <c r="C105" s="1217"/>
      <c r="D105" s="1218"/>
      <c r="E105" s="1219"/>
      <c r="F105" s="68"/>
      <c r="G105" s="68"/>
      <c r="H105" s="69"/>
      <c r="I105" s="69"/>
      <c r="J105" s="69"/>
      <c r="K105" s="69"/>
      <c r="L105" s="69"/>
      <c r="M105" s="70"/>
      <c r="N105" s="69"/>
      <c r="O105" s="71" t="str">
        <f t="shared" ca="1" si="8"/>
        <v/>
      </c>
      <c r="P105" s="72" t="str">
        <f t="shared" ca="1" si="9"/>
        <v/>
      </c>
      <c r="Q105" s="73"/>
      <c r="R105" s="52"/>
      <c r="S105" s="52"/>
      <c r="T105" s="52"/>
      <c r="U105" s="52"/>
      <c r="V105" s="57"/>
      <c r="W105" s="57"/>
      <c r="X105" s="57"/>
      <c r="Y105" s="57"/>
      <c r="Z105" s="57"/>
      <c r="AA105" s="57"/>
      <c r="AB105" s="57"/>
      <c r="AC105" s="57"/>
    </row>
    <row r="106" spans="1:29" x14ac:dyDescent="0.35">
      <c r="A106" s="50"/>
      <c r="B106" s="1212"/>
      <c r="C106" s="1217"/>
      <c r="D106" s="1218"/>
      <c r="E106" s="1219"/>
      <c r="F106" s="68"/>
      <c r="G106" s="68"/>
      <c r="H106" s="69"/>
      <c r="I106" s="69"/>
      <c r="J106" s="69"/>
      <c r="K106" s="69"/>
      <c r="L106" s="69"/>
      <c r="M106" s="70"/>
      <c r="N106" s="69"/>
      <c r="O106" s="71" t="str">
        <f t="shared" ca="1" si="8"/>
        <v/>
      </c>
      <c r="P106" s="72" t="str">
        <f t="shared" ca="1" si="9"/>
        <v/>
      </c>
      <c r="Q106" s="73"/>
      <c r="R106" s="52"/>
      <c r="S106" s="52"/>
      <c r="T106" s="52"/>
      <c r="U106" s="52"/>
      <c r="V106" s="57"/>
      <c r="W106" s="57"/>
      <c r="X106" s="57"/>
      <c r="Y106" s="57"/>
      <c r="Z106" s="57"/>
      <c r="AA106" s="57"/>
      <c r="AB106" s="57"/>
      <c r="AC106" s="57"/>
    </row>
    <row r="107" spans="1:29" x14ac:dyDescent="0.35">
      <c r="A107" s="50"/>
      <c r="B107" s="1212"/>
      <c r="C107" s="1217"/>
      <c r="D107" s="1218"/>
      <c r="E107" s="1219"/>
      <c r="F107" s="68"/>
      <c r="G107" s="68"/>
      <c r="H107" s="69"/>
      <c r="I107" s="69"/>
      <c r="J107" s="69"/>
      <c r="K107" s="69"/>
      <c r="L107" s="69"/>
      <c r="M107" s="70"/>
      <c r="N107" s="69"/>
      <c r="O107" s="71" t="str">
        <f t="shared" ca="1" si="8"/>
        <v/>
      </c>
      <c r="P107" s="72" t="str">
        <f t="shared" ca="1" si="9"/>
        <v/>
      </c>
      <c r="Q107" s="73"/>
      <c r="R107" s="52"/>
      <c r="S107" s="52"/>
      <c r="T107" s="52"/>
      <c r="U107" s="52"/>
      <c r="V107" s="57"/>
      <c r="W107" s="57"/>
      <c r="X107" s="57"/>
      <c r="Y107" s="57"/>
      <c r="Z107" s="57"/>
      <c r="AA107" s="57"/>
      <c r="AB107" s="57"/>
      <c r="AC107" s="57"/>
    </row>
    <row r="108" spans="1:29" x14ac:dyDescent="0.35">
      <c r="A108" s="50"/>
      <c r="B108" s="1212"/>
      <c r="C108" s="1217"/>
      <c r="D108" s="1218"/>
      <c r="E108" s="1219"/>
      <c r="F108" s="68"/>
      <c r="G108" s="68"/>
      <c r="H108" s="69"/>
      <c r="I108" s="69"/>
      <c r="J108" s="69"/>
      <c r="K108" s="69"/>
      <c r="L108" s="69"/>
      <c r="M108" s="70"/>
      <c r="N108" s="69"/>
      <c r="O108" s="71" t="str">
        <f t="shared" ca="1" si="8"/>
        <v/>
      </c>
      <c r="P108" s="72" t="str">
        <f t="shared" ca="1" si="9"/>
        <v/>
      </c>
      <c r="Q108" s="73"/>
      <c r="R108" s="52"/>
      <c r="S108" s="52"/>
      <c r="T108" s="52"/>
      <c r="U108" s="52"/>
      <c r="V108" s="57"/>
      <c r="W108" s="57"/>
      <c r="X108" s="57"/>
      <c r="Y108" s="57"/>
      <c r="Z108" s="57"/>
      <c r="AA108" s="57"/>
      <c r="AB108" s="57"/>
      <c r="AC108" s="57"/>
    </row>
    <row r="109" spans="1:29" x14ac:dyDescent="0.35">
      <c r="A109" s="50"/>
      <c r="B109" s="1212"/>
      <c r="C109" s="1217"/>
      <c r="D109" s="1218"/>
      <c r="E109" s="1219"/>
      <c r="F109" s="68"/>
      <c r="G109" s="68"/>
      <c r="H109" s="69"/>
      <c r="I109" s="69"/>
      <c r="J109" s="69"/>
      <c r="K109" s="69"/>
      <c r="L109" s="69"/>
      <c r="M109" s="70"/>
      <c r="N109" s="69"/>
      <c r="O109" s="71" t="str">
        <f t="shared" ca="1" si="8"/>
        <v/>
      </c>
      <c r="P109" s="72" t="str">
        <f t="shared" ca="1" si="9"/>
        <v/>
      </c>
      <c r="Q109" s="73"/>
      <c r="R109" s="52"/>
      <c r="S109" s="52"/>
      <c r="T109" s="52"/>
      <c r="U109" s="52"/>
      <c r="V109" s="57"/>
      <c r="W109" s="57"/>
      <c r="X109" s="57"/>
      <c r="Y109" s="57"/>
      <c r="Z109" s="57"/>
      <c r="AA109" s="57"/>
      <c r="AB109" s="57"/>
      <c r="AC109" s="57"/>
    </row>
    <row r="110" spans="1:29" x14ac:dyDescent="0.35">
      <c r="A110" s="50"/>
      <c r="B110" s="1212"/>
      <c r="C110" s="1217"/>
      <c r="D110" s="1218"/>
      <c r="E110" s="1219"/>
      <c r="F110" s="68"/>
      <c r="G110" s="68"/>
      <c r="H110" s="69"/>
      <c r="I110" s="69"/>
      <c r="J110" s="69"/>
      <c r="K110" s="69"/>
      <c r="L110" s="69"/>
      <c r="M110" s="70"/>
      <c r="N110" s="69"/>
      <c r="O110" s="71" t="str">
        <f t="shared" ca="1" si="8"/>
        <v/>
      </c>
      <c r="P110" s="72" t="str">
        <f t="shared" ca="1" si="9"/>
        <v/>
      </c>
      <c r="Q110" s="73"/>
      <c r="R110" s="52"/>
      <c r="S110" s="52"/>
      <c r="T110" s="52"/>
      <c r="U110" s="52"/>
      <c r="V110" s="57"/>
      <c r="W110" s="57"/>
      <c r="X110" s="57"/>
      <c r="Y110" s="57"/>
      <c r="Z110" s="57"/>
      <c r="AA110" s="57"/>
      <c r="AB110" s="57"/>
      <c r="AC110" s="57"/>
    </row>
    <row r="111" spans="1:29" x14ac:dyDescent="0.35">
      <c r="A111" s="50"/>
      <c r="B111" s="1212"/>
      <c r="C111" s="1217"/>
      <c r="D111" s="1218"/>
      <c r="E111" s="1219"/>
      <c r="F111" s="68"/>
      <c r="G111" s="68"/>
      <c r="H111" s="69"/>
      <c r="I111" s="69"/>
      <c r="J111" s="69"/>
      <c r="K111" s="69"/>
      <c r="L111" s="69"/>
      <c r="M111" s="70"/>
      <c r="N111" s="69"/>
      <c r="O111" s="71" t="str">
        <f t="shared" ca="1" si="8"/>
        <v/>
      </c>
      <c r="P111" s="72" t="str">
        <f t="shared" ca="1" si="9"/>
        <v/>
      </c>
      <c r="Q111" s="73"/>
      <c r="R111" s="52"/>
      <c r="S111" s="52"/>
      <c r="T111" s="52"/>
      <c r="U111" s="52"/>
      <c r="V111" s="57"/>
      <c r="W111" s="57"/>
      <c r="X111" s="57"/>
      <c r="Y111" s="57"/>
      <c r="Z111" s="57"/>
      <c r="AA111" s="57"/>
      <c r="AB111" s="57"/>
      <c r="AC111" s="57"/>
    </row>
    <row r="112" spans="1:29" ht="15" thickBot="1" x14ac:dyDescent="0.4">
      <c r="A112" s="50"/>
      <c r="B112" s="1213"/>
      <c r="C112" s="1220"/>
      <c r="D112" s="1221"/>
      <c r="E112" s="1222"/>
      <c r="F112" s="74"/>
      <c r="G112" s="74"/>
      <c r="H112" s="75"/>
      <c r="I112" s="75"/>
      <c r="J112" s="75"/>
      <c r="K112" s="75"/>
      <c r="L112" s="75"/>
      <c r="M112" s="76"/>
      <c r="N112" s="75"/>
      <c r="O112" s="77" t="str">
        <f t="shared" ca="1" si="8"/>
        <v/>
      </c>
      <c r="P112" s="78" t="str">
        <f t="shared" ca="1" si="9"/>
        <v/>
      </c>
      <c r="Q112" s="79"/>
      <c r="R112" s="52"/>
      <c r="S112" s="52"/>
      <c r="T112" s="52"/>
      <c r="U112" s="52"/>
      <c r="V112" s="57"/>
      <c r="W112" s="57"/>
      <c r="X112" s="57"/>
      <c r="Y112" s="57"/>
      <c r="Z112" s="57"/>
      <c r="AA112" s="57"/>
      <c r="AB112" s="57"/>
      <c r="AC112" s="57"/>
    </row>
    <row r="113" spans="1:29" x14ac:dyDescent="0.35">
      <c r="A113" s="50"/>
      <c r="B113" s="1211"/>
      <c r="C113" s="1214"/>
      <c r="D113" s="1215"/>
      <c r="E113" s="1216"/>
      <c r="F113" s="68">
        <v>42765</v>
      </c>
      <c r="G113" s="68"/>
      <c r="H113" s="69"/>
      <c r="I113" s="69"/>
      <c r="J113" s="69"/>
      <c r="K113" s="69"/>
      <c r="L113" s="69"/>
      <c r="M113" s="70" t="str">
        <f>IF(G113="","",G113-60)</f>
        <v/>
      </c>
      <c r="N113" s="69"/>
      <c r="O113" s="71" t="str">
        <f ca="1">IF(G113="","",IF(M113-NOW()&gt;30,"LEAD-TIME MORE THAN A MONTHS",IF(M113-NOW()&lt;30,"LEAD-TIME LESS THAN A MONTH","")))</f>
        <v/>
      </c>
      <c r="P113" s="72" t="str">
        <f ca="1">IF(O113="","",IF(O113="LEAD-TIME LESS THAN A MONTH","YES","NO"))</f>
        <v/>
      </c>
      <c r="Q113" s="73"/>
      <c r="R113" s="52"/>
      <c r="S113" s="52"/>
      <c r="T113" s="52"/>
      <c r="U113" s="52"/>
      <c r="V113" s="57"/>
      <c r="W113" s="57"/>
      <c r="X113" s="57"/>
      <c r="Y113" s="57"/>
      <c r="Z113" s="57"/>
      <c r="AA113" s="57"/>
      <c r="AB113" s="57"/>
      <c r="AC113" s="57"/>
    </row>
    <row r="114" spans="1:29" x14ac:dyDescent="0.35">
      <c r="A114" s="50"/>
      <c r="B114" s="1212"/>
      <c r="C114" s="1217"/>
      <c r="D114" s="1218"/>
      <c r="E114" s="1219"/>
      <c r="F114" s="68"/>
      <c r="G114" s="68"/>
      <c r="H114" s="69"/>
      <c r="I114" s="69"/>
      <c r="J114" s="69"/>
      <c r="K114" s="69"/>
      <c r="L114" s="69"/>
      <c r="M114" s="70" t="str">
        <f>IF(G114="","",G114-60)</f>
        <v/>
      </c>
      <c r="N114" s="69"/>
      <c r="O114" s="71" t="str">
        <f t="shared" ref="O114:O129" ca="1" si="10">IF(G114="","",IF(M114-NOW()&gt;30,"LEAD-TIME MORE THAN A MONTHS",IF(M114-NOW()&lt;30,"LEAD-TIME LESS THAN A MONTH","")))</f>
        <v/>
      </c>
      <c r="P114" s="72" t="str">
        <f t="shared" ref="P114:P129" ca="1" si="11">IF(O114="","",IF(O114="LEAD-TIME LESS THAN A MONTH","YES","NO"))</f>
        <v/>
      </c>
      <c r="Q114" s="73"/>
      <c r="R114" s="52"/>
      <c r="S114" s="52"/>
      <c r="T114" s="52"/>
      <c r="U114" s="52"/>
      <c r="V114" s="57"/>
      <c r="W114" s="57"/>
      <c r="X114" s="57"/>
      <c r="Y114" s="57"/>
      <c r="Z114" s="57"/>
      <c r="AA114" s="57"/>
      <c r="AB114" s="57"/>
      <c r="AC114" s="57"/>
    </row>
    <row r="115" spans="1:29" x14ac:dyDescent="0.35">
      <c r="A115" s="50"/>
      <c r="B115" s="1212"/>
      <c r="C115" s="1217"/>
      <c r="D115" s="1218"/>
      <c r="E115" s="1219"/>
      <c r="F115" s="68"/>
      <c r="G115" s="68"/>
      <c r="H115" s="69"/>
      <c r="I115" s="69"/>
      <c r="J115" s="69"/>
      <c r="K115" s="69"/>
      <c r="L115" s="69"/>
      <c r="M115" s="70"/>
      <c r="N115" s="69"/>
      <c r="O115" s="71" t="str">
        <f t="shared" ca="1" si="10"/>
        <v/>
      </c>
      <c r="P115" s="72" t="str">
        <f t="shared" ca="1" si="11"/>
        <v/>
      </c>
      <c r="Q115" s="73"/>
      <c r="R115" s="52"/>
      <c r="S115" s="52"/>
      <c r="T115" s="52"/>
      <c r="U115" s="52"/>
      <c r="V115" s="57"/>
      <c r="W115" s="57"/>
      <c r="X115" s="57"/>
      <c r="Y115" s="57"/>
      <c r="Z115" s="57"/>
      <c r="AA115" s="57"/>
      <c r="AB115" s="57"/>
      <c r="AC115" s="57"/>
    </row>
    <row r="116" spans="1:29" x14ac:dyDescent="0.35">
      <c r="A116" s="50"/>
      <c r="B116" s="1212"/>
      <c r="C116" s="1217"/>
      <c r="D116" s="1218"/>
      <c r="E116" s="1219"/>
      <c r="F116" s="68"/>
      <c r="G116" s="68"/>
      <c r="H116" s="69"/>
      <c r="I116" s="69"/>
      <c r="J116" s="69"/>
      <c r="K116" s="69"/>
      <c r="L116" s="69"/>
      <c r="M116" s="70"/>
      <c r="N116" s="69"/>
      <c r="O116" s="71" t="str">
        <f t="shared" ca="1" si="10"/>
        <v/>
      </c>
      <c r="P116" s="72" t="str">
        <f t="shared" ca="1" si="11"/>
        <v/>
      </c>
      <c r="Q116" s="73"/>
      <c r="R116" s="52"/>
      <c r="S116" s="52"/>
      <c r="T116" s="52"/>
      <c r="U116" s="52"/>
      <c r="V116" s="57"/>
      <c r="W116" s="57"/>
      <c r="X116" s="57"/>
      <c r="Y116" s="57"/>
      <c r="Z116" s="57"/>
      <c r="AA116" s="57"/>
      <c r="AB116" s="57"/>
      <c r="AC116" s="57"/>
    </row>
    <row r="117" spans="1:29" x14ac:dyDescent="0.35">
      <c r="A117" s="50"/>
      <c r="B117" s="1212"/>
      <c r="C117" s="1217"/>
      <c r="D117" s="1218"/>
      <c r="E117" s="1219"/>
      <c r="F117" s="68"/>
      <c r="G117" s="68"/>
      <c r="H117" s="69"/>
      <c r="I117" s="69"/>
      <c r="J117" s="69"/>
      <c r="K117" s="69"/>
      <c r="L117" s="69"/>
      <c r="M117" s="70"/>
      <c r="N117" s="69"/>
      <c r="O117" s="71" t="str">
        <f t="shared" ca="1" si="10"/>
        <v/>
      </c>
      <c r="P117" s="72" t="str">
        <f t="shared" ca="1" si="11"/>
        <v/>
      </c>
      <c r="Q117" s="73"/>
      <c r="R117" s="52"/>
      <c r="S117" s="52"/>
      <c r="T117" s="52"/>
      <c r="U117" s="52"/>
      <c r="V117" s="57"/>
      <c r="W117" s="57"/>
      <c r="X117" s="57"/>
      <c r="Y117" s="57"/>
      <c r="Z117" s="57"/>
      <c r="AA117" s="57"/>
      <c r="AB117" s="57"/>
      <c r="AC117" s="57"/>
    </row>
    <row r="118" spans="1:29" x14ac:dyDescent="0.35">
      <c r="A118" s="50"/>
      <c r="B118" s="1212"/>
      <c r="C118" s="1217"/>
      <c r="D118" s="1218"/>
      <c r="E118" s="1219"/>
      <c r="F118" s="68"/>
      <c r="G118" s="68"/>
      <c r="H118" s="69"/>
      <c r="I118" s="69"/>
      <c r="J118" s="69"/>
      <c r="K118" s="69"/>
      <c r="L118" s="69"/>
      <c r="M118" s="70"/>
      <c r="N118" s="69"/>
      <c r="O118" s="71" t="str">
        <f t="shared" ca="1" si="10"/>
        <v/>
      </c>
      <c r="P118" s="72" t="str">
        <f t="shared" ca="1" si="11"/>
        <v/>
      </c>
      <c r="Q118" s="73"/>
      <c r="R118" s="52"/>
      <c r="S118" s="52"/>
      <c r="T118" s="52"/>
      <c r="U118" s="52"/>
      <c r="V118" s="57"/>
      <c r="W118" s="57"/>
      <c r="X118" s="57"/>
      <c r="Y118" s="57"/>
      <c r="Z118" s="57"/>
      <c r="AA118" s="57"/>
      <c r="AB118" s="57"/>
      <c r="AC118" s="57"/>
    </row>
    <row r="119" spans="1:29" x14ac:dyDescent="0.35">
      <c r="A119" s="50"/>
      <c r="B119" s="1212"/>
      <c r="C119" s="1217"/>
      <c r="D119" s="1218"/>
      <c r="E119" s="1219"/>
      <c r="F119" s="68"/>
      <c r="G119" s="68"/>
      <c r="H119" s="69"/>
      <c r="I119" s="69"/>
      <c r="J119" s="69"/>
      <c r="K119" s="69"/>
      <c r="L119" s="69"/>
      <c r="M119" s="70"/>
      <c r="N119" s="69"/>
      <c r="O119" s="71" t="str">
        <f t="shared" ca="1" si="10"/>
        <v/>
      </c>
      <c r="P119" s="72" t="str">
        <f t="shared" ca="1" si="11"/>
        <v/>
      </c>
      <c r="Q119" s="73"/>
      <c r="R119" s="52"/>
      <c r="S119" s="52"/>
      <c r="T119" s="52"/>
      <c r="U119" s="52"/>
      <c r="V119" s="57"/>
      <c r="W119" s="57"/>
      <c r="X119" s="57"/>
      <c r="Y119" s="57"/>
      <c r="Z119" s="57"/>
      <c r="AA119" s="57"/>
      <c r="AB119" s="57"/>
      <c r="AC119" s="57"/>
    </row>
    <row r="120" spans="1:29" x14ac:dyDescent="0.35">
      <c r="A120" s="50"/>
      <c r="B120" s="1212"/>
      <c r="C120" s="1217"/>
      <c r="D120" s="1218"/>
      <c r="E120" s="1219"/>
      <c r="F120" s="68"/>
      <c r="G120" s="68"/>
      <c r="H120" s="69"/>
      <c r="I120" s="69"/>
      <c r="J120" s="69"/>
      <c r="K120" s="69"/>
      <c r="L120" s="69"/>
      <c r="M120" s="70"/>
      <c r="N120" s="69"/>
      <c r="O120" s="71" t="str">
        <f t="shared" ca="1" si="10"/>
        <v/>
      </c>
      <c r="P120" s="72" t="str">
        <f t="shared" ca="1" si="11"/>
        <v/>
      </c>
      <c r="Q120" s="73"/>
      <c r="R120" s="52"/>
      <c r="S120" s="52"/>
      <c r="T120" s="52"/>
      <c r="U120" s="52"/>
      <c r="V120" s="57"/>
      <c r="W120" s="57"/>
      <c r="X120" s="57"/>
      <c r="Y120" s="57"/>
      <c r="Z120" s="57"/>
      <c r="AA120" s="57"/>
      <c r="AB120" s="57"/>
      <c r="AC120" s="57"/>
    </row>
    <row r="121" spans="1:29" x14ac:dyDescent="0.35">
      <c r="A121" s="50"/>
      <c r="B121" s="1212"/>
      <c r="C121" s="1217"/>
      <c r="D121" s="1218"/>
      <c r="E121" s="1219"/>
      <c r="F121" s="68"/>
      <c r="G121" s="68"/>
      <c r="H121" s="69"/>
      <c r="I121" s="69"/>
      <c r="J121" s="69"/>
      <c r="K121" s="69"/>
      <c r="L121" s="69"/>
      <c r="M121" s="70"/>
      <c r="N121" s="69"/>
      <c r="O121" s="71" t="str">
        <f t="shared" ca="1" si="10"/>
        <v/>
      </c>
      <c r="P121" s="72" t="str">
        <f t="shared" ca="1" si="11"/>
        <v/>
      </c>
      <c r="Q121" s="73"/>
      <c r="R121" s="52"/>
      <c r="S121" s="52"/>
      <c r="T121" s="52"/>
      <c r="U121" s="52"/>
      <c r="V121" s="57"/>
      <c r="W121" s="57"/>
      <c r="X121" s="57"/>
      <c r="Y121" s="57"/>
      <c r="Z121" s="57"/>
      <c r="AA121" s="57"/>
      <c r="AB121" s="57"/>
      <c r="AC121" s="57"/>
    </row>
    <row r="122" spans="1:29" x14ac:dyDescent="0.35">
      <c r="A122" s="50"/>
      <c r="B122" s="1212"/>
      <c r="C122" s="1217"/>
      <c r="D122" s="1218"/>
      <c r="E122" s="1219"/>
      <c r="F122" s="68"/>
      <c r="G122" s="68"/>
      <c r="H122" s="69"/>
      <c r="I122" s="69"/>
      <c r="J122" s="69"/>
      <c r="K122" s="69"/>
      <c r="L122" s="69"/>
      <c r="M122" s="70"/>
      <c r="N122" s="69"/>
      <c r="O122" s="71" t="str">
        <f t="shared" ca="1" si="10"/>
        <v/>
      </c>
      <c r="P122" s="72" t="str">
        <f t="shared" ca="1" si="11"/>
        <v/>
      </c>
      <c r="Q122" s="73"/>
      <c r="R122" s="52"/>
      <c r="S122" s="52"/>
      <c r="T122" s="52"/>
      <c r="U122" s="52"/>
      <c r="V122" s="57"/>
      <c r="W122" s="57"/>
      <c r="X122" s="57"/>
      <c r="Y122" s="57"/>
      <c r="Z122" s="57"/>
      <c r="AA122" s="57"/>
      <c r="AB122" s="57"/>
      <c r="AC122" s="57"/>
    </row>
    <row r="123" spans="1:29" x14ac:dyDescent="0.35">
      <c r="A123" s="50"/>
      <c r="B123" s="1212"/>
      <c r="C123" s="1217"/>
      <c r="D123" s="1218"/>
      <c r="E123" s="1219"/>
      <c r="F123" s="68"/>
      <c r="G123" s="68"/>
      <c r="H123" s="69"/>
      <c r="I123" s="69"/>
      <c r="J123" s="69"/>
      <c r="K123" s="69"/>
      <c r="L123" s="69"/>
      <c r="M123" s="70"/>
      <c r="N123" s="69"/>
      <c r="O123" s="71" t="str">
        <f t="shared" ca="1" si="10"/>
        <v/>
      </c>
      <c r="P123" s="72" t="str">
        <f t="shared" ca="1" si="11"/>
        <v/>
      </c>
      <c r="Q123" s="73"/>
      <c r="R123" s="52"/>
      <c r="S123" s="52"/>
      <c r="T123" s="52"/>
      <c r="U123" s="52"/>
      <c r="V123" s="57"/>
      <c r="W123" s="57"/>
      <c r="X123" s="57"/>
      <c r="Y123" s="57"/>
      <c r="Z123" s="57"/>
      <c r="AA123" s="57"/>
      <c r="AB123" s="57"/>
      <c r="AC123" s="57"/>
    </row>
    <row r="124" spans="1:29" x14ac:dyDescent="0.35">
      <c r="A124" s="50"/>
      <c r="B124" s="1212"/>
      <c r="C124" s="1217"/>
      <c r="D124" s="1218"/>
      <c r="E124" s="1219"/>
      <c r="F124" s="68"/>
      <c r="G124" s="68"/>
      <c r="H124" s="69"/>
      <c r="I124" s="69"/>
      <c r="J124" s="69"/>
      <c r="K124" s="69"/>
      <c r="L124" s="69"/>
      <c r="M124" s="70"/>
      <c r="N124" s="69"/>
      <c r="O124" s="71" t="str">
        <f t="shared" ca="1" si="10"/>
        <v/>
      </c>
      <c r="P124" s="72" t="str">
        <f t="shared" ca="1" si="11"/>
        <v/>
      </c>
      <c r="Q124" s="73"/>
      <c r="R124" s="52"/>
      <c r="S124" s="52"/>
      <c r="T124" s="52"/>
      <c r="U124" s="52"/>
      <c r="V124" s="57"/>
      <c r="W124" s="57"/>
      <c r="X124" s="57"/>
      <c r="Y124" s="57"/>
      <c r="Z124" s="57"/>
      <c r="AA124" s="57"/>
      <c r="AB124" s="57"/>
      <c r="AC124" s="57"/>
    </row>
    <row r="125" spans="1:29" x14ac:dyDescent="0.35">
      <c r="A125" s="50"/>
      <c r="B125" s="1212"/>
      <c r="C125" s="1217"/>
      <c r="D125" s="1218"/>
      <c r="E125" s="1219"/>
      <c r="F125" s="68"/>
      <c r="G125" s="68"/>
      <c r="H125" s="69"/>
      <c r="I125" s="69"/>
      <c r="J125" s="69"/>
      <c r="K125" s="69"/>
      <c r="L125" s="69"/>
      <c r="M125" s="70"/>
      <c r="N125" s="69"/>
      <c r="O125" s="71" t="str">
        <f t="shared" ca="1" si="10"/>
        <v/>
      </c>
      <c r="P125" s="72" t="str">
        <f t="shared" ca="1" si="11"/>
        <v/>
      </c>
      <c r="Q125" s="73"/>
      <c r="R125" s="52"/>
      <c r="S125" s="52"/>
      <c r="T125" s="52"/>
      <c r="U125" s="52"/>
      <c r="V125" s="57"/>
      <c r="W125" s="57"/>
      <c r="X125" s="57"/>
      <c r="Y125" s="57"/>
      <c r="Z125" s="57"/>
      <c r="AA125" s="57"/>
      <c r="AB125" s="57"/>
      <c r="AC125" s="57"/>
    </row>
    <row r="126" spans="1:29" x14ac:dyDescent="0.35">
      <c r="A126" s="50"/>
      <c r="B126" s="1212"/>
      <c r="C126" s="1217"/>
      <c r="D126" s="1218"/>
      <c r="E126" s="1219"/>
      <c r="F126" s="68"/>
      <c r="G126" s="68"/>
      <c r="H126" s="69"/>
      <c r="I126" s="69"/>
      <c r="J126" s="69"/>
      <c r="K126" s="69"/>
      <c r="L126" s="69"/>
      <c r="M126" s="70"/>
      <c r="N126" s="69"/>
      <c r="O126" s="71" t="str">
        <f t="shared" ca="1" si="10"/>
        <v/>
      </c>
      <c r="P126" s="72" t="str">
        <f t="shared" ca="1" si="11"/>
        <v/>
      </c>
      <c r="Q126" s="73"/>
      <c r="R126" s="52"/>
      <c r="S126" s="52"/>
      <c r="T126" s="52"/>
      <c r="U126" s="52"/>
      <c r="V126" s="57"/>
      <c r="W126" s="57"/>
      <c r="X126" s="57"/>
      <c r="Y126" s="57"/>
      <c r="Z126" s="57"/>
      <c r="AA126" s="57"/>
      <c r="AB126" s="57"/>
      <c r="AC126" s="57"/>
    </row>
    <row r="127" spans="1:29" x14ac:dyDescent="0.35">
      <c r="A127" s="50"/>
      <c r="B127" s="1212"/>
      <c r="C127" s="1217"/>
      <c r="D127" s="1218"/>
      <c r="E127" s="1219"/>
      <c r="F127" s="68"/>
      <c r="G127" s="68"/>
      <c r="H127" s="69"/>
      <c r="I127" s="69"/>
      <c r="J127" s="69"/>
      <c r="K127" s="69"/>
      <c r="L127" s="69"/>
      <c r="M127" s="70"/>
      <c r="N127" s="69"/>
      <c r="O127" s="71" t="str">
        <f t="shared" ca="1" si="10"/>
        <v/>
      </c>
      <c r="P127" s="72" t="str">
        <f t="shared" ca="1" si="11"/>
        <v/>
      </c>
      <c r="Q127" s="73"/>
      <c r="R127" s="52"/>
      <c r="S127" s="52"/>
      <c r="T127" s="52"/>
      <c r="U127" s="52"/>
      <c r="V127" s="57"/>
      <c r="W127" s="57"/>
      <c r="X127" s="57"/>
      <c r="Y127" s="57"/>
      <c r="Z127" s="57"/>
      <c r="AA127" s="57"/>
      <c r="AB127" s="57"/>
      <c r="AC127" s="57"/>
    </row>
    <row r="128" spans="1:29" x14ac:dyDescent="0.35">
      <c r="A128" s="50"/>
      <c r="B128" s="1212"/>
      <c r="C128" s="1217"/>
      <c r="D128" s="1218"/>
      <c r="E128" s="1219"/>
      <c r="F128" s="68"/>
      <c r="G128" s="68"/>
      <c r="H128" s="69"/>
      <c r="I128" s="69"/>
      <c r="J128" s="69"/>
      <c r="K128" s="69"/>
      <c r="L128" s="69"/>
      <c r="M128" s="70"/>
      <c r="N128" s="69"/>
      <c r="O128" s="71" t="str">
        <f t="shared" ca="1" si="10"/>
        <v/>
      </c>
      <c r="P128" s="72" t="str">
        <f t="shared" ca="1" si="11"/>
        <v/>
      </c>
      <c r="Q128" s="73"/>
      <c r="R128" s="52"/>
      <c r="S128" s="52"/>
      <c r="T128" s="52"/>
      <c r="U128" s="52"/>
      <c r="V128" s="57"/>
      <c r="W128" s="57"/>
      <c r="X128" s="57"/>
      <c r="Y128" s="57"/>
      <c r="Z128" s="57"/>
      <c r="AA128" s="57"/>
      <c r="AB128" s="57"/>
      <c r="AC128" s="57"/>
    </row>
    <row r="129" spans="1:29" ht="15" thickBot="1" x14ac:dyDescent="0.4">
      <c r="A129" s="50"/>
      <c r="B129" s="1213"/>
      <c r="C129" s="1220"/>
      <c r="D129" s="1221"/>
      <c r="E129" s="1222"/>
      <c r="F129" s="74"/>
      <c r="G129" s="74"/>
      <c r="H129" s="75"/>
      <c r="I129" s="75"/>
      <c r="J129" s="75"/>
      <c r="K129" s="75"/>
      <c r="L129" s="75"/>
      <c r="M129" s="76"/>
      <c r="N129" s="75"/>
      <c r="O129" s="77" t="str">
        <f t="shared" ca="1" si="10"/>
        <v/>
      </c>
      <c r="P129" s="78" t="str">
        <f t="shared" ca="1" si="11"/>
        <v/>
      </c>
      <c r="Q129" s="79"/>
      <c r="R129" s="52"/>
      <c r="S129" s="52"/>
      <c r="T129" s="52"/>
      <c r="U129" s="52"/>
      <c r="V129" s="57"/>
      <c r="W129" s="57"/>
      <c r="X129" s="57"/>
      <c r="Y129" s="57"/>
      <c r="Z129" s="57"/>
      <c r="AA129" s="57"/>
      <c r="AB129" s="57"/>
      <c r="AC129" s="57"/>
    </row>
    <row r="130" spans="1:29" x14ac:dyDescent="0.35">
      <c r="A130" s="50"/>
      <c r="B130" s="1211"/>
      <c r="C130" s="1214"/>
      <c r="D130" s="1215"/>
      <c r="E130" s="1216"/>
      <c r="F130" s="68">
        <v>42765</v>
      </c>
      <c r="G130" s="68"/>
      <c r="H130" s="69"/>
      <c r="I130" s="69"/>
      <c r="J130" s="69"/>
      <c r="K130" s="69"/>
      <c r="L130" s="69"/>
      <c r="M130" s="70" t="str">
        <f>IF(G130="","",G130-60)</f>
        <v/>
      </c>
      <c r="N130" s="69"/>
      <c r="O130" s="71" t="str">
        <f ca="1">IF(G130="","",IF(M130-NOW()&gt;30,"LEAD-TIME MORE THAN A MONTHS",IF(M130-NOW()&lt;30,"LEAD-TIME LESS THAN A MONTH","")))</f>
        <v/>
      </c>
      <c r="P130" s="72" t="str">
        <f ca="1">IF(O130="","",IF(O130="LEAD-TIME LESS THAN A MONTH","YES","NO"))</f>
        <v/>
      </c>
      <c r="Q130" s="73"/>
      <c r="R130" s="52"/>
      <c r="S130" s="52"/>
      <c r="T130" s="52"/>
      <c r="U130" s="52"/>
      <c r="V130" s="57"/>
      <c r="W130" s="57"/>
      <c r="X130" s="57"/>
      <c r="Y130" s="57"/>
      <c r="Z130" s="57"/>
      <c r="AA130" s="57"/>
      <c r="AB130" s="57"/>
      <c r="AC130" s="57"/>
    </row>
    <row r="131" spans="1:29" x14ac:dyDescent="0.35">
      <c r="A131" s="50"/>
      <c r="B131" s="1212"/>
      <c r="C131" s="1217"/>
      <c r="D131" s="1218"/>
      <c r="E131" s="1219"/>
      <c r="F131" s="68"/>
      <c r="G131" s="68"/>
      <c r="H131" s="69"/>
      <c r="I131" s="69"/>
      <c r="J131" s="69"/>
      <c r="K131" s="69"/>
      <c r="L131" s="69"/>
      <c r="M131" s="70" t="str">
        <f>IF(G131="","",G131-60)</f>
        <v/>
      </c>
      <c r="N131" s="69"/>
      <c r="O131" s="71" t="str">
        <f t="shared" ref="O131:O146" ca="1" si="12">IF(G131="","",IF(M131-NOW()&gt;30,"LEAD-TIME MORE THAN A MONTHS",IF(M131-NOW()&lt;30,"LEAD-TIME LESS THAN A MONTH","")))</f>
        <v/>
      </c>
      <c r="P131" s="72" t="str">
        <f t="shared" ref="P131:P146" ca="1" si="13">IF(O131="","",IF(O131="LEAD-TIME LESS THAN A MONTH","YES","NO"))</f>
        <v/>
      </c>
      <c r="Q131" s="73"/>
      <c r="R131" s="52"/>
      <c r="S131" s="52"/>
      <c r="T131" s="52"/>
      <c r="U131" s="52"/>
      <c r="V131" s="57"/>
      <c r="W131" s="57"/>
      <c r="X131" s="57"/>
      <c r="Y131" s="57"/>
      <c r="Z131" s="57"/>
      <c r="AA131" s="57"/>
      <c r="AB131" s="57"/>
      <c r="AC131" s="57"/>
    </row>
    <row r="132" spans="1:29" x14ac:dyDescent="0.35">
      <c r="A132" s="50"/>
      <c r="B132" s="1212"/>
      <c r="C132" s="1217"/>
      <c r="D132" s="1218"/>
      <c r="E132" s="1219"/>
      <c r="F132" s="68"/>
      <c r="G132" s="68"/>
      <c r="H132" s="69"/>
      <c r="I132" s="69"/>
      <c r="J132" s="69"/>
      <c r="K132" s="69"/>
      <c r="L132" s="69"/>
      <c r="M132" s="70"/>
      <c r="N132" s="69"/>
      <c r="O132" s="71" t="str">
        <f t="shared" ca="1" si="12"/>
        <v/>
      </c>
      <c r="P132" s="72" t="str">
        <f t="shared" ca="1" si="13"/>
        <v/>
      </c>
      <c r="Q132" s="73"/>
      <c r="R132" s="52"/>
      <c r="S132" s="52"/>
      <c r="T132" s="52"/>
      <c r="U132" s="52"/>
      <c r="V132" s="57"/>
      <c r="W132" s="57"/>
      <c r="X132" s="57"/>
      <c r="Y132" s="57"/>
      <c r="Z132" s="57"/>
      <c r="AA132" s="57"/>
      <c r="AB132" s="57"/>
      <c r="AC132" s="57"/>
    </row>
    <row r="133" spans="1:29" x14ac:dyDescent="0.35">
      <c r="A133" s="50"/>
      <c r="B133" s="1212"/>
      <c r="C133" s="1217"/>
      <c r="D133" s="1218"/>
      <c r="E133" s="1219"/>
      <c r="F133" s="68"/>
      <c r="G133" s="68"/>
      <c r="H133" s="69"/>
      <c r="I133" s="69"/>
      <c r="J133" s="69"/>
      <c r="K133" s="69"/>
      <c r="L133" s="69"/>
      <c r="M133" s="70"/>
      <c r="N133" s="69"/>
      <c r="O133" s="71" t="str">
        <f t="shared" ca="1" si="12"/>
        <v/>
      </c>
      <c r="P133" s="72" t="str">
        <f t="shared" ca="1" si="13"/>
        <v/>
      </c>
      <c r="Q133" s="73"/>
      <c r="R133" s="52"/>
      <c r="S133" s="52"/>
      <c r="T133" s="52"/>
      <c r="U133" s="52"/>
      <c r="V133" s="57"/>
      <c r="W133" s="57"/>
      <c r="X133" s="57"/>
      <c r="Y133" s="57"/>
      <c r="Z133" s="57"/>
      <c r="AA133" s="57"/>
      <c r="AB133" s="57"/>
      <c r="AC133" s="57"/>
    </row>
    <row r="134" spans="1:29" x14ac:dyDescent="0.35">
      <c r="A134" s="50"/>
      <c r="B134" s="1212"/>
      <c r="C134" s="1217"/>
      <c r="D134" s="1218"/>
      <c r="E134" s="1219"/>
      <c r="F134" s="68"/>
      <c r="G134" s="68"/>
      <c r="H134" s="69"/>
      <c r="I134" s="69"/>
      <c r="J134" s="69"/>
      <c r="K134" s="69"/>
      <c r="L134" s="69"/>
      <c r="M134" s="70"/>
      <c r="N134" s="69"/>
      <c r="O134" s="71" t="str">
        <f t="shared" ca="1" si="12"/>
        <v/>
      </c>
      <c r="P134" s="72" t="str">
        <f t="shared" ca="1" si="13"/>
        <v/>
      </c>
      <c r="Q134" s="73"/>
      <c r="R134" s="52"/>
      <c r="S134" s="52"/>
      <c r="T134" s="52"/>
      <c r="U134" s="52"/>
      <c r="V134" s="57"/>
      <c r="W134" s="57"/>
      <c r="X134" s="57"/>
      <c r="Y134" s="57"/>
      <c r="Z134" s="57"/>
      <c r="AA134" s="57"/>
      <c r="AB134" s="57"/>
      <c r="AC134" s="57"/>
    </row>
    <row r="135" spans="1:29" x14ac:dyDescent="0.35">
      <c r="A135" s="50"/>
      <c r="B135" s="1212"/>
      <c r="C135" s="1217"/>
      <c r="D135" s="1218"/>
      <c r="E135" s="1219"/>
      <c r="F135" s="68"/>
      <c r="G135" s="68"/>
      <c r="H135" s="69"/>
      <c r="I135" s="69"/>
      <c r="J135" s="69"/>
      <c r="K135" s="69"/>
      <c r="L135" s="69"/>
      <c r="M135" s="70"/>
      <c r="N135" s="69"/>
      <c r="O135" s="71" t="str">
        <f t="shared" ca="1" si="12"/>
        <v/>
      </c>
      <c r="P135" s="72" t="str">
        <f t="shared" ca="1" si="13"/>
        <v/>
      </c>
      <c r="Q135" s="73"/>
      <c r="R135" s="52"/>
      <c r="S135" s="52"/>
      <c r="T135" s="52"/>
      <c r="U135" s="52"/>
      <c r="V135" s="57"/>
      <c r="W135" s="57"/>
      <c r="X135" s="57"/>
      <c r="Y135" s="57"/>
      <c r="Z135" s="57"/>
      <c r="AA135" s="57"/>
      <c r="AB135" s="57"/>
      <c r="AC135" s="57"/>
    </row>
    <row r="136" spans="1:29" x14ac:dyDescent="0.35">
      <c r="A136" s="50"/>
      <c r="B136" s="1212"/>
      <c r="C136" s="1217"/>
      <c r="D136" s="1218"/>
      <c r="E136" s="1219"/>
      <c r="F136" s="68"/>
      <c r="G136" s="68"/>
      <c r="H136" s="69"/>
      <c r="I136" s="69"/>
      <c r="J136" s="69"/>
      <c r="K136" s="69"/>
      <c r="L136" s="69"/>
      <c r="M136" s="70"/>
      <c r="N136" s="69"/>
      <c r="O136" s="71" t="str">
        <f t="shared" ca="1" si="12"/>
        <v/>
      </c>
      <c r="P136" s="72" t="str">
        <f t="shared" ca="1" si="13"/>
        <v/>
      </c>
      <c r="Q136" s="73"/>
      <c r="R136" s="52"/>
      <c r="S136" s="52"/>
      <c r="T136" s="52"/>
      <c r="U136" s="52"/>
      <c r="V136" s="57"/>
      <c r="W136" s="57"/>
      <c r="X136" s="57"/>
      <c r="Y136" s="57"/>
      <c r="Z136" s="57"/>
      <c r="AA136" s="57"/>
      <c r="AB136" s="57"/>
      <c r="AC136" s="57"/>
    </row>
    <row r="137" spans="1:29" x14ac:dyDescent="0.35">
      <c r="A137" s="50"/>
      <c r="B137" s="1212"/>
      <c r="C137" s="1217"/>
      <c r="D137" s="1218"/>
      <c r="E137" s="1219"/>
      <c r="F137" s="68"/>
      <c r="G137" s="68"/>
      <c r="H137" s="69"/>
      <c r="I137" s="69"/>
      <c r="J137" s="69"/>
      <c r="K137" s="69"/>
      <c r="L137" s="69"/>
      <c r="M137" s="70"/>
      <c r="N137" s="69"/>
      <c r="O137" s="71" t="str">
        <f t="shared" ca="1" si="12"/>
        <v/>
      </c>
      <c r="P137" s="72" t="str">
        <f t="shared" ca="1" si="13"/>
        <v/>
      </c>
      <c r="Q137" s="73"/>
      <c r="R137" s="52"/>
      <c r="S137" s="52"/>
      <c r="T137" s="52"/>
      <c r="U137" s="52"/>
      <c r="V137" s="57"/>
      <c r="W137" s="57"/>
      <c r="X137" s="57"/>
      <c r="Y137" s="57"/>
      <c r="Z137" s="57"/>
      <c r="AA137" s="57"/>
      <c r="AB137" s="57"/>
      <c r="AC137" s="57"/>
    </row>
    <row r="138" spans="1:29" x14ac:dyDescent="0.35">
      <c r="A138" s="50"/>
      <c r="B138" s="1212"/>
      <c r="C138" s="1217"/>
      <c r="D138" s="1218"/>
      <c r="E138" s="1219"/>
      <c r="F138" s="68"/>
      <c r="G138" s="68"/>
      <c r="H138" s="69"/>
      <c r="I138" s="69"/>
      <c r="J138" s="69"/>
      <c r="K138" s="69"/>
      <c r="L138" s="69"/>
      <c r="M138" s="70"/>
      <c r="N138" s="69"/>
      <c r="O138" s="71" t="str">
        <f t="shared" ca="1" si="12"/>
        <v/>
      </c>
      <c r="P138" s="72" t="str">
        <f t="shared" ca="1" si="13"/>
        <v/>
      </c>
      <c r="Q138" s="73"/>
      <c r="R138" s="52"/>
      <c r="S138" s="52"/>
      <c r="T138" s="52"/>
      <c r="U138" s="52"/>
      <c r="V138" s="57"/>
      <c r="W138" s="57"/>
      <c r="X138" s="57"/>
      <c r="Y138" s="57"/>
      <c r="Z138" s="57"/>
      <c r="AA138" s="57"/>
      <c r="AB138" s="57"/>
      <c r="AC138" s="57"/>
    </row>
    <row r="139" spans="1:29" x14ac:dyDescent="0.35">
      <c r="A139" s="50"/>
      <c r="B139" s="1212"/>
      <c r="C139" s="1217"/>
      <c r="D139" s="1218"/>
      <c r="E139" s="1219"/>
      <c r="F139" s="68"/>
      <c r="G139" s="68"/>
      <c r="H139" s="69"/>
      <c r="I139" s="69"/>
      <c r="J139" s="69"/>
      <c r="K139" s="69"/>
      <c r="L139" s="69"/>
      <c r="M139" s="70"/>
      <c r="N139" s="69"/>
      <c r="O139" s="71" t="str">
        <f t="shared" ca="1" si="12"/>
        <v/>
      </c>
      <c r="P139" s="72" t="str">
        <f t="shared" ca="1" si="13"/>
        <v/>
      </c>
      <c r="Q139" s="73"/>
      <c r="R139" s="52"/>
      <c r="S139" s="52"/>
      <c r="T139" s="52"/>
      <c r="U139" s="52"/>
    </row>
    <row r="140" spans="1:29" x14ac:dyDescent="0.35">
      <c r="A140" s="50"/>
      <c r="B140" s="1212"/>
      <c r="C140" s="1217"/>
      <c r="D140" s="1218"/>
      <c r="E140" s="1219"/>
      <c r="F140" s="68"/>
      <c r="G140" s="68"/>
      <c r="H140" s="69"/>
      <c r="I140" s="69"/>
      <c r="J140" s="69"/>
      <c r="K140" s="69"/>
      <c r="L140" s="69"/>
      <c r="M140" s="70"/>
      <c r="N140" s="69"/>
      <c r="O140" s="71" t="str">
        <f t="shared" ca="1" si="12"/>
        <v/>
      </c>
      <c r="P140" s="72" t="str">
        <f t="shared" ca="1" si="13"/>
        <v/>
      </c>
      <c r="Q140" s="73"/>
      <c r="R140" s="52"/>
      <c r="S140" s="52"/>
      <c r="T140" s="52"/>
      <c r="U140" s="52"/>
    </row>
    <row r="141" spans="1:29" x14ac:dyDescent="0.35">
      <c r="A141" s="50"/>
      <c r="B141" s="1212"/>
      <c r="C141" s="1217"/>
      <c r="D141" s="1218"/>
      <c r="E141" s="1219"/>
      <c r="F141" s="68"/>
      <c r="G141" s="68"/>
      <c r="H141" s="69"/>
      <c r="I141" s="69"/>
      <c r="J141" s="69"/>
      <c r="K141" s="69"/>
      <c r="L141" s="69"/>
      <c r="M141" s="70"/>
      <c r="N141" s="69"/>
      <c r="O141" s="71" t="str">
        <f t="shared" ca="1" si="12"/>
        <v/>
      </c>
      <c r="P141" s="72" t="str">
        <f t="shared" ca="1" si="13"/>
        <v/>
      </c>
      <c r="Q141" s="73"/>
      <c r="R141" s="52"/>
      <c r="S141" s="52"/>
      <c r="T141" s="52"/>
      <c r="U141" s="52"/>
    </row>
    <row r="142" spans="1:29" x14ac:dyDescent="0.35">
      <c r="A142" s="50"/>
      <c r="B142" s="1212"/>
      <c r="C142" s="1217"/>
      <c r="D142" s="1218"/>
      <c r="E142" s="1219"/>
      <c r="F142" s="68"/>
      <c r="G142" s="68"/>
      <c r="H142" s="69"/>
      <c r="I142" s="69"/>
      <c r="J142" s="69"/>
      <c r="K142" s="69"/>
      <c r="L142" s="69"/>
      <c r="M142" s="70"/>
      <c r="N142" s="69"/>
      <c r="O142" s="71" t="str">
        <f t="shared" ca="1" si="12"/>
        <v/>
      </c>
      <c r="P142" s="72" t="str">
        <f t="shared" ca="1" si="13"/>
        <v/>
      </c>
      <c r="Q142" s="73"/>
      <c r="R142" s="52"/>
      <c r="S142" s="52"/>
      <c r="T142" s="52"/>
      <c r="U142" s="52"/>
    </row>
    <row r="143" spans="1:29" x14ac:dyDescent="0.35">
      <c r="A143" s="50"/>
      <c r="B143" s="1212"/>
      <c r="C143" s="1217"/>
      <c r="D143" s="1218"/>
      <c r="E143" s="1219"/>
      <c r="F143" s="68"/>
      <c r="G143" s="68"/>
      <c r="H143" s="69"/>
      <c r="I143" s="69"/>
      <c r="J143" s="69"/>
      <c r="K143" s="69"/>
      <c r="L143" s="69"/>
      <c r="M143" s="70"/>
      <c r="N143" s="69"/>
      <c r="O143" s="71" t="str">
        <f t="shared" ca="1" si="12"/>
        <v/>
      </c>
      <c r="P143" s="72" t="str">
        <f t="shared" ca="1" si="13"/>
        <v/>
      </c>
      <c r="Q143" s="73"/>
      <c r="R143" s="52"/>
      <c r="S143" s="52"/>
      <c r="T143" s="52"/>
      <c r="U143" s="52"/>
    </row>
    <row r="144" spans="1:29" x14ac:dyDescent="0.35">
      <c r="A144" s="50"/>
      <c r="B144" s="1212"/>
      <c r="C144" s="1217"/>
      <c r="D144" s="1218"/>
      <c r="E144" s="1219"/>
      <c r="F144" s="68"/>
      <c r="G144" s="68"/>
      <c r="H144" s="69"/>
      <c r="I144" s="69"/>
      <c r="J144" s="69"/>
      <c r="K144" s="69"/>
      <c r="L144" s="69"/>
      <c r="M144" s="70"/>
      <c r="N144" s="69"/>
      <c r="O144" s="71" t="str">
        <f t="shared" ca="1" si="12"/>
        <v/>
      </c>
      <c r="P144" s="72" t="str">
        <f t="shared" ca="1" si="13"/>
        <v/>
      </c>
      <c r="Q144" s="73"/>
      <c r="R144" s="52"/>
      <c r="S144" s="52"/>
      <c r="T144" s="52"/>
      <c r="U144" s="52"/>
    </row>
    <row r="145" spans="1:21" x14ac:dyDescent="0.35">
      <c r="A145" s="50"/>
      <c r="B145" s="1212"/>
      <c r="C145" s="1217"/>
      <c r="D145" s="1218"/>
      <c r="E145" s="1219"/>
      <c r="F145" s="68"/>
      <c r="G145" s="68"/>
      <c r="H145" s="69"/>
      <c r="I145" s="69"/>
      <c r="J145" s="69"/>
      <c r="K145" s="69"/>
      <c r="L145" s="69"/>
      <c r="M145" s="70"/>
      <c r="N145" s="69"/>
      <c r="O145" s="71" t="str">
        <f t="shared" ca="1" si="12"/>
        <v/>
      </c>
      <c r="P145" s="72" t="str">
        <f t="shared" ca="1" si="13"/>
        <v/>
      </c>
      <c r="Q145" s="73"/>
      <c r="R145" s="52"/>
      <c r="S145" s="52"/>
      <c r="T145" s="52"/>
      <c r="U145" s="52"/>
    </row>
    <row r="146" spans="1:21" ht="15" thickBot="1" x14ac:dyDescent="0.4">
      <c r="A146" s="50"/>
      <c r="B146" s="1213"/>
      <c r="C146" s="1220"/>
      <c r="D146" s="1221"/>
      <c r="E146" s="1222"/>
      <c r="F146" s="74"/>
      <c r="G146" s="74"/>
      <c r="H146" s="75"/>
      <c r="I146" s="75"/>
      <c r="J146" s="75"/>
      <c r="K146" s="75"/>
      <c r="L146" s="75"/>
      <c r="M146" s="76"/>
      <c r="N146" s="75"/>
      <c r="O146" s="77" t="str">
        <f t="shared" ca="1" si="12"/>
        <v/>
      </c>
      <c r="P146" s="78" t="str">
        <f t="shared" ca="1" si="13"/>
        <v/>
      </c>
      <c r="Q146" s="79"/>
      <c r="R146" s="52"/>
      <c r="S146" s="52"/>
      <c r="T146" s="52"/>
      <c r="U146" s="52"/>
    </row>
    <row r="147" spans="1:21" x14ac:dyDescent="0.35">
      <c r="A147" s="50"/>
      <c r="B147" s="1211"/>
      <c r="C147" s="1214"/>
      <c r="D147" s="1215"/>
      <c r="E147" s="1216"/>
      <c r="F147" s="68">
        <v>42765</v>
      </c>
      <c r="G147" s="68"/>
      <c r="H147" s="69"/>
      <c r="I147" s="69"/>
      <c r="J147" s="69"/>
      <c r="K147" s="69"/>
      <c r="L147" s="69"/>
      <c r="M147" s="70" t="str">
        <f>IF(G147="","",G147-60)</f>
        <v/>
      </c>
      <c r="N147" s="69"/>
      <c r="O147" s="71" t="str">
        <f ca="1">IF(G147="","",IF(M147-NOW()&gt;30,"LEAD-TIME MORE THAN A MONTHS",IF(M147-NOW()&lt;30,"LEAD-TIME LESS THAN A MONTH","")))</f>
        <v/>
      </c>
      <c r="P147" s="72" t="str">
        <f ca="1">IF(O147="","",IF(O147="LEAD-TIME LESS THAN A MONTH","YES","NO"))</f>
        <v/>
      </c>
      <c r="Q147" s="73"/>
      <c r="R147" s="52"/>
      <c r="S147" s="52"/>
      <c r="T147" s="52"/>
      <c r="U147" s="52"/>
    </row>
    <row r="148" spans="1:21" x14ac:dyDescent="0.35">
      <c r="A148" s="50"/>
      <c r="B148" s="1212"/>
      <c r="C148" s="1217"/>
      <c r="D148" s="1218"/>
      <c r="E148" s="1219"/>
      <c r="F148" s="68"/>
      <c r="G148" s="68"/>
      <c r="H148" s="69"/>
      <c r="I148" s="69"/>
      <c r="J148" s="69"/>
      <c r="K148" s="69"/>
      <c r="L148" s="69"/>
      <c r="M148" s="70" t="str">
        <f>IF(G148="","",G148-60)</f>
        <v/>
      </c>
      <c r="N148" s="69"/>
      <c r="O148" s="71" t="str">
        <f t="shared" ref="O148:O163" ca="1" si="14">IF(G148="","",IF(M148-NOW()&gt;30,"LEAD-TIME MORE THAN A MONTHS",IF(M148-NOW()&lt;30,"LEAD-TIME LESS THAN A MONTH","")))</f>
        <v/>
      </c>
      <c r="P148" s="72" t="str">
        <f t="shared" ref="P148:P163" ca="1" si="15">IF(O148="","",IF(O148="LEAD-TIME LESS THAN A MONTH","YES","NO"))</f>
        <v/>
      </c>
      <c r="Q148" s="73"/>
      <c r="R148" s="52"/>
      <c r="S148" s="52"/>
      <c r="T148" s="52"/>
      <c r="U148" s="52"/>
    </row>
    <row r="149" spans="1:21" x14ac:dyDescent="0.35">
      <c r="A149" s="50"/>
      <c r="B149" s="1212"/>
      <c r="C149" s="1217"/>
      <c r="D149" s="1218"/>
      <c r="E149" s="1219"/>
      <c r="F149" s="68"/>
      <c r="G149" s="68"/>
      <c r="H149" s="69"/>
      <c r="I149" s="69"/>
      <c r="J149" s="69"/>
      <c r="K149" s="69"/>
      <c r="L149" s="69"/>
      <c r="M149" s="70"/>
      <c r="N149" s="69"/>
      <c r="O149" s="71" t="str">
        <f t="shared" ca="1" si="14"/>
        <v/>
      </c>
      <c r="P149" s="72" t="str">
        <f t="shared" ca="1" si="15"/>
        <v/>
      </c>
      <c r="Q149" s="73"/>
      <c r="R149" s="52"/>
      <c r="S149" s="52"/>
      <c r="T149" s="52"/>
      <c r="U149" s="52"/>
    </row>
    <row r="150" spans="1:21" x14ac:dyDescent="0.35">
      <c r="A150" s="50"/>
      <c r="B150" s="1212"/>
      <c r="C150" s="1217"/>
      <c r="D150" s="1218"/>
      <c r="E150" s="1219"/>
      <c r="F150" s="68"/>
      <c r="G150" s="68"/>
      <c r="H150" s="69"/>
      <c r="I150" s="69"/>
      <c r="J150" s="69"/>
      <c r="K150" s="69"/>
      <c r="L150" s="69"/>
      <c r="M150" s="70"/>
      <c r="N150" s="69"/>
      <c r="O150" s="71" t="str">
        <f t="shared" ca="1" si="14"/>
        <v/>
      </c>
      <c r="P150" s="72" t="str">
        <f t="shared" ca="1" si="15"/>
        <v/>
      </c>
      <c r="Q150" s="73"/>
      <c r="R150" s="52"/>
      <c r="S150" s="52"/>
      <c r="T150" s="52"/>
      <c r="U150" s="52"/>
    </row>
    <row r="151" spans="1:21" x14ac:dyDescent="0.35">
      <c r="A151" s="50"/>
      <c r="B151" s="1212"/>
      <c r="C151" s="1217"/>
      <c r="D151" s="1218"/>
      <c r="E151" s="1219"/>
      <c r="F151" s="68"/>
      <c r="G151" s="68"/>
      <c r="H151" s="69"/>
      <c r="I151" s="69"/>
      <c r="J151" s="69"/>
      <c r="K151" s="69"/>
      <c r="L151" s="69"/>
      <c r="M151" s="70"/>
      <c r="N151" s="69"/>
      <c r="O151" s="71" t="str">
        <f t="shared" ca="1" si="14"/>
        <v/>
      </c>
      <c r="P151" s="72" t="str">
        <f t="shared" ca="1" si="15"/>
        <v/>
      </c>
      <c r="Q151" s="73"/>
      <c r="R151" s="52"/>
      <c r="S151" s="52"/>
      <c r="T151" s="52"/>
      <c r="U151" s="52"/>
    </row>
    <row r="152" spans="1:21" x14ac:dyDescent="0.35">
      <c r="A152" s="50"/>
      <c r="B152" s="1212"/>
      <c r="C152" s="1217"/>
      <c r="D152" s="1218"/>
      <c r="E152" s="1219"/>
      <c r="F152" s="68"/>
      <c r="G152" s="68"/>
      <c r="H152" s="69"/>
      <c r="I152" s="69"/>
      <c r="J152" s="69"/>
      <c r="K152" s="69"/>
      <c r="L152" s="69"/>
      <c r="M152" s="70"/>
      <c r="N152" s="69"/>
      <c r="O152" s="71" t="str">
        <f t="shared" ca="1" si="14"/>
        <v/>
      </c>
      <c r="P152" s="72" t="str">
        <f t="shared" ca="1" si="15"/>
        <v/>
      </c>
      <c r="Q152" s="73"/>
      <c r="R152" s="52"/>
      <c r="S152" s="52"/>
      <c r="T152" s="52"/>
      <c r="U152" s="52"/>
    </row>
    <row r="153" spans="1:21" x14ac:dyDescent="0.35">
      <c r="A153" s="50"/>
      <c r="B153" s="1212"/>
      <c r="C153" s="1217"/>
      <c r="D153" s="1218"/>
      <c r="E153" s="1219"/>
      <c r="F153" s="68"/>
      <c r="G153" s="68"/>
      <c r="H153" s="69"/>
      <c r="I153" s="69"/>
      <c r="J153" s="69"/>
      <c r="K153" s="69"/>
      <c r="L153" s="69"/>
      <c r="M153" s="70"/>
      <c r="N153" s="69"/>
      <c r="O153" s="71" t="str">
        <f t="shared" ca="1" si="14"/>
        <v/>
      </c>
      <c r="P153" s="72" t="str">
        <f t="shared" ca="1" si="15"/>
        <v/>
      </c>
      <c r="Q153" s="73"/>
      <c r="R153" s="52"/>
      <c r="S153" s="52"/>
      <c r="T153" s="52"/>
      <c r="U153" s="52"/>
    </row>
    <row r="154" spans="1:21" x14ac:dyDescent="0.35">
      <c r="A154" s="50"/>
      <c r="B154" s="1212"/>
      <c r="C154" s="1217"/>
      <c r="D154" s="1218"/>
      <c r="E154" s="1219"/>
      <c r="F154" s="68"/>
      <c r="G154" s="68"/>
      <c r="H154" s="69"/>
      <c r="I154" s="69"/>
      <c r="J154" s="69"/>
      <c r="K154" s="69"/>
      <c r="L154" s="69"/>
      <c r="M154" s="70"/>
      <c r="N154" s="69"/>
      <c r="O154" s="71" t="str">
        <f t="shared" ca="1" si="14"/>
        <v/>
      </c>
      <c r="P154" s="72" t="str">
        <f t="shared" ca="1" si="15"/>
        <v/>
      </c>
      <c r="Q154" s="73"/>
      <c r="R154" s="52"/>
      <c r="S154" s="52"/>
      <c r="T154" s="52"/>
      <c r="U154" s="52"/>
    </row>
    <row r="155" spans="1:21" x14ac:dyDescent="0.35">
      <c r="A155" s="50"/>
      <c r="B155" s="1212"/>
      <c r="C155" s="1217"/>
      <c r="D155" s="1218"/>
      <c r="E155" s="1219"/>
      <c r="F155" s="68"/>
      <c r="G155" s="68"/>
      <c r="H155" s="69"/>
      <c r="I155" s="69"/>
      <c r="J155" s="69"/>
      <c r="K155" s="69"/>
      <c r="L155" s="69"/>
      <c r="M155" s="70"/>
      <c r="N155" s="69"/>
      <c r="O155" s="71" t="str">
        <f t="shared" ca="1" si="14"/>
        <v/>
      </c>
      <c r="P155" s="72" t="str">
        <f t="shared" ca="1" si="15"/>
        <v/>
      </c>
      <c r="Q155" s="73"/>
      <c r="R155" s="52"/>
      <c r="S155" s="52"/>
      <c r="T155" s="52"/>
      <c r="U155" s="52"/>
    </row>
    <row r="156" spans="1:21" x14ac:dyDescent="0.35">
      <c r="A156" s="50"/>
      <c r="B156" s="1212"/>
      <c r="C156" s="1217"/>
      <c r="D156" s="1218"/>
      <c r="E156" s="1219"/>
      <c r="F156" s="68"/>
      <c r="G156" s="68"/>
      <c r="H156" s="69"/>
      <c r="I156" s="69"/>
      <c r="J156" s="69"/>
      <c r="K156" s="69"/>
      <c r="L156" s="69"/>
      <c r="M156" s="70"/>
      <c r="N156" s="69"/>
      <c r="O156" s="71" t="str">
        <f t="shared" ca="1" si="14"/>
        <v/>
      </c>
      <c r="P156" s="72" t="str">
        <f t="shared" ca="1" si="15"/>
        <v/>
      </c>
      <c r="Q156" s="73"/>
      <c r="R156" s="52"/>
      <c r="S156" s="52"/>
      <c r="T156" s="52"/>
      <c r="U156" s="52"/>
    </row>
    <row r="157" spans="1:21" x14ac:dyDescent="0.35">
      <c r="A157" s="50"/>
      <c r="B157" s="1212"/>
      <c r="C157" s="1217"/>
      <c r="D157" s="1218"/>
      <c r="E157" s="1219"/>
      <c r="F157" s="68"/>
      <c r="G157" s="68"/>
      <c r="H157" s="69"/>
      <c r="I157" s="69"/>
      <c r="J157" s="69"/>
      <c r="K157" s="69"/>
      <c r="L157" s="69"/>
      <c r="M157" s="70"/>
      <c r="N157" s="69"/>
      <c r="O157" s="71" t="str">
        <f t="shared" ca="1" si="14"/>
        <v/>
      </c>
      <c r="P157" s="72" t="str">
        <f t="shared" ca="1" si="15"/>
        <v/>
      </c>
      <c r="Q157" s="73"/>
      <c r="R157" s="52"/>
      <c r="S157" s="52"/>
      <c r="T157" s="52"/>
      <c r="U157" s="52"/>
    </row>
    <row r="158" spans="1:21" x14ac:dyDescent="0.35">
      <c r="A158" s="50"/>
      <c r="B158" s="1212"/>
      <c r="C158" s="1217"/>
      <c r="D158" s="1218"/>
      <c r="E158" s="1219"/>
      <c r="F158" s="68"/>
      <c r="G158" s="68"/>
      <c r="H158" s="69"/>
      <c r="I158" s="69"/>
      <c r="J158" s="69"/>
      <c r="K158" s="69"/>
      <c r="L158" s="69"/>
      <c r="M158" s="70"/>
      <c r="N158" s="69"/>
      <c r="O158" s="71" t="str">
        <f t="shared" ca="1" si="14"/>
        <v/>
      </c>
      <c r="P158" s="72" t="str">
        <f t="shared" ca="1" si="15"/>
        <v/>
      </c>
      <c r="Q158" s="73"/>
      <c r="R158" s="52"/>
      <c r="S158" s="52"/>
      <c r="T158" s="52"/>
      <c r="U158" s="52"/>
    </row>
    <row r="159" spans="1:21" x14ac:dyDescent="0.35">
      <c r="A159" s="50"/>
      <c r="B159" s="1212"/>
      <c r="C159" s="1217"/>
      <c r="D159" s="1218"/>
      <c r="E159" s="1219"/>
      <c r="F159" s="68"/>
      <c r="G159" s="68"/>
      <c r="H159" s="69"/>
      <c r="I159" s="69"/>
      <c r="J159" s="69"/>
      <c r="K159" s="69"/>
      <c r="L159" s="69"/>
      <c r="M159" s="70"/>
      <c r="N159" s="69"/>
      <c r="O159" s="71" t="str">
        <f t="shared" ca="1" si="14"/>
        <v/>
      </c>
      <c r="P159" s="72" t="str">
        <f t="shared" ca="1" si="15"/>
        <v/>
      </c>
      <c r="Q159" s="73"/>
      <c r="R159" s="52"/>
      <c r="S159" s="52"/>
      <c r="T159" s="52"/>
      <c r="U159" s="52"/>
    </row>
    <row r="160" spans="1:21" x14ac:dyDescent="0.35">
      <c r="A160" s="50"/>
      <c r="B160" s="1212"/>
      <c r="C160" s="1217"/>
      <c r="D160" s="1218"/>
      <c r="E160" s="1219"/>
      <c r="F160" s="68"/>
      <c r="G160" s="68"/>
      <c r="H160" s="69"/>
      <c r="I160" s="69"/>
      <c r="J160" s="69"/>
      <c r="K160" s="69"/>
      <c r="L160" s="69"/>
      <c r="M160" s="70"/>
      <c r="N160" s="69"/>
      <c r="O160" s="71" t="str">
        <f t="shared" ca="1" si="14"/>
        <v/>
      </c>
      <c r="P160" s="72" t="str">
        <f t="shared" ca="1" si="15"/>
        <v/>
      </c>
      <c r="Q160" s="73"/>
      <c r="R160" s="52"/>
      <c r="S160" s="52"/>
      <c r="T160" s="52"/>
      <c r="U160" s="52"/>
    </row>
    <row r="161" spans="1:21" x14ac:dyDescent="0.35">
      <c r="A161" s="50"/>
      <c r="B161" s="1212"/>
      <c r="C161" s="1217"/>
      <c r="D161" s="1218"/>
      <c r="E161" s="1219"/>
      <c r="F161" s="68"/>
      <c r="G161" s="68"/>
      <c r="H161" s="69"/>
      <c r="I161" s="69"/>
      <c r="J161" s="69"/>
      <c r="K161" s="69"/>
      <c r="L161" s="69"/>
      <c r="M161" s="70"/>
      <c r="N161" s="69"/>
      <c r="O161" s="71" t="str">
        <f t="shared" ca="1" si="14"/>
        <v/>
      </c>
      <c r="P161" s="72" t="str">
        <f t="shared" ca="1" si="15"/>
        <v/>
      </c>
      <c r="Q161" s="73"/>
      <c r="R161" s="52"/>
      <c r="S161" s="52"/>
      <c r="T161" s="52"/>
      <c r="U161" s="52"/>
    </row>
    <row r="162" spans="1:21" x14ac:dyDescent="0.35">
      <c r="A162" s="50"/>
      <c r="B162" s="1212"/>
      <c r="C162" s="1217"/>
      <c r="D162" s="1218"/>
      <c r="E162" s="1219"/>
      <c r="F162" s="68"/>
      <c r="G162" s="68"/>
      <c r="H162" s="69"/>
      <c r="I162" s="69"/>
      <c r="J162" s="69"/>
      <c r="K162" s="69"/>
      <c r="L162" s="69"/>
      <c r="M162" s="70"/>
      <c r="N162" s="69"/>
      <c r="O162" s="71" t="str">
        <f t="shared" ca="1" si="14"/>
        <v/>
      </c>
      <c r="P162" s="72" t="str">
        <f t="shared" ca="1" si="15"/>
        <v/>
      </c>
      <c r="Q162" s="73"/>
      <c r="R162" s="52"/>
      <c r="S162" s="52"/>
      <c r="T162" s="52"/>
      <c r="U162" s="52"/>
    </row>
    <row r="163" spans="1:21" ht="15" thickBot="1" x14ac:dyDescent="0.4">
      <c r="A163" s="50"/>
      <c r="B163" s="1213"/>
      <c r="C163" s="1220"/>
      <c r="D163" s="1221"/>
      <c r="E163" s="1222"/>
      <c r="F163" s="74"/>
      <c r="G163" s="74"/>
      <c r="H163" s="75"/>
      <c r="I163" s="75"/>
      <c r="J163" s="75"/>
      <c r="K163" s="75"/>
      <c r="L163" s="75"/>
      <c r="M163" s="76"/>
      <c r="N163" s="75"/>
      <c r="O163" s="77" t="str">
        <f t="shared" ca="1" si="14"/>
        <v/>
      </c>
      <c r="P163" s="78" t="str">
        <f t="shared" ca="1" si="15"/>
        <v/>
      </c>
      <c r="Q163" s="79"/>
      <c r="R163" s="52"/>
      <c r="S163" s="52"/>
      <c r="T163" s="52"/>
      <c r="U163" s="52"/>
    </row>
    <row r="164" spans="1:21" x14ac:dyDescent="0.35">
      <c r="A164" s="50"/>
      <c r="B164" s="1211"/>
      <c r="C164" s="1214"/>
      <c r="D164" s="1215"/>
      <c r="E164" s="1216"/>
      <c r="F164" s="68">
        <v>42765</v>
      </c>
      <c r="G164" s="68"/>
      <c r="H164" s="69"/>
      <c r="I164" s="69"/>
      <c r="J164" s="69"/>
      <c r="K164" s="69"/>
      <c r="L164" s="69"/>
      <c r="M164" s="70" t="str">
        <f>IF(G164="","",G164-60)</f>
        <v/>
      </c>
      <c r="N164" s="69"/>
      <c r="O164" s="71" t="str">
        <f ca="1">IF(G164="","",IF(M164-NOW()&gt;30,"LEAD-TIME MORE THAN A MONTHS",IF(M164-NOW()&lt;30,"LEAD-TIME LESS THAN A MONTH","")))</f>
        <v/>
      </c>
      <c r="P164" s="72" t="str">
        <f ca="1">IF(O164="","",IF(O164="LEAD-TIME LESS THAN A MONTH","YES","NO"))</f>
        <v/>
      </c>
      <c r="Q164" s="73"/>
      <c r="R164" s="52"/>
      <c r="S164" s="52"/>
      <c r="T164" s="52"/>
      <c r="U164" s="52"/>
    </row>
    <row r="165" spans="1:21" x14ac:dyDescent="0.35">
      <c r="A165" s="50"/>
      <c r="B165" s="1212"/>
      <c r="C165" s="1217"/>
      <c r="D165" s="1218"/>
      <c r="E165" s="1219"/>
      <c r="F165" s="68"/>
      <c r="G165" s="68"/>
      <c r="H165" s="69"/>
      <c r="I165" s="69"/>
      <c r="J165" s="69"/>
      <c r="K165" s="69"/>
      <c r="L165" s="69"/>
      <c r="M165" s="70" t="str">
        <f>IF(G165="","",G165-60)</f>
        <v/>
      </c>
      <c r="N165" s="69"/>
      <c r="O165" s="71" t="str">
        <f t="shared" ref="O165:O180" ca="1" si="16">IF(G165="","",IF(M165-NOW()&gt;30,"LEAD-TIME MORE THAN A MONTHS",IF(M165-NOW()&lt;30,"LEAD-TIME LESS THAN A MONTH","")))</f>
        <v/>
      </c>
      <c r="P165" s="72" t="str">
        <f t="shared" ref="P165:P180" ca="1" si="17">IF(O165="","",IF(O165="LEAD-TIME LESS THAN A MONTH","YES","NO"))</f>
        <v/>
      </c>
      <c r="Q165" s="73"/>
      <c r="R165" s="52"/>
      <c r="S165" s="52"/>
      <c r="T165" s="52"/>
      <c r="U165" s="52"/>
    </row>
    <row r="166" spans="1:21" x14ac:dyDescent="0.35">
      <c r="A166" s="50"/>
      <c r="B166" s="1212"/>
      <c r="C166" s="1217"/>
      <c r="D166" s="1218"/>
      <c r="E166" s="1219"/>
      <c r="F166" s="68"/>
      <c r="G166" s="68"/>
      <c r="H166" s="69"/>
      <c r="I166" s="69"/>
      <c r="J166" s="69"/>
      <c r="K166" s="69"/>
      <c r="L166" s="69"/>
      <c r="M166" s="70"/>
      <c r="N166" s="69"/>
      <c r="O166" s="71" t="str">
        <f t="shared" ca="1" si="16"/>
        <v/>
      </c>
      <c r="P166" s="72" t="str">
        <f t="shared" ca="1" si="17"/>
        <v/>
      </c>
      <c r="Q166" s="73"/>
      <c r="R166" s="52"/>
      <c r="S166" s="52"/>
      <c r="T166" s="52"/>
      <c r="U166" s="52"/>
    </row>
    <row r="167" spans="1:21" x14ac:dyDescent="0.35">
      <c r="A167" s="50"/>
      <c r="B167" s="1212"/>
      <c r="C167" s="1217"/>
      <c r="D167" s="1218"/>
      <c r="E167" s="1219"/>
      <c r="F167" s="68"/>
      <c r="G167" s="68"/>
      <c r="H167" s="69"/>
      <c r="I167" s="69"/>
      <c r="J167" s="69"/>
      <c r="K167" s="69"/>
      <c r="L167" s="69"/>
      <c r="M167" s="70"/>
      <c r="N167" s="69"/>
      <c r="O167" s="71" t="str">
        <f t="shared" ca="1" si="16"/>
        <v/>
      </c>
      <c r="P167" s="72" t="str">
        <f t="shared" ca="1" si="17"/>
        <v/>
      </c>
      <c r="Q167" s="73"/>
      <c r="R167" s="52"/>
      <c r="S167" s="52"/>
      <c r="T167" s="52"/>
      <c r="U167" s="52"/>
    </row>
    <row r="168" spans="1:21" x14ac:dyDescent="0.35">
      <c r="A168" s="50"/>
      <c r="B168" s="1212"/>
      <c r="C168" s="1217"/>
      <c r="D168" s="1218"/>
      <c r="E168" s="1219"/>
      <c r="F168" s="68"/>
      <c r="G168" s="68"/>
      <c r="H168" s="69"/>
      <c r="I168" s="69"/>
      <c r="J168" s="69"/>
      <c r="K168" s="69"/>
      <c r="L168" s="69"/>
      <c r="M168" s="70"/>
      <c r="N168" s="69"/>
      <c r="O168" s="71" t="str">
        <f t="shared" ca="1" si="16"/>
        <v/>
      </c>
      <c r="P168" s="72" t="str">
        <f t="shared" ca="1" si="17"/>
        <v/>
      </c>
      <c r="Q168" s="73"/>
      <c r="R168" s="52"/>
      <c r="S168" s="52"/>
      <c r="T168" s="52"/>
      <c r="U168" s="52"/>
    </row>
    <row r="169" spans="1:21" x14ac:dyDescent="0.35">
      <c r="A169" s="50"/>
      <c r="B169" s="1212"/>
      <c r="C169" s="1217"/>
      <c r="D169" s="1218"/>
      <c r="E169" s="1219"/>
      <c r="F169" s="68"/>
      <c r="G169" s="68"/>
      <c r="H169" s="69"/>
      <c r="I169" s="69"/>
      <c r="J169" s="69"/>
      <c r="K169" s="69"/>
      <c r="L169" s="69"/>
      <c r="M169" s="70"/>
      <c r="N169" s="69"/>
      <c r="O169" s="71" t="str">
        <f t="shared" ca="1" si="16"/>
        <v/>
      </c>
      <c r="P169" s="72" t="str">
        <f t="shared" ca="1" si="17"/>
        <v/>
      </c>
      <c r="Q169" s="73"/>
      <c r="R169" s="52"/>
      <c r="S169" s="52"/>
      <c r="T169" s="52"/>
      <c r="U169" s="52"/>
    </row>
    <row r="170" spans="1:21" x14ac:dyDescent="0.35">
      <c r="A170" s="50"/>
      <c r="B170" s="1212"/>
      <c r="C170" s="1217"/>
      <c r="D170" s="1218"/>
      <c r="E170" s="1219"/>
      <c r="F170" s="68"/>
      <c r="G170" s="68"/>
      <c r="H170" s="69"/>
      <c r="I170" s="69"/>
      <c r="J170" s="69"/>
      <c r="K170" s="69"/>
      <c r="L170" s="69"/>
      <c r="M170" s="70"/>
      <c r="N170" s="69"/>
      <c r="O170" s="71" t="str">
        <f t="shared" ca="1" si="16"/>
        <v/>
      </c>
      <c r="P170" s="72" t="str">
        <f t="shared" ca="1" si="17"/>
        <v/>
      </c>
      <c r="Q170" s="73"/>
      <c r="R170" s="52"/>
      <c r="S170" s="52"/>
      <c r="T170" s="52"/>
      <c r="U170" s="52"/>
    </row>
    <row r="171" spans="1:21" x14ac:dyDescent="0.35">
      <c r="A171" s="50"/>
      <c r="B171" s="1212"/>
      <c r="C171" s="1217"/>
      <c r="D171" s="1218"/>
      <c r="E171" s="1219"/>
      <c r="F171" s="68"/>
      <c r="G171" s="68"/>
      <c r="H171" s="69"/>
      <c r="I171" s="69"/>
      <c r="J171" s="69"/>
      <c r="K171" s="69"/>
      <c r="L171" s="69"/>
      <c r="M171" s="70"/>
      <c r="N171" s="69"/>
      <c r="O171" s="71" t="str">
        <f t="shared" ca="1" si="16"/>
        <v/>
      </c>
      <c r="P171" s="72" t="str">
        <f t="shared" ca="1" si="17"/>
        <v/>
      </c>
      <c r="Q171" s="73"/>
      <c r="R171" s="52"/>
      <c r="S171" s="52"/>
      <c r="T171" s="52"/>
      <c r="U171" s="52"/>
    </row>
    <row r="172" spans="1:21" x14ac:dyDescent="0.35">
      <c r="A172" s="50"/>
      <c r="B172" s="1212"/>
      <c r="C172" s="1217"/>
      <c r="D172" s="1218"/>
      <c r="E172" s="1219"/>
      <c r="F172" s="68"/>
      <c r="G172" s="68"/>
      <c r="H172" s="69"/>
      <c r="I172" s="69"/>
      <c r="J172" s="69"/>
      <c r="K172" s="69"/>
      <c r="L172" s="69"/>
      <c r="M172" s="70"/>
      <c r="N172" s="69"/>
      <c r="O172" s="71" t="str">
        <f t="shared" ca="1" si="16"/>
        <v/>
      </c>
      <c r="P172" s="72" t="str">
        <f t="shared" ca="1" si="17"/>
        <v/>
      </c>
      <c r="Q172" s="73"/>
      <c r="R172" s="52"/>
      <c r="S172" s="52"/>
      <c r="T172" s="52"/>
      <c r="U172" s="52"/>
    </row>
    <row r="173" spans="1:21" x14ac:dyDescent="0.35">
      <c r="A173" s="50"/>
      <c r="B173" s="1212"/>
      <c r="C173" s="1217"/>
      <c r="D173" s="1218"/>
      <c r="E173" s="1219"/>
      <c r="F173" s="68"/>
      <c r="G173" s="68"/>
      <c r="H173" s="69"/>
      <c r="I173" s="69"/>
      <c r="J173" s="69"/>
      <c r="K173" s="69"/>
      <c r="L173" s="69"/>
      <c r="M173" s="70"/>
      <c r="N173" s="69"/>
      <c r="O173" s="71" t="str">
        <f t="shared" ca="1" si="16"/>
        <v/>
      </c>
      <c r="P173" s="72" t="str">
        <f t="shared" ca="1" si="17"/>
        <v/>
      </c>
      <c r="Q173" s="73"/>
      <c r="R173" s="52"/>
      <c r="S173" s="52"/>
      <c r="T173" s="52"/>
      <c r="U173" s="52"/>
    </row>
    <row r="174" spans="1:21" x14ac:dyDescent="0.35">
      <c r="A174" s="50"/>
      <c r="B174" s="1212"/>
      <c r="C174" s="1217"/>
      <c r="D174" s="1218"/>
      <c r="E174" s="1219"/>
      <c r="F174" s="68"/>
      <c r="G174" s="68"/>
      <c r="H174" s="69"/>
      <c r="I174" s="69"/>
      <c r="J174" s="69"/>
      <c r="K174" s="69"/>
      <c r="L174" s="69"/>
      <c r="M174" s="70"/>
      <c r="N174" s="69"/>
      <c r="O174" s="71" t="str">
        <f t="shared" ca="1" si="16"/>
        <v/>
      </c>
      <c r="P174" s="72" t="str">
        <f t="shared" ca="1" si="17"/>
        <v/>
      </c>
      <c r="Q174" s="73"/>
      <c r="R174" s="52"/>
      <c r="S174" s="52"/>
      <c r="T174" s="52"/>
      <c r="U174" s="52"/>
    </row>
    <row r="175" spans="1:21" x14ac:dyDescent="0.35">
      <c r="A175" s="50"/>
      <c r="B175" s="1212"/>
      <c r="C175" s="1217"/>
      <c r="D175" s="1218"/>
      <c r="E175" s="1219"/>
      <c r="F175" s="68"/>
      <c r="G175" s="68"/>
      <c r="H175" s="69"/>
      <c r="I175" s="69"/>
      <c r="J175" s="69"/>
      <c r="K175" s="69"/>
      <c r="L175" s="69"/>
      <c r="M175" s="70"/>
      <c r="N175" s="69"/>
      <c r="O175" s="71" t="str">
        <f t="shared" ca="1" si="16"/>
        <v/>
      </c>
      <c r="P175" s="72" t="str">
        <f t="shared" ca="1" si="17"/>
        <v/>
      </c>
      <c r="Q175" s="73"/>
      <c r="R175" s="52"/>
      <c r="S175" s="52"/>
      <c r="T175" s="52"/>
      <c r="U175" s="52"/>
    </row>
    <row r="176" spans="1:21" x14ac:dyDescent="0.35">
      <c r="A176" s="50"/>
      <c r="B176" s="1212"/>
      <c r="C176" s="1217"/>
      <c r="D176" s="1218"/>
      <c r="E176" s="1219"/>
      <c r="F176" s="68"/>
      <c r="G176" s="68"/>
      <c r="H176" s="69"/>
      <c r="I176" s="69"/>
      <c r="J176" s="69"/>
      <c r="K176" s="69"/>
      <c r="L176" s="69"/>
      <c r="M176" s="70"/>
      <c r="N176" s="69"/>
      <c r="O176" s="71" t="str">
        <f t="shared" ca="1" si="16"/>
        <v/>
      </c>
      <c r="P176" s="72" t="str">
        <f t="shared" ca="1" si="17"/>
        <v/>
      </c>
      <c r="Q176" s="73"/>
      <c r="R176" s="52"/>
      <c r="S176" s="52"/>
      <c r="T176" s="52"/>
      <c r="U176" s="52"/>
    </row>
    <row r="177" spans="1:21" x14ac:dyDescent="0.35">
      <c r="A177" s="50"/>
      <c r="B177" s="1212"/>
      <c r="C177" s="1217"/>
      <c r="D177" s="1218"/>
      <c r="E177" s="1219"/>
      <c r="F177" s="68"/>
      <c r="G177" s="68"/>
      <c r="H177" s="69"/>
      <c r="I177" s="69"/>
      <c r="J177" s="69"/>
      <c r="K177" s="69"/>
      <c r="L177" s="69"/>
      <c r="M177" s="70"/>
      <c r="N177" s="69"/>
      <c r="O177" s="71" t="str">
        <f t="shared" ca="1" si="16"/>
        <v/>
      </c>
      <c r="P177" s="72" t="str">
        <f t="shared" ca="1" si="17"/>
        <v/>
      </c>
      <c r="Q177" s="73"/>
      <c r="R177" s="52"/>
      <c r="S177" s="52"/>
      <c r="T177" s="52"/>
      <c r="U177" s="52"/>
    </row>
    <row r="178" spans="1:21" x14ac:dyDescent="0.35">
      <c r="A178" s="50"/>
      <c r="B178" s="1212"/>
      <c r="C178" s="1217"/>
      <c r="D178" s="1218"/>
      <c r="E178" s="1219"/>
      <c r="F178" s="68"/>
      <c r="G178" s="68"/>
      <c r="H178" s="69"/>
      <c r="I178" s="69"/>
      <c r="J178" s="69"/>
      <c r="K178" s="69"/>
      <c r="L178" s="69"/>
      <c r="M178" s="70"/>
      <c r="N178" s="69"/>
      <c r="O178" s="71" t="str">
        <f t="shared" ca="1" si="16"/>
        <v/>
      </c>
      <c r="P178" s="72" t="str">
        <f t="shared" ca="1" si="17"/>
        <v/>
      </c>
      <c r="Q178" s="73"/>
      <c r="R178" s="52"/>
      <c r="S178" s="52"/>
      <c r="T178" s="52"/>
      <c r="U178" s="52"/>
    </row>
    <row r="179" spans="1:21" x14ac:dyDescent="0.35">
      <c r="A179" s="50"/>
      <c r="B179" s="1212"/>
      <c r="C179" s="1217"/>
      <c r="D179" s="1218"/>
      <c r="E179" s="1219"/>
      <c r="F179" s="68"/>
      <c r="G179" s="68"/>
      <c r="H179" s="69"/>
      <c r="I179" s="69"/>
      <c r="J179" s="69"/>
      <c r="K179" s="69"/>
      <c r="L179" s="69"/>
      <c r="M179" s="70"/>
      <c r="N179" s="69"/>
      <c r="O179" s="71" t="str">
        <f t="shared" ca="1" si="16"/>
        <v/>
      </c>
      <c r="P179" s="72" t="str">
        <f t="shared" ca="1" si="17"/>
        <v/>
      </c>
      <c r="Q179" s="73"/>
      <c r="R179" s="52"/>
      <c r="S179" s="52"/>
      <c r="T179" s="52"/>
      <c r="U179" s="52"/>
    </row>
    <row r="180" spans="1:21" ht="15" thickBot="1" x14ac:dyDescent="0.4">
      <c r="A180" s="50"/>
      <c r="B180" s="1213"/>
      <c r="C180" s="1220"/>
      <c r="D180" s="1221"/>
      <c r="E180" s="1222"/>
      <c r="F180" s="74"/>
      <c r="G180" s="74"/>
      <c r="H180" s="75"/>
      <c r="I180" s="75"/>
      <c r="J180" s="75"/>
      <c r="K180" s="75"/>
      <c r="L180" s="75"/>
      <c r="M180" s="76"/>
      <c r="N180" s="75"/>
      <c r="O180" s="77" t="str">
        <f t="shared" ca="1" si="16"/>
        <v/>
      </c>
      <c r="P180" s="78" t="str">
        <f t="shared" ca="1" si="17"/>
        <v/>
      </c>
      <c r="Q180" s="79"/>
      <c r="R180" s="52"/>
      <c r="S180" s="52"/>
      <c r="T180" s="52"/>
      <c r="U180" s="52"/>
    </row>
    <row r="181" spans="1:21" x14ac:dyDescent="0.35">
      <c r="A181" s="50"/>
      <c r="B181" s="1211"/>
      <c r="C181" s="1214"/>
      <c r="D181" s="1215"/>
      <c r="E181" s="1216"/>
      <c r="F181" s="68">
        <v>42765</v>
      </c>
      <c r="G181" s="68"/>
      <c r="H181" s="69"/>
      <c r="I181" s="69"/>
      <c r="J181" s="69"/>
      <c r="K181" s="69"/>
      <c r="L181" s="69"/>
      <c r="M181" s="70" t="str">
        <f>IF(G181="","",G181-60)</f>
        <v/>
      </c>
      <c r="N181" s="69"/>
      <c r="O181" s="71" t="str">
        <f ca="1">IF(G181="","",IF(M181-NOW()&gt;30,"LEAD-TIME MORE THAN A MONTHS",IF(M181-NOW()&lt;30,"LEAD-TIME LESS THAN A MONTH","")))</f>
        <v/>
      </c>
      <c r="P181" s="72" t="str">
        <f ca="1">IF(O181="","",IF(O181="LEAD-TIME LESS THAN A MONTH","YES","NO"))</f>
        <v/>
      </c>
      <c r="Q181" s="73"/>
      <c r="R181" s="52"/>
      <c r="S181" s="52"/>
      <c r="T181" s="52"/>
      <c r="U181" s="52"/>
    </row>
    <row r="182" spans="1:21" x14ac:dyDescent="0.35">
      <c r="A182" s="50"/>
      <c r="B182" s="1212"/>
      <c r="C182" s="1217"/>
      <c r="D182" s="1218"/>
      <c r="E182" s="1219"/>
      <c r="F182" s="68"/>
      <c r="G182" s="68"/>
      <c r="H182" s="69"/>
      <c r="I182" s="69"/>
      <c r="J182" s="69"/>
      <c r="K182" s="69"/>
      <c r="L182" s="69"/>
      <c r="M182" s="70" t="str">
        <f>IF(G182="","",G182-60)</f>
        <v/>
      </c>
      <c r="N182" s="69"/>
      <c r="O182" s="71" t="str">
        <f t="shared" ref="O182:O197" ca="1" si="18">IF(G182="","",IF(M182-NOW()&gt;30,"LEAD-TIME MORE THAN A MONTHS",IF(M182-NOW()&lt;30,"LEAD-TIME LESS THAN A MONTH","")))</f>
        <v/>
      </c>
      <c r="P182" s="72" t="str">
        <f t="shared" ref="P182:P197" ca="1" si="19">IF(O182="","",IF(O182="LEAD-TIME LESS THAN A MONTH","YES","NO"))</f>
        <v/>
      </c>
      <c r="Q182" s="73"/>
      <c r="R182" s="52"/>
      <c r="S182" s="52"/>
      <c r="T182" s="52"/>
      <c r="U182" s="52"/>
    </row>
    <row r="183" spans="1:21" x14ac:dyDescent="0.35">
      <c r="A183" s="50"/>
      <c r="B183" s="1212"/>
      <c r="C183" s="1217"/>
      <c r="D183" s="1218"/>
      <c r="E183" s="1219"/>
      <c r="F183" s="68"/>
      <c r="G183" s="68"/>
      <c r="H183" s="69"/>
      <c r="I183" s="69"/>
      <c r="J183" s="69"/>
      <c r="K183" s="69"/>
      <c r="L183" s="69"/>
      <c r="M183" s="70"/>
      <c r="N183" s="69"/>
      <c r="O183" s="71" t="str">
        <f t="shared" ca="1" si="18"/>
        <v/>
      </c>
      <c r="P183" s="72" t="str">
        <f t="shared" ca="1" si="19"/>
        <v/>
      </c>
      <c r="Q183" s="73"/>
      <c r="R183" s="52"/>
      <c r="S183" s="52"/>
      <c r="T183" s="52"/>
      <c r="U183" s="52"/>
    </row>
    <row r="184" spans="1:21" x14ac:dyDescent="0.35">
      <c r="A184" s="50"/>
      <c r="B184" s="1212"/>
      <c r="C184" s="1217"/>
      <c r="D184" s="1218"/>
      <c r="E184" s="1219"/>
      <c r="F184" s="68"/>
      <c r="G184" s="68"/>
      <c r="H184" s="69"/>
      <c r="I184" s="69"/>
      <c r="J184" s="69"/>
      <c r="K184" s="69"/>
      <c r="L184" s="69"/>
      <c r="M184" s="70"/>
      <c r="N184" s="69"/>
      <c r="O184" s="71" t="str">
        <f t="shared" ca="1" si="18"/>
        <v/>
      </c>
      <c r="P184" s="72" t="str">
        <f t="shared" ca="1" si="19"/>
        <v/>
      </c>
      <c r="Q184" s="73"/>
      <c r="R184" s="52"/>
      <c r="S184" s="52"/>
      <c r="T184" s="52"/>
      <c r="U184" s="52"/>
    </row>
    <row r="185" spans="1:21" x14ac:dyDescent="0.35">
      <c r="A185" s="50"/>
      <c r="B185" s="1212"/>
      <c r="C185" s="1217"/>
      <c r="D185" s="1218"/>
      <c r="E185" s="1219"/>
      <c r="F185" s="68"/>
      <c r="G185" s="68"/>
      <c r="H185" s="69"/>
      <c r="I185" s="69"/>
      <c r="J185" s="69"/>
      <c r="K185" s="69"/>
      <c r="L185" s="69"/>
      <c r="M185" s="70"/>
      <c r="N185" s="69"/>
      <c r="O185" s="71" t="str">
        <f t="shared" ca="1" si="18"/>
        <v/>
      </c>
      <c r="P185" s="72" t="str">
        <f t="shared" ca="1" si="19"/>
        <v/>
      </c>
      <c r="Q185" s="73"/>
      <c r="R185" s="52"/>
      <c r="S185" s="52"/>
      <c r="T185" s="52"/>
      <c r="U185" s="52"/>
    </row>
    <row r="186" spans="1:21" x14ac:dyDescent="0.35">
      <c r="A186" s="50"/>
      <c r="B186" s="1212"/>
      <c r="C186" s="1217"/>
      <c r="D186" s="1218"/>
      <c r="E186" s="1219"/>
      <c r="F186" s="68"/>
      <c r="G186" s="68"/>
      <c r="H186" s="69"/>
      <c r="I186" s="69"/>
      <c r="J186" s="69"/>
      <c r="K186" s="69"/>
      <c r="L186" s="69"/>
      <c r="M186" s="70"/>
      <c r="N186" s="69"/>
      <c r="O186" s="71" t="str">
        <f t="shared" ca="1" si="18"/>
        <v/>
      </c>
      <c r="P186" s="72" t="str">
        <f t="shared" ca="1" si="19"/>
        <v/>
      </c>
      <c r="Q186" s="73"/>
      <c r="R186" s="52"/>
      <c r="S186" s="52"/>
      <c r="T186" s="52"/>
      <c r="U186" s="52"/>
    </row>
    <row r="187" spans="1:21" x14ac:dyDescent="0.35">
      <c r="A187" s="50"/>
      <c r="B187" s="1212"/>
      <c r="C187" s="1217"/>
      <c r="D187" s="1218"/>
      <c r="E187" s="1219"/>
      <c r="F187" s="68"/>
      <c r="G187" s="68"/>
      <c r="H187" s="69"/>
      <c r="I187" s="69"/>
      <c r="J187" s="69"/>
      <c r="K187" s="69"/>
      <c r="L187" s="69"/>
      <c r="M187" s="70"/>
      <c r="N187" s="69"/>
      <c r="O187" s="71" t="str">
        <f t="shared" ca="1" si="18"/>
        <v/>
      </c>
      <c r="P187" s="72" t="str">
        <f t="shared" ca="1" si="19"/>
        <v/>
      </c>
      <c r="Q187" s="73"/>
      <c r="R187" s="52"/>
      <c r="S187" s="52"/>
      <c r="T187" s="52"/>
      <c r="U187" s="52"/>
    </row>
    <row r="188" spans="1:21" x14ac:dyDescent="0.35">
      <c r="A188" s="50"/>
      <c r="B188" s="1212"/>
      <c r="C188" s="1217"/>
      <c r="D188" s="1218"/>
      <c r="E188" s="1219"/>
      <c r="F188" s="68"/>
      <c r="G188" s="68"/>
      <c r="H188" s="69"/>
      <c r="I188" s="69"/>
      <c r="J188" s="69"/>
      <c r="K188" s="69"/>
      <c r="L188" s="69"/>
      <c r="M188" s="70"/>
      <c r="N188" s="69"/>
      <c r="O188" s="71" t="str">
        <f t="shared" ca="1" si="18"/>
        <v/>
      </c>
      <c r="P188" s="72" t="str">
        <f t="shared" ca="1" si="19"/>
        <v/>
      </c>
      <c r="Q188" s="73"/>
      <c r="R188" s="52"/>
      <c r="S188" s="52"/>
      <c r="T188" s="52"/>
      <c r="U188" s="52"/>
    </row>
    <row r="189" spans="1:21" x14ac:dyDescent="0.35">
      <c r="A189" s="50"/>
      <c r="B189" s="1212"/>
      <c r="C189" s="1217"/>
      <c r="D189" s="1218"/>
      <c r="E189" s="1219"/>
      <c r="F189" s="68"/>
      <c r="G189" s="68"/>
      <c r="H189" s="69"/>
      <c r="I189" s="69"/>
      <c r="J189" s="69"/>
      <c r="K189" s="69"/>
      <c r="L189" s="69"/>
      <c r="M189" s="70"/>
      <c r="N189" s="69"/>
      <c r="O189" s="71" t="str">
        <f t="shared" ca="1" si="18"/>
        <v/>
      </c>
      <c r="P189" s="72" t="str">
        <f t="shared" ca="1" si="19"/>
        <v/>
      </c>
      <c r="Q189" s="73"/>
      <c r="R189" s="52"/>
      <c r="S189" s="52"/>
      <c r="T189" s="52"/>
      <c r="U189" s="52"/>
    </row>
    <row r="190" spans="1:21" x14ac:dyDescent="0.35">
      <c r="A190" s="50"/>
      <c r="B190" s="1212"/>
      <c r="C190" s="1217"/>
      <c r="D190" s="1218"/>
      <c r="E190" s="1219"/>
      <c r="F190" s="68"/>
      <c r="G190" s="68"/>
      <c r="H190" s="69"/>
      <c r="I190" s="69"/>
      <c r="J190" s="69"/>
      <c r="K190" s="69"/>
      <c r="L190" s="69"/>
      <c r="M190" s="70"/>
      <c r="N190" s="69"/>
      <c r="O190" s="71" t="str">
        <f t="shared" ca="1" si="18"/>
        <v/>
      </c>
      <c r="P190" s="72" t="str">
        <f t="shared" ca="1" si="19"/>
        <v/>
      </c>
      <c r="Q190" s="73"/>
      <c r="R190" s="52"/>
      <c r="S190" s="52"/>
      <c r="T190" s="52"/>
      <c r="U190" s="52"/>
    </row>
    <row r="191" spans="1:21" x14ac:dyDescent="0.35">
      <c r="A191" s="50"/>
      <c r="B191" s="1212"/>
      <c r="C191" s="1217"/>
      <c r="D191" s="1218"/>
      <c r="E191" s="1219"/>
      <c r="F191" s="68"/>
      <c r="G191" s="68"/>
      <c r="H191" s="69"/>
      <c r="I191" s="69"/>
      <c r="J191" s="69"/>
      <c r="K191" s="69"/>
      <c r="L191" s="69"/>
      <c r="M191" s="70"/>
      <c r="N191" s="69"/>
      <c r="O191" s="71" t="str">
        <f t="shared" ca="1" si="18"/>
        <v/>
      </c>
      <c r="P191" s="72" t="str">
        <f t="shared" ca="1" si="19"/>
        <v/>
      </c>
      <c r="Q191" s="73"/>
      <c r="R191" s="52"/>
      <c r="S191" s="52"/>
      <c r="T191" s="52"/>
      <c r="U191" s="52"/>
    </row>
    <row r="192" spans="1:21" x14ac:dyDescent="0.35">
      <c r="A192" s="50"/>
      <c r="B192" s="1212"/>
      <c r="C192" s="1217"/>
      <c r="D192" s="1218"/>
      <c r="E192" s="1219"/>
      <c r="F192" s="68"/>
      <c r="G192" s="68"/>
      <c r="H192" s="69"/>
      <c r="I192" s="69"/>
      <c r="J192" s="69"/>
      <c r="K192" s="69"/>
      <c r="L192" s="69"/>
      <c r="M192" s="70"/>
      <c r="N192" s="69"/>
      <c r="O192" s="71" t="str">
        <f t="shared" ca="1" si="18"/>
        <v/>
      </c>
      <c r="P192" s="72" t="str">
        <f t="shared" ca="1" si="19"/>
        <v/>
      </c>
      <c r="Q192" s="73"/>
      <c r="R192" s="52"/>
      <c r="S192" s="52"/>
      <c r="T192" s="52"/>
      <c r="U192" s="52"/>
    </row>
    <row r="193" spans="1:21" x14ac:dyDescent="0.35">
      <c r="A193" s="50"/>
      <c r="B193" s="1212"/>
      <c r="C193" s="1217"/>
      <c r="D193" s="1218"/>
      <c r="E193" s="1219"/>
      <c r="F193" s="68"/>
      <c r="G193" s="68"/>
      <c r="H193" s="69"/>
      <c r="I193" s="69"/>
      <c r="J193" s="69"/>
      <c r="K193" s="69"/>
      <c r="L193" s="69"/>
      <c r="M193" s="70"/>
      <c r="N193" s="69"/>
      <c r="O193" s="71" t="str">
        <f t="shared" ca="1" si="18"/>
        <v/>
      </c>
      <c r="P193" s="72" t="str">
        <f t="shared" ca="1" si="19"/>
        <v/>
      </c>
      <c r="Q193" s="73"/>
      <c r="R193" s="52"/>
      <c r="S193" s="52"/>
      <c r="T193" s="52"/>
      <c r="U193" s="52"/>
    </row>
    <row r="194" spans="1:21" x14ac:dyDescent="0.35">
      <c r="A194" s="50"/>
      <c r="B194" s="1212"/>
      <c r="C194" s="1217"/>
      <c r="D194" s="1218"/>
      <c r="E194" s="1219"/>
      <c r="F194" s="68"/>
      <c r="G194" s="68"/>
      <c r="H194" s="69"/>
      <c r="I194" s="69"/>
      <c r="J194" s="69"/>
      <c r="K194" s="69"/>
      <c r="L194" s="69"/>
      <c r="M194" s="70"/>
      <c r="N194" s="69"/>
      <c r="O194" s="71" t="str">
        <f t="shared" ca="1" si="18"/>
        <v/>
      </c>
      <c r="P194" s="72" t="str">
        <f t="shared" ca="1" si="19"/>
        <v/>
      </c>
      <c r="Q194" s="73"/>
      <c r="R194" s="52"/>
      <c r="S194" s="52"/>
      <c r="T194" s="52"/>
      <c r="U194" s="52"/>
    </row>
    <row r="195" spans="1:21" x14ac:dyDescent="0.35">
      <c r="A195" s="50"/>
      <c r="B195" s="1212"/>
      <c r="C195" s="1217"/>
      <c r="D195" s="1218"/>
      <c r="E195" s="1219"/>
      <c r="F195" s="68"/>
      <c r="G195" s="68"/>
      <c r="H195" s="69"/>
      <c r="I195" s="69"/>
      <c r="J195" s="69"/>
      <c r="K195" s="69"/>
      <c r="L195" s="69"/>
      <c r="M195" s="70"/>
      <c r="N195" s="69"/>
      <c r="O195" s="71" t="str">
        <f t="shared" ca="1" si="18"/>
        <v/>
      </c>
      <c r="P195" s="72" t="str">
        <f t="shared" ca="1" si="19"/>
        <v/>
      </c>
      <c r="Q195" s="73"/>
      <c r="R195" s="52"/>
      <c r="S195" s="52"/>
      <c r="T195" s="52"/>
      <c r="U195" s="52"/>
    </row>
    <row r="196" spans="1:21" x14ac:dyDescent="0.35">
      <c r="A196" s="50"/>
      <c r="B196" s="1212"/>
      <c r="C196" s="1217"/>
      <c r="D196" s="1218"/>
      <c r="E196" s="1219"/>
      <c r="F196" s="68"/>
      <c r="G196" s="68"/>
      <c r="H196" s="69"/>
      <c r="I196" s="69"/>
      <c r="J196" s="69"/>
      <c r="K196" s="69"/>
      <c r="L196" s="69"/>
      <c r="M196" s="70"/>
      <c r="N196" s="69"/>
      <c r="O196" s="71" t="str">
        <f t="shared" ca="1" si="18"/>
        <v/>
      </c>
      <c r="P196" s="72" t="str">
        <f t="shared" ca="1" si="19"/>
        <v/>
      </c>
      <c r="Q196" s="73"/>
      <c r="R196" s="52"/>
      <c r="S196" s="52"/>
      <c r="T196" s="52"/>
      <c r="U196" s="52"/>
    </row>
    <row r="197" spans="1:21" ht="15" thickBot="1" x14ac:dyDescent="0.4">
      <c r="A197" s="50"/>
      <c r="B197" s="1213"/>
      <c r="C197" s="1220"/>
      <c r="D197" s="1221"/>
      <c r="E197" s="1222"/>
      <c r="F197" s="74"/>
      <c r="G197" s="74"/>
      <c r="H197" s="75"/>
      <c r="I197" s="75"/>
      <c r="J197" s="75"/>
      <c r="K197" s="75"/>
      <c r="L197" s="75"/>
      <c r="M197" s="76"/>
      <c r="N197" s="75"/>
      <c r="O197" s="77" t="str">
        <f t="shared" ca="1" si="18"/>
        <v/>
      </c>
      <c r="P197" s="78" t="str">
        <f t="shared" ca="1" si="19"/>
        <v/>
      </c>
      <c r="Q197" s="79"/>
      <c r="R197" s="52"/>
      <c r="S197" s="52"/>
      <c r="T197" s="52"/>
      <c r="U197" s="52"/>
    </row>
    <row r="198" spans="1:21" x14ac:dyDescent="0.35">
      <c r="A198" s="50"/>
      <c r="B198" s="1211"/>
      <c r="C198" s="1214"/>
      <c r="D198" s="1215"/>
      <c r="E198" s="1216"/>
      <c r="F198" s="68">
        <v>42765</v>
      </c>
      <c r="G198" s="68"/>
      <c r="H198" s="69"/>
      <c r="I198" s="69"/>
      <c r="J198" s="69"/>
      <c r="K198" s="69"/>
      <c r="L198" s="69"/>
      <c r="M198" s="70" t="str">
        <f>IF(G198="","",G198-60)</f>
        <v/>
      </c>
      <c r="N198" s="69"/>
      <c r="O198" s="71" t="str">
        <f ca="1">IF(G198="","",IF(M198-NOW()&gt;30,"LEAD-TIME MORE THAN A MONTHS",IF(M198-NOW()&lt;30,"LEAD-TIME LESS THAN A MONTH","")))</f>
        <v/>
      </c>
      <c r="P198" s="72" t="str">
        <f ca="1">IF(O198="","",IF(O198="LEAD-TIME LESS THAN A MONTH","YES","NO"))</f>
        <v/>
      </c>
      <c r="Q198" s="73"/>
      <c r="R198" s="52"/>
      <c r="S198" s="52"/>
      <c r="T198" s="52"/>
      <c r="U198" s="52"/>
    </row>
    <row r="199" spans="1:21" x14ac:dyDescent="0.35">
      <c r="A199" s="50"/>
      <c r="B199" s="1212"/>
      <c r="C199" s="1217"/>
      <c r="D199" s="1218"/>
      <c r="E199" s="1219"/>
      <c r="F199" s="68"/>
      <c r="G199" s="68"/>
      <c r="H199" s="69"/>
      <c r="I199" s="69"/>
      <c r="J199" s="69"/>
      <c r="K199" s="69"/>
      <c r="L199" s="69"/>
      <c r="M199" s="70" t="str">
        <f>IF(G199="","",G199-60)</f>
        <v/>
      </c>
      <c r="N199" s="69"/>
      <c r="O199" s="71" t="str">
        <f t="shared" ref="O199:O214" ca="1" si="20">IF(G199="","",IF(M199-NOW()&gt;30,"LEAD-TIME MORE THAN A MONTHS",IF(M199-NOW()&lt;30,"LEAD-TIME LESS THAN A MONTH","")))</f>
        <v/>
      </c>
      <c r="P199" s="72" t="str">
        <f t="shared" ref="P199:P214" ca="1" si="21">IF(O199="","",IF(O199="LEAD-TIME LESS THAN A MONTH","YES","NO"))</f>
        <v/>
      </c>
      <c r="Q199" s="73"/>
      <c r="R199" s="52"/>
      <c r="S199" s="52"/>
      <c r="T199" s="52"/>
      <c r="U199" s="52"/>
    </row>
    <row r="200" spans="1:21" x14ac:dyDescent="0.35">
      <c r="A200" s="50"/>
      <c r="B200" s="1212"/>
      <c r="C200" s="1217"/>
      <c r="D200" s="1218"/>
      <c r="E200" s="1219"/>
      <c r="F200" s="68"/>
      <c r="G200" s="68"/>
      <c r="H200" s="69"/>
      <c r="I200" s="69"/>
      <c r="J200" s="69"/>
      <c r="K200" s="69"/>
      <c r="L200" s="69"/>
      <c r="M200" s="70"/>
      <c r="N200" s="69"/>
      <c r="O200" s="71" t="str">
        <f t="shared" ca="1" si="20"/>
        <v/>
      </c>
      <c r="P200" s="72" t="str">
        <f t="shared" ca="1" si="21"/>
        <v/>
      </c>
      <c r="Q200" s="73"/>
      <c r="R200" s="52"/>
      <c r="S200" s="52"/>
      <c r="T200" s="52"/>
      <c r="U200" s="52"/>
    </row>
    <row r="201" spans="1:21" x14ac:dyDescent="0.35">
      <c r="A201" s="50"/>
      <c r="B201" s="1212"/>
      <c r="C201" s="1217"/>
      <c r="D201" s="1218"/>
      <c r="E201" s="1219"/>
      <c r="F201" s="68"/>
      <c r="G201" s="68"/>
      <c r="H201" s="69"/>
      <c r="I201" s="69"/>
      <c r="J201" s="69"/>
      <c r="K201" s="69"/>
      <c r="L201" s="69"/>
      <c r="M201" s="70"/>
      <c r="N201" s="69"/>
      <c r="O201" s="71" t="str">
        <f t="shared" ca="1" si="20"/>
        <v/>
      </c>
      <c r="P201" s="72" t="str">
        <f t="shared" ca="1" si="21"/>
        <v/>
      </c>
      <c r="Q201" s="73"/>
      <c r="R201" s="52"/>
      <c r="S201" s="52"/>
      <c r="T201" s="52"/>
      <c r="U201" s="52"/>
    </row>
    <row r="202" spans="1:21" x14ac:dyDescent="0.35">
      <c r="A202" s="50"/>
      <c r="B202" s="1212"/>
      <c r="C202" s="1217"/>
      <c r="D202" s="1218"/>
      <c r="E202" s="1219"/>
      <c r="F202" s="68"/>
      <c r="G202" s="68"/>
      <c r="H202" s="69"/>
      <c r="I202" s="69"/>
      <c r="J202" s="69"/>
      <c r="K202" s="69"/>
      <c r="L202" s="69"/>
      <c r="M202" s="70"/>
      <c r="N202" s="69"/>
      <c r="O202" s="71" t="str">
        <f t="shared" ca="1" si="20"/>
        <v/>
      </c>
      <c r="P202" s="72" t="str">
        <f t="shared" ca="1" si="21"/>
        <v/>
      </c>
      <c r="Q202" s="73"/>
      <c r="R202" s="52"/>
      <c r="S202" s="52"/>
      <c r="T202" s="52"/>
      <c r="U202" s="52"/>
    </row>
    <row r="203" spans="1:21" x14ac:dyDescent="0.35">
      <c r="A203" s="50"/>
      <c r="B203" s="1212"/>
      <c r="C203" s="1217"/>
      <c r="D203" s="1218"/>
      <c r="E203" s="1219"/>
      <c r="F203" s="68"/>
      <c r="G203" s="68"/>
      <c r="H203" s="69"/>
      <c r="I203" s="69"/>
      <c r="J203" s="69"/>
      <c r="K203" s="69"/>
      <c r="L203" s="69"/>
      <c r="M203" s="70"/>
      <c r="N203" s="69"/>
      <c r="O203" s="71" t="str">
        <f t="shared" ca="1" si="20"/>
        <v/>
      </c>
      <c r="P203" s="72" t="str">
        <f t="shared" ca="1" si="21"/>
        <v/>
      </c>
      <c r="Q203" s="73"/>
      <c r="R203" s="52"/>
      <c r="S203" s="52"/>
      <c r="T203" s="52"/>
      <c r="U203" s="52"/>
    </row>
    <row r="204" spans="1:21" x14ac:dyDescent="0.35">
      <c r="A204" s="50"/>
      <c r="B204" s="1212"/>
      <c r="C204" s="1217"/>
      <c r="D204" s="1218"/>
      <c r="E204" s="1219"/>
      <c r="F204" s="68"/>
      <c r="G204" s="68"/>
      <c r="H204" s="69"/>
      <c r="I204" s="69"/>
      <c r="J204" s="69"/>
      <c r="K204" s="69"/>
      <c r="L204" s="69"/>
      <c r="M204" s="70"/>
      <c r="N204" s="69"/>
      <c r="O204" s="71" t="str">
        <f t="shared" ca="1" si="20"/>
        <v/>
      </c>
      <c r="P204" s="72" t="str">
        <f t="shared" ca="1" si="21"/>
        <v/>
      </c>
      <c r="Q204" s="73"/>
      <c r="R204" s="52"/>
      <c r="S204" s="52"/>
      <c r="T204" s="52"/>
      <c r="U204" s="52"/>
    </row>
    <row r="205" spans="1:21" x14ac:dyDescent="0.35">
      <c r="A205" s="50"/>
      <c r="B205" s="1212"/>
      <c r="C205" s="1217"/>
      <c r="D205" s="1218"/>
      <c r="E205" s="1219"/>
      <c r="F205" s="68"/>
      <c r="G205" s="68"/>
      <c r="H205" s="69"/>
      <c r="I205" s="69"/>
      <c r="J205" s="69"/>
      <c r="K205" s="69"/>
      <c r="L205" s="69"/>
      <c r="M205" s="70"/>
      <c r="N205" s="69"/>
      <c r="O205" s="71" t="str">
        <f t="shared" ca="1" si="20"/>
        <v/>
      </c>
      <c r="P205" s="72" t="str">
        <f t="shared" ca="1" si="21"/>
        <v/>
      </c>
      <c r="Q205" s="73"/>
      <c r="R205" s="52"/>
      <c r="S205" s="52"/>
      <c r="T205" s="52"/>
      <c r="U205" s="52"/>
    </row>
    <row r="206" spans="1:21" x14ac:dyDescent="0.35">
      <c r="A206" s="50"/>
      <c r="B206" s="1212"/>
      <c r="C206" s="1217"/>
      <c r="D206" s="1218"/>
      <c r="E206" s="1219"/>
      <c r="F206" s="68"/>
      <c r="G206" s="68"/>
      <c r="H206" s="69"/>
      <c r="I206" s="69"/>
      <c r="J206" s="69"/>
      <c r="K206" s="69"/>
      <c r="L206" s="69"/>
      <c r="M206" s="70"/>
      <c r="N206" s="69"/>
      <c r="O206" s="71" t="str">
        <f t="shared" ca="1" si="20"/>
        <v/>
      </c>
      <c r="P206" s="72" t="str">
        <f t="shared" ca="1" si="21"/>
        <v/>
      </c>
      <c r="Q206" s="73"/>
      <c r="R206" s="52"/>
      <c r="S206" s="52"/>
      <c r="T206" s="52"/>
      <c r="U206" s="52"/>
    </row>
    <row r="207" spans="1:21" x14ac:dyDescent="0.35">
      <c r="A207" s="50"/>
      <c r="B207" s="1212"/>
      <c r="C207" s="1217"/>
      <c r="D207" s="1218"/>
      <c r="E207" s="1219"/>
      <c r="F207" s="68"/>
      <c r="G207" s="68"/>
      <c r="H207" s="69"/>
      <c r="I207" s="69"/>
      <c r="J207" s="69"/>
      <c r="K207" s="69"/>
      <c r="L207" s="69"/>
      <c r="M207" s="70"/>
      <c r="N207" s="69"/>
      <c r="O207" s="71" t="str">
        <f t="shared" ca="1" si="20"/>
        <v/>
      </c>
      <c r="P207" s="72" t="str">
        <f t="shared" ca="1" si="21"/>
        <v/>
      </c>
      <c r="Q207" s="73"/>
      <c r="R207" s="52"/>
      <c r="S207" s="52"/>
      <c r="T207" s="52"/>
      <c r="U207" s="52"/>
    </row>
    <row r="208" spans="1:21" x14ac:dyDescent="0.35">
      <c r="A208" s="50"/>
      <c r="B208" s="1212"/>
      <c r="C208" s="1217"/>
      <c r="D208" s="1218"/>
      <c r="E208" s="1219"/>
      <c r="F208" s="68"/>
      <c r="G208" s="68"/>
      <c r="H208" s="69"/>
      <c r="I208" s="69"/>
      <c r="J208" s="69"/>
      <c r="K208" s="69"/>
      <c r="L208" s="69"/>
      <c r="M208" s="70"/>
      <c r="N208" s="69"/>
      <c r="O208" s="71" t="str">
        <f t="shared" ca="1" si="20"/>
        <v/>
      </c>
      <c r="P208" s="72" t="str">
        <f t="shared" ca="1" si="21"/>
        <v/>
      </c>
      <c r="Q208" s="73"/>
      <c r="R208" s="52"/>
      <c r="S208" s="52"/>
      <c r="T208" s="52"/>
      <c r="U208" s="52"/>
    </row>
    <row r="209" spans="1:21" x14ac:dyDescent="0.35">
      <c r="A209" s="50"/>
      <c r="B209" s="1212"/>
      <c r="C209" s="1217"/>
      <c r="D209" s="1218"/>
      <c r="E209" s="1219"/>
      <c r="F209" s="68"/>
      <c r="G209" s="68"/>
      <c r="H209" s="69"/>
      <c r="I209" s="69"/>
      <c r="J209" s="69"/>
      <c r="K209" s="69"/>
      <c r="L209" s="69"/>
      <c r="M209" s="70"/>
      <c r="N209" s="69"/>
      <c r="O209" s="71" t="str">
        <f t="shared" ca="1" si="20"/>
        <v/>
      </c>
      <c r="P209" s="72" t="str">
        <f t="shared" ca="1" si="21"/>
        <v/>
      </c>
      <c r="Q209" s="73"/>
      <c r="R209" s="52"/>
      <c r="S209" s="52"/>
      <c r="T209" s="52"/>
      <c r="U209" s="52"/>
    </row>
    <row r="210" spans="1:21" x14ac:dyDescent="0.35">
      <c r="A210" s="50"/>
      <c r="B210" s="1212"/>
      <c r="C210" s="1217"/>
      <c r="D210" s="1218"/>
      <c r="E210" s="1219"/>
      <c r="F210" s="68"/>
      <c r="G210" s="68"/>
      <c r="H210" s="69"/>
      <c r="I210" s="69"/>
      <c r="J210" s="69"/>
      <c r="K210" s="69"/>
      <c r="L210" s="69"/>
      <c r="M210" s="70"/>
      <c r="N210" s="69"/>
      <c r="O210" s="71" t="str">
        <f t="shared" ca="1" si="20"/>
        <v/>
      </c>
      <c r="P210" s="72" t="str">
        <f t="shared" ca="1" si="21"/>
        <v/>
      </c>
      <c r="Q210" s="73"/>
      <c r="R210" s="52"/>
      <c r="S210" s="52"/>
      <c r="T210" s="52"/>
      <c r="U210" s="52"/>
    </row>
    <row r="211" spans="1:21" x14ac:dyDescent="0.35">
      <c r="A211" s="50"/>
      <c r="B211" s="1212"/>
      <c r="C211" s="1217"/>
      <c r="D211" s="1218"/>
      <c r="E211" s="1219"/>
      <c r="F211" s="68"/>
      <c r="G211" s="68"/>
      <c r="H211" s="69"/>
      <c r="I211" s="69"/>
      <c r="J211" s="69"/>
      <c r="K211" s="69"/>
      <c r="L211" s="69"/>
      <c r="M211" s="70"/>
      <c r="N211" s="69"/>
      <c r="O211" s="71" t="str">
        <f t="shared" ca="1" si="20"/>
        <v/>
      </c>
      <c r="P211" s="72" t="str">
        <f t="shared" ca="1" si="21"/>
        <v/>
      </c>
      <c r="Q211" s="73"/>
      <c r="R211" s="52"/>
      <c r="S211" s="52"/>
      <c r="T211" s="52"/>
      <c r="U211" s="52"/>
    </row>
    <row r="212" spans="1:21" x14ac:dyDescent="0.35">
      <c r="A212" s="50"/>
      <c r="B212" s="1212"/>
      <c r="C212" s="1217"/>
      <c r="D212" s="1218"/>
      <c r="E212" s="1219"/>
      <c r="F212" s="68"/>
      <c r="G212" s="68"/>
      <c r="H212" s="69"/>
      <c r="I212" s="69"/>
      <c r="J212" s="69"/>
      <c r="K212" s="69"/>
      <c r="L212" s="69"/>
      <c r="M212" s="70"/>
      <c r="N212" s="69"/>
      <c r="O212" s="71" t="str">
        <f t="shared" ca="1" si="20"/>
        <v/>
      </c>
      <c r="P212" s="72" t="str">
        <f t="shared" ca="1" si="21"/>
        <v/>
      </c>
      <c r="Q212" s="73"/>
      <c r="R212" s="52"/>
      <c r="S212" s="52"/>
      <c r="T212" s="52"/>
      <c r="U212" s="52"/>
    </row>
    <row r="213" spans="1:21" x14ac:dyDescent="0.35">
      <c r="A213" s="50"/>
      <c r="B213" s="1212"/>
      <c r="C213" s="1217"/>
      <c r="D213" s="1218"/>
      <c r="E213" s="1219"/>
      <c r="F213" s="68"/>
      <c r="G213" s="68"/>
      <c r="H213" s="69"/>
      <c r="I213" s="69"/>
      <c r="J213" s="69"/>
      <c r="K213" s="69"/>
      <c r="L213" s="69"/>
      <c r="M213" s="70"/>
      <c r="N213" s="69"/>
      <c r="O213" s="71" t="str">
        <f t="shared" ca="1" si="20"/>
        <v/>
      </c>
      <c r="P213" s="72" t="str">
        <f t="shared" ca="1" si="21"/>
        <v/>
      </c>
      <c r="Q213" s="73"/>
      <c r="R213" s="52"/>
      <c r="S213" s="52"/>
      <c r="T213" s="52"/>
      <c r="U213" s="52"/>
    </row>
    <row r="214" spans="1:21" ht="15" thickBot="1" x14ac:dyDescent="0.4">
      <c r="A214" s="50"/>
      <c r="B214" s="1213"/>
      <c r="C214" s="1220"/>
      <c r="D214" s="1221"/>
      <c r="E214" s="1222"/>
      <c r="F214" s="74"/>
      <c r="G214" s="74"/>
      <c r="H214" s="75"/>
      <c r="I214" s="75"/>
      <c r="J214" s="75"/>
      <c r="K214" s="75"/>
      <c r="L214" s="75"/>
      <c r="M214" s="76"/>
      <c r="N214" s="75"/>
      <c r="O214" s="77" t="str">
        <f t="shared" ca="1" si="20"/>
        <v/>
      </c>
      <c r="P214" s="78" t="str">
        <f t="shared" ca="1" si="21"/>
        <v/>
      </c>
      <c r="Q214" s="79"/>
      <c r="R214" s="52"/>
      <c r="S214" s="52"/>
      <c r="T214" s="52"/>
      <c r="U214" s="52"/>
    </row>
    <row r="215" spans="1:21" x14ac:dyDescent="0.35">
      <c r="A215" s="50"/>
      <c r="B215" s="1211"/>
      <c r="C215" s="1214"/>
      <c r="D215" s="1215"/>
      <c r="E215" s="1216"/>
      <c r="F215" s="68">
        <v>42765</v>
      </c>
      <c r="G215" s="68"/>
      <c r="H215" s="69"/>
      <c r="I215" s="69"/>
      <c r="J215" s="69"/>
      <c r="K215" s="69"/>
      <c r="L215" s="69"/>
      <c r="M215" s="70" t="str">
        <f>IF(G215="","",G215-60)</f>
        <v/>
      </c>
      <c r="N215" s="69"/>
      <c r="O215" s="71" t="str">
        <f ca="1">IF(G215="","",IF(M215-NOW()&gt;30,"LEAD-TIME MORE THAN A MONTHS",IF(M215-NOW()&lt;30,"LEAD-TIME LESS THAN A MONTH","")))</f>
        <v/>
      </c>
      <c r="P215" s="72" t="str">
        <f ca="1">IF(O215="","",IF(O215="LEAD-TIME LESS THAN A MONTH","YES","NO"))</f>
        <v/>
      </c>
      <c r="Q215" s="73"/>
      <c r="R215" s="52"/>
      <c r="S215" s="52"/>
      <c r="T215" s="52"/>
      <c r="U215" s="52"/>
    </row>
    <row r="216" spans="1:21" x14ac:dyDescent="0.35">
      <c r="A216" s="50"/>
      <c r="B216" s="1212"/>
      <c r="C216" s="1217"/>
      <c r="D216" s="1218"/>
      <c r="E216" s="1219"/>
      <c r="F216" s="68"/>
      <c r="G216" s="68"/>
      <c r="H216" s="69"/>
      <c r="I216" s="69"/>
      <c r="J216" s="69"/>
      <c r="K216" s="69"/>
      <c r="L216" s="69"/>
      <c r="M216" s="70" t="str">
        <f>IF(G216="","",G216-60)</f>
        <v/>
      </c>
      <c r="N216" s="69"/>
      <c r="O216" s="71" t="str">
        <f t="shared" ref="O216:O231" ca="1" si="22">IF(G216="","",IF(M216-NOW()&gt;30,"LEAD-TIME MORE THAN A MONTHS",IF(M216-NOW()&lt;30,"LEAD-TIME LESS THAN A MONTH","")))</f>
        <v/>
      </c>
      <c r="P216" s="72" t="str">
        <f t="shared" ref="P216:P231" ca="1" si="23">IF(O216="","",IF(O216="LEAD-TIME LESS THAN A MONTH","YES","NO"))</f>
        <v/>
      </c>
      <c r="Q216" s="73"/>
      <c r="R216" s="52"/>
      <c r="S216" s="52"/>
      <c r="T216" s="52"/>
      <c r="U216" s="52"/>
    </row>
    <row r="217" spans="1:21" x14ac:dyDescent="0.35">
      <c r="A217" s="50"/>
      <c r="B217" s="1212"/>
      <c r="C217" s="1217"/>
      <c r="D217" s="1218"/>
      <c r="E217" s="1219"/>
      <c r="F217" s="68"/>
      <c r="G217" s="68"/>
      <c r="H217" s="69"/>
      <c r="I217" s="69"/>
      <c r="J217" s="69"/>
      <c r="K217" s="69"/>
      <c r="L217" s="69"/>
      <c r="M217" s="70"/>
      <c r="N217" s="69"/>
      <c r="O217" s="71" t="str">
        <f t="shared" ca="1" si="22"/>
        <v/>
      </c>
      <c r="P217" s="72" t="str">
        <f t="shared" ca="1" si="23"/>
        <v/>
      </c>
      <c r="Q217" s="73"/>
      <c r="R217" s="52"/>
      <c r="S217" s="52"/>
      <c r="T217" s="52"/>
      <c r="U217" s="52"/>
    </row>
    <row r="218" spans="1:21" x14ac:dyDescent="0.35">
      <c r="A218" s="50"/>
      <c r="B218" s="1212"/>
      <c r="C218" s="1217"/>
      <c r="D218" s="1218"/>
      <c r="E218" s="1219"/>
      <c r="F218" s="68"/>
      <c r="G218" s="68"/>
      <c r="H218" s="69"/>
      <c r="I218" s="69"/>
      <c r="J218" s="69"/>
      <c r="K218" s="69"/>
      <c r="L218" s="69"/>
      <c r="M218" s="70"/>
      <c r="N218" s="69"/>
      <c r="O218" s="71" t="str">
        <f t="shared" ca="1" si="22"/>
        <v/>
      </c>
      <c r="P218" s="72" t="str">
        <f t="shared" ca="1" si="23"/>
        <v/>
      </c>
      <c r="Q218" s="73"/>
      <c r="R218" s="52"/>
      <c r="S218" s="52"/>
      <c r="T218" s="52"/>
      <c r="U218" s="52"/>
    </row>
    <row r="219" spans="1:21" x14ac:dyDescent="0.35">
      <c r="A219" s="50"/>
      <c r="B219" s="1212"/>
      <c r="C219" s="1217"/>
      <c r="D219" s="1218"/>
      <c r="E219" s="1219"/>
      <c r="F219" s="68"/>
      <c r="G219" s="68"/>
      <c r="H219" s="69"/>
      <c r="I219" s="69"/>
      <c r="J219" s="69"/>
      <c r="K219" s="69"/>
      <c r="L219" s="69"/>
      <c r="M219" s="70"/>
      <c r="N219" s="69"/>
      <c r="O219" s="71" t="str">
        <f t="shared" ca="1" si="22"/>
        <v/>
      </c>
      <c r="P219" s="72" t="str">
        <f t="shared" ca="1" si="23"/>
        <v/>
      </c>
      <c r="Q219" s="73"/>
      <c r="R219" s="52"/>
      <c r="S219" s="52"/>
      <c r="T219" s="52"/>
      <c r="U219" s="52"/>
    </row>
    <row r="220" spans="1:21" x14ac:dyDescent="0.35">
      <c r="A220" s="50"/>
      <c r="B220" s="1212"/>
      <c r="C220" s="1217"/>
      <c r="D220" s="1218"/>
      <c r="E220" s="1219"/>
      <c r="F220" s="68"/>
      <c r="G220" s="68"/>
      <c r="H220" s="69"/>
      <c r="I220" s="69"/>
      <c r="J220" s="69"/>
      <c r="K220" s="69"/>
      <c r="L220" s="69"/>
      <c r="M220" s="70"/>
      <c r="N220" s="69"/>
      <c r="O220" s="71" t="str">
        <f t="shared" ca="1" si="22"/>
        <v/>
      </c>
      <c r="P220" s="72" t="str">
        <f t="shared" ca="1" si="23"/>
        <v/>
      </c>
      <c r="Q220" s="73"/>
      <c r="R220" s="52"/>
      <c r="S220" s="52"/>
      <c r="T220" s="52"/>
      <c r="U220" s="52"/>
    </row>
    <row r="221" spans="1:21" x14ac:dyDescent="0.35">
      <c r="A221" s="50"/>
      <c r="B221" s="1212"/>
      <c r="C221" s="1217"/>
      <c r="D221" s="1218"/>
      <c r="E221" s="1219"/>
      <c r="F221" s="68"/>
      <c r="G221" s="68"/>
      <c r="H221" s="69"/>
      <c r="I221" s="69"/>
      <c r="J221" s="69"/>
      <c r="K221" s="69"/>
      <c r="L221" s="69"/>
      <c r="M221" s="70"/>
      <c r="N221" s="69"/>
      <c r="O221" s="71" t="str">
        <f t="shared" ca="1" si="22"/>
        <v/>
      </c>
      <c r="P221" s="72" t="str">
        <f t="shared" ca="1" si="23"/>
        <v/>
      </c>
      <c r="Q221" s="73"/>
      <c r="R221" s="52"/>
      <c r="S221" s="52"/>
      <c r="T221" s="52"/>
      <c r="U221" s="52"/>
    </row>
    <row r="222" spans="1:21" x14ac:dyDescent="0.35">
      <c r="A222" s="50"/>
      <c r="B222" s="1212"/>
      <c r="C222" s="1217"/>
      <c r="D222" s="1218"/>
      <c r="E222" s="1219"/>
      <c r="F222" s="68"/>
      <c r="G222" s="68"/>
      <c r="H222" s="69"/>
      <c r="I222" s="69"/>
      <c r="J222" s="69"/>
      <c r="K222" s="69"/>
      <c r="L222" s="69"/>
      <c r="M222" s="70"/>
      <c r="N222" s="69"/>
      <c r="O222" s="71" t="str">
        <f t="shared" ca="1" si="22"/>
        <v/>
      </c>
      <c r="P222" s="72" t="str">
        <f t="shared" ca="1" si="23"/>
        <v/>
      </c>
      <c r="Q222" s="73"/>
      <c r="R222" s="52"/>
      <c r="S222" s="52"/>
      <c r="T222" s="52"/>
      <c r="U222" s="52"/>
    </row>
    <row r="223" spans="1:21" x14ac:dyDescent="0.35">
      <c r="A223" s="50"/>
      <c r="B223" s="1212"/>
      <c r="C223" s="1217"/>
      <c r="D223" s="1218"/>
      <c r="E223" s="1219"/>
      <c r="F223" s="68"/>
      <c r="G223" s="68"/>
      <c r="H223" s="69"/>
      <c r="I223" s="69"/>
      <c r="J223" s="69"/>
      <c r="K223" s="69"/>
      <c r="L223" s="69"/>
      <c r="M223" s="70"/>
      <c r="N223" s="69"/>
      <c r="O223" s="71" t="str">
        <f t="shared" ca="1" si="22"/>
        <v/>
      </c>
      <c r="P223" s="72" t="str">
        <f t="shared" ca="1" si="23"/>
        <v/>
      </c>
      <c r="Q223" s="73"/>
      <c r="R223" s="52"/>
      <c r="S223" s="52"/>
      <c r="T223" s="52"/>
      <c r="U223" s="52"/>
    </row>
    <row r="224" spans="1:21" x14ac:dyDescent="0.35">
      <c r="A224" s="50"/>
      <c r="B224" s="1212"/>
      <c r="C224" s="1217"/>
      <c r="D224" s="1218"/>
      <c r="E224" s="1219"/>
      <c r="F224" s="68"/>
      <c r="G224" s="68"/>
      <c r="H224" s="69"/>
      <c r="I224" s="69"/>
      <c r="J224" s="69"/>
      <c r="K224" s="69"/>
      <c r="L224" s="69"/>
      <c r="M224" s="70"/>
      <c r="N224" s="69"/>
      <c r="O224" s="71" t="str">
        <f t="shared" ca="1" si="22"/>
        <v/>
      </c>
      <c r="P224" s="72" t="str">
        <f t="shared" ca="1" si="23"/>
        <v/>
      </c>
      <c r="Q224" s="73"/>
      <c r="R224" s="52"/>
      <c r="S224" s="52"/>
      <c r="T224" s="52"/>
      <c r="U224" s="52"/>
    </row>
    <row r="225" spans="1:21" x14ac:dyDescent="0.35">
      <c r="A225" s="50"/>
      <c r="B225" s="1212"/>
      <c r="C225" s="1217"/>
      <c r="D225" s="1218"/>
      <c r="E225" s="1219"/>
      <c r="F225" s="68"/>
      <c r="G225" s="68"/>
      <c r="H225" s="69"/>
      <c r="I225" s="69"/>
      <c r="J225" s="69"/>
      <c r="K225" s="69"/>
      <c r="L225" s="69"/>
      <c r="M225" s="70"/>
      <c r="N225" s="69"/>
      <c r="O225" s="71" t="str">
        <f t="shared" ca="1" si="22"/>
        <v/>
      </c>
      <c r="P225" s="72" t="str">
        <f t="shared" ca="1" si="23"/>
        <v/>
      </c>
      <c r="Q225" s="73"/>
      <c r="R225" s="52"/>
      <c r="S225" s="52"/>
      <c r="T225" s="52"/>
      <c r="U225" s="52"/>
    </row>
    <row r="226" spans="1:21" x14ac:dyDescent="0.35">
      <c r="A226" s="50"/>
      <c r="B226" s="1212"/>
      <c r="C226" s="1217"/>
      <c r="D226" s="1218"/>
      <c r="E226" s="1219"/>
      <c r="F226" s="68"/>
      <c r="G226" s="68"/>
      <c r="H226" s="69"/>
      <c r="I226" s="69"/>
      <c r="J226" s="69"/>
      <c r="K226" s="69"/>
      <c r="L226" s="69"/>
      <c r="M226" s="70"/>
      <c r="N226" s="69"/>
      <c r="O226" s="71" t="str">
        <f t="shared" ca="1" si="22"/>
        <v/>
      </c>
      <c r="P226" s="72" t="str">
        <f t="shared" ca="1" si="23"/>
        <v/>
      </c>
      <c r="Q226" s="73"/>
      <c r="R226" s="52"/>
      <c r="S226" s="52"/>
      <c r="T226" s="52"/>
      <c r="U226" s="52"/>
    </row>
    <row r="227" spans="1:21" x14ac:dyDescent="0.35">
      <c r="A227" s="50"/>
      <c r="B227" s="1212"/>
      <c r="C227" s="1217"/>
      <c r="D227" s="1218"/>
      <c r="E227" s="1219"/>
      <c r="F227" s="68"/>
      <c r="G227" s="68"/>
      <c r="H227" s="69"/>
      <c r="I227" s="69"/>
      <c r="J227" s="69"/>
      <c r="K227" s="69"/>
      <c r="L227" s="69"/>
      <c r="M227" s="70"/>
      <c r="N227" s="69"/>
      <c r="O227" s="71" t="str">
        <f t="shared" ca="1" si="22"/>
        <v/>
      </c>
      <c r="P227" s="72" t="str">
        <f t="shared" ca="1" si="23"/>
        <v/>
      </c>
      <c r="Q227" s="73"/>
      <c r="R227" s="52"/>
      <c r="S227" s="52"/>
      <c r="T227" s="52"/>
      <c r="U227" s="52"/>
    </row>
    <row r="228" spans="1:21" x14ac:dyDescent="0.35">
      <c r="A228" s="50"/>
      <c r="B228" s="1212"/>
      <c r="C228" s="1217"/>
      <c r="D228" s="1218"/>
      <c r="E228" s="1219"/>
      <c r="F228" s="68"/>
      <c r="G228" s="68"/>
      <c r="H228" s="69"/>
      <c r="I228" s="69"/>
      <c r="J228" s="69"/>
      <c r="K228" s="69"/>
      <c r="L228" s="69"/>
      <c r="M228" s="70"/>
      <c r="N228" s="69"/>
      <c r="O228" s="71" t="str">
        <f t="shared" ca="1" si="22"/>
        <v/>
      </c>
      <c r="P228" s="72" t="str">
        <f t="shared" ca="1" si="23"/>
        <v/>
      </c>
      <c r="Q228" s="73"/>
      <c r="R228" s="52"/>
      <c r="S228" s="52"/>
      <c r="T228" s="52"/>
      <c r="U228" s="52"/>
    </row>
    <row r="229" spans="1:21" x14ac:dyDescent="0.35">
      <c r="A229" s="50"/>
      <c r="B229" s="1212"/>
      <c r="C229" s="1217"/>
      <c r="D229" s="1218"/>
      <c r="E229" s="1219"/>
      <c r="F229" s="68"/>
      <c r="G229" s="68"/>
      <c r="H229" s="69"/>
      <c r="I229" s="69"/>
      <c r="J229" s="69"/>
      <c r="K229" s="69"/>
      <c r="L229" s="69"/>
      <c r="M229" s="70"/>
      <c r="N229" s="69"/>
      <c r="O229" s="71" t="str">
        <f t="shared" ca="1" si="22"/>
        <v/>
      </c>
      <c r="P229" s="72" t="str">
        <f t="shared" ca="1" si="23"/>
        <v/>
      </c>
      <c r="Q229" s="73"/>
      <c r="R229" s="52"/>
      <c r="S229" s="52"/>
      <c r="T229" s="52"/>
      <c r="U229" s="52"/>
    </row>
    <row r="230" spans="1:21" x14ac:dyDescent="0.35">
      <c r="A230" s="50"/>
      <c r="B230" s="1212"/>
      <c r="C230" s="1217"/>
      <c r="D230" s="1218"/>
      <c r="E230" s="1219"/>
      <c r="F230" s="68"/>
      <c r="G230" s="68"/>
      <c r="H230" s="69"/>
      <c r="I230" s="69"/>
      <c r="J230" s="69"/>
      <c r="K230" s="69"/>
      <c r="L230" s="69"/>
      <c r="M230" s="70"/>
      <c r="N230" s="69"/>
      <c r="O230" s="71" t="str">
        <f t="shared" ca="1" si="22"/>
        <v/>
      </c>
      <c r="P230" s="72" t="str">
        <f t="shared" ca="1" si="23"/>
        <v/>
      </c>
      <c r="Q230" s="73"/>
      <c r="R230" s="52"/>
      <c r="S230" s="52"/>
      <c r="T230" s="52"/>
      <c r="U230" s="52"/>
    </row>
    <row r="231" spans="1:21" ht="15" thickBot="1" x14ac:dyDescent="0.4">
      <c r="A231" s="50"/>
      <c r="B231" s="1213"/>
      <c r="C231" s="1220"/>
      <c r="D231" s="1221"/>
      <c r="E231" s="1222"/>
      <c r="F231" s="74"/>
      <c r="G231" s="74"/>
      <c r="H231" s="75"/>
      <c r="I231" s="75"/>
      <c r="J231" s="75"/>
      <c r="K231" s="75"/>
      <c r="L231" s="75"/>
      <c r="M231" s="76"/>
      <c r="N231" s="75"/>
      <c r="O231" s="77" t="str">
        <f t="shared" ca="1" si="22"/>
        <v/>
      </c>
      <c r="P231" s="78" t="str">
        <f t="shared" ca="1" si="23"/>
        <v/>
      </c>
      <c r="Q231" s="79"/>
      <c r="R231" s="52"/>
      <c r="S231" s="52"/>
      <c r="T231" s="52"/>
      <c r="U231" s="52"/>
    </row>
    <row r="232" spans="1:21" x14ac:dyDescent="0.35">
      <c r="A232" s="50"/>
      <c r="B232" s="1211"/>
      <c r="C232" s="1214"/>
      <c r="D232" s="1215"/>
      <c r="E232" s="1216"/>
      <c r="F232" s="68">
        <v>42765</v>
      </c>
      <c r="G232" s="68"/>
      <c r="H232" s="69"/>
      <c r="I232" s="69"/>
      <c r="J232" s="69"/>
      <c r="K232" s="69"/>
      <c r="L232" s="69"/>
      <c r="M232" s="70" t="str">
        <f>IF(G232="","",G232-60)</f>
        <v/>
      </c>
      <c r="N232" s="69"/>
      <c r="O232" s="71" t="str">
        <f ca="1">IF(G232="","",IF(M232-NOW()&gt;30,"LEAD-TIME MORE THAN A MONTHS",IF(M232-NOW()&lt;30,"LEAD-TIME LESS THAN A MONTH","")))</f>
        <v/>
      </c>
      <c r="P232" s="72" t="str">
        <f ca="1">IF(O232="","",IF(O232="LEAD-TIME LESS THAN A MONTH","YES","NO"))</f>
        <v/>
      </c>
      <c r="Q232" s="73"/>
      <c r="R232" s="52"/>
      <c r="S232" s="52"/>
      <c r="T232" s="52"/>
      <c r="U232" s="52"/>
    </row>
    <row r="233" spans="1:21" x14ac:dyDescent="0.35">
      <c r="A233" s="50"/>
      <c r="B233" s="1212"/>
      <c r="C233" s="1217"/>
      <c r="D233" s="1218"/>
      <c r="E233" s="1219"/>
      <c r="F233" s="68"/>
      <c r="G233" s="68"/>
      <c r="H233" s="69"/>
      <c r="I233" s="69"/>
      <c r="J233" s="69"/>
      <c r="K233" s="69"/>
      <c r="L233" s="69"/>
      <c r="M233" s="70" t="str">
        <f>IF(G233="","",G233-60)</f>
        <v/>
      </c>
      <c r="N233" s="69"/>
      <c r="O233" s="71" t="str">
        <f t="shared" ref="O233:O248" ca="1" si="24">IF(G233="","",IF(M233-NOW()&gt;30,"LEAD-TIME MORE THAN A MONTHS",IF(M233-NOW()&lt;30,"LEAD-TIME LESS THAN A MONTH","")))</f>
        <v/>
      </c>
      <c r="P233" s="72" t="str">
        <f t="shared" ref="P233:P248" ca="1" si="25">IF(O233="","",IF(O233="LEAD-TIME LESS THAN A MONTH","YES","NO"))</f>
        <v/>
      </c>
      <c r="Q233" s="73"/>
      <c r="R233" s="52"/>
      <c r="S233" s="52"/>
      <c r="T233" s="52"/>
      <c r="U233" s="52"/>
    </row>
    <row r="234" spans="1:21" x14ac:dyDescent="0.35">
      <c r="A234" s="50"/>
      <c r="B234" s="1212"/>
      <c r="C234" s="1217"/>
      <c r="D234" s="1218"/>
      <c r="E234" s="1219"/>
      <c r="F234" s="68"/>
      <c r="G234" s="68"/>
      <c r="H234" s="69"/>
      <c r="I234" s="69"/>
      <c r="J234" s="69"/>
      <c r="K234" s="69"/>
      <c r="L234" s="69"/>
      <c r="M234" s="70"/>
      <c r="N234" s="69"/>
      <c r="O234" s="71" t="str">
        <f t="shared" ca="1" si="24"/>
        <v/>
      </c>
      <c r="P234" s="72" t="str">
        <f t="shared" ca="1" si="25"/>
        <v/>
      </c>
      <c r="Q234" s="73"/>
      <c r="R234" s="52"/>
      <c r="S234" s="52"/>
      <c r="T234" s="52"/>
      <c r="U234" s="52"/>
    </row>
    <row r="235" spans="1:21" x14ac:dyDescent="0.35">
      <c r="A235" s="50"/>
      <c r="B235" s="1212"/>
      <c r="C235" s="1217"/>
      <c r="D235" s="1218"/>
      <c r="E235" s="1219"/>
      <c r="F235" s="68"/>
      <c r="G235" s="68"/>
      <c r="H235" s="69"/>
      <c r="I235" s="69"/>
      <c r="J235" s="69"/>
      <c r="K235" s="69"/>
      <c r="L235" s="69"/>
      <c r="M235" s="70"/>
      <c r="N235" s="69"/>
      <c r="O235" s="71" t="str">
        <f t="shared" ca="1" si="24"/>
        <v/>
      </c>
      <c r="P235" s="72" t="str">
        <f t="shared" ca="1" si="25"/>
        <v/>
      </c>
      <c r="Q235" s="73"/>
      <c r="R235" s="52"/>
      <c r="S235" s="52"/>
      <c r="T235" s="52"/>
      <c r="U235" s="52"/>
    </row>
    <row r="236" spans="1:21" x14ac:dyDescent="0.35">
      <c r="A236" s="50"/>
      <c r="B236" s="1212"/>
      <c r="C236" s="1217"/>
      <c r="D236" s="1218"/>
      <c r="E236" s="1219"/>
      <c r="F236" s="68"/>
      <c r="G236" s="68"/>
      <c r="H236" s="69"/>
      <c r="I236" s="69"/>
      <c r="J236" s="69"/>
      <c r="K236" s="69"/>
      <c r="L236" s="69"/>
      <c r="M236" s="70"/>
      <c r="N236" s="69"/>
      <c r="O236" s="71" t="str">
        <f t="shared" ca="1" si="24"/>
        <v/>
      </c>
      <c r="P236" s="72" t="str">
        <f t="shared" ca="1" si="25"/>
        <v/>
      </c>
      <c r="Q236" s="73"/>
      <c r="R236" s="52"/>
      <c r="S236" s="52"/>
      <c r="T236" s="52"/>
      <c r="U236" s="52"/>
    </row>
    <row r="237" spans="1:21" x14ac:dyDescent="0.35">
      <c r="A237" s="50"/>
      <c r="B237" s="1212"/>
      <c r="C237" s="1217"/>
      <c r="D237" s="1218"/>
      <c r="E237" s="1219"/>
      <c r="F237" s="68"/>
      <c r="G237" s="68"/>
      <c r="H237" s="69"/>
      <c r="I237" s="69"/>
      <c r="J237" s="69"/>
      <c r="K237" s="69"/>
      <c r="L237" s="69"/>
      <c r="M237" s="70"/>
      <c r="N237" s="69"/>
      <c r="O237" s="71" t="str">
        <f t="shared" ca="1" si="24"/>
        <v/>
      </c>
      <c r="P237" s="72" t="str">
        <f t="shared" ca="1" si="25"/>
        <v/>
      </c>
      <c r="Q237" s="73"/>
      <c r="R237" s="52"/>
      <c r="S237" s="52"/>
      <c r="T237" s="52"/>
      <c r="U237" s="52"/>
    </row>
    <row r="238" spans="1:21" x14ac:dyDescent="0.35">
      <c r="A238" s="50"/>
      <c r="B238" s="1212"/>
      <c r="C238" s="1217"/>
      <c r="D238" s="1218"/>
      <c r="E238" s="1219"/>
      <c r="F238" s="68"/>
      <c r="G238" s="68"/>
      <c r="H238" s="69"/>
      <c r="I238" s="69"/>
      <c r="J238" s="69"/>
      <c r="K238" s="69"/>
      <c r="L238" s="69"/>
      <c r="M238" s="70"/>
      <c r="N238" s="69"/>
      <c r="O238" s="71" t="str">
        <f t="shared" ca="1" si="24"/>
        <v/>
      </c>
      <c r="P238" s="72" t="str">
        <f t="shared" ca="1" si="25"/>
        <v/>
      </c>
      <c r="Q238" s="73"/>
      <c r="R238" s="52"/>
      <c r="S238" s="52"/>
      <c r="T238" s="52"/>
      <c r="U238" s="52"/>
    </row>
    <row r="239" spans="1:21" x14ac:dyDescent="0.35">
      <c r="A239" s="50"/>
      <c r="B239" s="1212"/>
      <c r="C239" s="1217"/>
      <c r="D239" s="1218"/>
      <c r="E239" s="1219"/>
      <c r="F239" s="68"/>
      <c r="G239" s="68"/>
      <c r="H239" s="69"/>
      <c r="I239" s="69"/>
      <c r="J239" s="69"/>
      <c r="K239" s="69"/>
      <c r="L239" s="69"/>
      <c r="M239" s="70"/>
      <c r="N239" s="69"/>
      <c r="O239" s="71" t="str">
        <f t="shared" ca="1" si="24"/>
        <v/>
      </c>
      <c r="P239" s="72" t="str">
        <f t="shared" ca="1" si="25"/>
        <v/>
      </c>
      <c r="Q239" s="73"/>
      <c r="R239" s="52"/>
      <c r="S239" s="52"/>
      <c r="T239" s="52"/>
      <c r="U239" s="52"/>
    </row>
    <row r="240" spans="1:21" x14ac:dyDescent="0.35">
      <c r="A240" s="50"/>
      <c r="B240" s="1212"/>
      <c r="C240" s="1217"/>
      <c r="D240" s="1218"/>
      <c r="E240" s="1219"/>
      <c r="F240" s="68"/>
      <c r="G240" s="68"/>
      <c r="H240" s="69"/>
      <c r="I240" s="69"/>
      <c r="J240" s="69"/>
      <c r="K240" s="69"/>
      <c r="L240" s="69"/>
      <c r="M240" s="70"/>
      <c r="N240" s="69"/>
      <c r="O240" s="71" t="str">
        <f t="shared" ca="1" si="24"/>
        <v/>
      </c>
      <c r="P240" s="72" t="str">
        <f t="shared" ca="1" si="25"/>
        <v/>
      </c>
      <c r="Q240" s="73"/>
      <c r="R240" s="52"/>
      <c r="S240" s="52"/>
      <c r="T240" s="52"/>
      <c r="U240" s="52"/>
    </row>
    <row r="241" spans="1:21" x14ac:dyDescent="0.35">
      <c r="A241" s="50"/>
      <c r="B241" s="1212"/>
      <c r="C241" s="1217"/>
      <c r="D241" s="1218"/>
      <c r="E241" s="1219"/>
      <c r="F241" s="68"/>
      <c r="G241" s="68"/>
      <c r="H241" s="69"/>
      <c r="I241" s="69"/>
      <c r="J241" s="69"/>
      <c r="K241" s="69"/>
      <c r="L241" s="69"/>
      <c r="M241" s="70"/>
      <c r="N241" s="69"/>
      <c r="O241" s="71" t="str">
        <f t="shared" ca="1" si="24"/>
        <v/>
      </c>
      <c r="P241" s="72" t="str">
        <f t="shared" ca="1" si="25"/>
        <v/>
      </c>
      <c r="Q241" s="73"/>
      <c r="R241" s="52"/>
      <c r="S241" s="52"/>
      <c r="T241" s="52"/>
      <c r="U241" s="52"/>
    </row>
    <row r="242" spans="1:21" x14ac:dyDescent="0.35">
      <c r="A242" s="50"/>
      <c r="B242" s="1212"/>
      <c r="C242" s="1217"/>
      <c r="D242" s="1218"/>
      <c r="E242" s="1219"/>
      <c r="F242" s="68"/>
      <c r="G242" s="68"/>
      <c r="H242" s="69"/>
      <c r="I242" s="69"/>
      <c r="J242" s="69"/>
      <c r="K242" s="69"/>
      <c r="L242" s="69"/>
      <c r="M242" s="70"/>
      <c r="N242" s="69"/>
      <c r="O242" s="71" t="str">
        <f t="shared" ca="1" si="24"/>
        <v/>
      </c>
      <c r="P242" s="72" t="str">
        <f t="shared" ca="1" si="25"/>
        <v/>
      </c>
      <c r="Q242" s="73"/>
      <c r="R242" s="52"/>
      <c r="S242" s="52"/>
      <c r="T242" s="52"/>
      <c r="U242" s="52"/>
    </row>
    <row r="243" spans="1:21" x14ac:dyDescent="0.35">
      <c r="A243" s="50"/>
      <c r="B243" s="1212"/>
      <c r="C243" s="1217"/>
      <c r="D243" s="1218"/>
      <c r="E243" s="1219"/>
      <c r="F243" s="68"/>
      <c r="G243" s="68"/>
      <c r="H243" s="69"/>
      <c r="I243" s="69"/>
      <c r="J243" s="69"/>
      <c r="K243" s="69"/>
      <c r="L243" s="69"/>
      <c r="M243" s="70"/>
      <c r="N243" s="69"/>
      <c r="O243" s="71" t="str">
        <f t="shared" ca="1" si="24"/>
        <v/>
      </c>
      <c r="P243" s="72" t="str">
        <f t="shared" ca="1" si="25"/>
        <v/>
      </c>
      <c r="Q243" s="73"/>
      <c r="R243" s="52"/>
      <c r="S243" s="52"/>
      <c r="T243" s="52"/>
      <c r="U243" s="52"/>
    </row>
    <row r="244" spans="1:21" x14ac:dyDescent="0.35">
      <c r="A244" s="50"/>
      <c r="B244" s="1212"/>
      <c r="C244" s="1217"/>
      <c r="D244" s="1218"/>
      <c r="E244" s="1219"/>
      <c r="F244" s="68"/>
      <c r="G244" s="68"/>
      <c r="H244" s="69"/>
      <c r="I244" s="69"/>
      <c r="J244" s="69"/>
      <c r="K244" s="69"/>
      <c r="L244" s="69"/>
      <c r="M244" s="70"/>
      <c r="N244" s="69"/>
      <c r="O244" s="71" t="str">
        <f t="shared" ca="1" si="24"/>
        <v/>
      </c>
      <c r="P244" s="72" t="str">
        <f t="shared" ca="1" si="25"/>
        <v/>
      </c>
      <c r="Q244" s="73"/>
      <c r="R244" s="52"/>
      <c r="S244" s="52"/>
      <c r="T244" s="52"/>
      <c r="U244" s="52"/>
    </row>
    <row r="245" spans="1:21" x14ac:dyDescent="0.35">
      <c r="A245" s="50"/>
      <c r="B245" s="1212"/>
      <c r="C245" s="1217"/>
      <c r="D245" s="1218"/>
      <c r="E245" s="1219"/>
      <c r="F245" s="68"/>
      <c r="G245" s="68"/>
      <c r="H245" s="69"/>
      <c r="I245" s="69"/>
      <c r="J245" s="69"/>
      <c r="K245" s="69"/>
      <c r="L245" s="69"/>
      <c r="M245" s="70"/>
      <c r="N245" s="69"/>
      <c r="O245" s="71" t="str">
        <f t="shared" ca="1" si="24"/>
        <v/>
      </c>
      <c r="P245" s="72" t="str">
        <f t="shared" ca="1" si="25"/>
        <v/>
      </c>
      <c r="Q245" s="73"/>
      <c r="R245" s="52"/>
      <c r="S245" s="52"/>
      <c r="T245" s="52"/>
      <c r="U245" s="52"/>
    </row>
    <row r="246" spans="1:21" x14ac:dyDescent="0.35">
      <c r="A246" s="50"/>
      <c r="B246" s="1212"/>
      <c r="C246" s="1217"/>
      <c r="D246" s="1218"/>
      <c r="E246" s="1219"/>
      <c r="F246" s="68"/>
      <c r="G246" s="68"/>
      <c r="H246" s="69"/>
      <c r="I246" s="69"/>
      <c r="J246" s="69"/>
      <c r="K246" s="69"/>
      <c r="L246" s="69"/>
      <c r="M246" s="70"/>
      <c r="N246" s="69"/>
      <c r="O246" s="71" t="str">
        <f t="shared" ca="1" si="24"/>
        <v/>
      </c>
      <c r="P246" s="72" t="str">
        <f t="shared" ca="1" si="25"/>
        <v/>
      </c>
      <c r="Q246" s="73"/>
      <c r="R246" s="52"/>
      <c r="S246" s="52"/>
      <c r="T246" s="52"/>
      <c r="U246" s="52"/>
    </row>
    <row r="247" spans="1:21" x14ac:dyDescent="0.35">
      <c r="A247" s="50"/>
      <c r="B247" s="1212"/>
      <c r="C247" s="1217"/>
      <c r="D247" s="1218"/>
      <c r="E247" s="1219"/>
      <c r="F247" s="68"/>
      <c r="G247" s="68"/>
      <c r="H247" s="69"/>
      <c r="I247" s="69"/>
      <c r="J247" s="69"/>
      <c r="K247" s="69"/>
      <c r="L247" s="69"/>
      <c r="M247" s="70"/>
      <c r="N247" s="69"/>
      <c r="O247" s="71" t="str">
        <f t="shared" ca="1" si="24"/>
        <v/>
      </c>
      <c r="P247" s="72" t="str">
        <f t="shared" ca="1" si="25"/>
        <v/>
      </c>
      <c r="Q247" s="73"/>
      <c r="R247" s="52"/>
      <c r="S247" s="52"/>
      <c r="T247" s="52"/>
      <c r="U247" s="52"/>
    </row>
    <row r="248" spans="1:21" ht="15" thickBot="1" x14ac:dyDescent="0.4">
      <c r="A248" s="50"/>
      <c r="B248" s="1213"/>
      <c r="C248" s="1220"/>
      <c r="D248" s="1221"/>
      <c r="E248" s="1222"/>
      <c r="F248" s="74"/>
      <c r="G248" s="74"/>
      <c r="H248" s="75"/>
      <c r="I248" s="75"/>
      <c r="J248" s="75"/>
      <c r="K248" s="75"/>
      <c r="L248" s="75"/>
      <c r="M248" s="76"/>
      <c r="N248" s="75"/>
      <c r="O248" s="77" t="str">
        <f t="shared" ca="1" si="24"/>
        <v/>
      </c>
      <c r="P248" s="78" t="str">
        <f t="shared" ca="1" si="25"/>
        <v/>
      </c>
      <c r="Q248" s="79"/>
      <c r="R248" s="52"/>
      <c r="S248" s="52"/>
      <c r="T248" s="52"/>
      <c r="U248" s="52"/>
    </row>
    <row r="249" spans="1:21" x14ac:dyDescent="0.35">
      <c r="A249" s="50"/>
      <c r="B249" s="1211"/>
      <c r="C249" s="1214"/>
      <c r="D249" s="1215"/>
      <c r="E249" s="1216"/>
      <c r="F249" s="68">
        <v>42765</v>
      </c>
      <c r="G249" s="68"/>
      <c r="H249" s="69"/>
      <c r="I249" s="69"/>
      <c r="J249" s="69"/>
      <c r="K249" s="69"/>
      <c r="L249" s="69"/>
      <c r="M249" s="70" t="str">
        <f>IF(G249="","",G249-60)</f>
        <v/>
      </c>
      <c r="N249" s="69"/>
      <c r="O249" s="71" t="str">
        <f ca="1">IF(G249="","",IF(M249-NOW()&gt;30,"LEAD-TIME MORE THAN A MONTHS",IF(M249-NOW()&lt;30,"LEAD-TIME LESS THAN A MONTH","")))</f>
        <v/>
      </c>
      <c r="P249" s="72" t="str">
        <f ca="1">IF(O249="","",IF(O249="LEAD-TIME LESS THAN A MONTH","YES","NO"))</f>
        <v/>
      </c>
      <c r="Q249" s="73"/>
      <c r="R249" s="52"/>
      <c r="S249" s="52"/>
      <c r="T249" s="52"/>
      <c r="U249" s="52"/>
    </row>
    <row r="250" spans="1:21" x14ac:dyDescent="0.35">
      <c r="A250" s="50"/>
      <c r="B250" s="1212"/>
      <c r="C250" s="1217"/>
      <c r="D250" s="1218"/>
      <c r="E250" s="1219"/>
      <c r="F250" s="68"/>
      <c r="G250" s="68"/>
      <c r="H250" s="69"/>
      <c r="I250" s="69"/>
      <c r="J250" s="69"/>
      <c r="K250" s="69"/>
      <c r="L250" s="69"/>
      <c r="M250" s="70" t="str">
        <f>IF(G250="","",G250-60)</f>
        <v/>
      </c>
      <c r="N250" s="69"/>
      <c r="O250" s="71" t="str">
        <f t="shared" ref="O250:O265" ca="1" si="26">IF(G250="","",IF(M250-NOW()&gt;30,"LEAD-TIME MORE THAN A MONTHS",IF(M250-NOW()&lt;30,"LEAD-TIME LESS THAN A MONTH","")))</f>
        <v/>
      </c>
      <c r="P250" s="72" t="str">
        <f t="shared" ref="P250:P265" ca="1" si="27">IF(O250="","",IF(O250="LEAD-TIME LESS THAN A MONTH","YES","NO"))</f>
        <v/>
      </c>
      <c r="Q250" s="73"/>
      <c r="R250" s="52"/>
      <c r="S250" s="52"/>
      <c r="T250" s="52"/>
      <c r="U250" s="52"/>
    </row>
    <row r="251" spans="1:21" x14ac:dyDescent="0.35">
      <c r="A251" s="50"/>
      <c r="B251" s="1212"/>
      <c r="C251" s="1217"/>
      <c r="D251" s="1218"/>
      <c r="E251" s="1219"/>
      <c r="F251" s="68"/>
      <c r="G251" s="68"/>
      <c r="H251" s="69"/>
      <c r="I251" s="69"/>
      <c r="J251" s="69"/>
      <c r="K251" s="69"/>
      <c r="L251" s="69"/>
      <c r="M251" s="70"/>
      <c r="N251" s="69"/>
      <c r="O251" s="71" t="str">
        <f t="shared" ca="1" si="26"/>
        <v/>
      </c>
      <c r="P251" s="72" t="str">
        <f t="shared" ca="1" si="27"/>
        <v/>
      </c>
      <c r="Q251" s="73"/>
      <c r="R251" s="52"/>
      <c r="S251" s="52"/>
      <c r="T251" s="52"/>
      <c r="U251" s="52"/>
    </row>
    <row r="252" spans="1:21" x14ac:dyDescent="0.35">
      <c r="A252" s="50"/>
      <c r="B252" s="1212"/>
      <c r="C252" s="1217"/>
      <c r="D252" s="1218"/>
      <c r="E252" s="1219"/>
      <c r="F252" s="68"/>
      <c r="G252" s="68"/>
      <c r="H252" s="69"/>
      <c r="I252" s="69"/>
      <c r="J252" s="69"/>
      <c r="K252" s="69"/>
      <c r="L252" s="69"/>
      <c r="M252" s="70"/>
      <c r="N252" s="69"/>
      <c r="O252" s="71" t="str">
        <f t="shared" ca="1" si="26"/>
        <v/>
      </c>
      <c r="P252" s="72" t="str">
        <f t="shared" ca="1" si="27"/>
        <v/>
      </c>
      <c r="Q252" s="73"/>
      <c r="R252" s="52"/>
      <c r="S252" s="52"/>
      <c r="T252" s="52"/>
      <c r="U252" s="52"/>
    </row>
    <row r="253" spans="1:21" x14ac:dyDescent="0.35">
      <c r="A253" s="50"/>
      <c r="B253" s="1212"/>
      <c r="C253" s="1217"/>
      <c r="D253" s="1218"/>
      <c r="E253" s="1219"/>
      <c r="F253" s="68"/>
      <c r="G253" s="68"/>
      <c r="H253" s="69"/>
      <c r="I253" s="69"/>
      <c r="J253" s="69"/>
      <c r="K253" s="69"/>
      <c r="L253" s="69"/>
      <c r="M253" s="70"/>
      <c r="N253" s="69"/>
      <c r="O253" s="71" t="str">
        <f t="shared" ca="1" si="26"/>
        <v/>
      </c>
      <c r="P253" s="72" t="str">
        <f t="shared" ca="1" si="27"/>
        <v/>
      </c>
      <c r="Q253" s="73"/>
      <c r="R253" s="52"/>
      <c r="S253" s="52"/>
      <c r="T253" s="52"/>
      <c r="U253" s="52"/>
    </row>
    <row r="254" spans="1:21" x14ac:dyDescent="0.35">
      <c r="A254" s="50"/>
      <c r="B254" s="1212"/>
      <c r="C254" s="1217"/>
      <c r="D254" s="1218"/>
      <c r="E254" s="1219"/>
      <c r="F254" s="68"/>
      <c r="G254" s="68"/>
      <c r="H254" s="69"/>
      <c r="I254" s="69"/>
      <c r="J254" s="69"/>
      <c r="K254" s="69"/>
      <c r="L254" s="69"/>
      <c r="M254" s="70"/>
      <c r="N254" s="69"/>
      <c r="O254" s="71" t="str">
        <f t="shared" ca="1" si="26"/>
        <v/>
      </c>
      <c r="P254" s="72" t="str">
        <f t="shared" ca="1" si="27"/>
        <v/>
      </c>
      <c r="Q254" s="73"/>
      <c r="R254" s="52"/>
      <c r="S254" s="52"/>
      <c r="T254" s="52"/>
      <c r="U254" s="52"/>
    </row>
    <row r="255" spans="1:21" x14ac:dyDescent="0.35">
      <c r="A255" s="50"/>
      <c r="B255" s="1212"/>
      <c r="C255" s="1217"/>
      <c r="D255" s="1218"/>
      <c r="E255" s="1219"/>
      <c r="F255" s="68"/>
      <c r="G255" s="68"/>
      <c r="H255" s="69"/>
      <c r="I255" s="69"/>
      <c r="J255" s="69"/>
      <c r="K255" s="69"/>
      <c r="L255" s="69"/>
      <c r="M255" s="70"/>
      <c r="N255" s="69"/>
      <c r="O255" s="71" t="str">
        <f t="shared" ca="1" si="26"/>
        <v/>
      </c>
      <c r="P255" s="72" t="str">
        <f t="shared" ca="1" si="27"/>
        <v/>
      </c>
      <c r="Q255" s="73"/>
      <c r="R255" s="52"/>
      <c r="S255" s="52"/>
      <c r="T255" s="52"/>
      <c r="U255" s="52"/>
    </row>
    <row r="256" spans="1:21" x14ac:dyDescent="0.35">
      <c r="A256" s="50"/>
      <c r="B256" s="1212"/>
      <c r="C256" s="1217"/>
      <c r="D256" s="1218"/>
      <c r="E256" s="1219"/>
      <c r="F256" s="68"/>
      <c r="G256" s="68"/>
      <c r="H256" s="69"/>
      <c r="I256" s="69"/>
      <c r="J256" s="69"/>
      <c r="K256" s="69"/>
      <c r="L256" s="69"/>
      <c r="M256" s="70"/>
      <c r="N256" s="69"/>
      <c r="O256" s="71" t="str">
        <f t="shared" ca="1" si="26"/>
        <v/>
      </c>
      <c r="P256" s="72" t="str">
        <f t="shared" ca="1" si="27"/>
        <v/>
      </c>
      <c r="Q256" s="73"/>
      <c r="R256" s="52"/>
      <c r="S256" s="52"/>
      <c r="T256" s="52"/>
      <c r="U256" s="52"/>
    </row>
    <row r="257" spans="1:21" x14ac:dyDescent="0.35">
      <c r="A257" s="50"/>
      <c r="B257" s="1212"/>
      <c r="C257" s="1217"/>
      <c r="D257" s="1218"/>
      <c r="E257" s="1219"/>
      <c r="F257" s="68"/>
      <c r="G257" s="68"/>
      <c r="H257" s="69"/>
      <c r="I257" s="69"/>
      <c r="J257" s="69"/>
      <c r="K257" s="69"/>
      <c r="L257" s="69"/>
      <c r="M257" s="70"/>
      <c r="N257" s="69"/>
      <c r="O257" s="71" t="str">
        <f t="shared" ca="1" si="26"/>
        <v/>
      </c>
      <c r="P257" s="72" t="str">
        <f t="shared" ca="1" si="27"/>
        <v/>
      </c>
      <c r="Q257" s="73"/>
      <c r="R257" s="52"/>
      <c r="S257" s="52"/>
      <c r="T257" s="52"/>
      <c r="U257" s="52"/>
    </row>
    <row r="258" spans="1:21" x14ac:dyDescent="0.35">
      <c r="A258" s="50"/>
      <c r="B258" s="1212"/>
      <c r="C258" s="1217"/>
      <c r="D258" s="1218"/>
      <c r="E258" s="1219"/>
      <c r="F258" s="68"/>
      <c r="G258" s="68"/>
      <c r="H258" s="69"/>
      <c r="I258" s="69"/>
      <c r="J258" s="69"/>
      <c r="K258" s="69"/>
      <c r="L258" s="69"/>
      <c r="M258" s="70"/>
      <c r="N258" s="69"/>
      <c r="O258" s="71" t="str">
        <f t="shared" ca="1" si="26"/>
        <v/>
      </c>
      <c r="P258" s="72" t="str">
        <f t="shared" ca="1" si="27"/>
        <v/>
      </c>
      <c r="Q258" s="73"/>
      <c r="R258" s="52"/>
      <c r="S258" s="52"/>
      <c r="T258" s="52"/>
      <c r="U258" s="52"/>
    </row>
    <row r="259" spans="1:21" x14ac:dyDescent="0.35">
      <c r="A259" s="50"/>
      <c r="B259" s="1212"/>
      <c r="C259" s="1217"/>
      <c r="D259" s="1218"/>
      <c r="E259" s="1219"/>
      <c r="F259" s="68"/>
      <c r="G259" s="68"/>
      <c r="H259" s="69"/>
      <c r="I259" s="69"/>
      <c r="J259" s="69"/>
      <c r="K259" s="69"/>
      <c r="L259" s="69"/>
      <c r="M259" s="70"/>
      <c r="N259" s="69"/>
      <c r="O259" s="71" t="str">
        <f t="shared" ca="1" si="26"/>
        <v/>
      </c>
      <c r="P259" s="72" t="str">
        <f t="shared" ca="1" si="27"/>
        <v/>
      </c>
      <c r="Q259" s="73"/>
      <c r="R259" s="52"/>
      <c r="S259" s="52"/>
      <c r="T259" s="52"/>
      <c r="U259" s="52"/>
    </row>
    <row r="260" spans="1:21" x14ac:dyDescent="0.35">
      <c r="A260" s="50"/>
      <c r="B260" s="1212"/>
      <c r="C260" s="1217"/>
      <c r="D260" s="1218"/>
      <c r="E260" s="1219"/>
      <c r="F260" s="68"/>
      <c r="G260" s="68"/>
      <c r="H260" s="69"/>
      <c r="I260" s="69"/>
      <c r="J260" s="69"/>
      <c r="K260" s="69"/>
      <c r="L260" s="69"/>
      <c r="M260" s="70"/>
      <c r="N260" s="69"/>
      <c r="O260" s="71" t="str">
        <f t="shared" ca="1" si="26"/>
        <v/>
      </c>
      <c r="P260" s="72" t="str">
        <f t="shared" ca="1" si="27"/>
        <v/>
      </c>
      <c r="Q260" s="73"/>
      <c r="R260" s="52"/>
      <c r="S260" s="52"/>
      <c r="T260" s="52"/>
      <c r="U260" s="52"/>
    </row>
    <row r="261" spans="1:21" x14ac:dyDescent="0.35">
      <c r="A261" s="50"/>
      <c r="B261" s="1212"/>
      <c r="C261" s="1217"/>
      <c r="D261" s="1218"/>
      <c r="E261" s="1219"/>
      <c r="F261" s="68"/>
      <c r="G261" s="68"/>
      <c r="H261" s="69"/>
      <c r="I261" s="69"/>
      <c r="J261" s="69"/>
      <c r="K261" s="69"/>
      <c r="L261" s="69"/>
      <c r="M261" s="70"/>
      <c r="N261" s="69"/>
      <c r="O261" s="71" t="str">
        <f t="shared" ca="1" si="26"/>
        <v/>
      </c>
      <c r="P261" s="72" t="str">
        <f t="shared" ca="1" si="27"/>
        <v/>
      </c>
      <c r="Q261" s="73"/>
      <c r="R261" s="52"/>
      <c r="S261" s="52"/>
      <c r="T261" s="52"/>
      <c r="U261" s="52"/>
    </row>
    <row r="262" spans="1:21" x14ac:dyDescent="0.35">
      <c r="A262" s="50"/>
      <c r="B262" s="1212"/>
      <c r="C262" s="1217"/>
      <c r="D262" s="1218"/>
      <c r="E262" s="1219"/>
      <c r="F262" s="68"/>
      <c r="G262" s="68"/>
      <c r="H262" s="69"/>
      <c r="I262" s="69"/>
      <c r="J262" s="69"/>
      <c r="K262" s="69"/>
      <c r="L262" s="69"/>
      <c r="M262" s="70"/>
      <c r="N262" s="69"/>
      <c r="O262" s="71" t="str">
        <f t="shared" ca="1" si="26"/>
        <v/>
      </c>
      <c r="P262" s="72" t="str">
        <f t="shared" ca="1" si="27"/>
        <v/>
      </c>
      <c r="Q262" s="73"/>
      <c r="R262" s="52"/>
      <c r="S262" s="52"/>
      <c r="T262" s="52"/>
      <c r="U262" s="52"/>
    </row>
    <row r="263" spans="1:21" x14ac:dyDescent="0.35">
      <c r="A263" s="50"/>
      <c r="B263" s="1212"/>
      <c r="C263" s="1217"/>
      <c r="D263" s="1218"/>
      <c r="E263" s="1219"/>
      <c r="F263" s="68"/>
      <c r="G263" s="68"/>
      <c r="H263" s="69"/>
      <c r="I263" s="69"/>
      <c r="J263" s="69"/>
      <c r="K263" s="69"/>
      <c r="L263" s="69"/>
      <c r="M263" s="70"/>
      <c r="N263" s="69"/>
      <c r="O263" s="71" t="str">
        <f t="shared" ca="1" si="26"/>
        <v/>
      </c>
      <c r="P263" s="72" t="str">
        <f t="shared" ca="1" si="27"/>
        <v/>
      </c>
      <c r="Q263" s="73"/>
      <c r="R263" s="52"/>
      <c r="S263" s="52"/>
      <c r="T263" s="52"/>
      <c r="U263" s="52"/>
    </row>
    <row r="264" spans="1:21" x14ac:dyDescent="0.35">
      <c r="A264" s="50"/>
      <c r="B264" s="1212"/>
      <c r="C264" s="1217"/>
      <c r="D264" s="1218"/>
      <c r="E264" s="1219"/>
      <c r="F264" s="68"/>
      <c r="G264" s="68"/>
      <c r="H264" s="69"/>
      <c r="I264" s="69"/>
      <c r="J264" s="69"/>
      <c r="K264" s="69"/>
      <c r="L264" s="69"/>
      <c r="M264" s="70"/>
      <c r="N264" s="69"/>
      <c r="O264" s="71" t="str">
        <f t="shared" ca="1" si="26"/>
        <v/>
      </c>
      <c r="P264" s="72" t="str">
        <f t="shared" ca="1" si="27"/>
        <v/>
      </c>
      <c r="Q264" s="73"/>
      <c r="R264" s="52"/>
      <c r="S264" s="52"/>
      <c r="T264" s="52"/>
      <c r="U264" s="52"/>
    </row>
    <row r="265" spans="1:21" ht="15" thickBot="1" x14ac:dyDescent="0.4">
      <c r="A265" s="50"/>
      <c r="B265" s="1213"/>
      <c r="C265" s="1220"/>
      <c r="D265" s="1221"/>
      <c r="E265" s="1222"/>
      <c r="F265" s="74"/>
      <c r="G265" s="74"/>
      <c r="H265" s="75"/>
      <c r="I265" s="75"/>
      <c r="J265" s="75"/>
      <c r="K265" s="75"/>
      <c r="L265" s="75"/>
      <c r="M265" s="76"/>
      <c r="N265" s="75"/>
      <c r="O265" s="77" t="str">
        <f t="shared" ca="1" si="26"/>
        <v/>
      </c>
      <c r="P265" s="78" t="str">
        <f t="shared" ca="1" si="27"/>
        <v/>
      </c>
      <c r="Q265" s="79"/>
      <c r="R265" s="52"/>
      <c r="S265" s="52"/>
      <c r="T265" s="52"/>
      <c r="U265" s="52"/>
    </row>
    <row r="266" spans="1:21" x14ac:dyDescent="0.35">
      <c r="A266" s="50"/>
      <c r="B266" s="1211"/>
      <c r="C266" s="1214"/>
      <c r="D266" s="1215"/>
      <c r="E266" s="1216"/>
      <c r="F266" s="68">
        <v>42765</v>
      </c>
      <c r="G266" s="68"/>
      <c r="H266" s="69"/>
      <c r="I266" s="69"/>
      <c r="J266" s="69"/>
      <c r="K266" s="69"/>
      <c r="L266" s="69"/>
      <c r="M266" s="70" t="str">
        <f>IF(G266="","",G266-60)</f>
        <v/>
      </c>
      <c r="N266" s="69"/>
      <c r="O266" s="71" t="str">
        <f ca="1">IF(G266="","",IF(M266-NOW()&gt;30,"LEAD-TIME MORE THAN A MONTHS",IF(M266-NOW()&lt;30,"LEAD-TIME LESS THAN A MONTH","")))</f>
        <v/>
      </c>
      <c r="P266" s="72" t="str">
        <f ca="1">IF(O266="","",IF(O266="LEAD-TIME LESS THAN A MONTH","YES","NO"))</f>
        <v/>
      </c>
      <c r="Q266" s="73"/>
      <c r="R266" s="52"/>
      <c r="S266" s="52"/>
      <c r="T266" s="52"/>
      <c r="U266" s="52"/>
    </row>
    <row r="267" spans="1:21" x14ac:dyDescent="0.35">
      <c r="A267" s="50"/>
      <c r="B267" s="1212"/>
      <c r="C267" s="1217"/>
      <c r="D267" s="1218"/>
      <c r="E267" s="1219"/>
      <c r="F267" s="68"/>
      <c r="G267" s="68"/>
      <c r="H267" s="69"/>
      <c r="I267" s="69"/>
      <c r="J267" s="69"/>
      <c r="K267" s="69"/>
      <c r="L267" s="69"/>
      <c r="M267" s="70" t="str">
        <f>IF(G267="","",G267-60)</f>
        <v/>
      </c>
      <c r="N267" s="69"/>
      <c r="O267" s="71" t="str">
        <f t="shared" ref="O267:O282" ca="1" si="28">IF(G267="","",IF(M267-NOW()&gt;30,"LEAD-TIME MORE THAN A MONTHS",IF(M267-NOW()&lt;30,"LEAD-TIME LESS THAN A MONTH","")))</f>
        <v/>
      </c>
      <c r="P267" s="72" t="str">
        <f t="shared" ref="P267:P282" ca="1" si="29">IF(O267="","",IF(O267="LEAD-TIME LESS THAN A MONTH","YES","NO"))</f>
        <v/>
      </c>
      <c r="Q267" s="73"/>
      <c r="R267" s="52"/>
      <c r="S267" s="52"/>
      <c r="T267" s="52"/>
      <c r="U267" s="52"/>
    </row>
    <row r="268" spans="1:21" x14ac:dyDescent="0.35">
      <c r="A268" s="50"/>
      <c r="B268" s="1212"/>
      <c r="C268" s="1217"/>
      <c r="D268" s="1218"/>
      <c r="E268" s="1219"/>
      <c r="F268" s="68"/>
      <c r="G268" s="68"/>
      <c r="H268" s="69"/>
      <c r="I268" s="69"/>
      <c r="J268" s="69"/>
      <c r="K268" s="69"/>
      <c r="L268" s="69"/>
      <c r="M268" s="70"/>
      <c r="N268" s="69"/>
      <c r="O268" s="71" t="str">
        <f t="shared" ca="1" si="28"/>
        <v/>
      </c>
      <c r="P268" s="72" t="str">
        <f t="shared" ca="1" si="29"/>
        <v/>
      </c>
      <c r="Q268" s="73"/>
      <c r="R268" s="52"/>
      <c r="S268" s="52"/>
      <c r="T268" s="52"/>
      <c r="U268" s="52"/>
    </row>
    <row r="269" spans="1:21" x14ac:dyDescent="0.35">
      <c r="A269" s="50"/>
      <c r="B269" s="1212"/>
      <c r="C269" s="1217"/>
      <c r="D269" s="1218"/>
      <c r="E269" s="1219"/>
      <c r="F269" s="68"/>
      <c r="G269" s="68"/>
      <c r="H269" s="69"/>
      <c r="I269" s="69"/>
      <c r="J269" s="69"/>
      <c r="K269" s="69"/>
      <c r="L269" s="69"/>
      <c r="M269" s="70"/>
      <c r="N269" s="69"/>
      <c r="O269" s="71" t="str">
        <f t="shared" ca="1" si="28"/>
        <v/>
      </c>
      <c r="P269" s="72" t="str">
        <f t="shared" ca="1" si="29"/>
        <v/>
      </c>
      <c r="Q269" s="73"/>
      <c r="R269" s="52"/>
      <c r="S269" s="52"/>
      <c r="T269" s="52"/>
      <c r="U269" s="52"/>
    </row>
    <row r="270" spans="1:21" x14ac:dyDescent="0.35">
      <c r="A270" s="50"/>
      <c r="B270" s="1212"/>
      <c r="C270" s="1217"/>
      <c r="D270" s="1218"/>
      <c r="E270" s="1219"/>
      <c r="F270" s="68"/>
      <c r="G270" s="68"/>
      <c r="H270" s="69"/>
      <c r="I270" s="69"/>
      <c r="J270" s="69"/>
      <c r="K270" s="69"/>
      <c r="L270" s="69"/>
      <c r="M270" s="70"/>
      <c r="N270" s="69"/>
      <c r="O270" s="71" t="str">
        <f t="shared" ca="1" si="28"/>
        <v/>
      </c>
      <c r="P270" s="72" t="str">
        <f t="shared" ca="1" si="29"/>
        <v/>
      </c>
      <c r="Q270" s="73"/>
      <c r="R270" s="52"/>
      <c r="S270" s="52"/>
      <c r="T270" s="52"/>
      <c r="U270" s="52"/>
    </row>
    <row r="271" spans="1:21" x14ac:dyDescent="0.35">
      <c r="A271" s="50"/>
      <c r="B271" s="1212"/>
      <c r="C271" s="1217"/>
      <c r="D271" s="1218"/>
      <c r="E271" s="1219"/>
      <c r="F271" s="68"/>
      <c r="G271" s="68"/>
      <c r="H271" s="69"/>
      <c r="I271" s="69"/>
      <c r="J271" s="69"/>
      <c r="K271" s="69"/>
      <c r="L271" s="69"/>
      <c r="M271" s="70"/>
      <c r="N271" s="69"/>
      <c r="O271" s="71" t="str">
        <f t="shared" ca="1" si="28"/>
        <v/>
      </c>
      <c r="P271" s="72" t="str">
        <f t="shared" ca="1" si="29"/>
        <v/>
      </c>
      <c r="Q271" s="73"/>
      <c r="R271" s="52"/>
      <c r="S271" s="52"/>
      <c r="T271" s="52"/>
      <c r="U271" s="52"/>
    </row>
    <row r="272" spans="1:21" x14ac:dyDescent="0.35">
      <c r="A272" s="50"/>
      <c r="B272" s="1212"/>
      <c r="C272" s="1217"/>
      <c r="D272" s="1218"/>
      <c r="E272" s="1219"/>
      <c r="F272" s="68"/>
      <c r="G272" s="68"/>
      <c r="H272" s="69"/>
      <c r="I272" s="69"/>
      <c r="J272" s="69"/>
      <c r="K272" s="69"/>
      <c r="L272" s="69"/>
      <c r="M272" s="70"/>
      <c r="N272" s="69"/>
      <c r="O272" s="71" t="str">
        <f t="shared" ca="1" si="28"/>
        <v/>
      </c>
      <c r="P272" s="72" t="str">
        <f t="shared" ca="1" si="29"/>
        <v/>
      </c>
      <c r="Q272" s="73"/>
      <c r="R272" s="52"/>
      <c r="S272" s="52"/>
      <c r="T272" s="52"/>
      <c r="U272" s="52"/>
    </row>
    <row r="273" spans="1:21" x14ac:dyDescent="0.35">
      <c r="A273" s="50"/>
      <c r="B273" s="1212"/>
      <c r="C273" s="1217"/>
      <c r="D273" s="1218"/>
      <c r="E273" s="1219"/>
      <c r="F273" s="68"/>
      <c r="G273" s="68"/>
      <c r="H273" s="69"/>
      <c r="I273" s="69"/>
      <c r="J273" s="69"/>
      <c r="K273" s="69"/>
      <c r="L273" s="69"/>
      <c r="M273" s="70"/>
      <c r="N273" s="69"/>
      <c r="O273" s="71" t="str">
        <f t="shared" ca="1" si="28"/>
        <v/>
      </c>
      <c r="P273" s="72" t="str">
        <f t="shared" ca="1" si="29"/>
        <v/>
      </c>
      <c r="Q273" s="73"/>
      <c r="R273" s="52"/>
      <c r="S273" s="52"/>
      <c r="T273" s="52"/>
      <c r="U273" s="52"/>
    </row>
    <row r="274" spans="1:21" x14ac:dyDescent="0.35">
      <c r="A274" s="50"/>
      <c r="B274" s="1212"/>
      <c r="C274" s="1217"/>
      <c r="D274" s="1218"/>
      <c r="E274" s="1219"/>
      <c r="F274" s="68"/>
      <c r="G274" s="68"/>
      <c r="H274" s="69"/>
      <c r="I274" s="69"/>
      <c r="J274" s="69"/>
      <c r="K274" s="69"/>
      <c r="L274" s="69"/>
      <c r="M274" s="70"/>
      <c r="N274" s="69"/>
      <c r="O274" s="71" t="str">
        <f t="shared" ca="1" si="28"/>
        <v/>
      </c>
      <c r="P274" s="72" t="str">
        <f t="shared" ca="1" si="29"/>
        <v/>
      </c>
      <c r="Q274" s="73"/>
      <c r="R274" s="52"/>
      <c r="S274" s="52"/>
      <c r="T274" s="52"/>
      <c r="U274" s="52"/>
    </row>
    <row r="275" spans="1:21" x14ac:dyDescent="0.35">
      <c r="A275" s="50"/>
      <c r="B275" s="1212"/>
      <c r="C275" s="1217"/>
      <c r="D275" s="1218"/>
      <c r="E275" s="1219"/>
      <c r="F275" s="68"/>
      <c r="G275" s="68"/>
      <c r="H275" s="69"/>
      <c r="I275" s="69"/>
      <c r="J275" s="69"/>
      <c r="K275" s="69"/>
      <c r="L275" s="69"/>
      <c r="M275" s="70"/>
      <c r="N275" s="69"/>
      <c r="O275" s="71" t="str">
        <f t="shared" ca="1" si="28"/>
        <v/>
      </c>
      <c r="P275" s="72" t="str">
        <f t="shared" ca="1" si="29"/>
        <v/>
      </c>
      <c r="Q275" s="73"/>
      <c r="R275" s="52"/>
      <c r="S275" s="52"/>
      <c r="T275" s="52"/>
      <c r="U275" s="52"/>
    </row>
    <row r="276" spans="1:21" x14ac:dyDescent="0.35">
      <c r="A276" s="50"/>
      <c r="B276" s="1212"/>
      <c r="C276" s="1217"/>
      <c r="D276" s="1218"/>
      <c r="E276" s="1219"/>
      <c r="F276" s="68"/>
      <c r="G276" s="68"/>
      <c r="H276" s="69"/>
      <c r="I276" s="69"/>
      <c r="J276" s="69"/>
      <c r="K276" s="69"/>
      <c r="L276" s="69"/>
      <c r="M276" s="70"/>
      <c r="N276" s="69"/>
      <c r="O276" s="71" t="str">
        <f t="shared" ca="1" si="28"/>
        <v/>
      </c>
      <c r="P276" s="72" t="str">
        <f t="shared" ca="1" si="29"/>
        <v/>
      </c>
      <c r="Q276" s="73"/>
      <c r="R276" s="52"/>
      <c r="S276" s="52"/>
      <c r="T276" s="52"/>
      <c r="U276" s="52"/>
    </row>
    <row r="277" spans="1:21" x14ac:dyDescent="0.35">
      <c r="A277" s="50"/>
      <c r="B277" s="1212"/>
      <c r="C277" s="1217"/>
      <c r="D277" s="1218"/>
      <c r="E277" s="1219"/>
      <c r="F277" s="68"/>
      <c r="G277" s="68"/>
      <c r="H277" s="69"/>
      <c r="I277" s="69"/>
      <c r="J277" s="69"/>
      <c r="K277" s="69"/>
      <c r="L277" s="69"/>
      <c r="M277" s="70"/>
      <c r="N277" s="69"/>
      <c r="O277" s="71" t="str">
        <f t="shared" ca="1" si="28"/>
        <v/>
      </c>
      <c r="P277" s="72" t="str">
        <f t="shared" ca="1" si="29"/>
        <v/>
      </c>
      <c r="Q277" s="73"/>
      <c r="R277" s="52"/>
      <c r="S277" s="52"/>
      <c r="T277" s="52"/>
      <c r="U277" s="52"/>
    </row>
    <row r="278" spans="1:21" x14ac:dyDescent="0.35">
      <c r="A278" s="50"/>
      <c r="B278" s="1212"/>
      <c r="C278" s="1217"/>
      <c r="D278" s="1218"/>
      <c r="E278" s="1219"/>
      <c r="F278" s="68"/>
      <c r="G278" s="68"/>
      <c r="H278" s="69"/>
      <c r="I278" s="69"/>
      <c r="J278" s="69"/>
      <c r="K278" s="69"/>
      <c r="L278" s="69"/>
      <c r="M278" s="70"/>
      <c r="N278" s="69"/>
      <c r="O278" s="71" t="str">
        <f t="shared" ca="1" si="28"/>
        <v/>
      </c>
      <c r="P278" s="72" t="str">
        <f t="shared" ca="1" si="29"/>
        <v/>
      </c>
      <c r="Q278" s="73"/>
      <c r="R278" s="52"/>
      <c r="S278" s="52"/>
      <c r="T278" s="52"/>
      <c r="U278" s="52"/>
    </row>
    <row r="279" spans="1:21" x14ac:dyDescent="0.35">
      <c r="A279" s="50"/>
      <c r="B279" s="1212"/>
      <c r="C279" s="1217"/>
      <c r="D279" s="1218"/>
      <c r="E279" s="1219"/>
      <c r="F279" s="68"/>
      <c r="G279" s="68"/>
      <c r="H279" s="69"/>
      <c r="I279" s="69"/>
      <c r="J279" s="69"/>
      <c r="K279" s="69"/>
      <c r="L279" s="69"/>
      <c r="M279" s="70"/>
      <c r="N279" s="69"/>
      <c r="O279" s="71" t="str">
        <f t="shared" ca="1" si="28"/>
        <v/>
      </c>
      <c r="P279" s="72" t="str">
        <f t="shared" ca="1" si="29"/>
        <v/>
      </c>
      <c r="Q279" s="73"/>
      <c r="R279" s="52"/>
      <c r="S279" s="52"/>
      <c r="T279" s="52"/>
      <c r="U279" s="52"/>
    </row>
    <row r="280" spans="1:21" x14ac:dyDescent="0.35">
      <c r="A280" s="50"/>
      <c r="B280" s="1212"/>
      <c r="C280" s="1217"/>
      <c r="D280" s="1218"/>
      <c r="E280" s="1219"/>
      <c r="F280" s="68"/>
      <c r="G280" s="68"/>
      <c r="H280" s="69"/>
      <c r="I280" s="69"/>
      <c r="J280" s="69"/>
      <c r="K280" s="69"/>
      <c r="L280" s="69"/>
      <c r="M280" s="70"/>
      <c r="N280" s="69"/>
      <c r="O280" s="71" t="str">
        <f t="shared" ca="1" si="28"/>
        <v/>
      </c>
      <c r="P280" s="72" t="str">
        <f t="shared" ca="1" si="29"/>
        <v/>
      </c>
      <c r="Q280" s="73"/>
      <c r="R280" s="52"/>
      <c r="S280" s="52"/>
      <c r="T280" s="52"/>
      <c r="U280" s="52"/>
    </row>
    <row r="281" spans="1:21" x14ac:dyDescent="0.35">
      <c r="A281" s="50"/>
      <c r="B281" s="1212"/>
      <c r="C281" s="1217"/>
      <c r="D281" s="1218"/>
      <c r="E281" s="1219"/>
      <c r="F281" s="68"/>
      <c r="G281" s="68"/>
      <c r="H281" s="69"/>
      <c r="I281" s="69"/>
      <c r="J281" s="69"/>
      <c r="K281" s="69"/>
      <c r="L281" s="69"/>
      <c r="M281" s="70"/>
      <c r="N281" s="69"/>
      <c r="O281" s="71" t="str">
        <f t="shared" ca="1" si="28"/>
        <v/>
      </c>
      <c r="P281" s="72" t="str">
        <f t="shared" ca="1" si="29"/>
        <v/>
      </c>
      <c r="Q281" s="73"/>
      <c r="R281" s="52"/>
      <c r="S281" s="52"/>
      <c r="T281" s="52"/>
      <c r="U281" s="52"/>
    </row>
    <row r="282" spans="1:21" ht="15" thickBot="1" x14ac:dyDescent="0.4">
      <c r="A282" s="50"/>
      <c r="B282" s="1213"/>
      <c r="C282" s="1220"/>
      <c r="D282" s="1221"/>
      <c r="E282" s="1222"/>
      <c r="F282" s="74"/>
      <c r="G282" s="74"/>
      <c r="H282" s="75"/>
      <c r="I282" s="75"/>
      <c r="J282" s="75"/>
      <c r="K282" s="75"/>
      <c r="L282" s="75"/>
      <c r="M282" s="76"/>
      <c r="N282" s="75"/>
      <c r="O282" s="77" t="str">
        <f t="shared" ca="1" si="28"/>
        <v/>
      </c>
      <c r="P282" s="78" t="str">
        <f t="shared" ca="1" si="29"/>
        <v/>
      </c>
      <c r="Q282" s="79"/>
      <c r="R282" s="52"/>
      <c r="S282" s="52"/>
      <c r="T282" s="52"/>
      <c r="U282" s="52"/>
    </row>
    <row r="283" spans="1:21" x14ac:dyDescent="0.35">
      <c r="A283" s="50"/>
      <c r="B283" s="1211"/>
      <c r="C283" s="1214"/>
      <c r="D283" s="1215"/>
      <c r="E283" s="1216"/>
      <c r="F283" s="68">
        <v>42765</v>
      </c>
      <c r="G283" s="68"/>
      <c r="H283" s="69"/>
      <c r="I283" s="69"/>
      <c r="J283" s="69"/>
      <c r="K283" s="69"/>
      <c r="L283" s="69"/>
      <c r="M283" s="70" t="str">
        <f>IF(G283="","",G283-60)</f>
        <v/>
      </c>
      <c r="N283" s="69"/>
      <c r="O283" s="71" t="str">
        <f ca="1">IF(G283="","",IF(M283-NOW()&gt;30,"LEAD-TIME MORE THAN A MONTHS",IF(M283-NOW()&lt;30,"LEAD-TIME LESS THAN A MONTH","")))</f>
        <v/>
      </c>
      <c r="P283" s="72" t="str">
        <f ca="1">IF(O283="","",IF(O283="LEAD-TIME LESS THAN A MONTH","YES","NO"))</f>
        <v/>
      </c>
      <c r="Q283" s="73"/>
      <c r="R283" s="52"/>
      <c r="S283" s="52"/>
      <c r="T283" s="52"/>
      <c r="U283" s="52"/>
    </row>
    <row r="284" spans="1:21" x14ac:dyDescent="0.35">
      <c r="A284" s="50"/>
      <c r="B284" s="1212"/>
      <c r="C284" s="1217"/>
      <c r="D284" s="1218"/>
      <c r="E284" s="1219"/>
      <c r="F284" s="68"/>
      <c r="G284" s="68"/>
      <c r="H284" s="69"/>
      <c r="I284" s="69"/>
      <c r="J284" s="69"/>
      <c r="K284" s="69"/>
      <c r="L284" s="69"/>
      <c r="M284" s="70" t="str">
        <f>IF(G284="","",G284-60)</f>
        <v/>
      </c>
      <c r="N284" s="69"/>
      <c r="O284" s="71" t="str">
        <f t="shared" ref="O284:O299" ca="1" si="30">IF(G284="","",IF(M284-NOW()&gt;30,"LEAD-TIME MORE THAN A MONTHS",IF(M284-NOW()&lt;30,"LEAD-TIME LESS THAN A MONTH","")))</f>
        <v/>
      </c>
      <c r="P284" s="72" t="str">
        <f t="shared" ref="P284:P299" ca="1" si="31">IF(O284="","",IF(O284="LEAD-TIME LESS THAN A MONTH","YES","NO"))</f>
        <v/>
      </c>
      <c r="Q284" s="73"/>
      <c r="R284" s="52"/>
      <c r="S284" s="52"/>
      <c r="T284" s="52"/>
      <c r="U284" s="52"/>
    </row>
    <row r="285" spans="1:21" x14ac:dyDescent="0.35">
      <c r="A285" s="50"/>
      <c r="B285" s="1212"/>
      <c r="C285" s="1217"/>
      <c r="D285" s="1218"/>
      <c r="E285" s="1219"/>
      <c r="F285" s="68"/>
      <c r="G285" s="68"/>
      <c r="H285" s="69"/>
      <c r="I285" s="69"/>
      <c r="J285" s="69"/>
      <c r="K285" s="69"/>
      <c r="L285" s="69"/>
      <c r="M285" s="70"/>
      <c r="N285" s="69"/>
      <c r="O285" s="71" t="str">
        <f t="shared" ca="1" si="30"/>
        <v/>
      </c>
      <c r="P285" s="72" t="str">
        <f t="shared" ca="1" si="31"/>
        <v/>
      </c>
      <c r="Q285" s="73"/>
      <c r="R285" s="52"/>
      <c r="S285" s="52"/>
      <c r="T285" s="52"/>
      <c r="U285" s="52"/>
    </row>
    <row r="286" spans="1:21" x14ac:dyDescent="0.35">
      <c r="A286" s="50"/>
      <c r="B286" s="1212"/>
      <c r="C286" s="1217"/>
      <c r="D286" s="1218"/>
      <c r="E286" s="1219"/>
      <c r="F286" s="68"/>
      <c r="G286" s="68"/>
      <c r="H286" s="69"/>
      <c r="I286" s="69"/>
      <c r="J286" s="69"/>
      <c r="K286" s="69"/>
      <c r="L286" s="69"/>
      <c r="M286" s="70"/>
      <c r="N286" s="69"/>
      <c r="O286" s="71" t="str">
        <f t="shared" ca="1" si="30"/>
        <v/>
      </c>
      <c r="P286" s="72" t="str">
        <f t="shared" ca="1" si="31"/>
        <v/>
      </c>
      <c r="Q286" s="73"/>
      <c r="R286" s="52"/>
      <c r="S286" s="52"/>
      <c r="T286" s="52"/>
      <c r="U286" s="52"/>
    </row>
    <row r="287" spans="1:21" x14ac:dyDescent="0.35">
      <c r="A287" s="50"/>
      <c r="B287" s="1212"/>
      <c r="C287" s="1217"/>
      <c r="D287" s="1218"/>
      <c r="E287" s="1219"/>
      <c r="F287" s="68"/>
      <c r="G287" s="68"/>
      <c r="H287" s="69"/>
      <c r="I287" s="69"/>
      <c r="J287" s="69"/>
      <c r="K287" s="69"/>
      <c r="L287" s="69"/>
      <c r="M287" s="70"/>
      <c r="N287" s="69"/>
      <c r="O287" s="71" t="str">
        <f t="shared" ca="1" si="30"/>
        <v/>
      </c>
      <c r="P287" s="72" t="str">
        <f t="shared" ca="1" si="31"/>
        <v/>
      </c>
      <c r="Q287" s="73"/>
      <c r="R287" s="52"/>
      <c r="S287" s="52"/>
      <c r="T287" s="52"/>
      <c r="U287" s="52"/>
    </row>
    <row r="288" spans="1:21" x14ac:dyDescent="0.35">
      <c r="A288" s="50"/>
      <c r="B288" s="1212"/>
      <c r="C288" s="1217"/>
      <c r="D288" s="1218"/>
      <c r="E288" s="1219"/>
      <c r="F288" s="68"/>
      <c r="G288" s="68"/>
      <c r="H288" s="69"/>
      <c r="I288" s="69"/>
      <c r="J288" s="69"/>
      <c r="K288" s="69"/>
      <c r="L288" s="69"/>
      <c r="M288" s="70"/>
      <c r="N288" s="69"/>
      <c r="O288" s="71" t="str">
        <f t="shared" ca="1" si="30"/>
        <v/>
      </c>
      <c r="P288" s="72" t="str">
        <f t="shared" ca="1" si="31"/>
        <v/>
      </c>
      <c r="Q288" s="73"/>
      <c r="R288" s="52"/>
      <c r="S288" s="52"/>
      <c r="T288" s="52"/>
      <c r="U288" s="52"/>
    </row>
    <row r="289" spans="1:21" x14ac:dyDescent="0.35">
      <c r="A289" s="50"/>
      <c r="B289" s="1212"/>
      <c r="C289" s="1217"/>
      <c r="D289" s="1218"/>
      <c r="E289" s="1219"/>
      <c r="F289" s="68"/>
      <c r="G289" s="68"/>
      <c r="H289" s="69"/>
      <c r="I289" s="69"/>
      <c r="J289" s="69"/>
      <c r="K289" s="69"/>
      <c r="L289" s="69"/>
      <c r="M289" s="70"/>
      <c r="N289" s="69"/>
      <c r="O289" s="71" t="str">
        <f t="shared" ca="1" si="30"/>
        <v/>
      </c>
      <c r="P289" s="72" t="str">
        <f t="shared" ca="1" si="31"/>
        <v/>
      </c>
      <c r="Q289" s="73"/>
      <c r="R289" s="52"/>
      <c r="S289" s="52"/>
      <c r="T289" s="52"/>
      <c r="U289" s="52"/>
    </row>
    <row r="290" spans="1:21" x14ac:dyDescent="0.35">
      <c r="A290" s="50"/>
      <c r="B290" s="1212"/>
      <c r="C290" s="1217"/>
      <c r="D290" s="1218"/>
      <c r="E290" s="1219"/>
      <c r="F290" s="68"/>
      <c r="G290" s="68"/>
      <c r="H290" s="69"/>
      <c r="I290" s="69"/>
      <c r="J290" s="69"/>
      <c r="K290" s="69"/>
      <c r="L290" s="69"/>
      <c r="M290" s="70"/>
      <c r="N290" s="69"/>
      <c r="O290" s="71" t="str">
        <f t="shared" ca="1" si="30"/>
        <v/>
      </c>
      <c r="P290" s="72" t="str">
        <f t="shared" ca="1" si="31"/>
        <v/>
      </c>
      <c r="Q290" s="73"/>
      <c r="R290" s="52"/>
      <c r="S290" s="52"/>
      <c r="T290" s="52"/>
      <c r="U290" s="52"/>
    </row>
    <row r="291" spans="1:21" x14ac:dyDescent="0.35">
      <c r="A291" s="50"/>
      <c r="B291" s="1212"/>
      <c r="C291" s="1217"/>
      <c r="D291" s="1218"/>
      <c r="E291" s="1219"/>
      <c r="F291" s="68"/>
      <c r="G291" s="68"/>
      <c r="H291" s="69"/>
      <c r="I291" s="69"/>
      <c r="J291" s="69"/>
      <c r="K291" s="69"/>
      <c r="L291" s="69"/>
      <c r="M291" s="70"/>
      <c r="N291" s="69"/>
      <c r="O291" s="71" t="str">
        <f t="shared" ca="1" si="30"/>
        <v/>
      </c>
      <c r="P291" s="72" t="str">
        <f t="shared" ca="1" si="31"/>
        <v/>
      </c>
      <c r="Q291" s="73"/>
      <c r="R291" s="52"/>
      <c r="S291" s="52"/>
      <c r="T291" s="52"/>
      <c r="U291" s="52"/>
    </row>
    <row r="292" spans="1:21" x14ac:dyDescent="0.35">
      <c r="A292" s="50"/>
      <c r="B292" s="1212"/>
      <c r="C292" s="1217"/>
      <c r="D292" s="1218"/>
      <c r="E292" s="1219"/>
      <c r="F292" s="68"/>
      <c r="G292" s="68"/>
      <c r="H292" s="69"/>
      <c r="I292" s="69"/>
      <c r="J292" s="69"/>
      <c r="K292" s="69"/>
      <c r="L292" s="69"/>
      <c r="M292" s="70"/>
      <c r="N292" s="69"/>
      <c r="O292" s="71" t="str">
        <f t="shared" ca="1" si="30"/>
        <v/>
      </c>
      <c r="P292" s="72" t="str">
        <f t="shared" ca="1" si="31"/>
        <v/>
      </c>
      <c r="Q292" s="73"/>
      <c r="R292" s="52"/>
      <c r="S292" s="52"/>
      <c r="T292" s="52"/>
      <c r="U292" s="52"/>
    </row>
    <row r="293" spans="1:21" x14ac:dyDescent="0.35">
      <c r="A293" s="50"/>
      <c r="B293" s="1212"/>
      <c r="C293" s="1217"/>
      <c r="D293" s="1218"/>
      <c r="E293" s="1219"/>
      <c r="F293" s="68"/>
      <c r="G293" s="68"/>
      <c r="H293" s="69"/>
      <c r="I293" s="69"/>
      <c r="J293" s="69"/>
      <c r="K293" s="69"/>
      <c r="L293" s="69"/>
      <c r="M293" s="70"/>
      <c r="N293" s="69"/>
      <c r="O293" s="71" t="str">
        <f t="shared" ca="1" si="30"/>
        <v/>
      </c>
      <c r="P293" s="72" t="str">
        <f t="shared" ca="1" si="31"/>
        <v/>
      </c>
      <c r="Q293" s="73"/>
      <c r="R293" s="52"/>
      <c r="S293" s="52"/>
      <c r="T293" s="52"/>
      <c r="U293" s="52"/>
    </row>
    <row r="294" spans="1:21" x14ac:dyDescent="0.35">
      <c r="A294" s="50"/>
      <c r="B294" s="1212"/>
      <c r="C294" s="1217"/>
      <c r="D294" s="1218"/>
      <c r="E294" s="1219"/>
      <c r="F294" s="68"/>
      <c r="G294" s="68"/>
      <c r="H294" s="69"/>
      <c r="I294" s="69"/>
      <c r="J294" s="69"/>
      <c r="K294" s="69"/>
      <c r="L294" s="69"/>
      <c r="M294" s="70"/>
      <c r="N294" s="69"/>
      <c r="O294" s="71" t="str">
        <f t="shared" ca="1" si="30"/>
        <v/>
      </c>
      <c r="P294" s="72" t="str">
        <f t="shared" ca="1" si="31"/>
        <v/>
      </c>
      <c r="Q294" s="73"/>
      <c r="R294" s="52"/>
      <c r="S294" s="52"/>
      <c r="T294" s="52"/>
      <c r="U294" s="52"/>
    </row>
    <row r="295" spans="1:21" x14ac:dyDescent="0.35">
      <c r="A295" s="50"/>
      <c r="B295" s="1212"/>
      <c r="C295" s="1217"/>
      <c r="D295" s="1218"/>
      <c r="E295" s="1219"/>
      <c r="F295" s="68"/>
      <c r="G295" s="68"/>
      <c r="H295" s="69"/>
      <c r="I295" s="69"/>
      <c r="J295" s="69"/>
      <c r="K295" s="69"/>
      <c r="L295" s="69"/>
      <c r="M295" s="70"/>
      <c r="N295" s="69"/>
      <c r="O295" s="71" t="str">
        <f t="shared" ca="1" si="30"/>
        <v/>
      </c>
      <c r="P295" s="72" t="str">
        <f t="shared" ca="1" si="31"/>
        <v/>
      </c>
      <c r="Q295" s="73"/>
      <c r="R295" s="52"/>
      <c r="S295" s="52"/>
      <c r="T295" s="52"/>
      <c r="U295" s="52"/>
    </row>
    <row r="296" spans="1:21" x14ac:dyDescent="0.35">
      <c r="A296" s="50"/>
      <c r="B296" s="1212"/>
      <c r="C296" s="1217"/>
      <c r="D296" s="1218"/>
      <c r="E296" s="1219"/>
      <c r="F296" s="68"/>
      <c r="G296" s="68"/>
      <c r="H296" s="69"/>
      <c r="I296" s="69"/>
      <c r="J296" s="69"/>
      <c r="K296" s="69"/>
      <c r="L296" s="69"/>
      <c r="M296" s="70"/>
      <c r="N296" s="69"/>
      <c r="O296" s="71" t="str">
        <f t="shared" ca="1" si="30"/>
        <v/>
      </c>
      <c r="P296" s="72" t="str">
        <f t="shared" ca="1" si="31"/>
        <v/>
      </c>
      <c r="Q296" s="73"/>
      <c r="R296" s="52"/>
      <c r="S296" s="52"/>
      <c r="T296" s="52"/>
      <c r="U296" s="52"/>
    </row>
    <row r="297" spans="1:21" x14ac:dyDescent="0.35">
      <c r="A297" s="50"/>
      <c r="B297" s="1212"/>
      <c r="C297" s="1217"/>
      <c r="D297" s="1218"/>
      <c r="E297" s="1219"/>
      <c r="F297" s="68"/>
      <c r="G297" s="68"/>
      <c r="H297" s="69"/>
      <c r="I297" s="69"/>
      <c r="J297" s="69"/>
      <c r="K297" s="69"/>
      <c r="L297" s="69"/>
      <c r="M297" s="70"/>
      <c r="N297" s="69"/>
      <c r="O297" s="71" t="str">
        <f t="shared" ca="1" si="30"/>
        <v/>
      </c>
      <c r="P297" s="72" t="str">
        <f t="shared" ca="1" si="31"/>
        <v/>
      </c>
      <c r="Q297" s="73"/>
      <c r="R297" s="52"/>
      <c r="S297" s="52"/>
      <c r="T297" s="52"/>
      <c r="U297" s="52"/>
    </row>
    <row r="298" spans="1:21" x14ac:dyDescent="0.35">
      <c r="A298" s="50"/>
      <c r="B298" s="1212"/>
      <c r="C298" s="1217"/>
      <c r="D298" s="1218"/>
      <c r="E298" s="1219"/>
      <c r="F298" s="68"/>
      <c r="G298" s="68"/>
      <c r="H298" s="69"/>
      <c r="I298" s="69"/>
      <c r="J298" s="69"/>
      <c r="K298" s="69"/>
      <c r="L298" s="69"/>
      <c r="M298" s="70"/>
      <c r="N298" s="69"/>
      <c r="O298" s="71" t="str">
        <f t="shared" ca="1" si="30"/>
        <v/>
      </c>
      <c r="P298" s="72" t="str">
        <f t="shared" ca="1" si="31"/>
        <v/>
      </c>
      <c r="Q298" s="73"/>
      <c r="R298" s="52"/>
      <c r="S298" s="52"/>
      <c r="T298" s="52"/>
      <c r="U298" s="52"/>
    </row>
    <row r="299" spans="1:21" ht="15" thickBot="1" x14ac:dyDescent="0.4">
      <c r="A299" s="50"/>
      <c r="B299" s="1213"/>
      <c r="C299" s="1220"/>
      <c r="D299" s="1221"/>
      <c r="E299" s="1222"/>
      <c r="F299" s="74"/>
      <c r="G299" s="74"/>
      <c r="H299" s="75"/>
      <c r="I299" s="75"/>
      <c r="J299" s="75"/>
      <c r="K299" s="75"/>
      <c r="L299" s="75"/>
      <c r="M299" s="76"/>
      <c r="N299" s="75"/>
      <c r="O299" s="77" t="str">
        <f t="shared" ca="1" si="30"/>
        <v/>
      </c>
      <c r="P299" s="78" t="str">
        <f t="shared" ca="1" si="31"/>
        <v/>
      </c>
      <c r="Q299" s="79"/>
      <c r="R299" s="52"/>
      <c r="S299" s="52"/>
      <c r="T299" s="52"/>
      <c r="U299" s="52"/>
    </row>
    <row r="300" spans="1:21" x14ac:dyDescent="0.35">
      <c r="A300" s="50"/>
      <c r="B300" s="1211"/>
      <c r="C300" s="1214"/>
      <c r="D300" s="1215"/>
      <c r="E300" s="1216"/>
      <c r="F300" s="68">
        <v>42765</v>
      </c>
      <c r="G300" s="68"/>
      <c r="H300" s="69"/>
      <c r="I300" s="69"/>
      <c r="J300" s="69"/>
      <c r="K300" s="69"/>
      <c r="L300" s="69"/>
      <c r="M300" s="70" t="str">
        <f>IF(G300="","",G300-60)</f>
        <v/>
      </c>
      <c r="N300" s="69"/>
      <c r="O300" s="71" t="str">
        <f ca="1">IF(G300="","",IF(M300-NOW()&gt;30,"LEAD-TIME MORE THAN A MONTHS",IF(M300-NOW()&lt;30,"LEAD-TIME LESS THAN A MONTH","")))</f>
        <v/>
      </c>
      <c r="P300" s="72" t="str">
        <f ca="1">IF(O300="","",IF(O300="LEAD-TIME LESS THAN A MONTH","YES","NO"))</f>
        <v/>
      </c>
      <c r="Q300" s="73"/>
      <c r="R300" s="52"/>
      <c r="S300" s="52"/>
      <c r="T300" s="52"/>
      <c r="U300" s="52"/>
    </row>
    <row r="301" spans="1:21" x14ac:dyDescent="0.35">
      <c r="A301" s="50"/>
      <c r="B301" s="1212"/>
      <c r="C301" s="1217"/>
      <c r="D301" s="1218"/>
      <c r="E301" s="1219"/>
      <c r="F301" s="68"/>
      <c r="G301" s="68"/>
      <c r="H301" s="69"/>
      <c r="I301" s="69"/>
      <c r="J301" s="69"/>
      <c r="K301" s="69"/>
      <c r="L301" s="69"/>
      <c r="M301" s="70" t="str">
        <f>IF(G301="","",G301-60)</f>
        <v/>
      </c>
      <c r="N301" s="69"/>
      <c r="O301" s="71" t="str">
        <f t="shared" ref="O301:O316" ca="1" si="32">IF(G301="","",IF(M301-NOW()&gt;30,"LEAD-TIME MORE THAN A MONTHS",IF(M301-NOW()&lt;30,"LEAD-TIME LESS THAN A MONTH","")))</f>
        <v/>
      </c>
      <c r="P301" s="72" t="str">
        <f t="shared" ref="P301:P316" ca="1" si="33">IF(O301="","",IF(O301="LEAD-TIME LESS THAN A MONTH","YES","NO"))</f>
        <v/>
      </c>
      <c r="Q301" s="73"/>
      <c r="R301" s="52"/>
      <c r="S301" s="52"/>
      <c r="T301" s="52"/>
      <c r="U301" s="52"/>
    </row>
    <row r="302" spans="1:21" x14ac:dyDescent="0.35">
      <c r="A302" s="50"/>
      <c r="B302" s="1212"/>
      <c r="C302" s="1217"/>
      <c r="D302" s="1218"/>
      <c r="E302" s="1219"/>
      <c r="F302" s="68"/>
      <c r="G302" s="68"/>
      <c r="H302" s="69"/>
      <c r="I302" s="69"/>
      <c r="J302" s="69"/>
      <c r="K302" s="69"/>
      <c r="L302" s="69"/>
      <c r="M302" s="70"/>
      <c r="N302" s="69"/>
      <c r="O302" s="71" t="str">
        <f t="shared" ca="1" si="32"/>
        <v/>
      </c>
      <c r="P302" s="72" t="str">
        <f t="shared" ca="1" si="33"/>
        <v/>
      </c>
      <c r="Q302" s="73"/>
      <c r="R302" s="52"/>
      <c r="S302" s="52"/>
      <c r="T302" s="52"/>
      <c r="U302" s="52"/>
    </row>
    <row r="303" spans="1:21" x14ac:dyDescent="0.35">
      <c r="A303" s="50"/>
      <c r="B303" s="1212"/>
      <c r="C303" s="1217"/>
      <c r="D303" s="1218"/>
      <c r="E303" s="1219"/>
      <c r="F303" s="68"/>
      <c r="G303" s="68"/>
      <c r="H303" s="69"/>
      <c r="I303" s="69"/>
      <c r="J303" s="69"/>
      <c r="K303" s="69"/>
      <c r="L303" s="69"/>
      <c r="M303" s="70"/>
      <c r="N303" s="69"/>
      <c r="O303" s="71" t="str">
        <f t="shared" ca="1" si="32"/>
        <v/>
      </c>
      <c r="P303" s="72" t="str">
        <f t="shared" ca="1" si="33"/>
        <v/>
      </c>
      <c r="Q303" s="73"/>
      <c r="R303" s="52"/>
      <c r="S303" s="52"/>
      <c r="T303" s="52"/>
      <c r="U303" s="52"/>
    </row>
    <row r="304" spans="1:21" x14ac:dyDescent="0.35">
      <c r="A304" s="50"/>
      <c r="B304" s="1212"/>
      <c r="C304" s="1217"/>
      <c r="D304" s="1218"/>
      <c r="E304" s="1219"/>
      <c r="F304" s="68"/>
      <c r="G304" s="68"/>
      <c r="H304" s="69"/>
      <c r="I304" s="69"/>
      <c r="J304" s="69"/>
      <c r="K304" s="69"/>
      <c r="L304" s="69"/>
      <c r="M304" s="70"/>
      <c r="N304" s="69"/>
      <c r="O304" s="71" t="str">
        <f t="shared" ca="1" si="32"/>
        <v/>
      </c>
      <c r="P304" s="72" t="str">
        <f t="shared" ca="1" si="33"/>
        <v/>
      </c>
      <c r="Q304" s="73"/>
      <c r="R304" s="52"/>
      <c r="S304" s="52"/>
      <c r="T304" s="52"/>
      <c r="U304" s="52"/>
    </row>
    <row r="305" spans="1:21" x14ac:dyDescent="0.35">
      <c r="A305" s="50"/>
      <c r="B305" s="1212"/>
      <c r="C305" s="1217"/>
      <c r="D305" s="1218"/>
      <c r="E305" s="1219"/>
      <c r="F305" s="68"/>
      <c r="G305" s="68"/>
      <c r="H305" s="69"/>
      <c r="I305" s="69"/>
      <c r="J305" s="69"/>
      <c r="K305" s="69"/>
      <c r="L305" s="69"/>
      <c r="M305" s="70"/>
      <c r="N305" s="69"/>
      <c r="O305" s="71" t="str">
        <f t="shared" ca="1" si="32"/>
        <v/>
      </c>
      <c r="P305" s="72" t="str">
        <f t="shared" ca="1" si="33"/>
        <v/>
      </c>
      <c r="Q305" s="73"/>
      <c r="R305" s="52"/>
      <c r="S305" s="52"/>
      <c r="T305" s="52"/>
      <c r="U305" s="52"/>
    </row>
    <row r="306" spans="1:21" x14ac:dyDescent="0.35">
      <c r="A306" s="50"/>
      <c r="B306" s="1212"/>
      <c r="C306" s="1217"/>
      <c r="D306" s="1218"/>
      <c r="E306" s="1219"/>
      <c r="F306" s="68"/>
      <c r="G306" s="68"/>
      <c r="H306" s="69"/>
      <c r="I306" s="69"/>
      <c r="J306" s="69"/>
      <c r="K306" s="69"/>
      <c r="L306" s="69"/>
      <c r="M306" s="70"/>
      <c r="N306" s="69"/>
      <c r="O306" s="71" t="str">
        <f t="shared" ca="1" si="32"/>
        <v/>
      </c>
      <c r="P306" s="72" t="str">
        <f t="shared" ca="1" si="33"/>
        <v/>
      </c>
      <c r="Q306" s="73"/>
      <c r="R306" s="52"/>
      <c r="S306" s="52"/>
      <c r="T306" s="52"/>
      <c r="U306" s="52"/>
    </row>
    <row r="307" spans="1:21" x14ac:dyDescent="0.35">
      <c r="A307" s="50"/>
      <c r="B307" s="1212"/>
      <c r="C307" s="1217"/>
      <c r="D307" s="1218"/>
      <c r="E307" s="1219"/>
      <c r="F307" s="68"/>
      <c r="G307" s="68"/>
      <c r="H307" s="69"/>
      <c r="I307" s="69"/>
      <c r="J307" s="69"/>
      <c r="K307" s="69"/>
      <c r="L307" s="69"/>
      <c r="M307" s="70"/>
      <c r="N307" s="69"/>
      <c r="O307" s="71" t="str">
        <f t="shared" ca="1" si="32"/>
        <v/>
      </c>
      <c r="P307" s="72" t="str">
        <f t="shared" ca="1" si="33"/>
        <v/>
      </c>
      <c r="Q307" s="73"/>
      <c r="R307" s="52"/>
      <c r="S307" s="52"/>
      <c r="T307" s="52"/>
      <c r="U307" s="52"/>
    </row>
    <row r="308" spans="1:21" x14ac:dyDescent="0.35">
      <c r="A308" s="50"/>
      <c r="B308" s="1212"/>
      <c r="C308" s="1217"/>
      <c r="D308" s="1218"/>
      <c r="E308" s="1219"/>
      <c r="F308" s="68"/>
      <c r="G308" s="68"/>
      <c r="H308" s="69"/>
      <c r="I308" s="69"/>
      <c r="J308" s="69"/>
      <c r="K308" s="69"/>
      <c r="L308" s="69"/>
      <c r="M308" s="70"/>
      <c r="N308" s="69"/>
      <c r="O308" s="71" t="str">
        <f t="shared" ca="1" si="32"/>
        <v/>
      </c>
      <c r="P308" s="72" t="str">
        <f t="shared" ca="1" si="33"/>
        <v/>
      </c>
      <c r="Q308" s="73"/>
      <c r="R308" s="52"/>
      <c r="S308" s="52"/>
      <c r="T308" s="52"/>
      <c r="U308" s="52"/>
    </row>
    <row r="309" spans="1:21" x14ac:dyDescent="0.35">
      <c r="A309" s="50"/>
      <c r="B309" s="1212"/>
      <c r="C309" s="1217"/>
      <c r="D309" s="1218"/>
      <c r="E309" s="1219"/>
      <c r="F309" s="68"/>
      <c r="G309" s="68"/>
      <c r="H309" s="69"/>
      <c r="I309" s="69"/>
      <c r="J309" s="69"/>
      <c r="K309" s="69"/>
      <c r="L309" s="69"/>
      <c r="M309" s="70"/>
      <c r="N309" s="69"/>
      <c r="O309" s="71" t="str">
        <f t="shared" ca="1" si="32"/>
        <v/>
      </c>
      <c r="P309" s="72" t="str">
        <f t="shared" ca="1" si="33"/>
        <v/>
      </c>
      <c r="Q309" s="73"/>
      <c r="R309" s="52"/>
      <c r="S309" s="52"/>
      <c r="T309" s="52"/>
      <c r="U309" s="52"/>
    </row>
    <row r="310" spans="1:21" x14ac:dyDescent="0.35">
      <c r="A310" s="50"/>
      <c r="B310" s="1212"/>
      <c r="C310" s="1217"/>
      <c r="D310" s="1218"/>
      <c r="E310" s="1219"/>
      <c r="F310" s="68"/>
      <c r="G310" s="68"/>
      <c r="H310" s="69"/>
      <c r="I310" s="69"/>
      <c r="J310" s="69"/>
      <c r="K310" s="69"/>
      <c r="L310" s="69"/>
      <c r="M310" s="70"/>
      <c r="N310" s="69"/>
      <c r="O310" s="71" t="str">
        <f t="shared" ca="1" si="32"/>
        <v/>
      </c>
      <c r="P310" s="72" t="str">
        <f t="shared" ca="1" si="33"/>
        <v/>
      </c>
      <c r="Q310" s="73"/>
      <c r="R310" s="52"/>
      <c r="S310" s="52"/>
      <c r="T310" s="52"/>
      <c r="U310" s="52"/>
    </row>
    <row r="311" spans="1:21" x14ac:dyDescent="0.35">
      <c r="A311" s="50"/>
      <c r="B311" s="1212"/>
      <c r="C311" s="1217"/>
      <c r="D311" s="1218"/>
      <c r="E311" s="1219"/>
      <c r="F311" s="68"/>
      <c r="G311" s="68"/>
      <c r="H311" s="69"/>
      <c r="I311" s="69"/>
      <c r="J311" s="69"/>
      <c r="K311" s="69"/>
      <c r="L311" s="69"/>
      <c r="M311" s="70"/>
      <c r="N311" s="69"/>
      <c r="O311" s="71" t="str">
        <f t="shared" ca="1" si="32"/>
        <v/>
      </c>
      <c r="P311" s="72" t="str">
        <f t="shared" ca="1" si="33"/>
        <v/>
      </c>
      <c r="Q311" s="73"/>
      <c r="R311" s="52"/>
      <c r="S311" s="52"/>
      <c r="T311" s="52"/>
      <c r="U311" s="52"/>
    </row>
    <row r="312" spans="1:21" x14ac:dyDescent="0.35">
      <c r="A312" s="50"/>
      <c r="B312" s="1212"/>
      <c r="C312" s="1217"/>
      <c r="D312" s="1218"/>
      <c r="E312" s="1219"/>
      <c r="F312" s="68"/>
      <c r="G312" s="68"/>
      <c r="H312" s="69"/>
      <c r="I312" s="69"/>
      <c r="J312" s="69"/>
      <c r="K312" s="69"/>
      <c r="L312" s="69"/>
      <c r="M312" s="70"/>
      <c r="N312" s="69"/>
      <c r="O312" s="71" t="str">
        <f t="shared" ca="1" si="32"/>
        <v/>
      </c>
      <c r="P312" s="72" t="str">
        <f t="shared" ca="1" si="33"/>
        <v/>
      </c>
      <c r="Q312" s="73"/>
      <c r="R312" s="52"/>
      <c r="S312" s="52"/>
      <c r="T312" s="52"/>
      <c r="U312" s="52"/>
    </row>
    <row r="313" spans="1:21" x14ac:dyDescent="0.35">
      <c r="A313" s="50"/>
      <c r="B313" s="1212"/>
      <c r="C313" s="1217"/>
      <c r="D313" s="1218"/>
      <c r="E313" s="1219"/>
      <c r="F313" s="68"/>
      <c r="G313" s="68"/>
      <c r="H313" s="69"/>
      <c r="I313" s="69"/>
      <c r="J313" s="69"/>
      <c r="K313" s="69"/>
      <c r="L313" s="69"/>
      <c r="M313" s="70"/>
      <c r="N313" s="69"/>
      <c r="O313" s="71" t="str">
        <f t="shared" ca="1" si="32"/>
        <v/>
      </c>
      <c r="P313" s="72" t="str">
        <f t="shared" ca="1" si="33"/>
        <v/>
      </c>
      <c r="Q313" s="73"/>
      <c r="R313" s="52"/>
      <c r="S313" s="52"/>
      <c r="T313" s="52"/>
      <c r="U313" s="52"/>
    </row>
    <row r="314" spans="1:21" x14ac:dyDescent="0.35">
      <c r="A314" s="50"/>
      <c r="B314" s="1212"/>
      <c r="C314" s="1217"/>
      <c r="D314" s="1218"/>
      <c r="E314" s="1219"/>
      <c r="F314" s="68"/>
      <c r="G314" s="68"/>
      <c r="H314" s="69"/>
      <c r="I314" s="69"/>
      <c r="J314" s="69"/>
      <c r="K314" s="69"/>
      <c r="L314" s="69"/>
      <c r="M314" s="70"/>
      <c r="N314" s="69"/>
      <c r="O314" s="71" t="str">
        <f t="shared" ca="1" si="32"/>
        <v/>
      </c>
      <c r="P314" s="72" t="str">
        <f t="shared" ca="1" si="33"/>
        <v/>
      </c>
      <c r="Q314" s="73"/>
      <c r="R314" s="52"/>
      <c r="S314" s="52"/>
      <c r="T314" s="52"/>
      <c r="U314" s="52"/>
    </row>
    <row r="315" spans="1:21" x14ac:dyDescent="0.35">
      <c r="A315" s="50"/>
      <c r="B315" s="1212"/>
      <c r="C315" s="1217"/>
      <c r="D315" s="1218"/>
      <c r="E315" s="1219"/>
      <c r="F315" s="68"/>
      <c r="G315" s="68"/>
      <c r="H315" s="69"/>
      <c r="I315" s="69"/>
      <c r="J315" s="69"/>
      <c r="K315" s="69"/>
      <c r="L315" s="69"/>
      <c r="M315" s="70"/>
      <c r="N315" s="69"/>
      <c r="O315" s="71" t="str">
        <f t="shared" ca="1" si="32"/>
        <v/>
      </c>
      <c r="P315" s="72" t="str">
        <f t="shared" ca="1" si="33"/>
        <v/>
      </c>
      <c r="Q315" s="73"/>
      <c r="R315" s="52"/>
      <c r="S315" s="52"/>
      <c r="T315" s="52"/>
      <c r="U315" s="52"/>
    </row>
    <row r="316" spans="1:21" ht="15" thickBot="1" x14ac:dyDescent="0.4">
      <c r="A316" s="50"/>
      <c r="B316" s="1213"/>
      <c r="C316" s="1220"/>
      <c r="D316" s="1221"/>
      <c r="E316" s="1222"/>
      <c r="F316" s="74"/>
      <c r="G316" s="74"/>
      <c r="H316" s="75"/>
      <c r="I316" s="75"/>
      <c r="J316" s="75"/>
      <c r="K316" s="75"/>
      <c r="L316" s="75"/>
      <c r="M316" s="76"/>
      <c r="N316" s="75"/>
      <c r="O316" s="77" t="str">
        <f t="shared" ca="1" si="32"/>
        <v/>
      </c>
      <c r="P316" s="78" t="str">
        <f t="shared" ca="1" si="33"/>
        <v/>
      </c>
      <c r="Q316" s="79"/>
      <c r="R316" s="52"/>
      <c r="S316" s="52"/>
      <c r="T316" s="52"/>
      <c r="U316" s="52"/>
    </row>
    <row r="317" spans="1:21" x14ac:dyDescent="0.35">
      <c r="A317" s="50"/>
      <c r="B317" s="1211"/>
      <c r="C317" s="1214"/>
      <c r="D317" s="1215"/>
      <c r="E317" s="1216"/>
      <c r="F317" s="68">
        <v>42765</v>
      </c>
      <c r="G317" s="68"/>
      <c r="H317" s="69"/>
      <c r="I317" s="69"/>
      <c r="J317" s="69"/>
      <c r="K317" s="69"/>
      <c r="L317" s="69"/>
      <c r="M317" s="70" t="str">
        <f>IF(G317="","",G317-60)</f>
        <v/>
      </c>
      <c r="N317" s="69"/>
      <c r="O317" s="71" t="str">
        <f ca="1">IF(G317="","",IF(M317-NOW()&gt;30,"LEAD-TIME MORE THAN A MONTHS",IF(M317-NOW()&lt;30,"LEAD-TIME LESS THAN A MONTH","")))</f>
        <v/>
      </c>
      <c r="P317" s="72" t="str">
        <f ca="1">IF(O317="","",IF(O317="LEAD-TIME LESS THAN A MONTH","YES","NO"))</f>
        <v/>
      </c>
      <c r="Q317" s="73"/>
      <c r="R317" s="52"/>
      <c r="S317" s="52"/>
      <c r="T317" s="52"/>
      <c r="U317" s="52"/>
    </row>
    <row r="318" spans="1:21" x14ac:dyDescent="0.35">
      <c r="A318" s="50"/>
      <c r="B318" s="1212"/>
      <c r="C318" s="1217"/>
      <c r="D318" s="1218"/>
      <c r="E318" s="1219"/>
      <c r="F318" s="68"/>
      <c r="G318" s="68"/>
      <c r="H318" s="69"/>
      <c r="I318" s="69"/>
      <c r="J318" s="69"/>
      <c r="K318" s="69"/>
      <c r="L318" s="69"/>
      <c r="M318" s="70" t="str">
        <f>IF(G318="","",G318-60)</f>
        <v/>
      </c>
      <c r="N318" s="69"/>
      <c r="O318" s="71" t="str">
        <f t="shared" ref="O318:O333" ca="1" si="34">IF(G318="","",IF(M318-NOW()&gt;30,"LEAD-TIME MORE THAN A MONTHS",IF(M318-NOW()&lt;30,"LEAD-TIME LESS THAN A MONTH","")))</f>
        <v/>
      </c>
      <c r="P318" s="72" t="str">
        <f t="shared" ref="P318:P333" ca="1" si="35">IF(O318="","",IF(O318="LEAD-TIME LESS THAN A MONTH","YES","NO"))</f>
        <v/>
      </c>
      <c r="Q318" s="73"/>
      <c r="R318" s="52"/>
      <c r="S318" s="52"/>
      <c r="T318" s="52"/>
      <c r="U318" s="52"/>
    </row>
    <row r="319" spans="1:21" x14ac:dyDescent="0.35">
      <c r="A319" s="50"/>
      <c r="B319" s="1212"/>
      <c r="C319" s="1217"/>
      <c r="D319" s="1218"/>
      <c r="E319" s="1219"/>
      <c r="F319" s="68"/>
      <c r="G319" s="68"/>
      <c r="H319" s="69"/>
      <c r="I319" s="69"/>
      <c r="J319" s="69"/>
      <c r="K319" s="69"/>
      <c r="L319" s="69"/>
      <c r="M319" s="70"/>
      <c r="N319" s="69"/>
      <c r="O319" s="71" t="str">
        <f t="shared" ca="1" si="34"/>
        <v/>
      </c>
      <c r="P319" s="72" t="str">
        <f t="shared" ca="1" si="35"/>
        <v/>
      </c>
      <c r="Q319" s="73"/>
      <c r="R319" s="52"/>
      <c r="S319" s="52"/>
      <c r="T319" s="52"/>
      <c r="U319" s="52"/>
    </row>
    <row r="320" spans="1:21" x14ac:dyDescent="0.35">
      <c r="A320" s="50"/>
      <c r="B320" s="1212"/>
      <c r="C320" s="1217"/>
      <c r="D320" s="1218"/>
      <c r="E320" s="1219"/>
      <c r="F320" s="68"/>
      <c r="G320" s="68"/>
      <c r="H320" s="69"/>
      <c r="I320" s="69"/>
      <c r="J320" s="69"/>
      <c r="K320" s="69"/>
      <c r="L320" s="69"/>
      <c r="M320" s="70"/>
      <c r="N320" s="69"/>
      <c r="O320" s="71" t="str">
        <f t="shared" ca="1" si="34"/>
        <v/>
      </c>
      <c r="P320" s="72" t="str">
        <f t="shared" ca="1" si="35"/>
        <v/>
      </c>
      <c r="Q320" s="73"/>
      <c r="R320" s="52"/>
      <c r="S320" s="52"/>
      <c r="T320" s="52"/>
      <c r="U320" s="52"/>
    </row>
    <row r="321" spans="1:21" x14ac:dyDescent="0.35">
      <c r="A321" s="50"/>
      <c r="B321" s="1212"/>
      <c r="C321" s="1217"/>
      <c r="D321" s="1218"/>
      <c r="E321" s="1219"/>
      <c r="F321" s="68"/>
      <c r="G321" s="68"/>
      <c r="H321" s="69"/>
      <c r="I321" s="69"/>
      <c r="J321" s="69"/>
      <c r="K321" s="69"/>
      <c r="L321" s="69"/>
      <c r="M321" s="70"/>
      <c r="N321" s="69"/>
      <c r="O321" s="71" t="str">
        <f t="shared" ca="1" si="34"/>
        <v/>
      </c>
      <c r="P321" s="72" t="str">
        <f t="shared" ca="1" si="35"/>
        <v/>
      </c>
      <c r="Q321" s="73"/>
      <c r="R321" s="52"/>
      <c r="S321" s="52"/>
      <c r="T321" s="52"/>
      <c r="U321" s="52"/>
    </row>
    <row r="322" spans="1:21" x14ac:dyDescent="0.35">
      <c r="A322" s="50"/>
      <c r="B322" s="1212"/>
      <c r="C322" s="1217"/>
      <c r="D322" s="1218"/>
      <c r="E322" s="1219"/>
      <c r="F322" s="68"/>
      <c r="G322" s="68"/>
      <c r="H322" s="69"/>
      <c r="I322" s="69"/>
      <c r="J322" s="69"/>
      <c r="K322" s="69"/>
      <c r="L322" s="69"/>
      <c r="M322" s="70"/>
      <c r="N322" s="69"/>
      <c r="O322" s="71" t="str">
        <f t="shared" ca="1" si="34"/>
        <v/>
      </c>
      <c r="P322" s="72" t="str">
        <f t="shared" ca="1" si="35"/>
        <v/>
      </c>
      <c r="Q322" s="73"/>
      <c r="R322" s="52"/>
      <c r="S322" s="52"/>
      <c r="T322" s="52"/>
      <c r="U322" s="52"/>
    </row>
    <row r="323" spans="1:21" x14ac:dyDescent="0.35">
      <c r="A323" s="50"/>
      <c r="B323" s="1212"/>
      <c r="C323" s="1217"/>
      <c r="D323" s="1218"/>
      <c r="E323" s="1219"/>
      <c r="F323" s="68"/>
      <c r="G323" s="68"/>
      <c r="H323" s="69"/>
      <c r="I323" s="69"/>
      <c r="J323" s="69"/>
      <c r="K323" s="69"/>
      <c r="L323" s="69"/>
      <c r="M323" s="70"/>
      <c r="N323" s="69"/>
      <c r="O323" s="71" t="str">
        <f t="shared" ca="1" si="34"/>
        <v/>
      </c>
      <c r="P323" s="72" t="str">
        <f t="shared" ca="1" si="35"/>
        <v/>
      </c>
      <c r="Q323" s="73"/>
      <c r="R323" s="52"/>
      <c r="S323" s="52"/>
      <c r="T323" s="52"/>
      <c r="U323" s="52"/>
    </row>
    <row r="324" spans="1:21" x14ac:dyDescent="0.35">
      <c r="A324" s="50"/>
      <c r="B324" s="1212"/>
      <c r="C324" s="1217"/>
      <c r="D324" s="1218"/>
      <c r="E324" s="1219"/>
      <c r="F324" s="68"/>
      <c r="G324" s="68"/>
      <c r="H324" s="69"/>
      <c r="I324" s="69"/>
      <c r="J324" s="69"/>
      <c r="K324" s="69"/>
      <c r="L324" s="69"/>
      <c r="M324" s="70"/>
      <c r="N324" s="69"/>
      <c r="O324" s="71" t="str">
        <f t="shared" ca="1" si="34"/>
        <v/>
      </c>
      <c r="P324" s="72" t="str">
        <f t="shared" ca="1" si="35"/>
        <v/>
      </c>
      <c r="Q324" s="73"/>
      <c r="R324" s="52"/>
      <c r="S324" s="52"/>
      <c r="T324" s="52"/>
      <c r="U324" s="52"/>
    </row>
    <row r="325" spans="1:21" x14ac:dyDescent="0.35">
      <c r="A325" s="50"/>
      <c r="B325" s="1212"/>
      <c r="C325" s="1217"/>
      <c r="D325" s="1218"/>
      <c r="E325" s="1219"/>
      <c r="F325" s="68"/>
      <c r="G325" s="68"/>
      <c r="H325" s="69"/>
      <c r="I325" s="69"/>
      <c r="J325" s="69"/>
      <c r="K325" s="69"/>
      <c r="L325" s="69"/>
      <c r="M325" s="70"/>
      <c r="N325" s="69"/>
      <c r="O325" s="71" t="str">
        <f t="shared" ca="1" si="34"/>
        <v/>
      </c>
      <c r="P325" s="72" t="str">
        <f t="shared" ca="1" si="35"/>
        <v/>
      </c>
      <c r="Q325" s="73"/>
      <c r="R325" s="52"/>
      <c r="S325" s="52"/>
      <c r="T325" s="52"/>
      <c r="U325" s="52"/>
    </row>
    <row r="326" spans="1:21" x14ac:dyDescent="0.35">
      <c r="A326" s="50"/>
      <c r="B326" s="1212"/>
      <c r="C326" s="1217"/>
      <c r="D326" s="1218"/>
      <c r="E326" s="1219"/>
      <c r="F326" s="68"/>
      <c r="G326" s="68"/>
      <c r="H326" s="69"/>
      <c r="I326" s="69"/>
      <c r="J326" s="69"/>
      <c r="K326" s="69"/>
      <c r="L326" s="69"/>
      <c r="M326" s="70"/>
      <c r="N326" s="69"/>
      <c r="O326" s="71" t="str">
        <f t="shared" ca="1" si="34"/>
        <v/>
      </c>
      <c r="P326" s="72" t="str">
        <f t="shared" ca="1" si="35"/>
        <v/>
      </c>
      <c r="Q326" s="73"/>
      <c r="R326" s="52"/>
      <c r="S326" s="52"/>
      <c r="T326" s="52"/>
      <c r="U326" s="52"/>
    </row>
    <row r="327" spans="1:21" x14ac:dyDescent="0.35">
      <c r="A327" s="50"/>
      <c r="B327" s="1212"/>
      <c r="C327" s="1217"/>
      <c r="D327" s="1218"/>
      <c r="E327" s="1219"/>
      <c r="F327" s="68"/>
      <c r="G327" s="68"/>
      <c r="H327" s="69"/>
      <c r="I327" s="69"/>
      <c r="J327" s="69"/>
      <c r="K327" s="69"/>
      <c r="L327" s="69"/>
      <c r="M327" s="70"/>
      <c r="N327" s="69"/>
      <c r="O327" s="71" t="str">
        <f t="shared" ca="1" si="34"/>
        <v/>
      </c>
      <c r="P327" s="72" t="str">
        <f t="shared" ca="1" si="35"/>
        <v/>
      </c>
      <c r="Q327" s="73"/>
      <c r="R327" s="52"/>
      <c r="S327" s="52"/>
      <c r="T327" s="52"/>
      <c r="U327" s="52"/>
    </row>
    <row r="328" spans="1:21" x14ac:dyDescent="0.35">
      <c r="A328" s="50"/>
      <c r="B328" s="1212"/>
      <c r="C328" s="1217"/>
      <c r="D328" s="1218"/>
      <c r="E328" s="1219"/>
      <c r="F328" s="68"/>
      <c r="G328" s="68"/>
      <c r="H328" s="69"/>
      <c r="I328" s="69"/>
      <c r="J328" s="69"/>
      <c r="K328" s="69"/>
      <c r="L328" s="69"/>
      <c r="M328" s="70"/>
      <c r="N328" s="69"/>
      <c r="O328" s="71" t="str">
        <f t="shared" ca="1" si="34"/>
        <v/>
      </c>
      <c r="P328" s="72" t="str">
        <f t="shared" ca="1" si="35"/>
        <v/>
      </c>
      <c r="Q328" s="73"/>
      <c r="R328" s="52"/>
      <c r="S328" s="52"/>
      <c r="T328" s="52"/>
      <c r="U328" s="52"/>
    </row>
    <row r="329" spans="1:21" x14ac:dyDescent="0.35">
      <c r="A329" s="50"/>
      <c r="B329" s="1212"/>
      <c r="C329" s="1217"/>
      <c r="D329" s="1218"/>
      <c r="E329" s="1219"/>
      <c r="F329" s="68"/>
      <c r="G329" s="68"/>
      <c r="H329" s="69"/>
      <c r="I329" s="69"/>
      <c r="J329" s="69"/>
      <c r="K329" s="69"/>
      <c r="L329" s="69"/>
      <c r="M329" s="70"/>
      <c r="N329" s="69"/>
      <c r="O329" s="71" t="str">
        <f t="shared" ca="1" si="34"/>
        <v/>
      </c>
      <c r="P329" s="72" t="str">
        <f t="shared" ca="1" si="35"/>
        <v/>
      </c>
      <c r="Q329" s="73"/>
      <c r="R329" s="52"/>
      <c r="S329" s="52"/>
      <c r="T329" s="52"/>
      <c r="U329" s="52"/>
    </row>
    <row r="330" spans="1:21" x14ac:dyDescent="0.35">
      <c r="A330" s="50"/>
      <c r="B330" s="1212"/>
      <c r="C330" s="1217"/>
      <c r="D330" s="1218"/>
      <c r="E330" s="1219"/>
      <c r="F330" s="68"/>
      <c r="G330" s="68"/>
      <c r="H330" s="69"/>
      <c r="I330" s="69"/>
      <c r="J330" s="69"/>
      <c r="K330" s="69"/>
      <c r="L330" s="69"/>
      <c r="M330" s="70"/>
      <c r="N330" s="69"/>
      <c r="O330" s="71" t="str">
        <f t="shared" ca="1" si="34"/>
        <v/>
      </c>
      <c r="P330" s="72" t="str">
        <f t="shared" ca="1" si="35"/>
        <v/>
      </c>
      <c r="Q330" s="73"/>
      <c r="R330" s="52"/>
      <c r="S330" s="52"/>
      <c r="T330" s="52"/>
      <c r="U330" s="52"/>
    </row>
    <row r="331" spans="1:21" x14ac:dyDescent="0.35">
      <c r="A331" s="50"/>
      <c r="B331" s="1212"/>
      <c r="C331" s="1217"/>
      <c r="D331" s="1218"/>
      <c r="E331" s="1219"/>
      <c r="F331" s="68"/>
      <c r="G331" s="68"/>
      <c r="H331" s="69"/>
      <c r="I331" s="69"/>
      <c r="J331" s="69"/>
      <c r="K331" s="69"/>
      <c r="L331" s="69"/>
      <c r="M331" s="70"/>
      <c r="N331" s="69"/>
      <c r="O331" s="71" t="str">
        <f t="shared" ca="1" si="34"/>
        <v/>
      </c>
      <c r="P331" s="72" t="str">
        <f t="shared" ca="1" si="35"/>
        <v/>
      </c>
      <c r="Q331" s="73"/>
      <c r="R331" s="52"/>
      <c r="S331" s="52"/>
      <c r="T331" s="52"/>
      <c r="U331" s="52"/>
    </row>
    <row r="332" spans="1:21" x14ac:dyDescent="0.35">
      <c r="A332" s="50"/>
      <c r="B332" s="1212"/>
      <c r="C332" s="1217"/>
      <c r="D332" s="1218"/>
      <c r="E332" s="1219"/>
      <c r="F332" s="68"/>
      <c r="G332" s="68"/>
      <c r="H332" s="69"/>
      <c r="I332" s="69"/>
      <c r="J332" s="69"/>
      <c r="K332" s="69"/>
      <c r="L332" s="69"/>
      <c r="M332" s="70"/>
      <c r="N332" s="69"/>
      <c r="O332" s="71" t="str">
        <f t="shared" ca="1" si="34"/>
        <v/>
      </c>
      <c r="P332" s="72" t="str">
        <f t="shared" ca="1" si="35"/>
        <v/>
      </c>
      <c r="Q332" s="73"/>
      <c r="R332" s="52"/>
      <c r="S332" s="52"/>
      <c r="T332" s="52"/>
      <c r="U332" s="52"/>
    </row>
    <row r="333" spans="1:21" ht="15" thickBot="1" x14ac:dyDescent="0.4">
      <c r="A333" s="50"/>
      <c r="B333" s="1213"/>
      <c r="C333" s="1220"/>
      <c r="D333" s="1221"/>
      <c r="E333" s="1222"/>
      <c r="F333" s="74"/>
      <c r="G333" s="74"/>
      <c r="H333" s="75"/>
      <c r="I333" s="75"/>
      <c r="J333" s="75"/>
      <c r="K333" s="75"/>
      <c r="L333" s="75"/>
      <c r="M333" s="76"/>
      <c r="N333" s="75"/>
      <c r="O333" s="77" t="str">
        <f t="shared" ca="1" si="34"/>
        <v/>
      </c>
      <c r="P333" s="78" t="str">
        <f t="shared" ca="1" si="35"/>
        <v/>
      </c>
      <c r="Q333" s="79"/>
      <c r="R333" s="52"/>
      <c r="S333" s="52"/>
      <c r="T333" s="52"/>
      <c r="U333" s="52"/>
    </row>
    <row r="334" spans="1:21" x14ac:dyDescent="0.35">
      <c r="A334" s="50"/>
      <c r="B334" s="1211"/>
      <c r="C334" s="1214"/>
      <c r="D334" s="1215"/>
      <c r="E334" s="1216"/>
      <c r="F334" s="68">
        <v>42765</v>
      </c>
      <c r="G334" s="68"/>
      <c r="H334" s="69"/>
      <c r="I334" s="69"/>
      <c r="J334" s="69"/>
      <c r="K334" s="69"/>
      <c r="L334" s="69"/>
      <c r="M334" s="70" t="str">
        <f>IF(G334="","",G334-60)</f>
        <v/>
      </c>
      <c r="N334" s="69"/>
      <c r="O334" s="71" t="str">
        <f ca="1">IF(G334="","",IF(M334-NOW()&gt;30,"LEAD-TIME MORE THAN A MONTHS",IF(M334-NOW()&lt;30,"LEAD-TIME LESS THAN A MONTH","")))</f>
        <v/>
      </c>
      <c r="P334" s="72" t="str">
        <f ca="1">IF(O334="","",IF(O334="LEAD-TIME LESS THAN A MONTH","YES","NO"))</f>
        <v/>
      </c>
      <c r="Q334" s="73"/>
      <c r="R334" s="52"/>
      <c r="S334" s="52"/>
      <c r="T334" s="52"/>
      <c r="U334" s="52"/>
    </row>
    <row r="335" spans="1:21" x14ac:dyDescent="0.35">
      <c r="A335" s="50"/>
      <c r="B335" s="1212"/>
      <c r="C335" s="1217"/>
      <c r="D335" s="1218"/>
      <c r="E335" s="1219"/>
      <c r="F335" s="68"/>
      <c r="G335" s="68"/>
      <c r="H335" s="69"/>
      <c r="I335" s="69"/>
      <c r="J335" s="69"/>
      <c r="K335" s="69"/>
      <c r="L335" s="69"/>
      <c r="M335" s="70" t="str">
        <f>IF(G335="","",G335-60)</f>
        <v/>
      </c>
      <c r="N335" s="69"/>
      <c r="O335" s="71" t="str">
        <f t="shared" ref="O335:O350" ca="1" si="36">IF(G335="","",IF(M335-NOW()&gt;30,"LEAD-TIME MORE THAN A MONTHS",IF(M335-NOW()&lt;30,"LEAD-TIME LESS THAN A MONTH","")))</f>
        <v/>
      </c>
      <c r="P335" s="72" t="str">
        <f t="shared" ref="P335:P350" ca="1" si="37">IF(O335="","",IF(O335="LEAD-TIME LESS THAN A MONTH","YES","NO"))</f>
        <v/>
      </c>
      <c r="Q335" s="73"/>
      <c r="R335" s="52"/>
      <c r="S335" s="52"/>
      <c r="T335" s="52"/>
      <c r="U335" s="52"/>
    </row>
    <row r="336" spans="1:21" x14ac:dyDescent="0.35">
      <c r="A336" s="50"/>
      <c r="B336" s="1212"/>
      <c r="C336" s="1217"/>
      <c r="D336" s="1218"/>
      <c r="E336" s="1219"/>
      <c r="F336" s="68"/>
      <c r="G336" s="68"/>
      <c r="H336" s="69"/>
      <c r="I336" s="69"/>
      <c r="J336" s="69"/>
      <c r="K336" s="69"/>
      <c r="L336" s="69"/>
      <c r="M336" s="70"/>
      <c r="N336" s="69"/>
      <c r="O336" s="71" t="str">
        <f t="shared" ca="1" si="36"/>
        <v/>
      </c>
      <c r="P336" s="72" t="str">
        <f t="shared" ca="1" si="37"/>
        <v/>
      </c>
      <c r="Q336" s="73"/>
      <c r="R336" s="52"/>
      <c r="S336" s="52"/>
      <c r="T336" s="52"/>
      <c r="U336" s="52"/>
    </row>
    <row r="337" spans="1:21" x14ac:dyDescent="0.35">
      <c r="A337" s="50"/>
      <c r="B337" s="1212"/>
      <c r="C337" s="1217"/>
      <c r="D337" s="1218"/>
      <c r="E337" s="1219"/>
      <c r="F337" s="68"/>
      <c r="G337" s="68"/>
      <c r="H337" s="69"/>
      <c r="I337" s="69"/>
      <c r="J337" s="69"/>
      <c r="K337" s="69"/>
      <c r="L337" s="69"/>
      <c r="M337" s="70"/>
      <c r="N337" s="69"/>
      <c r="O337" s="71" t="str">
        <f t="shared" ca="1" si="36"/>
        <v/>
      </c>
      <c r="P337" s="72" t="str">
        <f t="shared" ca="1" si="37"/>
        <v/>
      </c>
      <c r="Q337" s="73"/>
      <c r="R337" s="52"/>
      <c r="S337" s="52"/>
      <c r="T337" s="52"/>
      <c r="U337" s="52"/>
    </row>
    <row r="338" spans="1:21" x14ac:dyDescent="0.35">
      <c r="A338" s="50"/>
      <c r="B338" s="1212"/>
      <c r="C338" s="1217"/>
      <c r="D338" s="1218"/>
      <c r="E338" s="1219"/>
      <c r="F338" s="68"/>
      <c r="G338" s="68"/>
      <c r="H338" s="69"/>
      <c r="I338" s="69"/>
      <c r="J338" s="69"/>
      <c r="K338" s="69"/>
      <c r="L338" s="69"/>
      <c r="M338" s="70"/>
      <c r="N338" s="69"/>
      <c r="O338" s="71" t="str">
        <f t="shared" ca="1" si="36"/>
        <v/>
      </c>
      <c r="P338" s="72" t="str">
        <f t="shared" ca="1" si="37"/>
        <v/>
      </c>
      <c r="Q338" s="73"/>
      <c r="R338" s="52"/>
      <c r="S338" s="52"/>
      <c r="T338" s="52"/>
      <c r="U338" s="52"/>
    </row>
    <row r="339" spans="1:21" x14ac:dyDescent="0.35">
      <c r="A339" s="50"/>
      <c r="B339" s="1212"/>
      <c r="C339" s="1217"/>
      <c r="D339" s="1218"/>
      <c r="E339" s="1219"/>
      <c r="F339" s="68"/>
      <c r="G339" s="68"/>
      <c r="H339" s="69"/>
      <c r="I339" s="69"/>
      <c r="J339" s="69"/>
      <c r="K339" s="69"/>
      <c r="L339" s="69"/>
      <c r="M339" s="70"/>
      <c r="N339" s="69"/>
      <c r="O339" s="71" t="str">
        <f t="shared" ca="1" si="36"/>
        <v/>
      </c>
      <c r="P339" s="72" t="str">
        <f t="shared" ca="1" si="37"/>
        <v/>
      </c>
      <c r="Q339" s="73"/>
      <c r="R339" s="52"/>
      <c r="S339" s="52"/>
      <c r="T339" s="52"/>
      <c r="U339" s="52"/>
    </row>
    <row r="340" spans="1:21" x14ac:dyDescent="0.35">
      <c r="A340" s="50"/>
      <c r="B340" s="1212"/>
      <c r="C340" s="1217"/>
      <c r="D340" s="1218"/>
      <c r="E340" s="1219"/>
      <c r="F340" s="68"/>
      <c r="G340" s="68"/>
      <c r="H340" s="69"/>
      <c r="I340" s="69"/>
      <c r="J340" s="69"/>
      <c r="K340" s="69"/>
      <c r="L340" s="69"/>
      <c r="M340" s="70"/>
      <c r="N340" s="69"/>
      <c r="O340" s="71" t="str">
        <f t="shared" ca="1" si="36"/>
        <v/>
      </c>
      <c r="P340" s="72" t="str">
        <f t="shared" ca="1" si="37"/>
        <v/>
      </c>
      <c r="Q340" s="73"/>
      <c r="R340" s="52"/>
      <c r="S340" s="52"/>
      <c r="T340" s="52"/>
      <c r="U340" s="52"/>
    </row>
    <row r="341" spans="1:21" x14ac:dyDescent="0.35">
      <c r="A341" s="50"/>
      <c r="B341" s="1212"/>
      <c r="C341" s="1217"/>
      <c r="D341" s="1218"/>
      <c r="E341" s="1219"/>
      <c r="F341" s="68"/>
      <c r="G341" s="68"/>
      <c r="H341" s="69"/>
      <c r="I341" s="69"/>
      <c r="J341" s="69"/>
      <c r="K341" s="69"/>
      <c r="L341" s="69"/>
      <c r="M341" s="70"/>
      <c r="N341" s="69"/>
      <c r="O341" s="71" t="str">
        <f t="shared" ca="1" si="36"/>
        <v/>
      </c>
      <c r="P341" s="72" t="str">
        <f t="shared" ca="1" si="37"/>
        <v/>
      </c>
      <c r="Q341" s="73"/>
      <c r="R341" s="52"/>
      <c r="S341" s="52"/>
      <c r="T341" s="52"/>
      <c r="U341" s="52"/>
    </row>
    <row r="342" spans="1:21" x14ac:dyDescent="0.35">
      <c r="A342" s="50"/>
      <c r="B342" s="1212"/>
      <c r="C342" s="1217"/>
      <c r="D342" s="1218"/>
      <c r="E342" s="1219"/>
      <c r="F342" s="68"/>
      <c r="G342" s="68"/>
      <c r="H342" s="69"/>
      <c r="I342" s="69"/>
      <c r="J342" s="69"/>
      <c r="K342" s="69"/>
      <c r="L342" s="69"/>
      <c r="M342" s="70"/>
      <c r="N342" s="69"/>
      <c r="O342" s="71" t="str">
        <f t="shared" ca="1" si="36"/>
        <v/>
      </c>
      <c r="P342" s="72" t="str">
        <f t="shared" ca="1" si="37"/>
        <v/>
      </c>
      <c r="Q342" s="73"/>
      <c r="R342" s="52"/>
      <c r="S342" s="52"/>
      <c r="T342" s="52"/>
      <c r="U342" s="52"/>
    </row>
    <row r="343" spans="1:21" x14ac:dyDescent="0.35">
      <c r="A343" s="50"/>
      <c r="B343" s="1212"/>
      <c r="C343" s="1217"/>
      <c r="D343" s="1218"/>
      <c r="E343" s="1219"/>
      <c r="F343" s="68"/>
      <c r="G343" s="68"/>
      <c r="H343" s="69"/>
      <c r="I343" s="69"/>
      <c r="J343" s="69"/>
      <c r="K343" s="69"/>
      <c r="L343" s="69"/>
      <c r="M343" s="70"/>
      <c r="N343" s="69"/>
      <c r="O343" s="71" t="str">
        <f t="shared" ca="1" si="36"/>
        <v/>
      </c>
      <c r="P343" s="72" t="str">
        <f t="shared" ca="1" si="37"/>
        <v/>
      </c>
      <c r="Q343" s="73"/>
      <c r="R343" s="52"/>
      <c r="S343" s="52"/>
      <c r="T343" s="52"/>
      <c r="U343" s="52"/>
    </row>
    <row r="344" spans="1:21" x14ac:dyDescent="0.35">
      <c r="A344" s="50"/>
      <c r="B344" s="1212"/>
      <c r="C344" s="1217"/>
      <c r="D344" s="1218"/>
      <c r="E344" s="1219"/>
      <c r="F344" s="68"/>
      <c r="G344" s="68"/>
      <c r="H344" s="69"/>
      <c r="I344" s="69"/>
      <c r="J344" s="69"/>
      <c r="K344" s="69"/>
      <c r="L344" s="69"/>
      <c r="M344" s="70"/>
      <c r="N344" s="69"/>
      <c r="O344" s="71" t="str">
        <f t="shared" ca="1" si="36"/>
        <v/>
      </c>
      <c r="P344" s="72" t="str">
        <f t="shared" ca="1" si="37"/>
        <v/>
      </c>
      <c r="Q344" s="73"/>
      <c r="R344" s="52"/>
      <c r="S344" s="52"/>
      <c r="T344" s="52"/>
      <c r="U344" s="52"/>
    </row>
    <row r="345" spans="1:21" x14ac:dyDescent="0.35">
      <c r="A345" s="50"/>
      <c r="B345" s="1212"/>
      <c r="C345" s="1217"/>
      <c r="D345" s="1218"/>
      <c r="E345" s="1219"/>
      <c r="F345" s="68"/>
      <c r="G345" s="68"/>
      <c r="H345" s="69"/>
      <c r="I345" s="69"/>
      <c r="J345" s="69"/>
      <c r="K345" s="69"/>
      <c r="L345" s="69"/>
      <c r="M345" s="70"/>
      <c r="N345" s="69"/>
      <c r="O345" s="71" t="str">
        <f t="shared" ca="1" si="36"/>
        <v/>
      </c>
      <c r="P345" s="72" t="str">
        <f t="shared" ca="1" si="37"/>
        <v/>
      </c>
      <c r="Q345" s="73"/>
      <c r="R345" s="52"/>
      <c r="S345" s="52"/>
      <c r="T345" s="52"/>
      <c r="U345" s="52"/>
    </row>
    <row r="346" spans="1:21" x14ac:dyDescent="0.35">
      <c r="A346" s="50"/>
      <c r="B346" s="1212"/>
      <c r="C346" s="1217"/>
      <c r="D346" s="1218"/>
      <c r="E346" s="1219"/>
      <c r="F346" s="68"/>
      <c r="G346" s="68"/>
      <c r="H346" s="69"/>
      <c r="I346" s="69"/>
      <c r="J346" s="69"/>
      <c r="K346" s="69"/>
      <c r="L346" s="69"/>
      <c r="M346" s="70"/>
      <c r="N346" s="69"/>
      <c r="O346" s="71" t="str">
        <f t="shared" ca="1" si="36"/>
        <v/>
      </c>
      <c r="P346" s="72" t="str">
        <f t="shared" ca="1" si="37"/>
        <v/>
      </c>
      <c r="Q346" s="73"/>
      <c r="R346" s="52"/>
      <c r="S346" s="52"/>
      <c r="T346" s="52"/>
      <c r="U346" s="52"/>
    </row>
    <row r="347" spans="1:21" x14ac:dyDescent="0.35">
      <c r="A347" s="50"/>
      <c r="B347" s="1212"/>
      <c r="C347" s="1217"/>
      <c r="D347" s="1218"/>
      <c r="E347" s="1219"/>
      <c r="F347" s="68"/>
      <c r="G347" s="68"/>
      <c r="H347" s="69"/>
      <c r="I347" s="69"/>
      <c r="J347" s="69"/>
      <c r="K347" s="69"/>
      <c r="L347" s="69"/>
      <c r="M347" s="70"/>
      <c r="N347" s="69"/>
      <c r="O347" s="71" t="str">
        <f t="shared" ca="1" si="36"/>
        <v/>
      </c>
      <c r="P347" s="72" t="str">
        <f t="shared" ca="1" si="37"/>
        <v/>
      </c>
      <c r="Q347" s="73"/>
      <c r="R347" s="52"/>
      <c r="S347" s="52"/>
      <c r="T347" s="52"/>
      <c r="U347" s="52"/>
    </row>
    <row r="348" spans="1:21" x14ac:dyDescent="0.35">
      <c r="A348" s="50"/>
      <c r="B348" s="1212"/>
      <c r="C348" s="1217"/>
      <c r="D348" s="1218"/>
      <c r="E348" s="1219"/>
      <c r="F348" s="68"/>
      <c r="G348" s="68"/>
      <c r="H348" s="69"/>
      <c r="I348" s="69"/>
      <c r="J348" s="69"/>
      <c r="K348" s="69"/>
      <c r="L348" s="69"/>
      <c r="M348" s="70"/>
      <c r="N348" s="69"/>
      <c r="O348" s="71" t="str">
        <f t="shared" ca="1" si="36"/>
        <v/>
      </c>
      <c r="P348" s="72" t="str">
        <f t="shared" ca="1" si="37"/>
        <v/>
      </c>
      <c r="Q348" s="73"/>
      <c r="R348" s="52"/>
      <c r="S348" s="52"/>
      <c r="T348" s="52"/>
      <c r="U348" s="52"/>
    </row>
    <row r="349" spans="1:21" x14ac:dyDescent="0.35">
      <c r="A349" s="50"/>
      <c r="B349" s="1212"/>
      <c r="C349" s="1217"/>
      <c r="D349" s="1218"/>
      <c r="E349" s="1219"/>
      <c r="F349" s="68"/>
      <c r="G349" s="68"/>
      <c r="H349" s="69"/>
      <c r="I349" s="69"/>
      <c r="J349" s="69"/>
      <c r="K349" s="69"/>
      <c r="L349" s="69"/>
      <c r="M349" s="70"/>
      <c r="N349" s="69"/>
      <c r="O349" s="71" t="str">
        <f t="shared" ca="1" si="36"/>
        <v/>
      </c>
      <c r="P349" s="72" t="str">
        <f t="shared" ca="1" si="37"/>
        <v/>
      </c>
      <c r="Q349" s="73"/>
      <c r="R349" s="52"/>
      <c r="S349" s="52"/>
      <c r="T349" s="52"/>
      <c r="U349" s="52"/>
    </row>
    <row r="350" spans="1:21" ht="15" thickBot="1" x14ac:dyDescent="0.4">
      <c r="A350" s="50"/>
      <c r="B350" s="1213"/>
      <c r="C350" s="1220"/>
      <c r="D350" s="1221"/>
      <c r="E350" s="1222"/>
      <c r="F350" s="74"/>
      <c r="G350" s="74"/>
      <c r="H350" s="75"/>
      <c r="I350" s="75"/>
      <c r="J350" s="75"/>
      <c r="K350" s="75"/>
      <c r="L350" s="75"/>
      <c r="M350" s="76"/>
      <c r="N350" s="75"/>
      <c r="O350" s="77" t="str">
        <f t="shared" ca="1" si="36"/>
        <v/>
      </c>
      <c r="P350" s="78" t="str">
        <f t="shared" ca="1" si="37"/>
        <v/>
      </c>
      <c r="Q350" s="79"/>
      <c r="R350" s="52"/>
      <c r="S350" s="52"/>
      <c r="T350" s="52"/>
      <c r="U350" s="52"/>
    </row>
    <row r="351" spans="1:21" x14ac:dyDescent="0.35">
      <c r="A351" s="50"/>
      <c r="B351" s="1211"/>
      <c r="C351" s="1214"/>
      <c r="D351" s="1215"/>
      <c r="E351" s="1216"/>
      <c r="F351" s="68">
        <v>42765</v>
      </c>
      <c r="G351" s="68"/>
      <c r="H351" s="69"/>
      <c r="I351" s="69"/>
      <c r="J351" s="69"/>
      <c r="K351" s="69"/>
      <c r="L351" s="69"/>
      <c r="M351" s="70" t="str">
        <f>IF(G351="","",G351-60)</f>
        <v/>
      </c>
      <c r="N351" s="69"/>
      <c r="O351" s="71" t="str">
        <f ca="1">IF(G351="","",IF(M351-NOW()&gt;30,"LEAD-TIME MORE THAN A MONTHS",IF(M351-NOW()&lt;30,"LEAD-TIME LESS THAN A MONTH","")))</f>
        <v/>
      </c>
      <c r="P351" s="72" t="str">
        <f ca="1">IF(O351="","",IF(O351="LEAD-TIME LESS THAN A MONTH","YES","NO"))</f>
        <v/>
      </c>
      <c r="Q351" s="73"/>
      <c r="R351" s="52"/>
      <c r="S351" s="52"/>
      <c r="T351" s="52"/>
      <c r="U351" s="52"/>
    </row>
    <row r="352" spans="1:21" x14ac:dyDescent="0.35">
      <c r="A352" s="50"/>
      <c r="B352" s="1212"/>
      <c r="C352" s="1217"/>
      <c r="D352" s="1218"/>
      <c r="E352" s="1219"/>
      <c r="F352" s="68"/>
      <c r="G352" s="68"/>
      <c r="H352" s="69"/>
      <c r="I352" s="69"/>
      <c r="J352" s="69"/>
      <c r="K352" s="69"/>
      <c r="L352" s="69"/>
      <c r="M352" s="70" t="str">
        <f>IF(G352="","",G352-60)</f>
        <v/>
      </c>
      <c r="N352" s="69"/>
      <c r="O352" s="71" t="str">
        <f t="shared" ref="O352:O367" ca="1" si="38">IF(G352="","",IF(M352-NOW()&gt;30,"LEAD-TIME MORE THAN A MONTHS",IF(M352-NOW()&lt;30,"LEAD-TIME LESS THAN A MONTH","")))</f>
        <v/>
      </c>
      <c r="P352" s="72" t="str">
        <f t="shared" ref="P352:P367" ca="1" si="39">IF(O352="","",IF(O352="LEAD-TIME LESS THAN A MONTH","YES","NO"))</f>
        <v/>
      </c>
      <c r="Q352" s="73"/>
      <c r="R352" s="52"/>
      <c r="S352" s="52"/>
      <c r="T352" s="52"/>
      <c r="U352" s="52"/>
    </row>
    <row r="353" spans="1:21" x14ac:dyDescent="0.35">
      <c r="A353" s="50"/>
      <c r="B353" s="1212"/>
      <c r="C353" s="1217"/>
      <c r="D353" s="1218"/>
      <c r="E353" s="1219"/>
      <c r="F353" s="68"/>
      <c r="G353" s="68"/>
      <c r="H353" s="69"/>
      <c r="I353" s="69"/>
      <c r="J353" s="69"/>
      <c r="K353" s="69"/>
      <c r="L353" s="69"/>
      <c r="M353" s="70"/>
      <c r="N353" s="69"/>
      <c r="O353" s="71" t="str">
        <f t="shared" ca="1" si="38"/>
        <v/>
      </c>
      <c r="P353" s="72" t="str">
        <f t="shared" ca="1" si="39"/>
        <v/>
      </c>
      <c r="Q353" s="73"/>
      <c r="R353" s="52"/>
      <c r="S353" s="52"/>
      <c r="T353" s="52"/>
      <c r="U353" s="52"/>
    </row>
    <row r="354" spans="1:21" x14ac:dyDescent="0.35">
      <c r="A354" s="50"/>
      <c r="B354" s="1212"/>
      <c r="C354" s="1217"/>
      <c r="D354" s="1218"/>
      <c r="E354" s="1219"/>
      <c r="F354" s="68"/>
      <c r="G354" s="68"/>
      <c r="H354" s="69"/>
      <c r="I354" s="69"/>
      <c r="J354" s="69"/>
      <c r="K354" s="69"/>
      <c r="L354" s="69"/>
      <c r="M354" s="70"/>
      <c r="N354" s="69"/>
      <c r="O354" s="71" t="str">
        <f t="shared" ca="1" si="38"/>
        <v/>
      </c>
      <c r="P354" s="72" t="str">
        <f t="shared" ca="1" si="39"/>
        <v/>
      </c>
      <c r="Q354" s="73"/>
      <c r="R354" s="52"/>
      <c r="S354" s="52"/>
      <c r="T354" s="52"/>
      <c r="U354" s="52"/>
    </row>
    <row r="355" spans="1:21" x14ac:dyDescent="0.35">
      <c r="A355" s="50"/>
      <c r="B355" s="1212"/>
      <c r="C355" s="1217"/>
      <c r="D355" s="1218"/>
      <c r="E355" s="1219"/>
      <c r="F355" s="68"/>
      <c r="G355" s="68"/>
      <c r="H355" s="69"/>
      <c r="I355" s="69"/>
      <c r="J355" s="69"/>
      <c r="K355" s="69"/>
      <c r="L355" s="69"/>
      <c r="M355" s="70"/>
      <c r="N355" s="69"/>
      <c r="O355" s="71" t="str">
        <f t="shared" ca="1" si="38"/>
        <v/>
      </c>
      <c r="P355" s="72" t="str">
        <f t="shared" ca="1" si="39"/>
        <v/>
      </c>
      <c r="Q355" s="73"/>
      <c r="R355" s="52"/>
      <c r="S355" s="52"/>
      <c r="T355" s="52"/>
      <c r="U355" s="52"/>
    </row>
    <row r="356" spans="1:21" x14ac:dyDescent="0.35">
      <c r="A356" s="50"/>
      <c r="B356" s="1212"/>
      <c r="C356" s="1217"/>
      <c r="D356" s="1218"/>
      <c r="E356" s="1219"/>
      <c r="F356" s="68"/>
      <c r="G356" s="68"/>
      <c r="H356" s="69"/>
      <c r="I356" s="69"/>
      <c r="J356" s="69"/>
      <c r="K356" s="69"/>
      <c r="L356" s="69"/>
      <c r="M356" s="70"/>
      <c r="N356" s="69"/>
      <c r="O356" s="71" t="str">
        <f t="shared" ca="1" si="38"/>
        <v/>
      </c>
      <c r="P356" s="72" t="str">
        <f t="shared" ca="1" si="39"/>
        <v/>
      </c>
      <c r="Q356" s="73"/>
      <c r="R356" s="52"/>
      <c r="S356" s="52"/>
      <c r="T356" s="52"/>
      <c r="U356" s="52"/>
    </row>
    <row r="357" spans="1:21" x14ac:dyDescent="0.35">
      <c r="A357" s="50"/>
      <c r="B357" s="1212"/>
      <c r="C357" s="1217"/>
      <c r="D357" s="1218"/>
      <c r="E357" s="1219"/>
      <c r="F357" s="68"/>
      <c r="G357" s="68"/>
      <c r="H357" s="69"/>
      <c r="I357" s="69"/>
      <c r="J357" s="69"/>
      <c r="K357" s="69"/>
      <c r="L357" s="69"/>
      <c r="M357" s="70"/>
      <c r="N357" s="69"/>
      <c r="O357" s="71" t="str">
        <f t="shared" ca="1" si="38"/>
        <v/>
      </c>
      <c r="P357" s="72" t="str">
        <f t="shared" ca="1" si="39"/>
        <v/>
      </c>
      <c r="Q357" s="73"/>
      <c r="R357" s="52"/>
      <c r="S357" s="52"/>
      <c r="T357" s="52"/>
      <c r="U357" s="52"/>
    </row>
    <row r="358" spans="1:21" x14ac:dyDescent="0.35">
      <c r="A358" s="50"/>
      <c r="B358" s="1212"/>
      <c r="C358" s="1217"/>
      <c r="D358" s="1218"/>
      <c r="E358" s="1219"/>
      <c r="F358" s="68"/>
      <c r="G358" s="68"/>
      <c r="H358" s="69"/>
      <c r="I358" s="69"/>
      <c r="J358" s="69"/>
      <c r="K358" s="69"/>
      <c r="L358" s="69"/>
      <c r="M358" s="70"/>
      <c r="N358" s="69"/>
      <c r="O358" s="71" t="str">
        <f t="shared" ca="1" si="38"/>
        <v/>
      </c>
      <c r="P358" s="72" t="str">
        <f t="shared" ca="1" si="39"/>
        <v/>
      </c>
      <c r="Q358" s="73"/>
      <c r="R358" s="52"/>
      <c r="S358" s="52"/>
      <c r="T358" s="52"/>
      <c r="U358" s="52"/>
    </row>
    <row r="359" spans="1:21" x14ac:dyDescent="0.35">
      <c r="A359" s="50"/>
      <c r="B359" s="1212"/>
      <c r="C359" s="1217"/>
      <c r="D359" s="1218"/>
      <c r="E359" s="1219"/>
      <c r="F359" s="68"/>
      <c r="G359" s="68"/>
      <c r="H359" s="69"/>
      <c r="I359" s="69"/>
      <c r="J359" s="69"/>
      <c r="K359" s="69"/>
      <c r="L359" s="69"/>
      <c r="M359" s="70"/>
      <c r="N359" s="69"/>
      <c r="O359" s="71" t="str">
        <f t="shared" ca="1" si="38"/>
        <v/>
      </c>
      <c r="P359" s="72" t="str">
        <f t="shared" ca="1" si="39"/>
        <v/>
      </c>
      <c r="Q359" s="73"/>
      <c r="R359" s="52"/>
      <c r="S359" s="52"/>
      <c r="T359" s="52"/>
      <c r="U359" s="52"/>
    </row>
    <row r="360" spans="1:21" x14ac:dyDescent="0.35">
      <c r="A360" s="50"/>
      <c r="B360" s="1212"/>
      <c r="C360" s="1217"/>
      <c r="D360" s="1218"/>
      <c r="E360" s="1219"/>
      <c r="F360" s="68"/>
      <c r="G360" s="68"/>
      <c r="H360" s="69"/>
      <c r="I360" s="69"/>
      <c r="J360" s="69"/>
      <c r="K360" s="69"/>
      <c r="L360" s="69"/>
      <c r="M360" s="70"/>
      <c r="N360" s="69"/>
      <c r="O360" s="71" t="str">
        <f t="shared" ca="1" si="38"/>
        <v/>
      </c>
      <c r="P360" s="72" t="str">
        <f t="shared" ca="1" si="39"/>
        <v/>
      </c>
      <c r="Q360" s="73"/>
      <c r="R360" s="52"/>
      <c r="S360" s="52"/>
      <c r="T360" s="52"/>
      <c r="U360" s="52"/>
    </row>
    <row r="361" spans="1:21" x14ac:dyDescent="0.35">
      <c r="A361" s="50"/>
      <c r="B361" s="1212"/>
      <c r="C361" s="1217"/>
      <c r="D361" s="1218"/>
      <c r="E361" s="1219"/>
      <c r="F361" s="68"/>
      <c r="G361" s="68"/>
      <c r="H361" s="69"/>
      <c r="I361" s="69"/>
      <c r="J361" s="69"/>
      <c r="K361" s="69"/>
      <c r="L361" s="69"/>
      <c r="M361" s="70"/>
      <c r="N361" s="69"/>
      <c r="O361" s="71" t="str">
        <f t="shared" ca="1" si="38"/>
        <v/>
      </c>
      <c r="P361" s="72" t="str">
        <f t="shared" ca="1" si="39"/>
        <v/>
      </c>
      <c r="Q361" s="73"/>
      <c r="R361" s="52"/>
      <c r="S361" s="52"/>
      <c r="T361" s="52"/>
      <c r="U361" s="52"/>
    </row>
    <row r="362" spans="1:21" x14ac:dyDescent="0.35">
      <c r="A362" s="50"/>
      <c r="B362" s="1212"/>
      <c r="C362" s="1217"/>
      <c r="D362" s="1218"/>
      <c r="E362" s="1219"/>
      <c r="F362" s="68"/>
      <c r="G362" s="68"/>
      <c r="H362" s="69"/>
      <c r="I362" s="69"/>
      <c r="J362" s="69"/>
      <c r="K362" s="69"/>
      <c r="L362" s="69"/>
      <c r="M362" s="70"/>
      <c r="N362" s="69"/>
      <c r="O362" s="71" t="str">
        <f t="shared" ca="1" si="38"/>
        <v/>
      </c>
      <c r="P362" s="72" t="str">
        <f t="shared" ca="1" si="39"/>
        <v/>
      </c>
      <c r="Q362" s="73"/>
      <c r="R362" s="52"/>
      <c r="S362" s="52"/>
      <c r="T362" s="52"/>
      <c r="U362" s="52"/>
    </row>
    <row r="363" spans="1:21" x14ac:dyDescent="0.35">
      <c r="A363" s="50"/>
      <c r="B363" s="1212"/>
      <c r="C363" s="1217"/>
      <c r="D363" s="1218"/>
      <c r="E363" s="1219"/>
      <c r="F363" s="68"/>
      <c r="G363" s="68"/>
      <c r="H363" s="69"/>
      <c r="I363" s="69"/>
      <c r="J363" s="69"/>
      <c r="K363" s="69"/>
      <c r="L363" s="69"/>
      <c r="M363" s="70"/>
      <c r="N363" s="69"/>
      <c r="O363" s="71" t="str">
        <f t="shared" ca="1" si="38"/>
        <v/>
      </c>
      <c r="P363" s="72" t="str">
        <f t="shared" ca="1" si="39"/>
        <v/>
      </c>
      <c r="Q363" s="73"/>
      <c r="R363" s="52"/>
      <c r="S363" s="52"/>
      <c r="T363" s="52"/>
      <c r="U363" s="52"/>
    </row>
    <row r="364" spans="1:21" x14ac:dyDescent="0.35">
      <c r="A364" s="50"/>
      <c r="B364" s="1212"/>
      <c r="C364" s="1217"/>
      <c r="D364" s="1218"/>
      <c r="E364" s="1219"/>
      <c r="F364" s="68"/>
      <c r="G364" s="68"/>
      <c r="H364" s="69"/>
      <c r="I364" s="69"/>
      <c r="J364" s="69"/>
      <c r="K364" s="69"/>
      <c r="L364" s="69"/>
      <c r="M364" s="70"/>
      <c r="N364" s="69"/>
      <c r="O364" s="71" t="str">
        <f t="shared" ca="1" si="38"/>
        <v/>
      </c>
      <c r="P364" s="72" t="str">
        <f t="shared" ca="1" si="39"/>
        <v/>
      </c>
      <c r="Q364" s="73"/>
      <c r="R364" s="52"/>
      <c r="S364" s="52"/>
      <c r="T364" s="52"/>
      <c r="U364" s="52"/>
    </row>
    <row r="365" spans="1:21" x14ac:dyDescent="0.35">
      <c r="A365" s="50"/>
      <c r="B365" s="1212"/>
      <c r="C365" s="1217"/>
      <c r="D365" s="1218"/>
      <c r="E365" s="1219"/>
      <c r="F365" s="68"/>
      <c r="G365" s="68"/>
      <c r="H365" s="69"/>
      <c r="I365" s="69"/>
      <c r="J365" s="69"/>
      <c r="K365" s="69"/>
      <c r="L365" s="69"/>
      <c r="M365" s="70"/>
      <c r="N365" s="69"/>
      <c r="O365" s="71" t="str">
        <f t="shared" ca="1" si="38"/>
        <v/>
      </c>
      <c r="P365" s="72" t="str">
        <f t="shared" ca="1" si="39"/>
        <v/>
      </c>
      <c r="Q365" s="73"/>
      <c r="R365" s="52"/>
      <c r="S365" s="52"/>
      <c r="T365" s="52"/>
      <c r="U365" s="52"/>
    </row>
    <row r="366" spans="1:21" x14ac:dyDescent="0.35">
      <c r="A366" s="50"/>
      <c r="B366" s="1212"/>
      <c r="C366" s="1217"/>
      <c r="D366" s="1218"/>
      <c r="E366" s="1219"/>
      <c r="F366" s="68"/>
      <c r="G366" s="68"/>
      <c r="H366" s="69"/>
      <c r="I366" s="69"/>
      <c r="J366" s="69"/>
      <c r="K366" s="69"/>
      <c r="L366" s="69"/>
      <c r="M366" s="70"/>
      <c r="N366" s="69"/>
      <c r="O366" s="71" t="str">
        <f t="shared" ca="1" si="38"/>
        <v/>
      </c>
      <c r="P366" s="72" t="str">
        <f t="shared" ca="1" si="39"/>
        <v/>
      </c>
      <c r="Q366" s="73"/>
      <c r="R366" s="52"/>
      <c r="S366" s="52"/>
      <c r="T366" s="52"/>
      <c r="U366" s="52"/>
    </row>
    <row r="367" spans="1:21" ht="15" thickBot="1" x14ac:dyDescent="0.4">
      <c r="A367" s="50"/>
      <c r="B367" s="1213"/>
      <c r="C367" s="1220"/>
      <c r="D367" s="1221"/>
      <c r="E367" s="1222"/>
      <c r="F367" s="74"/>
      <c r="G367" s="74"/>
      <c r="H367" s="75"/>
      <c r="I367" s="75"/>
      <c r="J367" s="75"/>
      <c r="K367" s="75"/>
      <c r="L367" s="75"/>
      <c r="M367" s="76"/>
      <c r="N367" s="75"/>
      <c r="O367" s="77" t="str">
        <f t="shared" ca="1" si="38"/>
        <v/>
      </c>
      <c r="P367" s="78" t="str">
        <f t="shared" ca="1" si="39"/>
        <v/>
      </c>
      <c r="Q367" s="79"/>
      <c r="R367" s="52"/>
      <c r="S367" s="52"/>
      <c r="T367" s="52"/>
      <c r="U367" s="52"/>
    </row>
    <row r="368" spans="1:21" x14ac:dyDescent="0.35">
      <c r="A368" s="50"/>
      <c r="B368" s="1211"/>
      <c r="C368" s="1214"/>
      <c r="D368" s="1215"/>
      <c r="E368" s="1216"/>
      <c r="F368" s="68">
        <v>42765</v>
      </c>
      <c r="G368" s="68"/>
      <c r="H368" s="69"/>
      <c r="I368" s="69"/>
      <c r="J368" s="69"/>
      <c r="K368" s="69"/>
      <c r="L368" s="69"/>
      <c r="M368" s="70" t="str">
        <f>IF(G368="","",G368-60)</f>
        <v/>
      </c>
      <c r="N368" s="69"/>
      <c r="O368" s="71" t="str">
        <f ca="1">IF(G368="","",IF(M368-NOW()&gt;30,"LEAD-TIME MORE THAN A MONTHS",IF(M368-NOW()&lt;30,"LEAD-TIME LESS THAN A MONTH","")))</f>
        <v/>
      </c>
      <c r="P368" s="72" t="str">
        <f ca="1">IF(O368="","",IF(O368="LEAD-TIME LESS THAN A MONTH","YES","NO"))</f>
        <v/>
      </c>
      <c r="Q368" s="73"/>
      <c r="R368" s="52"/>
      <c r="S368" s="52"/>
      <c r="T368" s="52"/>
      <c r="U368" s="52"/>
    </row>
    <row r="369" spans="1:21" x14ac:dyDescent="0.35">
      <c r="A369" s="50"/>
      <c r="B369" s="1212"/>
      <c r="C369" s="1217"/>
      <c r="D369" s="1218"/>
      <c r="E369" s="1219"/>
      <c r="F369" s="68"/>
      <c r="G369" s="68"/>
      <c r="H369" s="69"/>
      <c r="I369" s="69"/>
      <c r="J369" s="69"/>
      <c r="K369" s="69"/>
      <c r="L369" s="69"/>
      <c r="M369" s="70" t="str">
        <f>IF(G369="","",G369-60)</f>
        <v/>
      </c>
      <c r="N369" s="69"/>
      <c r="O369" s="71" t="str">
        <f t="shared" ref="O369:O384" ca="1" si="40">IF(G369="","",IF(M369-NOW()&gt;30,"LEAD-TIME MORE THAN A MONTHS",IF(M369-NOW()&lt;30,"LEAD-TIME LESS THAN A MONTH","")))</f>
        <v/>
      </c>
      <c r="P369" s="72" t="str">
        <f t="shared" ref="P369:P384" ca="1" si="41">IF(O369="","",IF(O369="LEAD-TIME LESS THAN A MONTH","YES","NO"))</f>
        <v/>
      </c>
      <c r="Q369" s="73"/>
      <c r="R369" s="52"/>
      <c r="S369" s="52"/>
      <c r="T369" s="52"/>
      <c r="U369" s="52"/>
    </row>
    <row r="370" spans="1:21" x14ac:dyDescent="0.35">
      <c r="A370" s="50"/>
      <c r="B370" s="1212"/>
      <c r="C370" s="1217"/>
      <c r="D370" s="1218"/>
      <c r="E370" s="1219"/>
      <c r="F370" s="68"/>
      <c r="G370" s="68"/>
      <c r="H370" s="69"/>
      <c r="I370" s="69"/>
      <c r="J370" s="69"/>
      <c r="K370" s="69"/>
      <c r="L370" s="69"/>
      <c r="M370" s="70"/>
      <c r="N370" s="69"/>
      <c r="O370" s="71" t="str">
        <f t="shared" ca="1" si="40"/>
        <v/>
      </c>
      <c r="P370" s="72" t="str">
        <f t="shared" ca="1" si="41"/>
        <v/>
      </c>
      <c r="Q370" s="73"/>
      <c r="R370" s="52"/>
      <c r="S370" s="52"/>
      <c r="T370" s="52"/>
      <c r="U370" s="52"/>
    </row>
    <row r="371" spans="1:21" x14ac:dyDescent="0.35">
      <c r="A371" s="50"/>
      <c r="B371" s="1212"/>
      <c r="C371" s="1217"/>
      <c r="D371" s="1218"/>
      <c r="E371" s="1219"/>
      <c r="F371" s="68"/>
      <c r="G371" s="68"/>
      <c r="H371" s="69"/>
      <c r="I371" s="69"/>
      <c r="J371" s="69"/>
      <c r="K371" s="69"/>
      <c r="L371" s="69"/>
      <c r="M371" s="70"/>
      <c r="N371" s="69"/>
      <c r="O371" s="71" t="str">
        <f t="shared" ca="1" si="40"/>
        <v/>
      </c>
      <c r="P371" s="72" t="str">
        <f t="shared" ca="1" si="41"/>
        <v/>
      </c>
      <c r="Q371" s="73"/>
      <c r="R371" s="52"/>
      <c r="S371" s="52"/>
      <c r="T371" s="52"/>
      <c r="U371" s="52"/>
    </row>
    <row r="372" spans="1:21" x14ac:dyDescent="0.35">
      <c r="A372" s="50"/>
      <c r="B372" s="1212"/>
      <c r="C372" s="1217"/>
      <c r="D372" s="1218"/>
      <c r="E372" s="1219"/>
      <c r="F372" s="68"/>
      <c r="G372" s="68"/>
      <c r="H372" s="69"/>
      <c r="I372" s="69"/>
      <c r="J372" s="69"/>
      <c r="K372" s="69"/>
      <c r="L372" s="69"/>
      <c r="M372" s="70"/>
      <c r="N372" s="69"/>
      <c r="O372" s="71" t="str">
        <f t="shared" ca="1" si="40"/>
        <v/>
      </c>
      <c r="P372" s="72" t="str">
        <f t="shared" ca="1" si="41"/>
        <v/>
      </c>
      <c r="Q372" s="73"/>
      <c r="R372" s="52"/>
      <c r="S372" s="52"/>
      <c r="T372" s="52"/>
      <c r="U372" s="52"/>
    </row>
    <row r="373" spans="1:21" x14ac:dyDescent="0.35">
      <c r="A373" s="50"/>
      <c r="B373" s="1212"/>
      <c r="C373" s="1217"/>
      <c r="D373" s="1218"/>
      <c r="E373" s="1219"/>
      <c r="F373" s="68"/>
      <c r="G373" s="68"/>
      <c r="H373" s="69"/>
      <c r="I373" s="69"/>
      <c r="J373" s="69"/>
      <c r="K373" s="69"/>
      <c r="L373" s="69"/>
      <c r="M373" s="70"/>
      <c r="N373" s="69"/>
      <c r="O373" s="71" t="str">
        <f t="shared" ca="1" si="40"/>
        <v/>
      </c>
      <c r="P373" s="72" t="str">
        <f t="shared" ca="1" si="41"/>
        <v/>
      </c>
      <c r="Q373" s="73"/>
      <c r="R373" s="52"/>
      <c r="S373" s="52"/>
      <c r="T373" s="52"/>
      <c r="U373" s="52"/>
    </row>
    <row r="374" spans="1:21" x14ac:dyDescent="0.35">
      <c r="A374" s="50"/>
      <c r="B374" s="1212"/>
      <c r="C374" s="1217"/>
      <c r="D374" s="1218"/>
      <c r="E374" s="1219"/>
      <c r="F374" s="68"/>
      <c r="G374" s="68"/>
      <c r="H374" s="69"/>
      <c r="I374" s="69"/>
      <c r="J374" s="69"/>
      <c r="K374" s="69"/>
      <c r="L374" s="69"/>
      <c r="M374" s="70"/>
      <c r="N374" s="69"/>
      <c r="O374" s="71" t="str">
        <f t="shared" ca="1" si="40"/>
        <v/>
      </c>
      <c r="P374" s="72" t="str">
        <f t="shared" ca="1" si="41"/>
        <v/>
      </c>
      <c r="Q374" s="73"/>
      <c r="R374" s="52"/>
      <c r="S374" s="52"/>
      <c r="T374" s="52"/>
      <c r="U374" s="52"/>
    </row>
    <row r="375" spans="1:21" x14ac:dyDescent="0.35">
      <c r="A375" s="50"/>
      <c r="B375" s="1212"/>
      <c r="C375" s="1217"/>
      <c r="D375" s="1218"/>
      <c r="E375" s="1219"/>
      <c r="F375" s="68"/>
      <c r="G375" s="68"/>
      <c r="H375" s="69"/>
      <c r="I375" s="69"/>
      <c r="J375" s="69"/>
      <c r="K375" s="69"/>
      <c r="L375" s="69"/>
      <c r="M375" s="70"/>
      <c r="N375" s="69"/>
      <c r="O375" s="71" t="str">
        <f t="shared" ca="1" si="40"/>
        <v/>
      </c>
      <c r="P375" s="72" t="str">
        <f t="shared" ca="1" si="41"/>
        <v/>
      </c>
      <c r="Q375" s="73"/>
      <c r="R375" s="52"/>
      <c r="S375" s="52"/>
      <c r="T375" s="52"/>
      <c r="U375" s="52"/>
    </row>
    <row r="376" spans="1:21" x14ac:dyDescent="0.35">
      <c r="A376" s="50"/>
      <c r="B376" s="1212"/>
      <c r="C376" s="1217"/>
      <c r="D376" s="1218"/>
      <c r="E376" s="1219"/>
      <c r="F376" s="68"/>
      <c r="G376" s="68"/>
      <c r="H376" s="69"/>
      <c r="I376" s="69"/>
      <c r="J376" s="69"/>
      <c r="K376" s="69"/>
      <c r="L376" s="69"/>
      <c r="M376" s="70"/>
      <c r="N376" s="69"/>
      <c r="O376" s="71" t="str">
        <f t="shared" ca="1" si="40"/>
        <v/>
      </c>
      <c r="P376" s="72" t="str">
        <f t="shared" ca="1" si="41"/>
        <v/>
      </c>
      <c r="Q376" s="73"/>
      <c r="R376" s="52"/>
      <c r="S376" s="52"/>
      <c r="T376" s="52"/>
      <c r="U376" s="52"/>
    </row>
    <row r="377" spans="1:21" x14ac:dyDescent="0.35">
      <c r="A377" s="50"/>
      <c r="B377" s="1212"/>
      <c r="C377" s="1217"/>
      <c r="D377" s="1218"/>
      <c r="E377" s="1219"/>
      <c r="F377" s="68"/>
      <c r="G377" s="68"/>
      <c r="H377" s="69"/>
      <c r="I377" s="69"/>
      <c r="J377" s="69"/>
      <c r="K377" s="69"/>
      <c r="L377" s="69"/>
      <c r="M377" s="70"/>
      <c r="N377" s="69"/>
      <c r="O377" s="71" t="str">
        <f t="shared" ca="1" si="40"/>
        <v/>
      </c>
      <c r="P377" s="72" t="str">
        <f t="shared" ca="1" si="41"/>
        <v/>
      </c>
      <c r="Q377" s="73"/>
      <c r="R377" s="52"/>
      <c r="S377" s="52"/>
      <c r="T377" s="52"/>
      <c r="U377" s="52"/>
    </row>
    <row r="378" spans="1:21" x14ac:dyDescent="0.35">
      <c r="A378" s="50"/>
      <c r="B378" s="1212"/>
      <c r="C378" s="1217"/>
      <c r="D378" s="1218"/>
      <c r="E378" s="1219"/>
      <c r="F378" s="68"/>
      <c r="G378" s="68"/>
      <c r="H378" s="69"/>
      <c r="I378" s="69"/>
      <c r="J378" s="69"/>
      <c r="K378" s="69"/>
      <c r="L378" s="69"/>
      <c r="M378" s="70"/>
      <c r="N378" s="69"/>
      <c r="O378" s="71" t="str">
        <f t="shared" ca="1" si="40"/>
        <v/>
      </c>
      <c r="P378" s="72" t="str">
        <f t="shared" ca="1" si="41"/>
        <v/>
      </c>
      <c r="Q378" s="73"/>
      <c r="R378" s="52"/>
      <c r="S378" s="52"/>
      <c r="T378" s="52"/>
      <c r="U378" s="52"/>
    </row>
    <row r="379" spans="1:21" x14ac:dyDescent="0.35">
      <c r="A379" s="50"/>
      <c r="B379" s="1212"/>
      <c r="C379" s="1217"/>
      <c r="D379" s="1218"/>
      <c r="E379" s="1219"/>
      <c r="F379" s="68"/>
      <c r="G379" s="68"/>
      <c r="H379" s="69"/>
      <c r="I379" s="69"/>
      <c r="J379" s="69"/>
      <c r="K379" s="69"/>
      <c r="L379" s="69"/>
      <c r="M379" s="70"/>
      <c r="N379" s="69"/>
      <c r="O379" s="71" t="str">
        <f t="shared" ca="1" si="40"/>
        <v/>
      </c>
      <c r="P379" s="72" t="str">
        <f t="shared" ca="1" si="41"/>
        <v/>
      </c>
      <c r="Q379" s="73"/>
      <c r="R379" s="52"/>
      <c r="S379" s="52"/>
      <c r="T379" s="52"/>
      <c r="U379" s="52"/>
    </row>
    <row r="380" spans="1:21" x14ac:dyDescent="0.35">
      <c r="A380" s="50"/>
      <c r="B380" s="1212"/>
      <c r="C380" s="1217"/>
      <c r="D380" s="1218"/>
      <c r="E380" s="1219"/>
      <c r="F380" s="68"/>
      <c r="G380" s="68"/>
      <c r="H380" s="69"/>
      <c r="I380" s="69"/>
      <c r="J380" s="69"/>
      <c r="K380" s="69"/>
      <c r="L380" s="69"/>
      <c r="M380" s="70"/>
      <c r="N380" s="69"/>
      <c r="O380" s="71" t="str">
        <f t="shared" ca="1" si="40"/>
        <v/>
      </c>
      <c r="P380" s="72" t="str">
        <f t="shared" ca="1" si="41"/>
        <v/>
      </c>
      <c r="Q380" s="73"/>
      <c r="R380" s="52"/>
      <c r="S380" s="52"/>
      <c r="T380" s="52"/>
      <c r="U380" s="52"/>
    </row>
    <row r="381" spans="1:21" x14ac:dyDescent="0.35">
      <c r="A381" s="50"/>
      <c r="B381" s="1212"/>
      <c r="C381" s="1217"/>
      <c r="D381" s="1218"/>
      <c r="E381" s="1219"/>
      <c r="F381" s="68"/>
      <c r="G381" s="68"/>
      <c r="H381" s="69"/>
      <c r="I381" s="69"/>
      <c r="J381" s="69"/>
      <c r="K381" s="69"/>
      <c r="L381" s="69"/>
      <c r="M381" s="70"/>
      <c r="N381" s="69"/>
      <c r="O381" s="71" t="str">
        <f t="shared" ca="1" si="40"/>
        <v/>
      </c>
      <c r="P381" s="72" t="str">
        <f t="shared" ca="1" si="41"/>
        <v/>
      </c>
      <c r="Q381" s="73"/>
      <c r="R381" s="52"/>
      <c r="S381" s="52"/>
      <c r="T381" s="52"/>
      <c r="U381" s="52"/>
    </row>
    <row r="382" spans="1:21" x14ac:dyDescent="0.35">
      <c r="A382" s="50"/>
      <c r="B382" s="1212"/>
      <c r="C382" s="1217"/>
      <c r="D382" s="1218"/>
      <c r="E382" s="1219"/>
      <c r="F382" s="68"/>
      <c r="G382" s="68"/>
      <c r="H382" s="69"/>
      <c r="I382" s="69"/>
      <c r="J382" s="69"/>
      <c r="K382" s="69"/>
      <c r="L382" s="69"/>
      <c r="M382" s="70"/>
      <c r="N382" s="69"/>
      <c r="O382" s="71" t="str">
        <f t="shared" ca="1" si="40"/>
        <v/>
      </c>
      <c r="P382" s="72" t="str">
        <f t="shared" ca="1" si="41"/>
        <v/>
      </c>
      <c r="Q382" s="73"/>
      <c r="R382" s="52"/>
      <c r="S382" s="52"/>
      <c r="T382" s="52"/>
      <c r="U382" s="52"/>
    </row>
    <row r="383" spans="1:21" x14ac:dyDescent="0.35">
      <c r="A383" s="50"/>
      <c r="B383" s="1212"/>
      <c r="C383" s="1217"/>
      <c r="D383" s="1218"/>
      <c r="E383" s="1219"/>
      <c r="F383" s="68"/>
      <c r="G383" s="68"/>
      <c r="H383" s="69"/>
      <c r="I383" s="69"/>
      <c r="J383" s="69"/>
      <c r="K383" s="69"/>
      <c r="L383" s="69"/>
      <c r="M383" s="70"/>
      <c r="N383" s="69"/>
      <c r="O383" s="71" t="str">
        <f t="shared" ca="1" si="40"/>
        <v/>
      </c>
      <c r="P383" s="72" t="str">
        <f t="shared" ca="1" si="41"/>
        <v/>
      </c>
      <c r="Q383" s="73"/>
      <c r="R383" s="52"/>
      <c r="S383" s="52"/>
      <c r="T383" s="52"/>
      <c r="U383" s="52"/>
    </row>
    <row r="384" spans="1:21" ht="15" thickBot="1" x14ac:dyDescent="0.4">
      <c r="A384" s="50"/>
      <c r="B384" s="1213"/>
      <c r="C384" s="1220"/>
      <c r="D384" s="1221"/>
      <c r="E384" s="1222"/>
      <c r="F384" s="74"/>
      <c r="G384" s="74"/>
      <c r="H384" s="75"/>
      <c r="I384" s="75"/>
      <c r="J384" s="75"/>
      <c r="K384" s="75"/>
      <c r="L384" s="75"/>
      <c r="M384" s="76"/>
      <c r="N384" s="75"/>
      <c r="O384" s="77" t="str">
        <f t="shared" ca="1" si="40"/>
        <v/>
      </c>
      <c r="P384" s="78" t="str">
        <f t="shared" ca="1" si="41"/>
        <v/>
      </c>
      <c r="Q384" s="79"/>
      <c r="R384" s="52"/>
      <c r="S384" s="52"/>
      <c r="T384" s="52"/>
      <c r="U384" s="52"/>
    </row>
    <row r="385" spans="1:21" x14ac:dyDescent="0.35">
      <c r="A385" s="50"/>
      <c r="B385" s="1211"/>
      <c r="C385" s="1214"/>
      <c r="D385" s="1215"/>
      <c r="E385" s="1216"/>
      <c r="F385" s="68">
        <v>42765</v>
      </c>
      <c r="G385" s="68"/>
      <c r="H385" s="69"/>
      <c r="I385" s="69"/>
      <c r="J385" s="69"/>
      <c r="K385" s="69"/>
      <c r="L385" s="69"/>
      <c r="M385" s="70" t="str">
        <f>IF(G385="","",G385-60)</f>
        <v/>
      </c>
      <c r="N385" s="69"/>
      <c r="O385" s="71" t="str">
        <f ca="1">IF(G385="","",IF(M385-NOW()&gt;30,"LEAD-TIME MORE THAN A MONTHS",IF(M385-NOW()&lt;30,"LEAD-TIME LESS THAN A MONTH","")))</f>
        <v/>
      </c>
      <c r="P385" s="72" t="str">
        <f ca="1">IF(O385="","",IF(O385="LEAD-TIME LESS THAN A MONTH","YES","NO"))</f>
        <v/>
      </c>
      <c r="Q385" s="73"/>
      <c r="R385" s="52"/>
      <c r="S385" s="52"/>
      <c r="T385" s="52"/>
      <c r="U385" s="52"/>
    </row>
    <row r="386" spans="1:21" x14ac:dyDescent="0.35">
      <c r="A386" s="50"/>
      <c r="B386" s="1212"/>
      <c r="C386" s="1217"/>
      <c r="D386" s="1218"/>
      <c r="E386" s="1219"/>
      <c r="F386" s="68"/>
      <c r="G386" s="68"/>
      <c r="H386" s="69"/>
      <c r="I386" s="69"/>
      <c r="J386" s="69"/>
      <c r="K386" s="69"/>
      <c r="L386" s="69"/>
      <c r="M386" s="70" t="str">
        <f>IF(G386="","",G386-60)</f>
        <v/>
      </c>
      <c r="N386" s="69"/>
      <c r="O386" s="71" t="str">
        <f t="shared" ref="O386:O401" ca="1" si="42">IF(G386="","",IF(M386-NOW()&gt;30,"LEAD-TIME MORE THAN A MONTHS",IF(M386-NOW()&lt;30,"LEAD-TIME LESS THAN A MONTH","")))</f>
        <v/>
      </c>
      <c r="P386" s="72" t="str">
        <f t="shared" ref="P386:P401" ca="1" si="43">IF(O386="","",IF(O386="LEAD-TIME LESS THAN A MONTH","YES","NO"))</f>
        <v/>
      </c>
      <c r="Q386" s="73"/>
      <c r="R386" s="52"/>
      <c r="S386" s="52"/>
      <c r="T386" s="52"/>
      <c r="U386" s="52"/>
    </row>
    <row r="387" spans="1:21" x14ac:dyDescent="0.35">
      <c r="A387" s="50"/>
      <c r="B387" s="1212"/>
      <c r="C387" s="1217"/>
      <c r="D387" s="1218"/>
      <c r="E387" s="1219"/>
      <c r="F387" s="68"/>
      <c r="G387" s="68"/>
      <c r="H387" s="69"/>
      <c r="I387" s="69"/>
      <c r="J387" s="69"/>
      <c r="K387" s="69"/>
      <c r="L387" s="69"/>
      <c r="M387" s="70"/>
      <c r="N387" s="69"/>
      <c r="O387" s="71" t="str">
        <f t="shared" ca="1" si="42"/>
        <v/>
      </c>
      <c r="P387" s="72" t="str">
        <f t="shared" ca="1" si="43"/>
        <v/>
      </c>
      <c r="Q387" s="73"/>
      <c r="R387" s="52"/>
      <c r="S387" s="52"/>
      <c r="T387" s="52"/>
      <c r="U387" s="52"/>
    </row>
    <row r="388" spans="1:21" x14ac:dyDescent="0.35">
      <c r="A388" s="50"/>
      <c r="B388" s="1212"/>
      <c r="C388" s="1217"/>
      <c r="D388" s="1218"/>
      <c r="E388" s="1219"/>
      <c r="F388" s="68"/>
      <c r="G388" s="68"/>
      <c r="H388" s="69"/>
      <c r="I388" s="69"/>
      <c r="J388" s="69"/>
      <c r="K388" s="69"/>
      <c r="L388" s="69"/>
      <c r="M388" s="70"/>
      <c r="N388" s="69"/>
      <c r="O388" s="71" t="str">
        <f t="shared" ca="1" si="42"/>
        <v/>
      </c>
      <c r="P388" s="72" t="str">
        <f t="shared" ca="1" si="43"/>
        <v/>
      </c>
      <c r="Q388" s="73"/>
      <c r="R388" s="52"/>
      <c r="S388" s="52"/>
      <c r="T388" s="52"/>
      <c r="U388" s="52"/>
    </row>
    <row r="389" spans="1:21" x14ac:dyDescent="0.35">
      <c r="A389" s="50"/>
      <c r="B389" s="1212"/>
      <c r="C389" s="1217"/>
      <c r="D389" s="1218"/>
      <c r="E389" s="1219"/>
      <c r="F389" s="68"/>
      <c r="G389" s="68"/>
      <c r="H389" s="69"/>
      <c r="I389" s="69"/>
      <c r="J389" s="69"/>
      <c r="K389" s="69"/>
      <c r="L389" s="69"/>
      <c r="M389" s="70"/>
      <c r="N389" s="69"/>
      <c r="O389" s="71" t="str">
        <f t="shared" ca="1" si="42"/>
        <v/>
      </c>
      <c r="P389" s="72" t="str">
        <f t="shared" ca="1" si="43"/>
        <v/>
      </c>
      <c r="Q389" s="73"/>
      <c r="R389" s="52"/>
      <c r="S389" s="52"/>
      <c r="T389" s="52"/>
      <c r="U389" s="52"/>
    </row>
    <row r="390" spans="1:21" x14ac:dyDescent="0.35">
      <c r="A390" s="50"/>
      <c r="B390" s="1212"/>
      <c r="C390" s="1217"/>
      <c r="D390" s="1218"/>
      <c r="E390" s="1219"/>
      <c r="F390" s="68"/>
      <c r="G390" s="68"/>
      <c r="H390" s="69"/>
      <c r="I390" s="69"/>
      <c r="J390" s="69"/>
      <c r="K390" s="69"/>
      <c r="L390" s="69"/>
      <c r="M390" s="70"/>
      <c r="N390" s="69"/>
      <c r="O390" s="71" t="str">
        <f t="shared" ca="1" si="42"/>
        <v/>
      </c>
      <c r="P390" s="72" t="str">
        <f t="shared" ca="1" si="43"/>
        <v/>
      </c>
      <c r="Q390" s="73"/>
      <c r="R390" s="52"/>
      <c r="S390" s="52"/>
      <c r="T390" s="52"/>
      <c r="U390" s="52"/>
    </row>
    <row r="391" spans="1:21" x14ac:dyDescent="0.35">
      <c r="A391" s="50"/>
      <c r="B391" s="1212"/>
      <c r="C391" s="1217"/>
      <c r="D391" s="1218"/>
      <c r="E391" s="1219"/>
      <c r="F391" s="68"/>
      <c r="G391" s="68"/>
      <c r="H391" s="69"/>
      <c r="I391" s="69"/>
      <c r="J391" s="69"/>
      <c r="K391" s="69"/>
      <c r="L391" s="69"/>
      <c r="M391" s="70"/>
      <c r="N391" s="69"/>
      <c r="O391" s="71" t="str">
        <f t="shared" ca="1" si="42"/>
        <v/>
      </c>
      <c r="P391" s="72" t="str">
        <f t="shared" ca="1" si="43"/>
        <v/>
      </c>
      <c r="Q391" s="73"/>
      <c r="R391" s="52"/>
      <c r="S391" s="52"/>
      <c r="T391" s="52"/>
      <c r="U391" s="52"/>
    </row>
    <row r="392" spans="1:21" x14ac:dyDescent="0.35">
      <c r="A392" s="50"/>
      <c r="B392" s="1212"/>
      <c r="C392" s="1217"/>
      <c r="D392" s="1218"/>
      <c r="E392" s="1219"/>
      <c r="F392" s="68"/>
      <c r="G392" s="68"/>
      <c r="H392" s="69"/>
      <c r="I392" s="69"/>
      <c r="J392" s="69"/>
      <c r="K392" s="69"/>
      <c r="L392" s="69"/>
      <c r="M392" s="70"/>
      <c r="N392" s="69"/>
      <c r="O392" s="71" t="str">
        <f t="shared" ca="1" si="42"/>
        <v/>
      </c>
      <c r="P392" s="72" t="str">
        <f t="shared" ca="1" si="43"/>
        <v/>
      </c>
      <c r="Q392" s="73"/>
      <c r="R392" s="52"/>
      <c r="S392" s="52"/>
      <c r="T392" s="52"/>
      <c r="U392" s="52"/>
    </row>
    <row r="393" spans="1:21" x14ac:dyDescent="0.35">
      <c r="A393" s="50"/>
      <c r="B393" s="1212"/>
      <c r="C393" s="1217"/>
      <c r="D393" s="1218"/>
      <c r="E393" s="1219"/>
      <c r="F393" s="68"/>
      <c r="G393" s="68"/>
      <c r="H393" s="69"/>
      <c r="I393" s="69"/>
      <c r="J393" s="69"/>
      <c r="K393" s="69"/>
      <c r="L393" s="69"/>
      <c r="M393" s="70"/>
      <c r="N393" s="69"/>
      <c r="O393" s="71" t="str">
        <f t="shared" ca="1" si="42"/>
        <v/>
      </c>
      <c r="P393" s="72" t="str">
        <f t="shared" ca="1" si="43"/>
        <v/>
      </c>
      <c r="Q393" s="73"/>
      <c r="R393" s="52"/>
      <c r="S393" s="52"/>
      <c r="T393" s="52"/>
      <c r="U393" s="52"/>
    </row>
    <row r="394" spans="1:21" x14ac:dyDescent="0.35">
      <c r="A394" s="50"/>
      <c r="B394" s="1212"/>
      <c r="C394" s="1217"/>
      <c r="D394" s="1218"/>
      <c r="E394" s="1219"/>
      <c r="F394" s="68"/>
      <c r="G394" s="68"/>
      <c r="H394" s="69"/>
      <c r="I394" s="69"/>
      <c r="J394" s="69"/>
      <c r="K394" s="69"/>
      <c r="L394" s="69"/>
      <c r="M394" s="70"/>
      <c r="N394" s="69"/>
      <c r="O394" s="71" t="str">
        <f t="shared" ca="1" si="42"/>
        <v/>
      </c>
      <c r="P394" s="72" t="str">
        <f t="shared" ca="1" si="43"/>
        <v/>
      </c>
      <c r="Q394" s="73"/>
      <c r="R394" s="52"/>
      <c r="S394" s="52"/>
      <c r="T394" s="52"/>
      <c r="U394" s="52"/>
    </row>
    <row r="395" spans="1:21" x14ac:dyDescent="0.35">
      <c r="A395" s="50"/>
      <c r="B395" s="1212"/>
      <c r="C395" s="1217"/>
      <c r="D395" s="1218"/>
      <c r="E395" s="1219"/>
      <c r="F395" s="68"/>
      <c r="G395" s="68"/>
      <c r="H395" s="69"/>
      <c r="I395" s="69"/>
      <c r="J395" s="69"/>
      <c r="K395" s="69"/>
      <c r="L395" s="69"/>
      <c r="M395" s="70"/>
      <c r="N395" s="69"/>
      <c r="O395" s="71" t="str">
        <f t="shared" ca="1" si="42"/>
        <v/>
      </c>
      <c r="P395" s="72" t="str">
        <f t="shared" ca="1" si="43"/>
        <v/>
      </c>
      <c r="Q395" s="73"/>
      <c r="R395" s="52"/>
      <c r="S395" s="52"/>
      <c r="T395" s="52"/>
      <c r="U395" s="52"/>
    </row>
    <row r="396" spans="1:21" x14ac:dyDescent="0.35">
      <c r="A396" s="50"/>
      <c r="B396" s="1212"/>
      <c r="C396" s="1217"/>
      <c r="D396" s="1218"/>
      <c r="E396" s="1219"/>
      <c r="F396" s="68"/>
      <c r="G396" s="68"/>
      <c r="H396" s="69"/>
      <c r="I396" s="69"/>
      <c r="J396" s="69"/>
      <c r="K396" s="69"/>
      <c r="L396" s="69"/>
      <c r="M396" s="70"/>
      <c r="N396" s="69"/>
      <c r="O396" s="71" t="str">
        <f t="shared" ca="1" si="42"/>
        <v/>
      </c>
      <c r="P396" s="72" t="str">
        <f t="shared" ca="1" si="43"/>
        <v/>
      </c>
      <c r="Q396" s="73"/>
      <c r="R396" s="52"/>
      <c r="S396" s="52"/>
      <c r="T396" s="52"/>
      <c r="U396" s="52"/>
    </row>
    <row r="397" spans="1:21" x14ac:dyDescent="0.35">
      <c r="A397" s="50"/>
      <c r="B397" s="1212"/>
      <c r="C397" s="1217"/>
      <c r="D397" s="1218"/>
      <c r="E397" s="1219"/>
      <c r="F397" s="68"/>
      <c r="G397" s="68"/>
      <c r="H397" s="69"/>
      <c r="I397" s="69"/>
      <c r="J397" s="69"/>
      <c r="K397" s="69"/>
      <c r="L397" s="69"/>
      <c r="M397" s="70"/>
      <c r="N397" s="69"/>
      <c r="O397" s="71" t="str">
        <f t="shared" ca="1" si="42"/>
        <v/>
      </c>
      <c r="P397" s="72" t="str">
        <f t="shared" ca="1" si="43"/>
        <v/>
      </c>
      <c r="Q397" s="73"/>
      <c r="R397" s="52"/>
      <c r="S397" s="52"/>
      <c r="T397" s="52"/>
      <c r="U397" s="52"/>
    </row>
    <row r="398" spans="1:21" x14ac:dyDescent="0.35">
      <c r="A398" s="50"/>
      <c r="B398" s="1212"/>
      <c r="C398" s="1217"/>
      <c r="D398" s="1218"/>
      <c r="E398" s="1219"/>
      <c r="F398" s="68"/>
      <c r="G398" s="68"/>
      <c r="H398" s="69"/>
      <c r="I398" s="69"/>
      <c r="J398" s="69"/>
      <c r="K398" s="69"/>
      <c r="L398" s="69"/>
      <c r="M398" s="70"/>
      <c r="N398" s="69"/>
      <c r="O398" s="71" t="str">
        <f t="shared" ca="1" si="42"/>
        <v/>
      </c>
      <c r="P398" s="72" t="str">
        <f t="shared" ca="1" si="43"/>
        <v/>
      </c>
      <c r="Q398" s="73"/>
      <c r="R398" s="52"/>
      <c r="S398" s="52"/>
      <c r="T398" s="52"/>
      <c r="U398" s="52"/>
    </row>
    <row r="399" spans="1:21" x14ac:dyDescent="0.35">
      <c r="A399" s="50"/>
      <c r="B399" s="1212"/>
      <c r="C399" s="1217"/>
      <c r="D399" s="1218"/>
      <c r="E399" s="1219"/>
      <c r="F399" s="68"/>
      <c r="G399" s="68"/>
      <c r="H399" s="69"/>
      <c r="I399" s="69"/>
      <c r="J399" s="69"/>
      <c r="K399" s="69"/>
      <c r="L399" s="69"/>
      <c r="M399" s="70"/>
      <c r="N399" s="69"/>
      <c r="O399" s="71" t="str">
        <f t="shared" ca="1" si="42"/>
        <v/>
      </c>
      <c r="P399" s="72" t="str">
        <f t="shared" ca="1" si="43"/>
        <v/>
      </c>
      <c r="Q399" s="73"/>
      <c r="R399" s="52"/>
      <c r="S399" s="52"/>
      <c r="T399" s="52"/>
      <c r="U399" s="52"/>
    </row>
    <row r="400" spans="1:21" x14ac:dyDescent="0.35">
      <c r="A400" s="50"/>
      <c r="B400" s="1212"/>
      <c r="C400" s="1217"/>
      <c r="D400" s="1218"/>
      <c r="E400" s="1219"/>
      <c r="F400" s="68"/>
      <c r="G400" s="68"/>
      <c r="H400" s="69"/>
      <c r="I400" s="69"/>
      <c r="J400" s="69"/>
      <c r="K400" s="69"/>
      <c r="L400" s="69"/>
      <c r="M400" s="70"/>
      <c r="N400" s="69"/>
      <c r="O400" s="71" t="str">
        <f t="shared" ca="1" si="42"/>
        <v/>
      </c>
      <c r="P400" s="72" t="str">
        <f t="shared" ca="1" si="43"/>
        <v/>
      </c>
      <c r="Q400" s="73"/>
      <c r="R400" s="52"/>
      <c r="S400" s="52"/>
      <c r="T400" s="52"/>
      <c r="U400" s="52"/>
    </row>
    <row r="401" spans="1:21" ht="15" thickBot="1" x14ac:dyDescent="0.4">
      <c r="A401" s="50"/>
      <c r="B401" s="1213"/>
      <c r="C401" s="1220"/>
      <c r="D401" s="1221"/>
      <c r="E401" s="1222"/>
      <c r="F401" s="74"/>
      <c r="G401" s="74"/>
      <c r="H401" s="75"/>
      <c r="I401" s="75"/>
      <c r="J401" s="75"/>
      <c r="K401" s="75"/>
      <c r="L401" s="75"/>
      <c r="M401" s="76"/>
      <c r="N401" s="75"/>
      <c r="O401" s="77" t="str">
        <f t="shared" ca="1" si="42"/>
        <v/>
      </c>
      <c r="P401" s="78" t="str">
        <f t="shared" ca="1" si="43"/>
        <v/>
      </c>
      <c r="Q401" s="79"/>
      <c r="R401" s="52"/>
      <c r="S401" s="52"/>
      <c r="T401" s="52"/>
      <c r="U401" s="52"/>
    </row>
    <row r="402" spans="1:21" x14ac:dyDescent="0.35">
      <c r="A402" s="50"/>
      <c r="B402" s="1211"/>
      <c r="C402" s="1214"/>
      <c r="D402" s="1215"/>
      <c r="E402" s="1216"/>
      <c r="F402" s="68">
        <v>42765</v>
      </c>
      <c r="G402" s="68"/>
      <c r="H402" s="69"/>
      <c r="I402" s="69"/>
      <c r="J402" s="69"/>
      <c r="K402" s="69"/>
      <c r="L402" s="69"/>
      <c r="M402" s="70" t="str">
        <f>IF(G402="","",G402-60)</f>
        <v/>
      </c>
      <c r="N402" s="69"/>
      <c r="O402" s="71" t="str">
        <f ca="1">IF(G402="","",IF(M402-NOW()&gt;30,"LEAD-TIME MORE THAN A MONTHS",IF(M402-NOW()&lt;30,"LEAD-TIME LESS THAN A MONTH","")))</f>
        <v/>
      </c>
      <c r="P402" s="72" t="str">
        <f ca="1">IF(O402="","",IF(O402="LEAD-TIME LESS THAN A MONTH","YES","NO"))</f>
        <v/>
      </c>
      <c r="Q402" s="73"/>
      <c r="R402" s="52"/>
      <c r="S402" s="52"/>
      <c r="T402" s="52"/>
      <c r="U402" s="52"/>
    </row>
    <row r="403" spans="1:21" x14ac:dyDescent="0.35">
      <c r="A403" s="50"/>
      <c r="B403" s="1212"/>
      <c r="C403" s="1217"/>
      <c r="D403" s="1218"/>
      <c r="E403" s="1219"/>
      <c r="F403" s="68"/>
      <c r="G403" s="68"/>
      <c r="H403" s="69"/>
      <c r="I403" s="69"/>
      <c r="J403" s="69"/>
      <c r="K403" s="69"/>
      <c r="L403" s="69"/>
      <c r="M403" s="70" t="str">
        <f>IF(G403="","",G403-60)</f>
        <v/>
      </c>
      <c r="N403" s="69"/>
      <c r="O403" s="71" t="str">
        <f t="shared" ref="O403:O418" ca="1" si="44">IF(G403="","",IF(M403-NOW()&gt;30,"LEAD-TIME MORE THAN A MONTHS",IF(M403-NOW()&lt;30,"LEAD-TIME LESS THAN A MONTH","")))</f>
        <v/>
      </c>
      <c r="P403" s="72" t="str">
        <f t="shared" ref="P403:P418" ca="1" si="45">IF(O403="","",IF(O403="LEAD-TIME LESS THAN A MONTH","YES","NO"))</f>
        <v/>
      </c>
      <c r="Q403" s="73"/>
      <c r="R403" s="52"/>
      <c r="S403" s="52"/>
      <c r="T403" s="52"/>
      <c r="U403" s="52"/>
    </row>
    <row r="404" spans="1:21" x14ac:dyDescent="0.35">
      <c r="A404" s="50"/>
      <c r="B404" s="1212"/>
      <c r="C404" s="1217"/>
      <c r="D404" s="1218"/>
      <c r="E404" s="1219"/>
      <c r="F404" s="68"/>
      <c r="G404" s="68"/>
      <c r="H404" s="69"/>
      <c r="I404" s="69"/>
      <c r="J404" s="69"/>
      <c r="K404" s="69"/>
      <c r="L404" s="69"/>
      <c r="M404" s="70"/>
      <c r="N404" s="69"/>
      <c r="O404" s="71" t="str">
        <f t="shared" ca="1" si="44"/>
        <v/>
      </c>
      <c r="P404" s="72" t="str">
        <f t="shared" ca="1" si="45"/>
        <v/>
      </c>
      <c r="Q404" s="73"/>
      <c r="R404" s="52"/>
      <c r="S404" s="52"/>
      <c r="T404" s="52"/>
      <c r="U404" s="52"/>
    </row>
    <row r="405" spans="1:21" x14ac:dyDescent="0.35">
      <c r="A405" s="50"/>
      <c r="B405" s="1212"/>
      <c r="C405" s="1217"/>
      <c r="D405" s="1218"/>
      <c r="E405" s="1219"/>
      <c r="F405" s="68"/>
      <c r="G405" s="68"/>
      <c r="H405" s="69"/>
      <c r="I405" s="69"/>
      <c r="J405" s="69"/>
      <c r="K405" s="69"/>
      <c r="L405" s="69"/>
      <c r="M405" s="70"/>
      <c r="N405" s="69"/>
      <c r="O405" s="71" t="str">
        <f t="shared" ca="1" si="44"/>
        <v/>
      </c>
      <c r="P405" s="72" t="str">
        <f t="shared" ca="1" si="45"/>
        <v/>
      </c>
      <c r="Q405" s="73"/>
      <c r="R405" s="52"/>
      <c r="S405" s="52"/>
      <c r="T405" s="52"/>
      <c r="U405" s="52"/>
    </row>
    <row r="406" spans="1:21" x14ac:dyDescent="0.35">
      <c r="A406" s="50"/>
      <c r="B406" s="1212"/>
      <c r="C406" s="1217"/>
      <c r="D406" s="1218"/>
      <c r="E406" s="1219"/>
      <c r="F406" s="68"/>
      <c r="G406" s="68"/>
      <c r="H406" s="69"/>
      <c r="I406" s="69"/>
      <c r="J406" s="69"/>
      <c r="K406" s="69"/>
      <c r="L406" s="69"/>
      <c r="M406" s="70"/>
      <c r="N406" s="69"/>
      <c r="O406" s="71" t="str">
        <f t="shared" ca="1" si="44"/>
        <v/>
      </c>
      <c r="P406" s="72" t="str">
        <f t="shared" ca="1" si="45"/>
        <v/>
      </c>
      <c r="Q406" s="73"/>
      <c r="R406" s="52"/>
      <c r="S406" s="52"/>
      <c r="T406" s="52"/>
      <c r="U406" s="52"/>
    </row>
    <row r="407" spans="1:21" x14ac:dyDescent="0.35">
      <c r="A407" s="50"/>
      <c r="B407" s="1212"/>
      <c r="C407" s="1217"/>
      <c r="D407" s="1218"/>
      <c r="E407" s="1219"/>
      <c r="F407" s="68"/>
      <c r="G407" s="68"/>
      <c r="H407" s="69"/>
      <c r="I407" s="69"/>
      <c r="J407" s="69"/>
      <c r="K407" s="69"/>
      <c r="L407" s="69"/>
      <c r="M407" s="70"/>
      <c r="N407" s="69"/>
      <c r="O407" s="71" t="str">
        <f t="shared" ca="1" si="44"/>
        <v/>
      </c>
      <c r="P407" s="72" t="str">
        <f t="shared" ca="1" si="45"/>
        <v/>
      </c>
      <c r="Q407" s="73"/>
      <c r="R407" s="52"/>
      <c r="S407" s="52"/>
      <c r="T407" s="52"/>
      <c r="U407" s="52"/>
    </row>
    <row r="408" spans="1:21" x14ac:dyDescent="0.35">
      <c r="A408" s="50"/>
      <c r="B408" s="1212"/>
      <c r="C408" s="1217"/>
      <c r="D408" s="1218"/>
      <c r="E408" s="1219"/>
      <c r="F408" s="68"/>
      <c r="G408" s="68"/>
      <c r="H408" s="69"/>
      <c r="I408" s="69"/>
      <c r="J408" s="69"/>
      <c r="K408" s="69"/>
      <c r="L408" s="69"/>
      <c r="M408" s="70"/>
      <c r="N408" s="69"/>
      <c r="O408" s="71" t="str">
        <f t="shared" ca="1" si="44"/>
        <v/>
      </c>
      <c r="P408" s="72" t="str">
        <f t="shared" ca="1" si="45"/>
        <v/>
      </c>
      <c r="Q408" s="73"/>
      <c r="R408" s="52"/>
      <c r="S408" s="52"/>
      <c r="T408" s="52"/>
      <c r="U408" s="52"/>
    </row>
    <row r="409" spans="1:21" x14ac:dyDescent="0.35">
      <c r="A409" s="50"/>
      <c r="B409" s="1212"/>
      <c r="C409" s="1217"/>
      <c r="D409" s="1218"/>
      <c r="E409" s="1219"/>
      <c r="F409" s="68"/>
      <c r="G409" s="68"/>
      <c r="H409" s="69"/>
      <c r="I409" s="69"/>
      <c r="J409" s="69"/>
      <c r="K409" s="69"/>
      <c r="L409" s="69"/>
      <c r="M409" s="70"/>
      <c r="N409" s="69"/>
      <c r="O409" s="71" t="str">
        <f t="shared" ca="1" si="44"/>
        <v/>
      </c>
      <c r="P409" s="72" t="str">
        <f t="shared" ca="1" si="45"/>
        <v/>
      </c>
      <c r="Q409" s="73"/>
      <c r="R409" s="52"/>
      <c r="S409" s="52"/>
      <c r="T409" s="52"/>
      <c r="U409" s="52"/>
    </row>
    <row r="410" spans="1:21" x14ac:dyDescent="0.35">
      <c r="A410" s="50"/>
      <c r="B410" s="1212"/>
      <c r="C410" s="1217"/>
      <c r="D410" s="1218"/>
      <c r="E410" s="1219"/>
      <c r="F410" s="68"/>
      <c r="G410" s="68"/>
      <c r="H410" s="69"/>
      <c r="I410" s="69"/>
      <c r="J410" s="69"/>
      <c r="K410" s="69"/>
      <c r="L410" s="69"/>
      <c r="M410" s="70"/>
      <c r="N410" s="69"/>
      <c r="O410" s="71" t="str">
        <f t="shared" ca="1" si="44"/>
        <v/>
      </c>
      <c r="P410" s="72" t="str">
        <f t="shared" ca="1" si="45"/>
        <v/>
      </c>
      <c r="Q410" s="73"/>
      <c r="R410" s="52"/>
      <c r="S410" s="52"/>
      <c r="T410" s="52"/>
      <c r="U410" s="52"/>
    </row>
    <row r="411" spans="1:21" x14ac:dyDescent="0.35">
      <c r="A411" s="50"/>
      <c r="B411" s="1212"/>
      <c r="C411" s="1217"/>
      <c r="D411" s="1218"/>
      <c r="E411" s="1219"/>
      <c r="F411" s="68"/>
      <c r="G411" s="68"/>
      <c r="H411" s="69"/>
      <c r="I411" s="69"/>
      <c r="J411" s="69"/>
      <c r="K411" s="69"/>
      <c r="L411" s="69"/>
      <c r="M411" s="70"/>
      <c r="N411" s="69"/>
      <c r="O411" s="71" t="str">
        <f t="shared" ca="1" si="44"/>
        <v/>
      </c>
      <c r="P411" s="72" t="str">
        <f t="shared" ca="1" si="45"/>
        <v/>
      </c>
      <c r="Q411" s="73"/>
      <c r="R411" s="52"/>
      <c r="S411" s="52"/>
      <c r="T411" s="52"/>
      <c r="U411" s="52"/>
    </row>
    <row r="412" spans="1:21" x14ac:dyDescent="0.35">
      <c r="A412" s="50"/>
      <c r="B412" s="1212"/>
      <c r="C412" s="1217"/>
      <c r="D412" s="1218"/>
      <c r="E412" s="1219"/>
      <c r="F412" s="68"/>
      <c r="G412" s="68"/>
      <c r="H412" s="69"/>
      <c r="I412" s="69"/>
      <c r="J412" s="69"/>
      <c r="K412" s="69"/>
      <c r="L412" s="69"/>
      <c r="M412" s="70"/>
      <c r="N412" s="69"/>
      <c r="O412" s="71" t="str">
        <f t="shared" ca="1" si="44"/>
        <v/>
      </c>
      <c r="P412" s="72" t="str">
        <f t="shared" ca="1" si="45"/>
        <v/>
      </c>
      <c r="Q412" s="73"/>
      <c r="R412" s="52"/>
      <c r="S412" s="52"/>
      <c r="T412" s="52"/>
      <c r="U412" s="52"/>
    </row>
    <row r="413" spans="1:21" x14ac:dyDescent="0.35">
      <c r="A413" s="50"/>
      <c r="B413" s="1212"/>
      <c r="C413" s="1217"/>
      <c r="D413" s="1218"/>
      <c r="E413" s="1219"/>
      <c r="F413" s="68"/>
      <c r="G413" s="68"/>
      <c r="H413" s="69"/>
      <c r="I413" s="69"/>
      <c r="J413" s="69"/>
      <c r="K413" s="69"/>
      <c r="L413" s="69"/>
      <c r="M413" s="70"/>
      <c r="N413" s="69"/>
      <c r="O413" s="71" t="str">
        <f t="shared" ca="1" si="44"/>
        <v/>
      </c>
      <c r="P413" s="72" t="str">
        <f t="shared" ca="1" si="45"/>
        <v/>
      </c>
      <c r="Q413" s="73"/>
      <c r="R413" s="52"/>
      <c r="S413" s="52"/>
      <c r="T413" s="52"/>
      <c r="U413" s="52"/>
    </row>
    <row r="414" spans="1:21" x14ac:dyDescent="0.35">
      <c r="A414" s="50"/>
      <c r="B414" s="1212"/>
      <c r="C414" s="1217"/>
      <c r="D414" s="1218"/>
      <c r="E414" s="1219"/>
      <c r="F414" s="68"/>
      <c r="G414" s="68"/>
      <c r="H414" s="69"/>
      <c r="I414" s="69"/>
      <c r="J414" s="69"/>
      <c r="K414" s="69"/>
      <c r="L414" s="69"/>
      <c r="M414" s="70"/>
      <c r="N414" s="69"/>
      <c r="O414" s="71" t="str">
        <f t="shared" ca="1" si="44"/>
        <v/>
      </c>
      <c r="P414" s="72" t="str">
        <f t="shared" ca="1" si="45"/>
        <v/>
      </c>
      <c r="Q414" s="73"/>
      <c r="R414" s="52"/>
      <c r="S414" s="52"/>
      <c r="T414" s="52"/>
      <c r="U414" s="52"/>
    </row>
    <row r="415" spans="1:21" x14ac:dyDescent="0.35">
      <c r="A415" s="50"/>
      <c r="B415" s="1212"/>
      <c r="C415" s="1217"/>
      <c r="D415" s="1218"/>
      <c r="E415" s="1219"/>
      <c r="F415" s="68"/>
      <c r="G415" s="68"/>
      <c r="H415" s="69"/>
      <c r="I415" s="69"/>
      <c r="J415" s="69"/>
      <c r="K415" s="69"/>
      <c r="L415" s="69"/>
      <c r="M415" s="70"/>
      <c r="N415" s="69"/>
      <c r="O415" s="71" t="str">
        <f t="shared" ca="1" si="44"/>
        <v/>
      </c>
      <c r="P415" s="72" t="str">
        <f t="shared" ca="1" si="45"/>
        <v/>
      </c>
      <c r="Q415" s="73"/>
      <c r="R415" s="52"/>
      <c r="S415" s="52"/>
      <c r="T415" s="52"/>
      <c r="U415" s="52"/>
    </row>
    <row r="416" spans="1:21" x14ac:dyDescent="0.35">
      <c r="A416" s="50"/>
      <c r="B416" s="1212"/>
      <c r="C416" s="1217"/>
      <c r="D416" s="1218"/>
      <c r="E416" s="1219"/>
      <c r="F416" s="68"/>
      <c r="G416" s="68"/>
      <c r="H416" s="69"/>
      <c r="I416" s="69"/>
      <c r="J416" s="69"/>
      <c r="K416" s="69"/>
      <c r="L416" s="69"/>
      <c r="M416" s="70"/>
      <c r="N416" s="69"/>
      <c r="O416" s="71" t="str">
        <f t="shared" ca="1" si="44"/>
        <v/>
      </c>
      <c r="P416" s="72" t="str">
        <f t="shared" ca="1" si="45"/>
        <v/>
      </c>
      <c r="Q416" s="73"/>
      <c r="R416" s="52"/>
      <c r="S416" s="52"/>
      <c r="T416" s="52"/>
      <c r="U416" s="52"/>
    </row>
    <row r="417" spans="1:21" x14ac:dyDescent="0.35">
      <c r="A417" s="50"/>
      <c r="B417" s="1212"/>
      <c r="C417" s="1217"/>
      <c r="D417" s="1218"/>
      <c r="E417" s="1219"/>
      <c r="F417" s="68"/>
      <c r="G417" s="68"/>
      <c r="H417" s="69"/>
      <c r="I417" s="69"/>
      <c r="J417" s="69"/>
      <c r="K417" s="69"/>
      <c r="L417" s="69"/>
      <c r="M417" s="70"/>
      <c r="N417" s="69"/>
      <c r="O417" s="71" t="str">
        <f t="shared" ca="1" si="44"/>
        <v/>
      </c>
      <c r="P417" s="72" t="str">
        <f t="shared" ca="1" si="45"/>
        <v/>
      </c>
      <c r="Q417" s="73"/>
      <c r="R417" s="52"/>
      <c r="S417" s="52"/>
      <c r="T417" s="52"/>
      <c r="U417" s="52"/>
    </row>
    <row r="418" spans="1:21" ht="15" thickBot="1" x14ac:dyDescent="0.4">
      <c r="A418" s="50"/>
      <c r="B418" s="1213"/>
      <c r="C418" s="1220"/>
      <c r="D418" s="1221"/>
      <c r="E418" s="1222"/>
      <c r="F418" s="74"/>
      <c r="G418" s="74"/>
      <c r="H418" s="75"/>
      <c r="I418" s="75"/>
      <c r="J418" s="75"/>
      <c r="K418" s="75"/>
      <c r="L418" s="75"/>
      <c r="M418" s="76"/>
      <c r="N418" s="75"/>
      <c r="O418" s="77" t="str">
        <f t="shared" ca="1" si="44"/>
        <v/>
      </c>
      <c r="P418" s="78" t="str">
        <f t="shared" ca="1" si="45"/>
        <v/>
      </c>
      <c r="Q418" s="79"/>
      <c r="R418" s="52"/>
      <c r="S418" s="52"/>
      <c r="T418" s="52"/>
      <c r="U418" s="52"/>
    </row>
    <row r="419" spans="1:21" x14ac:dyDescent="0.35">
      <c r="A419" s="50"/>
      <c r="B419" s="1211"/>
      <c r="C419" s="1214"/>
      <c r="D419" s="1215"/>
      <c r="E419" s="1216"/>
      <c r="F419" s="68">
        <v>42765</v>
      </c>
      <c r="G419" s="68"/>
      <c r="H419" s="69"/>
      <c r="I419" s="69"/>
      <c r="J419" s="69"/>
      <c r="K419" s="69"/>
      <c r="L419" s="69"/>
      <c r="M419" s="70" t="str">
        <f>IF(G419="","",G419-60)</f>
        <v/>
      </c>
      <c r="N419" s="69"/>
      <c r="O419" s="71" t="str">
        <f ca="1">IF(G419="","",IF(M419-NOW()&gt;30,"LEAD-TIME MORE THAN A MONTHS",IF(M419-NOW()&lt;30,"LEAD-TIME LESS THAN A MONTH","")))</f>
        <v/>
      </c>
      <c r="P419" s="72" t="str">
        <f ca="1">IF(O419="","",IF(O419="LEAD-TIME LESS THAN A MONTH","YES","NO"))</f>
        <v/>
      </c>
      <c r="Q419" s="73"/>
      <c r="R419" s="52"/>
      <c r="S419" s="52"/>
      <c r="T419" s="52"/>
      <c r="U419" s="52"/>
    </row>
    <row r="420" spans="1:21" x14ac:dyDescent="0.35">
      <c r="A420" s="50"/>
      <c r="B420" s="1212"/>
      <c r="C420" s="1217"/>
      <c r="D420" s="1218"/>
      <c r="E420" s="1219"/>
      <c r="F420" s="68"/>
      <c r="G420" s="68"/>
      <c r="H420" s="69"/>
      <c r="I420" s="69"/>
      <c r="J420" s="69"/>
      <c r="K420" s="69"/>
      <c r="L420" s="69"/>
      <c r="M420" s="70" t="str">
        <f>IF(G420="","",G420-60)</f>
        <v/>
      </c>
      <c r="N420" s="69"/>
      <c r="O420" s="71" t="str">
        <f t="shared" ref="O420:O435" ca="1" si="46">IF(G420="","",IF(M420-NOW()&gt;30,"LEAD-TIME MORE THAN A MONTHS",IF(M420-NOW()&lt;30,"LEAD-TIME LESS THAN A MONTH","")))</f>
        <v/>
      </c>
      <c r="P420" s="72" t="str">
        <f t="shared" ref="P420:P435" ca="1" si="47">IF(O420="","",IF(O420="LEAD-TIME LESS THAN A MONTH","YES","NO"))</f>
        <v/>
      </c>
      <c r="Q420" s="73"/>
      <c r="R420" s="52"/>
      <c r="S420" s="52"/>
      <c r="T420" s="52"/>
      <c r="U420" s="52"/>
    </row>
    <row r="421" spans="1:21" x14ac:dyDescent="0.35">
      <c r="A421" s="50"/>
      <c r="B421" s="1212"/>
      <c r="C421" s="1217"/>
      <c r="D421" s="1218"/>
      <c r="E421" s="1219"/>
      <c r="F421" s="68"/>
      <c r="G421" s="68"/>
      <c r="H421" s="69"/>
      <c r="I421" s="69"/>
      <c r="J421" s="69"/>
      <c r="K421" s="69"/>
      <c r="L421" s="69"/>
      <c r="M421" s="70"/>
      <c r="N421" s="69"/>
      <c r="O421" s="71" t="str">
        <f t="shared" ca="1" si="46"/>
        <v/>
      </c>
      <c r="P421" s="72" t="str">
        <f t="shared" ca="1" si="47"/>
        <v/>
      </c>
      <c r="Q421" s="73"/>
      <c r="R421" s="52"/>
      <c r="S421" s="52"/>
      <c r="T421" s="52"/>
      <c r="U421" s="52"/>
    </row>
    <row r="422" spans="1:21" x14ac:dyDescent="0.35">
      <c r="A422" s="50"/>
      <c r="B422" s="1212"/>
      <c r="C422" s="1217"/>
      <c r="D422" s="1218"/>
      <c r="E422" s="1219"/>
      <c r="F422" s="68"/>
      <c r="G422" s="68"/>
      <c r="H422" s="69"/>
      <c r="I422" s="69"/>
      <c r="J422" s="69"/>
      <c r="K422" s="69"/>
      <c r="L422" s="69"/>
      <c r="M422" s="70"/>
      <c r="N422" s="69"/>
      <c r="O422" s="71" t="str">
        <f t="shared" ca="1" si="46"/>
        <v/>
      </c>
      <c r="P422" s="72" t="str">
        <f t="shared" ca="1" si="47"/>
        <v/>
      </c>
      <c r="Q422" s="73"/>
      <c r="R422" s="52"/>
      <c r="S422" s="52"/>
      <c r="T422" s="52"/>
      <c r="U422" s="52"/>
    </row>
    <row r="423" spans="1:21" x14ac:dyDescent="0.35">
      <c r="A423" s="50"/>
      <c r="B423" s="1212"/>
      <c r="C423" s="1217"/>
      <c r="D423" s="1218"/>
      <c r="E423" s="1219"/>
      <c r="F423" s="68"/>
      <c r="G423" s="68"/>
      <c r="H423" s="69"/>
      <c r="I423" s="69"/>
      <c r="J423" s="69"/>
      <c r="K423" s="69"/>
      <c r="L423" s="69"/>
      <c r="M423" s="70"/>
      <c r="N423" s="69"/>
      <c r="O423" s="71" t="str">
        <f t="shared" ca="1" si="46"/>
        <v/>
      </c>
      <c r="P423" s="72" t="str">
        <f t="shared" ca="1" si="47"/>
        <v/>
      </c>
      <c r="Q423" s="73"/>
      <c r="R423" s="52"/>
      <c r="S423" s="52"/>
      <c r="T423" s="52"/>
      <c r="U423" s="52"/>
    </row>
    <row r="424" spans="1:21" x14ac:dyDescent="0.35">
      <c r="A424" s="50"/>
      <c r="B424" s="1212"/>
      <c r="C424" s="1217"/>
      <c r="D424" s="1218"/>
      <c r="E424" s="1219"/>
      <c r="F424" s="68"/>
      <c r="G424" s="68"/>
      <c r="H424" s="69"/>
      <c r="I424" s="69"/>
      <c r="J424" s="69"/>
      <c r="K424" s="69"/>
      <c r="L424" s="69"/>
      <c r="M424" s="70"/>
      <c r="N424" s="69"/>
      <c r="O424" s="71" t="str">
        <f t="shared" ca="1" si="46"/>
        <v/>
      </c>
      <c r="P424" s="72" t="str">
        <f t="shared" ca="1" si="47"/>
        <v/>
      </c>
      <c r="Q424" s="73"/>
      <c r="R424" s="52"/>
      <c r="S424" s="52"/>
      <c r="T424" s="52"/>
      <c r="U424" s="52"/>
    </row>
    <row r="425" spans="1:21" x14ac:dyDescent="0.35">
      <c r="A425" s="50"/>
      <c r="B425" s="1212"/>
      <c r="C425" s="1217"/>
      <c r="D425" s="1218"/>
      <c r="E425" s="1219"/>
      <c r="F425" s="68"/>
      <c r="G425" s="68"/>
      <c r="H425" s="69"/>
      <c r="I425" s="69"/>
      <c r="J425" s="69"/>
      <c r="K425" s="69"/>
      <c r="L425" s="69"/>
      <c r="M425" s="70"/>
      <c r="N425" s="69"/>
      <c r="O425" s="71" t="str">
        <f t="shared" ca="1" si="46"/>
        <v/>
      </c>
      <c r="P425" s="72" t="str">
        <f t="shared" ca="1" si="47"/>
        <v/>
      </c>
      <c r="Q425" s="73"/>
      <c r="R425" s="52"/>
      <c r="S425" s="52"/>
      <c r="T425" s="52"/>
      <c r="U425" s="52"/>
    </row>
    <row r="426" spans="1:21" x14ac:dyDescent="0.35">
      <c r="A426" s="50"/>
      <c r="B426" s="1212"/>
      <c r="C426" s="1217"/>
      <c r="D426" s="1218"/>
      <c r="E426" s="1219"/>
      <c r="F426" s="68"/>
      <c r="G426" s="68"/>
      <c r="H426" s="69"/>
      <c r="I426" s="69"/>
      <c r="J426" s="69"/>
      <c r="K426" s="69"/>
      <c r="L426" s="69"/>
      <c r="M426" s="70"/>
      <c r="N426" s="69"/>
      <c r="O426" s="71" t="str">
        <f t="shared" ca="1" si="46"/>
        <v/>
      </c>
      <c r="P426" s="72" t="str">
        <f t="shared" ca="1" si="47"/>
        <v/>
      </c>
      <c r="Q426" s="73"/>
      <c r="R426" s="52"/>
      <c r="S426" s="52"/>
      <c r="T426" s="52"/>
      <c r="U426" s="52"/>
    </row>
    <row r="427" spans="1:21" x14ac:dyDescent="0.35">
      <c r="A427" s="50"/>
      <c r="B427" s="1212"/>
      <c r="C427" s="1217"/>
      <c r="D427" s="1218"/>
      <c r="E427" s="1219"/>
      <c r="F427" s="68"/>
      <c r="G427" s="68"/>
      <c r="H427" s="69"/>
      <c r="I427" s="69"/>
      <c r="J427" s="69"/>
      <c r="K427" s="69"/>
      <c r="L427" s="69"/>
      <c r="M427" s="70"/>
      <c r="N427" s="69"/>
      <c r="O427" s="71" t="str">
        <f t="shared" ca="1" si="46"/>
        <v/>
      </c>
      <c r="P427" s="72" t="str">
        <f t="shared" ca="1" si="47"/>
        <v/>
      </c>
      <c r="Q427" s="73"/>
      <c r="R427" s="52"/>
      <c r="S427" s="52"/>
      <c r="T427" s="52"/>
      <c r="U427" s="52"/>
    </row>
    <row r="428" spans="1:21" x14ac:dyDescent="0.35">
      <c r="A428" s="50"/>
      <c r="B428" s="1212"/>
      <c r="C428" s="1217"/>
      <c r="D428" s="1218"/>
      <c r="E428" s="1219"/>
      <c r="F428" s="68"/>
      <c r="G428" s="68"/>
      <c r="H428" s="69"/>
      <c r="I428" s="69"/>
      <c r="J428" s="69"/>
      <c r="K428" s="69"/>
      <c r="L428" s="69"/>
      <c r="M428" s="70"/>
      <c r="N428" s="69"/>
      <c r="O428" s="71" t="str">
        <f t="shared" ca="1" si="46"/>
        <v/>
      </c>
      <c r="P428" s="72" t="str">
        <f t="shared" ca="1" si="47"/>
        <v/>
      </c>
      <c r="Q428" s="73"/>
      <c r="R428" s="52"/>
      <c r="S428" s="52"/>
      <c r="T428" s="52"/>
      <c r="U428" s="52"/>
    </row>
    <row r="429" spans="1:21" x14ac:dyDescent="0.35">
      <c r="A429" s="50"/>
      <c r="B429" s="1212"/>
      <c r="C429" s="1217"/>
      <c r="D429" s="1218"/>
      <c r="E429" s="1219"/>
      <c r="F429" s="68"/>
      <c r="G429" s="68"/>
      <c r="H429" s="69"/>
      <c r="I429" s="69"/>
      <c r="J429" s="69"/>
      <c r="K429" s="69"/>
      <c r="L429" s="69"/>
      <c r="M429" s="70"/>
      <c r="N429" s="69"/>
      <c r="O429" s="71" t="str">
        <f t="shared" ca="1" si="46"/>
        <v/>
      </c>
      <c r="P429" s="72" t="str">
        <f t="shared" ca="1" si="47"/>
        <v/>
      </c>
      <c r="Q429" s="73"/>
      <c r="R429" s="52"/>
      <c r="S429" s="52"/>
      <c r="T429" s="52"/>
      <c r="U429" s="52"/>
    </row>
    <row r="430" spans="1:21" x14ac:dyDescent="0.35">
      <c r="A430" s="50"/>
      <c r="B430" s="1212"/>
      <c r="C430" s="1217"/>
      <c r="D430" s="1218"/>
      <c r="E430" s="1219"/>
      <c r="F430" s="68"/>
      <c r="G430" s="68"/>
      <c r="H430" s="69"/>
      <c r="I430" s="69"/>
      <c r="J430" s="69"/>
      <c r="K430" s="69"/>
      <c r="L430" s="69"/>
      <c r="M430" s="70"/>
      <c r="N430" s="69"/>
      <c r="O430" s="71" t="str">
        <f t="shared" ca="1" si="46"/>
        <v/>
      </c>
      <c r="P430" s="72" t="str">
        <f t="shared" ca="1" si="47"/>
        <v/>
      </c>
      <c r="Q430" s="73"/>
      <c r="R430" s="52"/>
      <c r="S430" s="52"/>
      <c r="T430" s="52"/>
      <c r="U430" s="52"/>
    </row>
    <row r="431" spans="1:21" x14ac:dyDescent="0.35">
      <c r="A431" s="50"/>
      <c r="B431" s="1212"/>
      <c r="C431" s="1217"/>
      <c r="D431" s="1218"/>
      <c r="E431" s="1219"/>
      <c r="F431" s="68"/>
      <c r="G431" s="68"/>
      <c r="H431" s="69"/>
      <c r="I431" s="69"/>
      <c r="J431" s="69"/>
      <c r="K431" s="69"/>
      <c r="L431" s="69"/>
      <c r="M431" s="70"/>
      <c r="N431" s="69"/>
      <c r="O431" s="71" t="str">
        <f t="shared" ca="1" si="46"/>
        <v/>
      </c>
      <c r="P431" s="72" t="str">
        <f t="shared" ca="1" si="47"/>
        <v/>
      </c>
      <c r="Q431" s="73"/>
      <c r="R431" s="52"/>
      <c r="S431" s="52"/>
      <c r="T431" s="52"/>
      <c r="U431" s="52"/>
    </row>
    <row r="432" spans="1:21" x14ac:dyDescent="0.35">
      <c r="A432" s="50"/>
      <c r="B432" s="1212"/>
      <c r="C432" s="1217"/>
      <c r="D432" s="1218"/>
      <c r="E432" s="1219"/>
      <c r="F432" s="68"/>
      <c r="G432" s="68"/>
      <c r="H432" s="69"/>
      <c r="I432" s="69"/>
      <c r="J432" s="69"/>
      <c r="K432" s="69"/>
      <c r="L432" s="69"/>
      <c r="M432" s="70"/>
      <c r="N432" s="69"/>
      <c r="O432" s="71" t="str">
        <f t="shared" ca="1" si="46"/>
        <v/>
      </c>
      <c r="P432" s="72" t="str">
        <f t="shared" ca="1" si="47"/>
        <v/>
      </c>
      <c r="Q432" s="73"/>
      <c r="R432" s="52"/>
      <c r="S432" s="52"/>
      <c r="T432" s="52"/>
      <c r="U432" s="52"/>
    </row>
    <row r="433" spans="1:21" x14ac:dyDescent="0.35">
      <c r="A433" s="50"/>
      <c r="B433" s="1212"/>
      <c r="C433" s="1217"/>
      <c r="D433" s="1218"/>
      <c r="E433" s="1219"/>
      <c r="F433" s="68"/>
      <c r="G433" s="68"/>
      <c r="H433" s="69"/>
      <c r="I433" s="69"/>
      <c r="J433" s="69"/>
      <c r="K433" s="69"/>
      <c r="L433" s="69"/>
      <c r="M433" s="70"/>
      <c r="N433" s="69"/>
      <c r="O433" s="71" t="str">
        <f t="shared" ca="1" si="46"/>
        <v/>
      </c>
      <c r="P433" s="72" t="str">
        <f t="shared" ca="1" si="47"/>
        <v/>
      </c>
      <c r="Q433" s="73"/>
      <c r="R433" s="52"/>
      <c r="S433" s="52"/>
      <c r="T433" s="52"/>
      <c r="U433" s="52"/>
    </row>
    <row r="434" spans="1:21" x14ac:dyDescent="0.35">
      <c r="A434" s="50"/>
      <c r="B434" s="1212"/>
      <c r="C434" s="1217"/>
      <c r="D434" s="1218"/>
      <c r="E434" s="1219"/>
      <c r="F434" s="68"/>
      <c r="G434" s="68"/>
      <c r="H434" s="69"/>
      <c r="I434" s="69"/>
      <c r="J434" s="69"/>
      <c r="K434" s="69"/>
      <c r="L434" s="69"/>
      <c r="M434" s="70"/>
      <c r="N434" s="69"/>
      <c r="O434" s="71" t="str">
        <f t="shared" ca="1" si="46"/>
        <v/>
      </c>
      <c r="P434" s="72" t="str">
        <f t="shared" ca="1" si="47"/>
        <v/>
      </c>
      <c r="Q434" s="73"/>
      <c r="R434" s="52"/>
      <c r="S434" s="52"/>
      <c r="T434" s="52"/>
      <c r="U434" s="52"/>
    </row>
    <row r="435" spans="1:21" ht="15" thickBot="1" x14ac:dyDescent="0.4">
      <c r="A435" s="50"/>
      <c r="B435" s="1213"/>
      <c r="C435" s="1220"/>
      <c r="D435" s="1221"/>
      <c r="E435" s="1222"/>
      <c r="F435" s="74"/>
      <c r="G435" s="74"/>
      <c r="H435" s="75"/>
      <c r="I435" s="75"/>
      <c r="J435" s="75"/>
      <c r="K435" s="75"/>
      <c r="L435" s="75"/>
      <c r="M435" s="76"/>
      <c r="N435" s="75"/>
      <c r="O435" s="77" t="str">
        <f t="shared" ca="1" si="46"/>
        <v/>
      </c>
      <c r="P435" s="78" t="str">
        <f t="shared" ca="1" si="47"/>
        <v/>
      </c>
      <c r="Q435" s="79"/>
      <c r="R435" s="52"/>
      <c r="S435" s="52"/>
      <c r="T435" s="52"/>
      <c r="U435" s="52"/>
    </row>
    <row r="436" spans="1:21" x14ac:dyDescent="0.35">
      <c r="A436" s="50"/>
      <c r="B436" s="1211"/>
      <c r="C436" s="1214"/>
      <c r="D436" s="1215"/>
      <c r="E436" s="1216"/>
      <c r="F436" s="68">
        <v>42765</v>
      </c>
      <c r="G436" s="68"/>
      <c r="H436" s="69"/>
      <c r="I436" s="69"/>
      <c r="J436" s="69"/>
      <c r="K436" s="69"/>
      <c r="L436" s="69"/>
      <c r="M436" s="70" t="str">
        <f>IF(G436="","",G436-60)</f>
        <v/>
      </c>
      <c r="N436" s="69"/>
      <c r="O436" s="71" t="str">
        <f ca="1">IF(G436="","",IF(M436-NOW()&gt;30,"LEAD-TIME MORE THAN A MONTHS",IF(M436-NOW()&lt;30,"LEAD-TIME LESS THAN A MONTH","")))</f>
        <v/>
      </c>
      <c r="P436" s="72" t="str">
        <f ca="1">IF(O436="","",IF(O436="LEAD-TIME LESS THAN A MONTH","YES","NO"))</f>
        <v/>
      </c>
      <c r="Q436" s="73"/>
      <c r="R436" s="52"/>
      <c r="S436" s="52"/>
      <c r="T436" s="52"/>
      <c r="U436" s="52"/>
    </row>
    <row r="437" spans="1:21" x14ac:dyDescent="0.35">
      <c r="A437" s="50"/>
      <c r="B437" s="1212"/>
      <c r="C437" s="1217"/>
      <c r="D437" s="1218"/>
      <c r="E437" s="1219"/>
      <c r="F437" s="68"/>
      <c r="G437" s="68"/>
      <c r="H437" s="69"/>
      <c r="I437" s="69"/>
      <c r="J437" s="69"/>
      <c r="K437" s="69"/>
      <c r="L437" s="69"/>
      <c r="M437" s="70" t="str">
        <f>IF(G437="","",G437-60)</f>
        <v/>
      </c>
      <c r="N437" s="69"/>
      <c r="O437" s="71" t="str">
        <f t="shared" ref="O437:O452" ca="1" si="48">IF(G437="","",IF(M437-NOW()&gt;30,"LEAD-TIME MORE THAN A MONTHS",IF(M437-NOW()&lt;30,"LEAD-TIME LESS THAN A MONTH","")))</f>
        <v/>
      </c>
      <c r="P437" s="72" t="str">
        <f t="shared" ref="P437:P452" ca="1" si="49">IF(O437="","",IF(O437="LEAD-TIME LESS THAN A MONTH","YES","NO"))</f>
        <v/>
      </c>
      <c r="Q437" s="73"/>
      <c r="R437" s="52"/>
      <c r="S437" s="52"/>
      <c r="T437" s="52"/>
      <c r="U437" s="52"/>
    </row>
    <row r="438" spans="1:21" x14ac:dyDescent="0.35">
      <c r="A438" s="50"/>
      <c r="B438" s="1212"/>
      <c r="C438" s="1217"/>
      <c r="D438" s="1218"/>
      <c r="E438" s="1219"/>
      <c r="F438" s="68"/>
      <c r="G438" s="68"/>
      <c r="H438" s="69"/>
      <c r="I438" s="69"/>
      <c r="J438" s="69"/>
      <c r="K438" s="69"/>
      <c r="L438" s="69"/>
      <c r="M438" s="70"/>
      <c r="N438" s="69"/>
      <c r="O438" s="71" t="str">
        <f t="shared" ca="1" si="48"/>
        <v/>
      </c>
      <c r="P438" s="72" t="str">
        <f t="shared" ca="1" si="49"/>
        <v/>
      </c>
      <c r="Q438" s="73"/>
      <c r="R438" s="52"/>
      <c r="S438" s="52"/>
      <c r="T438" s="52"/>
      <c r="U438" s="52"/>
    </row>
    <row r="439" spans="1:21" x14ac:dyDescent="0.35">
      <c r="A439" s="50"/>
      <c r="B439" s="1212"/>
      <c r="C439" s="1217"/>
      <c r="D439" s="1218"/>
      <c r="E439" s="1219"/>
      <c r="F439" s="68"/>
      <c r="G439" s="68"/>
      <c r="H439" s="69"/>
      <c r="I439" s="69"/>
      <c r="J439" s="69"/>
      <c r="K439" s="69"/>
      <c r="L439" s="69"/>
      <c r="M439" s="70"/>
      <c r="N439" s="69"/>
      <c r="O439" s="71" t="str">
        <f t="shared" ca="1" si="48"/>
        <v/>
      </c>
      <c r="P439" s="72" t="str">
        <f t="shared" ca="1" si="49"/>
        <v/>
      </c>
      <c r="Q439" s="73"/>
      <c r="R439" s="52"/>
      <c r="S439" s="52"/>
      <c r="T439" s="52"/>
      <c r="U439" s="52"/>
    </row>
    <row r="440" spans="1:21" x14ac:dyDescent="0.35">
      <c r="A440" s="50"/>
      <c r="B440" s="1212"/>
      <c r="C440" s="1217"/>
      <c r="D440" s="1218"/>
      <c r="E440" s="1219"/>
      <c r="F440" s="68"/>
      <c r="G440" s="68"/>
      <c r="H440" s="69"/>
      <c r="I440" s="69"/>
      <c r="J440" s="69"/>
      <c r="K440" s="69"/>
      <c r="L440" s="69"/>
      <c r="M440" s="70"/>
      <c r="N440" s="69"/>
      <c r="O440" s="71" t="str">
        <f t="shared" ca="1" si="48"/>
        <v/>
      </c>
      <c r="P440" s="72" t="str">
        <f t="shared" ca="1" si="49"/>
        <v/>
      </c>
      <c r="Q440" s="73"/>
      <c r="R440" s="52"/>
      <c r="S440" s="52"/>
      <c r="T440" s="52"/>
      <c r="U440" s="52"/>
    </row>
    <row r="441" spans="1:21" x14ac:dyDescent="0.35">
      <c r="A441" s="50"/>
      <c r="B441" s="1212"/>
      <c r="C441" s="1217"/>
      <c r="D441" s="1218"/>
      <c r="E441" s="1219"/>
      <c r="F441" s="68"/>
      <c r="G441" s="68"/>
      <c r="H441" s="69"/>
      <c r="I441" s="69"/>
      <c r="J441" s="69"/>
      <c r="K441" s="69"/>
      <c r="L441" s="69"/>
      <c r="M441" s="70"/>
      <c r="N441" s="69"/>
      <c r="O441" s="71" t="str">
        <f t="shared" ca="1" si="48"/>
        <v/>
      </c>
      <c r="P441" s="72" t="str">
        <f t="shared" ca="1" si="49"/>
        <v/>
      </c>
      <c r="Q441" s="73"/>
      <c r="R441" s="52"/>
      <c r="S441" s="52"/>
      <c r="T441" s="52"/>
      <c r="U441" s="52"/>
    </row>
    <row r="442" spans="1:21" x14ac:dyDescent="0.35">
      <c r="A442" s="50"/>
      <c r="B442" s="1212"/>
      <c r="C442" s="1217"/>
      <c r="D442" s="1218"/>
      <c r="E442" s="1219"/>
      <c r="F442" s="68"/>
      <c r="G442" s="68"/>
      <c r="H442" s="69"/>
      <c r="I442" s="69"/>
      <c r="J442" s="69"/>
      <c r="K442" s="69"/>
      <c r="L442" s="69"/>
      <c r="M442" s="70"/>
      <c r="N442" s="69"/>
      <c r="O442" s="71" t="str">
        <f t="shared" ca="1" si="48"/>
        <v/>
      </c>
      <c r="P442" s="72" t="str">
        <f t="shared" ca="1" si="49"/>
        <v/>
      </c>
      <c r="Q442" s="73"/>
      <c r="R442" s="52"/>
      <c r="S442" s="52"/>
      <c r="T442" s="52"/>
      <c r="U442" s="52"/>
    </row>
    <row r="443" spans="1:21" x14ac:dyDescent="0.35">
      <c r="A443" s="50"/>
      <c r="B443" s="1212"/>
      <c r="C443" s="1217"/>
      <c r="D443" s="1218"/>
      <c r="E443" s="1219"/>
      <c r="F443" s="68"/>
      <c r="G443" s="68"/>
      <c r="H443" s="69"/>
      <c r="I443" s="69"/>
      <c r="J443" s="69"/>
      <c r="K443" s="69"/>
      <c r="L443" s="69"/>
      <c r="M443" s="70"/>
      <c r="N443" s="69"/>
      <c r="O443" s="71" t="str">
        <f t="shared" ca="1" si="48"/>
        <v/>
      </c>
      <c r="P443" s="72" t="str">
        <f t="shared" ca="1" si="49"/>
        <v/>
      </c>
      <c r="Q443" s="73"/>
      <c r="R443" s="52"/>
      <c r="S443" s="52"/>
      <c r="T443" s="52"/>
      <c r="U443" s="52"/>
    </row>
    <row r="444" spans="1:21" x14ac:dyDescent="0.35">
      <c r="A444" s="50"/>
      <c r="B444" s="1212"/>
      <c r="C444" s="1217"/>
      <c r="D444" s="1218"/>
      <c r="E444" s="1219"/>
      <c r="F444" s="68"/>
      <c r="G444" s="68"/>
      <c r="H444" s="69"/>
      <c r="I444" s="69"/>
      <c r="J444" s="69"/>
      <c r="K444" s="69"/>
      <c r="L444" s="69"/>
      <c r="M444" s="70"/>
      <c r="N444" s="69"/>
      <c r="O444" s="71" t="str">
        <f t="shared" ca="1" si="48"/>
        <v/>
      </c>
      <c r="P444" s="72" t="str">
        <f t="shared" ca="1" si="49"/>
        <v/>
      </c>
      <c r="Q444" s="73"/>
      <c r="R444" s="52"/>
      <c r="S444" s="52"/>
      <c r="T444" s="52"/>
      <c r="U444" s="52"/>
    </row>
    <row r="445" spans="1:21" x14ac:dyDescent="0.35">
      <c r="A445" s="50"/>
      <c r="B445" s="1212"/>
      <c r="C445" s="1217"/>
      <c r="D445" s="1218"/>
      <c r="E445" s="1219"/>
      <c r="F445" s="68"/>
      <c r="G445" s="68"/>
      <c r="H445" s="69"/>
      <c r="I445" s="69"/>
      <c r="J445" s="69"/>
      <c r="K445" s="69"/>
      <c r="L445" s="69"/>
      <c r="M445" s="70"/>
      <c r="N445" s="69"/>
      <c r="O445" s="71" t="str">
        <f t="shared" ca="1" si="48"/>
        <v/>
      </c>
      <c r="P445" s="72" t="str">
        <f t="shared" ca="1" si="49"/>
        <v/>
      </c>
      <c r="Q445" s="73"/>
      <c r="R445" s="52"/>
      <c r="S445" s="52"/>
      <c r="T445" s="52"/>
      <c r="U445" s="52"/>
    </row>
    <row r="446" spans="1:21" x14ac:dyDescent="0.35">
      <c r="A446" s="50"/>
      <c r="B446" s="1212"/>
      <c r="C446" s="1217"/>
      <c r="D446" s="1218"/>
      <c r="E446" s="1219"/>
      <c r="F446" s="68"/>
      <c r="G446" s="68"/>
      <c r="H446" s="69"/>
      <c r="I446" s="69"/>
      <c r="J446" s="69"/>
      <c r="K446" s="69"/>
      <c r="L446" s="69"/>
      <c r="M446" s="70"/>
      <c r="N446" s="69"/>
      <c r="O446" s="71" t="str">
        <f t="shared" ca="1" si="48"/>
        <v/>
      </c>
      <c r="P446" s="72" t="str">
        <f t="shared" ca="1" si="49"/>
        <v/>
      </c>
      <c r="Q446" s="73"/>
      <c r="R446" s="52"/>
      <c r="S446" s="52"/>
      <c r="T446" s="52"/>
      <c r="U446" s="52"/>
    </row>
    <row r="447" spans="1:21" x14ac:dyDescent="0.35">
      <c r="A447" s="50"/>
      <c r="B447" s="1212"/>
      <c r="C447" s="1217"/>
      <c r="D447" s="1218"/>
      <c r="E447" s="1219"/>
      <c r="F447" s="68"/>
      <c r="G447" s="68"/>
      <c r="H447" s="69"/>
      <c r="I447" s="69"/>
      <c r="J447" s="69"/>
      <c r="K447" s="69"/>
      <c r="L447" s="69"/>
      <c r="M447" s="70"/>
      <c r="N447" s="69"/>
      <c r="O447" s="71" t="str">
        <f t="shared" ca="1" si="48"/>
        <v/>
      </c>
      <c r="P447" s="72" t="str">
        <f t="shared" ca="1" si="49"/>
        <v/>
      </c>
      <c r="Q447" s="73"/>
      <c r="R447" s="52"/>
      <c r="S447" s="52"/>
      <c r="T447" s="52"/>
      <c r="U447" s="52"/>
    </row>
    <row r="448" spans="1:21" x14ac:dyDescent="0.35">
      <c r="A448" s="50"/>
      <c r="B448" s="1212"/>
      <c r="C448" s="1217"/>
      <c r="D448" s="1218"/>
      <c r="E448" s="1219"/>
      <c r="F448" s="68"/>
      <c r="G448" s="68"/>
      <c r="H448" s="69"/>
      <c r="I448" s="69"/>
      <c r="J448" s="69"/>
      <c r="K448" s="69"/>
      <c r="L448" s="69"/>
      <c r="M448" s="70"/>
      <c r="N448" s="69"/>
      <c r="O448" s="71" t="str">
        <f t="shared" ca="1" si="48"/>
        <v/>
      </c>
      <c r="P448" s="72" t="str">
        <f t="shared" ca="1" si="49"/>
        <v/>
      </c>
      <c r="Q448" s="73"/>
      <c r="R448" s="52"/>
      <c r="S448" s="52"/>
      <c r="T448" s="52"/>
      <c r="U448" s="52"/>
    </row>
    <row r="449" spans="1:21" x14ac:dyDescent="0.35">
      <c r="A449" s="50"/>
      <c r="B449" s="1212"/>
      <c r="C449" s="1217"/>
      <c r="D449" s="1218"/>
      <c r="E449" s="1219"/>
      <c r="F449" s="68"/>
      <c r="G449" s="68"/>
      <c r="H449" s="69"/>
      <c r="I449" s="69"/>
      <c r="J449" s="69"/>
      <c r="K449" s="69"/>
      <c r="L449" s="69"/>
      <c r="M449" s="70"/>
      <c r="N449" s="69"/>
      <c r="O449" s="71" t="str">
        <f t="shared" ca="1" si="48"/>
        <v/>
      </c>
      <c r="P449" s="72" t="str">
        <f t="shared" ca="1" si="49"/>
        <v/>
      </c>
      <c r="Q449" s="73"/>
      <c r="R449" s="52"/>
      <c r="S449" s="52"/>
      <c r="T449" s="52"/>
      <c r="U449" s="52"/>
    </row>
    <row r="450" spans="1:21" x14ac:dyDescent="0.35">
      <c r="A450" s="50"/>
      <c r="B450" s="1212"/>
      <c r="C450" s="1217"/>
      <c r="D450" s="1218"/>
      <c r="E450" s="1219"/>
      <c r="F450" s="68"/>
      <c r="G450" s="68"/>
      <c r="H450" s="69"/>
      <c r="I450" s="69"/>
      <c r="J450" s="69"/>
      <c r="K450" s="69"/>
      <c r="L450" s="69"/>
      <c r="M450" s="70"/>
      <c r="N450" s="69"/>
      <c r="O450" s="71" t="str">
        <f t="shared" ca="1" si="48"/>
        <v/>
      </c>
      <c r="P450" s="72" t="str">
        <f t="shared" ca="1" si="49"/>
        <v/>
      </c>
      <c r="Q450" s="73"/>
      <c r="R450" s="52"/>
      <c r="S450" s="52"/>
      <c r="T450" s="52"/>
      <c r="U450" s="52"/>
    </row>
    <row r="451" spans="1:21" x14ac:dyDescent="0.35">
      <c r="A451" s="50"/>
      <c r="B451" s="1212"/>
      <c r="C451" s="1217"/>
      <c r="D451" s="1218"/>
      <c r="E451" s="1219"/>
      <c r="F451" s="68"/>
      <c r="G451" s="68"/>
      <c r="H451" s="69"/>
      <c r="I451" s="69"/>
      <c r="J451" s="69"/>
      <c r="K451" s="69"/>
      <c r="L451" s="69"/>
      <c r="M451" s="70"/>
      <c r="N451" s="69"/>
      <c r="O451" s="71" t="str">
        <f t="shared" ca="1" si="48"/>
        <v/>
      </c>
      <c r="P451" s="72" t="str">
        <f t="shared" ca="1" si="49"/>
        <v/>
      </c>
      <c r="Q451" s="73"/>
      <c r="R451" s="52"/>
      <c r="S451" s="52"/>
      <c r="T451" s="52"/>
      <c r="U451" s="52"/>
    </row>
    <row r="452" spans="1:21" ht="15" thickBot="1" x14ac:dyDescent="0.4">
      <c r="A452" s="50"/>
      <c r="B452" s="1213"/>
      <c r="C452" s="1220"/>
      <c r="D452" s="1221"/>
      <c r="E452" s="1222"/>
      <c r="F452" s="74"/>
      <c r="G452" s="74"/>
      <c r="H452" s="75"/>
      <c r="I452" s="75"/>
      <c r="J452" s="75"/>
      <c r="K452" s="75"/>
      <c r="L452" s="75"/>
      <c r="M452" s="76"/>
      <c r="N452" s="75"/>
      <c r="O452" s="77" t="str">
        <f t="shared" ca="1" si="48"/>
        <v/>
      </c>
      <c r="P452" s="78" t="str">
        <f t="shared" ca="1" si="49"/>
        <v/>
      </c>
      <c r="Q452" s="79"/>
      <c r="R452" s="52"/>
      <c r="S452" s="52"/>
      <c r="T452" s="52"/>
      <c r="U452" s="52"/>
    </row>
    <row r="453" spans="1:21" x14ac:dyDescent="0.35">
      <c r="A453" s="50"/>
      <c r="B453" s="1211"/>
      <c r="C453" s="1214"/>
      <c r="D453" s="1215"/>
      <c r="E453" s="1216"/>
      <c r="F453" s="68">
        <v>42765</v>
      </c>
      <c r="G453" s="68"/>
      <c r="H453" s="69"/>
      <c r="I453" s="69"/>
      <c r="J453" s="69"/>
      <c r="K453" s="69"/>
      <c r="L453" s="69"/>
      <c r="M453" s="70" t="str">
        <f>IF(G453="","",G453-60)</f>
        <v/>
      </c>
      <c r="N453" s="69"/>
      <c r="O453" s="71" t="str">
        <f ca="1">IF(G453="","",IF(M453-NOW()&gt;30,"LEAD-TIME MORE THAN A MONTHS",IF(M453-NOW()&lt;30,"LEAD-TIME LESS THAN A MONTH","")))</f>
        <v/>
      </c>
      <c r="P453" s="72" t="str">
        <f ca="1">IF(O453="","",IF(O453="LEAD-TIME LESS THAN A MONTH","YES","NO"))</f>
        <v/>
      </c>
      <c r="Q453" s="73"/>
      <c r="R453" s="52"/>
      <c r="S453" s="52"/>
      <c r="T453" s="52"/>
      <c r="U453" s="52"/>
    </row>
    <row r="454" spans="1:21" x14ac:dyDescent="0.35">
      <c r="A454" s="50"/>
      <c r="B454" s="1212"/>
      <c r="C454" s="1217"/>
      <c r="D454" s="1218"/>
      <c r="E454" s="1219"/>
      <c r="F454" s="68"/>
      <c r="G454" s="68"/>
      <c r="H454" s="69"/>
      <c r="I454" s="69"/>
      <c r="J454" s="69"/>
      <c r="K454" s="69"/>
      <c r="L454" s="69"/>
      <c r="M454" s="70" t="str">
        <f>IF(G454="","",G454-60)</f>
        <v/>
      </c>
      <c r="N454" s="69"/>
      <c r="O454" s="71" t="str">
        <f t="shared" ref="O454:O469" ca="1" si="50">IF(G454="","",IF(M454-NOW()&gt;30,"LEAD-TIME MORE THAN A MONTHS",IF(M454-NOW()&lt;30,"LEAD-TIME LESS THAN A MONTH","")))</f>
        <v/>
      </c>
      <c r="P454" s="72" t="str">
        <f t="shared" ref="P454:P469" ca="1" si="51">IF(O454="","",IF(O454="LEAD-TIME LESS THAN A MONTH","YES","NO"))</f>
        <v/>
      </c>
      <c r="Q454" s="73"/>
      <c r="R454" s="52"/>
      <c r="S454" s="52"/>
      <c r="T454" s="52"/>
      <c r="U454" s="52"/>
    </row>
    <row r="455" spans="1:21" x14ac:dyDescent="0.35">
      <c r="A455" s="50"/>
      <c r="B455" s="1212"/>
      <c r="C455" s="1217"/>
      <c r="D455" s="1218"/>
      <c r="E455" s="1219"/>
      <c r="F455" s="68"/>
      <c r="G455" s="68"/>
      <c r="H455" s="69"/>
      <c r="I455" s="69"/>
      <c r="J455" s="69"/>
      <c r="K455" s="69"/>
      <c r="L455" s="69"/>
      <c r="M455" s="70"/>
      <c r="N455" s="69"/>
      <c r="O455" s="71" t="str">
        <f t="shared" ca="1" si="50"/>
        <v/>
      </c>
      <c r="P455" s="72" t="str">
        <f t="shared" ca="1" si="51"/>
        <v/>
      </c>
      <c r="Q455" s="73"/>
      <c r="R455" s="52"/>
      <c r="S455" s="52"/>
      <c r="T455" s="52"/>
      <c r="U455" s="52"/>
    </row>
    <row r="456" spans="1:21" x14ac:dyDescent="0.35">
      <c r="A456" s="50"/>
      <c r="B456" s="1212"/>
      <c r="C456" s="1217"/>
      <c r="D456" s="1218"/>
      <c r="E456" s="1219"/>
      <c r="F456" s="68"/>
      <c r="G456" s="68"/>
      <c r="H456" s="69"/>
      <c r="I456" s="69"/>
      <c r="J456" s="69"/>
      <c r="K456" s="69"/>
      <c r="L456" s="69"/>
      <c r="M456" s="70"/>
      <c r="N456" s="69"/>
      <c r="O456" s="71" t="str">
        <f t="shared" ca="1" si="50"/>
        <v/>
      </c>
      <c r="P456" s="72" t="str">
        <f t="shared" ca="1" si="51"/>
        <v/>
      </c>
      <c r="Q456" s="73"/>
      <c r="R456" s="52"/>
      <c r="S456" s="52"/>
      <c r="T456" s="52"/>
      <c r="U456" s="52"/>
    </row>
    <row r="457" spans="1:21" x14ac:dyDescent="0.35">
      <c r="A457" s="50"/>
      <c r="B457" s="1212"/>
      <c r="C457" s="1217"/>
      <c r="D457" s="1218"/>
      <c r="E457" s="1219"/>
      <c r="F457" s="68"/>
      <c r="G457" s="68"/>
      <c r="H457" s="69"/>
      <c r="I457" s="69"/>
      <c r="J457" s="69"/>
      <c r="K457" s="69"/>
      <c r="L457" s="69"/>
      <c r="M457" s="70"/>
      <c r="N457" s="69"/>
      <c r="O457" s="71" t="str">
        <f t="shared" ca="1" si="50"/>
        <v/>
      </c>
      <c r="P457" s="72" t="str">
        <f t="shared" ca="1" si="51"/>
        <v/>
      </c>
      <c r="Q457" s="73"/>
      <c r="R457" s="52"/>
      <c r="S457" s="52"/>
      <c r="T457" s="52"/>
      <c r="U457" s="52"/>
    </row>
    <row r="458" spans="1:21" x14ac:dyDescent="0.35">
      <c r="A458" s="50"/>
      <c r="B458" s="1212"/>
      <c r="C458" s="1217"/>
      <c r="D458" s="1218"/>
      <c r="E458" s="1219"/>
      <c r="F458" s="68"/>
      <c r="G458" s="68"/>
      <c r="H458" s="69"/>
      <c r="I458" s="69"/>
      <c r="J458" s="69"/>
      <c r="K458" s="69"/>
      <c r="L458" s="69"/>
      <c r="M458" s="70"/>
      <c r="N458" s="69"/>
      <c r="O458" s="71" t="str">
        <f t="shared" ca="1" si="50"/>
        <v/>
      </c>
      <c r="P458" s="72" t="str">
        <f t="shared" ca="1" si="51"/>
        <v/>
      </c>
      <c r="Q458" s="73"/>
      <c r="R458" s="52"/>
      <c r="S458" s="52"/>
      <c r="T458" s="52"/>
      <c r="U458" s="52"/>
    </row>
    <row r="459" spans="1:21" x14ac:dyDescent="0.35">
      <c r="A459" s="50"/>
      <c r="B459" s="1212"/>
      <c r="C459" s="1217"/>
      <c r="D459" s="1218"/>
      <c r="E459" s="1219"/>
      <c r="F459" s="68"/>
      <c r="G459" s="68"/>
      <c r="H459" s="69"/>
      <c r="I459" s="69"/>
      <c r="J459" s="69"/>
      <c r="K459" s="69"/>
      <c r="L459" s="69"/>
      <c r="M459" s="70"/>
      <c r="N459" s="69"/>
      <c r="O459" s="71" t="str">
        <f t="shared" ca="1" si="50"/>
        <v/>
      </c>
      <c r="P459" s="72" t="str">
        <f t="shared" ca="1" si="51"/>
        <v/>
      </c>
      <c r="Q459" s="73"/>
      <c r="R459" s="52"/>
      <c r="S459" s="52"/>
      <c r="T459" s="52"/>
      <c r="U459" s="52"/>
    </row>
    <row r="460" spans="1:21" x14ac:dyDescent="0.35">
      <c r="A460" s="50"/>
      <c r="B460" s="1212"/>
      <c r="C460" s="1217"/>
      <c r="D460" s="1218"/>
      <c r="E460" s="1219"/>
      <c r="F460" s="68"/>
      <c r="G460" s="68"/>
      <c r="H460" s="69"/>
      <c r="I460" s="69"/>
      <c r="J460" s="69"/>
      <c r="K460" s="69"/>
      <c r="L460" s="69"/>
      <c r="M460" s="70"/>
      <c r="N460" s="69"/>
      <c r="O460" s="71" t="str">
        <f t="shared" ca="1" si="50"/>
        <v/>
      </c>
      <c r="P460" s="72" t="str">
        <f t="shared" ca="1" si="51"/>
        <v/>
      </c>
      <c r="Q460" s="73"/>
      <c r="R460" s="52"/>
      <c r="S460" s="52"/>
      <c r="T460" s="52"/>
      <c r="U460" s="52"/>
    </row>
    <row r="461" spans="1:21" x14ac:dyDescent="0.35">
      <c r="A461" s="50"/>
      <c r="B461" s="1212"/>
      <c r="C461" s="1217"/>
      <c r="D461" s="1218"/>
      <c r="E461" s="1219"/>
      <c r="F461" s="68"/>
      <c r="G461" s="68"/>
      <c r="H461" s="69"/>
      <c r="I461" s="69"/>
      <c r="J461" s="69"/>
      <c r="K461" s="69"/>
      <c r="L461" s="69"/>
      <c r="M461" s="70"/>
      <c r="N461" s="69"/>
      <c r="O461" s="71" t="str">
        <f t="shared" ca="1" si="50"/>
        <v/>
      </c>
      <c r="P461" s="72" t="str">
        <f t="shared" ca="1" si="51"/>
        <v/>
      </c>
      <c r="Q461" s="73"/>
      <c r="R461" s="52"/>
      <c r="S461" s="52"/>
      <c r="T461" s="52"/>
      <c r="U461" s="52"/>
    </row>
    <row r="462" spans="1:21" x14ac:dyDescent="0.35">
      <c r="A462" s="50"/>
      <c r="B462" s="1212"/>
      <c r="C462" s="1217"/>
      <c r="D462" s="1218"/>
      <c r="E462" s="1219"/>
      <c r="F462" s="68"/>
      <c r="G462" s="68"/>
      <c r="H462" s="69"/>
      <c r="I462" s="69"/>
      <c r="J462" s="69"/>
      <c r="K462" s="69"/>
      <c r="L462" s="69"/>
      <c r="M462" s="70"/>
      <c r="N462" s="69"/>
      <c r="O462" s="71" t="str">
        <f t="shared" ca="1" si="50"/>
        <v/>
      </c>
      <c r="P462" s="72" t="str">
        <f t="shared" ca="1" si="51"/>
        <v/>
      </c>
      <c r="Q462" s="73"/>
      <c r="R462" s="52"/>
      <c r="S462" s="52"/>
      <c r="T462" s="52"/>
      <c r="U462" s="52"/>
    </row>
    <row r="463" spans="1:21" x14ac:dyDescent="0.35">
      <c r="A463" s="50"/>
      <c r="B463" s="1212"/>
      <c r="C463" s="1217"/>
      <c r="D463" s="1218"/>
      <c r="E463" s="1219"/>
      <c r="F463" s="68"/>
      <c r="G463" s="68"/>
      <c r="H463" s="69"/>
      <c r="I463" s="69"/>
      <c r="J463" s="69"/>
      <c r="K463" s="69"/>
      <c r="L463" s="69"/>
      <c r="M463" s="70"/>
      <c r="N463" s="69"/>
      <c r="O463" s="71" t="str">
        <f t="shared" ca="1" si="50"/>
        <v/>
      </c>
      <c r="P463" s="72" t="str">
        <f t="shared" ca="1" si="51"/>
        <v/>
      </c>
      <c r="Q463" s="73"/>
      <c r="R463" s="52"/>
      <c r="S463" s="52"/>
      <c r="T463" s="52"/>
      <c r="U463" s="52"/>
    </row>
    <row r="464" spans="1:21" x14ac:dyDescent="0.35">
      <c r="A464" s="50"/>
      <c r="B464" s="1212"/>
      <c r="C464" s="1217"/>
      <c r="D464" s="1218"/>
      <c r="E464" s="1219"/>
      <c r="F464" s="68"/>
      <c r="G464" s="68"/>
      <c r="H464" s="69"/>
      <c r="I464" s="69"/>
      <c r="J464" s="69"/>
      <c r="K464" s="69"/>
      <c r="L464" s="69"/>
      <c r="M464" s="70"/>
      <c r="N464" s="69"/>
      <c r="O464" s="71" t="str">
        <f t="shared" ca="1" si="50"/>
        <v/>
      </c>
      <c r="P464" s="72" t="str">
        <f t="shared" ca="1" si="51"/>
        <v/>
      </c>
      <c r="Q464" s="73"/>
      <c r="R464" s="52"/>
      <c r="S464" s="52"/>
      <c r="T464" s="52"/>
      <c r="U464" s="52"/>
    </row>
    <row r="465" spans="1:21" x14ac:dyDescent="0.35">
      <c r="A465" s="50"/>
      <c r="B465" s="1212"/>
      <c r="C465" s="1217"/>
      <c r="D465" s="1218"/>
      <c r="E465" s="1219"/>
      <c r="F465" s="68"/>
      <c r="G465" s="68"/>
      <c r="H465" s="69"/>
      <c r="I465" s="69"/>
      <c r="J465" s="69"/>
      <c r="K465" s="69"/>
      <c r="L465" s="69"/>
      <c r="M465" s="70"/>
      <c r="N465" s="69"/>
      <c r="O465" s="71" t="str">
        <f t="shared" ca="1" si="50"/>
        <v/>
      </c>
      <c r="P465" s="72" t="str">
        <f t="shared" ca="1" si="51"/>
        <v/>
      </c>
      <c r="Q465" s="73"/>
      <c r="R465" s="52"/>
      <c r="S465" s="52"/>
      <c r="T465" s="52"/>
      <c r="U465" s="52"/>
    </row>
    <row r="466" spans="1:21" x14ac:dyDescent="0.35">
      <c r="A466" s="50"/>
      <c r="B466" s="1212"/>
      <c r="C466" s="1217"/>
      <c r="D466" s="1218"/>
      <c r="E466" s="1219"/>
      <c r="F466" s="68"/>
      <c r="G466" s="68"/>
      <c r="H466" s="69"/>
      <c r="I466" s="69"/>
      <c r="J466" s="69"/>
      <c r="K466" s="69"/>
      <c r="L466" s="69"/>
      <c r="M466" s="70"/>
      <c r="N466" s="69"/>
      <c r="O466" s="71" t="str">
        <f t="shared" ca="1" si="50"/>
        <v/>
      </c>
      <c r="P466" s="72" t="str">
        <f t="shared" ca="1" si="51"/>
        <v/>
      </c>
      <c r="Q466" s="73"/>
      <c r="R466" s="52"/>
      <c r="S466" s="52"/>
      <c r="T466" s="52"/>
      <c r="U466" s="52"/>
    </row>
    <row r="467" spans="1:21" x14ac:dyDescent="0.35">
      <c r="A467" s="50"/>
      <c r="B467" s="1212"/>
      <c r="C467" s="1217"/>
      <c r="D467" s="1218"/>
      <c r="E467" s="1219"/>
      <c r="F467" s="68"/>
      <c r="G467" s="68"/>
      <c r="H467" s="69"/>
      <c r="I467" s="69"/>
      <c r="J467" s="69"/>
      <c r="K467" s="69"/>
      <c r="L467" s="69"/>
      <c r="M467" s="70"/>
      <c r="N467" s="69"/>
      <c r="O467" s="71" t="str">
        <f t="shared" ca="1" si="50"/>
        <v/>
      </c>
      <c r="P467" s="72" t="str">
        <f t="shared" ca="1" si="51"/>
        <v/>
      </c>
      <c r="Q467" s="73"/>
      <c r="R467" s="52"/>
      <c r="S467" s="52"/>
      <c r="T467" s="52"/>
      <c r="U467" s="52"/>
    </row>
    <row r="468" spans="1:21" x14ac:dyDescent="0.35">
      <c r="A468" s="50"/>
      <c r="B468" s="1212"/>
      <c r="C468" s="1217"/>
      <c r="D468" s="1218"/>
      <c r="E468" s="1219"/>
      <c r="F468" s="68"/>
      <c r="G468" s="68"/>
      <c r="H468" s="69"/>
      <c r="I468" s="69"/>
      <c r="J468" s="69"/>
      <c r="K468" s="69"/>
      <c r="L468" s="69"/>
      <c r="M468" s="70"/>
      <c r="N468" s="69"/>
      <c r="O468" s="71" t="str">
        <f t="shared" ca="1" si="50"/>
        <v/>
      </c>
      <c r="P468" s="72" t="str">
        <f t="shared" ca="1" si="51"/>
        <v/>
      </c>
      <c r="Q468" s="73"/>
      <c r="R468" s="52"/>
      <c r="S468" s="52"/>
      <c r="T468" s="52"/>
      <c r="U468" s="52"/>
    </row>
    <row r="469" spans="1:21" ht="15" thickBot="1" x14ac:dyDescent="0.4">
      <c r="A469" s="50"/>
      <c r="B469" s="1213"/>
      <c r="C469" s="1220"/>
      <c r="D469" s="1221"/>
      <c r="E469" s="1222"/>
      <c r="F469" s="74"/>
      <c r="G469" s="74"/>
      <c r="H469" s="75"/>
      <c r="I469" s="75"/>
      <c r="J469" s="75"/>
      <c r="K469" s="75"/>
      <c r="L469" s="75"/>
      <c r="M469" s="76"/>
      <c r="N469" s="75"/>
      <c r="O469" s="77" t="str">
        <f t="shared" ca="1" si="50"/>
        <v/>
      </c>
      <c r="P469" s="78" t="str">
        <f t="shared" ca="1" si="51"/>
        <v/>
      </c>
      <c r="Q469" s="79"/>
      <c r="R469" s="52"/>
      <c r="S469" s="52"/>
      <c r="T469" s="52"/>
      <c r="U469" s="52"/>
    </row>
    <row r="470" spans="1:21" x14ac:dyDescent="0.35">
      <c r="A470" s="50"/>
      <c r="B470" s="1211"/>
      <c r="C470" s="1214"/>
      <c r="D470" s="1215"/>
      <c r="E470" s="1216"/>
      <c r="F470" s="68">
        <v>42765</v>
      </c>
      <c r="G470" s="68"/>
      <c r="H470" s="69"/>
      <c r="I470" s="69"/>
      <c r="J470" s="69"/>
      <c r="K470" s="69"/>
      <c r="L470" s="69"/>
      <c r="M470" s="70" t="str">
        <f>IF(G470="","",G470-60)</f>
        <v/>
      </c>
      <c r="N470" s="69"/>
      <c r="O470" s="71" t="str">
        <f ca="1">IF(G470="","",IF(M470-NOW()&gt;30,"LEAD-TIME MORE THAN A MONTHS",IF(M470-NOW()&lt;30,"LEAD-TIME LESS THAN A MONTH","")))</f>
        <v/>
      </c>
      <c r="P470" s="72" t="str">
        <f ca="1">IF(O470="","",IF(O470="LEAD-TIME LESS THAN A MONTH","YES","NO"))</f>
        <v/>
      </c>
      <c r="Q470" s="73"/>
      <c r="R470" s="52"/>
      <c r="S470" s="52"/>
      <c r="T470" s="52"/>
      <c r="U470" s="52"/>
    </row>
    <row r="471" spans="1:21" x14ac:dyDescent="0.35">
      <c r="A471" s="50"/>
      <c r="B471" s="1212"/>
      <c r="C471" s="1217"/>
      <c r="D471" s="1218"/>
      <c r="E471" s="1219"/>
      <c r="F471" s="68"/>
      <c r="G471" s="68"/>
      <c r="H471" s="69"/>
      <c r="I471" s="69"/>
      <c r="J471" s="69"/>
      <c r="K471" s="69"/>
      <c r="L471" s="69"/>
      <c r="M471" s="70" t="str">
        <f>IF(G471="","",G471-60)</f>
        <v/>
      </c>
      <c r="N471" s="69"/>
      <c r="O471" s="71" t="str">
        <f t="shared" ref="O471:O486" ca="1" si="52">IF(G471="","",IF(M471-NOW()&gt;30,"LEAD-TIME MORE THAN A MONTHS",IF(M471-NOW()&lt;30,"LEAD-TIME LESS THAN A MONTH","")))</f>
        <v/>
      </c>
      <c r="P471" s="72" t="str">
        <f t="shared" ref="P471:P486" ca="1" si="53">IF(O471="","",IF(O471="LEAD-TIME LESS THAN A MONTH","YES","NO"))</f>
        <v/>
      </c>
      <c r="Q471" s="73"/>
      <c r="R471" s="52"/>
      <c r="S471" s="52"/>
      <c r="T471" s="52"/>
      <c r="U471" s="52"/>
    </row>
    <row r="472" spans="1:21" x14ac:dyDescent="0.35">
      <c r="A472" s="50"/>
      <c r="B472" s="1212"/>
      <c r="C472" s="1217"/>
      <c r="D472" s="1218"/>
      <c r="E472" s="1219"/>
      <c r="F472" s="68"/>
      <c r="G472" s="68"/>
      <c r="H472" s="69"/>
      <c r="I472" s="69"/>
      <c r="J472" s="69"/>
      <c r="K472" s="69"/>
      <c r="L472" s="69"/>
      <c r="M472" s="70"/>
      <c r="N472" s="69"/>
      <c r="O472" s="71" t="str">
        <f t="shared" ca="1" si="52"/>
        <v/>
      </c>
      <c r="P472" s="72" t="str">
        <f t="shared" ca="1" si="53"/>
        <v/>
      </c>
      <c r="Q472" s="73"/>
      <c r="R472" s="52"/>
      <c r="S472" s="52"/>
      <c r="T472" s="52"/>
      <c r="U472" s="52"/>
    </row>
    <row r="473" spans="1:21" x14ac:dyDescent="0.35">
      <c r="A473" s="50"/>
      <c r="B473" s="1212"/>
      <c r="C473" s="1217"/>
      <c r="D473" s="1218"/>
      <c r="E473" s="1219"/>
      <c r="F473" s="68"/>
      <c r="G473" s="68"/>
      <c r="H473" s="69"/>
      <c r="I473" s="69"/>
      <c r="J473" s="69"/>
      <c r="K473" s="69"/>
      <c r="L473" s="69"/>
      <c r="M473" s="70"/>
      <c r="N473" s="69"/>
      <c r="O473" s="71" t="str">
        <f t="shared" ca="1" si="52"/>
        <v/>
      </c>
      <c r="P473" s="72" t="str">
        <f t="shared" ca="1" si="53"/>
        <v/>
      </c>
      <c r="Q473" s="73"/>
      <c r="R473" s="52"/>
      <c r="S473" s="52"/>
      <c r="T473" s="52"/>
      <c r="U473" s="52"/>
    </row>
    <row r="474" spans="1:21" x14ac:dyDescent="0.35">
      <c r="A474" s="50"/>
      <c r="B474" s="1212"/>
      <c r="C474" s="1217"/>
      <c r="D474" s="1218"/>
      <c r="E474" s="1219"/>
      <c r="F474" s="68"/>
      <c r="G474" s="68"/>
      <c r="H474" s="69"/>
      <c r="I474" s="69"/>
      <c r="J474" s="69"/>
      <c r="K474" s="69"/>
      <c r="L474" s="69"/>
      <c r="M474" s="70"/>
      <c r="N474" s="69"/>
      <c r="O474" s="71" t="str">
        <f t="shared" ca="1" si="52"/>
        <v/>
      </c>
      <c r="P474" s="72" t="str">
        <f t="shared" ca="1" si="53"/>
        <v/>
      </c>
      <c r="Q474" s="73"/>
      <c r="R474" s="52"/>
      <c r="S474" s="52"/>
      <c r="T474" s="52"/>
      <c r="U474" s="52"/>
    </row>
    <row r="475" spans="1:21" x14ac:dyDescent="0.35">
      <c r="A475" s="50"/>
      <c r="B475" s="1212"/>
      <c r="C475" s="1217"/>
      <c r="D475" s="1218"/>
      <c r="E475" s="1219"/>
      <c r="F475" s="68"/>
      <c r="G475" s="68"/>
      <c r="H475" s="69"/>
      <c r="I475" s="69"/>
      <c r="J475" s="69"/>
      <c r="K475" s="69"/>
      <c r="L475" s="69"/>
      <c r="M475" s="70"/>
      <c r="N475" s="69"/>
      <c r="O475" s="71" t="str">
        <f t="shared" ca="1" si="52"/>
        <v/>
      </c>
      <c r="P475" s="72" t="str">
        <f t="shared" ca="1" si="53"/>
        <v/>
      </c>
      <c r="Q475" s="73"/>
      <c r="R475" s="52"/>
      <c r="S475" s="52"/>
      <c r="T475" s="52"/>
      <c r="U475" s="52"/>
    </row>
    <row r="476" spans="1:21" x14ac:dyDescent="0.35">
      <c r="A476" s="50"/>
      <c r="B476" s="1212"/>
      <c r="C476" s="1217"/>
      <c r="D476" s="1218"/>
      <c r="E476" s="1219"/>
      <c r="F476" s="68"/>
      <c r="G476" s="68"/>
      <c r="H476" s="69"/>
      <c r="I476" s="69"/>
      <c r="J476" s="69"/>
      <c r="K476" s="69"/>
      <c r="L476" s="69"/>
      <c r="M476" s="70"/>
      <c r="N476" s="69"/>
      <c r="O476" s="71" t="str">
        <f t="shared" ca="1" si="52"/>
        <v/>
      </c>
      <c r="P476" s="72" t="str">
        <f t="shared" ca="1" si="53"/>
        <v/>
      </c>
      <c r="Q476" s="73"/>
      <c r="R476" s="52"/>
      <c r="S476" s="52"/>
      <c r="T476" s="52"/>
      <c r="U476" s="52"/>
    </row>
    <row r="477" spans="1:21" x14ac:dyDescent="0.35">
      <c r="A477" s="50"/>
      <c r="B477" s="1212"/>
      <c r="C477" s="1217"/>
      <c r="D477" s="1218"/>
      <c r="E477" s="1219"/>
      <c r="F477" s="68"/>
      <c r="G477" s="68"/>
      <c r="H477" s="69"/>
      <c r="I477" s="69"/>
      <c r="J477" s="69"/>
      <c r="K477" s="69"/>
      <c r="L477" s="69"/>
      <c r="M477" s="70"/>
      <c r="N477" s="69"/>
      <c r="O477" s="71" t="str">
        <f t="shared" ca="1" si="52"/>
        <v/>
      </c>
      <c r="P477" s="72" t="str">
        <f t="shared" ca="1" si="53"/>
        <v/>
      </c>
      <c r="Q477" s="73"/>
      <c r="R477" s="52"/>
      <c r="S477" s="52"/>
      <c r="T477" s="52"/>
      <c r="U477" s="52"/>
    </row>
    <row r="478" spans="1:21" x14ac:dyDescent="0.35">
      <c r="A478" s="50"/>
      <c r="B478" s="1212"/>
      <c r="C478" s="1217"/>
      <c r="D478" s="1218"/>
      <c r="E478" s="1219"/>
      <c r="F478" s="68"/>
      <c r="G478" s="68"/>
      <c r="H478" s="69"/>
      <c r="I478" s="69"/>
      <c r="J478" s="69"/>
      <c r="K478" s="69"/>
      <c r="L478" s="69"/>
      <c r="M478" s="70"/>
      <c r="N478" s="69"/>
      <c r="O478" s="71" t="str">
        <f t="shared" ca="1" si="52"/>
        <v/>
      </c>
      <c r="P478" s="72" t="str">
        <f t="shared" ca="1" si="53"/>
        <v/>
      </c>
      <c r="Q478" s="73"/>
      <c r="R478" s="52"/>
      <c r="S478" s="52"/>
      <c r="T478" s="52"/>
      <c r="U478" s="52"/>
    </row>
    <row r="479" spans="1:21" x14ac:dyDescent="0.35">
      <c r="A479" s="50"/>
      <c r="B479" s="1212"/>
      <c r="C479" s="1217"/>
      <c r="D479" s="1218"/>
      <c r="E479" s="1219"/>
      <c r="F479" s="68"/>
      <c r="G479" s="68"/>
      <c r="H479" s="69"/>
      <c r="I479" s="69"/>
      <c r="J479" s="69"/>
      <c r="K479" s="69"/>
      <c r="L479" s="69"/>
      <c r="M479" s="70"/>
      <c r="N479" s="69"/>
      <c r="O479" s="71" t="str">
        <f t="shared" ca="1" si="52"/>
        <v/>
      </c>
      <c r="P479" s="72" t="str">
        <f t="shared" ca="1" si="53"/>
        <v/>
      </c>
      <c r="Q479" s="73"/>
      <c r="R479" s="52"/>
      <c r="S479" s="52"/>
      <c r="T479" s="52"/>
      <c r="U479" s="52"/>
    </row>
    <row r="480" spans="1:21" x14ac:dyDescent="0.35">
      <c r="A480" s="50"/>
      <c r="B480" s="1212"/>
      <c r="C480" s="1217"/>
      <c r="D480" s="1218"/>
      <c r="E480" s="1219"/>
      <c r="F480" s="68"/>
      <c r="G480" s="68"/>
      <c r="H480" s="69"/>
      <c r="I480" s="69"/>
      <c r="J480" s="69"/>
      <c r="K480" s="69"/>
      <c r="L480" s="69"/>
      <c r="M480" s="70"/>
      <c r="N480" s="69"/>
      <c r="O480" s="71" t="str">
        <f t="shared" ca="1" si="52"/>
        <v/>
      </c>
      <c r="P480" s="72" t="str">
        <f t="shared" ca="1" si="53"/>
        <v/>
      </c>
      <c r="Q480" s="73"/>
      <c r="R480" s="52"/>
      <c r="S480" s="52"/>
      <c r="T480" s="52"/>
      <c r="U480" s="52"/>
    </row>
    <row r="481" spans="1:21" x14ac:dyDescent="0.35">
      <c r="A481" s="50"/>
      <c r="B481" s="1212"/>
      <c r="C481" s="1217"/>
      <c r="D481" s="1218"/>
      <c r="E481" s="1219"/>
      <c r="F481" s="68"/>
      <c r="G481" s="68"/>
      <c r="H481" s="69"/>
      <c r="I481" s="69"/>
      <c r="J481" s="69"/>
      <c r="K481" s="69"/>
      <c r="L481" s="69"/>
      <c r="M481" s="70"/>
      <c r="N481" s="69"/>
      <c r="O481" s="71" t="str">
        <f t="shared" ca="1" si="52"/>
        <v/>
      </c>
      <c r="P481" s="72" t="str">
        <f t="shared" ca="1" si="53"/>
        <v/>
      </c>
      <c r="Q481" s="73"/>
      <c r="R481" s="52"/>
      <c r="S481" s="52"/>
      <c r="T481" s="52"/>
      <c r="U481" s="52"/>
    </row>
    <row r="482" spans="1:21" x14ac:dyDescent="0.35">
      <c r="A482" s="50"/>
      <c r="B482" s="1212"/>
      <c r="C482" s="1217"/>
      <c r="D482" s="1218"/>
      <c r="E482" s="1219"/>
      <c r="F482" s="68"/>
      <c r="G482" s="68"/>
      <c r="H482" s="69"/>
      <c r="I482" s="69"/>
      <c r="J482" s="69"/>
      <c r="K482" s="69"/>
      <c r="L482" s="69"/>
      <c r="M482" s="70"/>
      <c r="N482" s="69"/>
      <c r="O482" s="71" t="str">
        <f t="shared" ca="1" si="52"/>
        <v/>
      </c>
      <c r="P482" s="72" t="str">
        <f t="shared" ca="1" si="53"/>
        <v/>
      </c>
      <c r="Q482" s="73"/>
      <c r="R482" s="52"/>
      <c r="S482" s="52"/>
      <c r="T482" s="52"/>
      <c r="U482" s="52"/>
    </row>
    <row r="483" spans="1:21" x14ac:dyDescent="0.35">
      <c r="A483" s="50"/>
      <c r="B483" s="1212"/>
      <c r="C483" s="1217"/>
      <c r="D483" s="1218"/>
      <c r="E483" s="1219"/>
      <c r="F483" s="68"/>
      <c r="G483" s="68"/>
      <c r="H483" s="69"/>
      <c r="I483" s="69"/>
      <c r="J483" s="69"/>
      <c r="K483" s="69"/>
      <c r="L483" s="69"/>
      <c r="M483" s="70"/>
      <c r="N483" s="69"/>
      <c r="O483" s="71" t="str">
        <f t="shared" ca="1" si="52"/>
        <v/>
      </c>
      <c r="P483" s="72" t="str">
        <f t="shared" ca="1" si="53"/>
        <v/>
      </c>
      <c r="Q483" s="73"/>
      <c r="R483" s="52"/>
      <c r="S483" s="52"/>
      <c r="T483" s="52"/>
      <c r="U483" s="52"/>
    </row>
    <row r="484" spans="1:21" x14ac:dyDescent="0.35">
      <c r="A484" s="50"/>
      <c r="B484" s="1212"/>
      <c r="C484" s="1217"/>
      <c r="D484" s="1218"/>
      <c r="E484" s="1219"/>
      <c r="F484" s="68"/>
      <c r="G484" s="68"/>
      <c r="H484" s="69"/>
      <c r="I484" s="69"/>
      <c r="J484" s="69"/>
      <c r="K484" s="69"/>
      <c r="L484" s="69"/>
      <c r="M484" s="70"/>
      <c r="N484" s="69"/>
      <c r="O484" s="71" t="str">
        <f t="shared" ca="1" si="52"/>
        <v/>
      </c>
      <c r="P484" s="72" t="str">
        <f t="shared" ca="1" si="53"/>
        <v/>
      </c>
      <c r="Q484" s="73"/>
      <c r="R484" s="52"/>
      <c r="S484" s="52"/>
      <c r="T484" s="52"/>
      <c r="U484" s="52"/>
    </row>
    <row r="485" spans="1:21" x14ac:dyDescent="0.35">
      <c r="A485" s="50"/>
      <c r="B485" s="1212"/>
      <c r="C485" s="1217"/>
      <c r="D485" s="1218"/>
      <c r="E485" s="1219"/>
      <c r="F485" s="68"/>
      <c r="G485" s="68"/>
      <c r="H485" s="69"/>
      <c r="I485" s="69"/>
      <c r="J485" s="69"/>
      <c r="K485" s="69"/>
      <c r="L485" s="69"/>
      <c r="M485" s="70"/>
      <c r="N485" s="69"/>
      <c r="O485" s="71" t="str">
        <f t="shared" ca="1" si="52"/>
        <v/>
      </c>
      <c r="P485" s="72" t="str">
        <f t="shared" ca="1" si="53"/>
        <v/>
      </c>
      <c r="Q485" s="73"/>
      <c r="R485" s="52"/>
      <c r="S485" s="52"/>
      <c r="T485" s="52"/>
      <c r="U485" s="52"/>
    </row>
    <row r="486" spans="1:21" ht="15" thickBot="1" x14ac:dyDescent="0.4">
      <c r="A486" s="50"/>
      <c r="B486" s="1213"/>
      <c r="C486" s="1220"/>
      <c r="D486" s="1221"/>
      <c r="E486" s="1222"/>
      <c r="F486" s="74"/>
      <c r="G486" s="74"/>
      <c r="H486" s="75"/>
      <c r="I486" s="75"/>
      <c r="J486" s="75"/>
      <c r="K486" s="75"/>
      <c r="L486" s="75"/>
      <c r="M486" s="76"/>
      <c r="N486" s="75"/>
      <c r="O486" s="77" t="str">
        <f t="shared" ca="1" si="52"/>
        <v/>
      </c>
      <c r="P486" s="78" t="str">
        <f t="shared" ca="1" si="53"/>
        <v/>
      </c>
      <c r="Q486" s="79"/>
      <c r="R486" s="52"/>
      <c r="S486" s="52"/>
      <c r="T486" s="52"/>
      <c r="U486" s="52"/>
    </row>
    <row r="487" spans="1:21" x14ac:dyDescent="0.35">
      <c r="A487" s="50"/>
      <c r="B487" s="1211"/>
      <c r="C487" s="1214"/>
      <c r="D487" s="1215"/>
      <c r="E487" s="1216"/>
      <c r="F487" s="68">
        <v>42765</v>
      </c>
      <c r="G487" s="68"/>
      <c r="H487" s="69"/>
      <c r="I487" s="69"/>
      <c r="J487" s="69"/>
      <c r="K487" s="69"/>
      <c r="L487" s="69"/>
      <c r="M487" s="70" t="str">
        <f>IF(G487="","",G487-60)</f>
        <v/>
      </c>
      <c r="N487" s="69"/>
      <c r="O487" s="71" t="str">
        <f ca="1">IF(G487="","",IF(M487-NOW()&gt;30,"LEAD-TIME MORE THAN A MONTHS",IF(M487-NOW()&lt;30,"LEAD-TIME LESS THAN A MONTH","")))</f>
        <v/>
      </c>
      <c r="P487" s="72" t="str">
        <f ca="1">IF(O487="","",IF(O487="LEAD-TIME LESS THAN A MONTH","YES","NO"))</f>
        <v/>
      </c>
      <c r="Q487" s="73"/>
      <c r="R487" s="52"/>
      <c r="S487" s="52"/>
      <c r="T487" s="52"/>
      <c r="U487" s="52"/>
    </row>
    <row r="488" spans="1:21" x14ac:dyDescent="0.35">
      <c r="A488" s="50"/>
      <c r="B488" s="1212"/>
      <c r="C488" s="1217"/>
      <c r="D488" s="1218"/>
      <c r="E488" s="1219"/>
      <c r="F488" s="68"/>
      <c r="G488" s="68"/>
      <c r="H488" s="69"/>
      <c r="I488" s="69"/>
      <c r="J488" s="69"/>
      <c r="K488" s="69"/>
      <c r="L488" s="69"/>
      <c r="M488" s="70" t="str">
        <f>IF(G488="","",G488-60)</f>
        <v/>
      </c>
      <c r="N488" s="69"/>
      <c r="O488" s="71" t="str">
        <f t="shared" ref="O488:O503" ca="1" si="54">IF(G488="","",IF(M488-NOW()&gt;30,"LEAD-TIME MORE THAN A MONTHS",IF(M488-NOW()&lt;30,"LEAD-TIME LESS THAN A MONTH","")))</f>
        <v/>
      </c>
      <c r="P488" s="72" t="str">
        <f t="shared" ref="P488:P503" ca="1" si="55">IF(O488="","",IF(O488="LEAD-TIME LESS THAN A MONTH","YES","NO"))</f>
        <v/>
      </c>
      <c r="Q488" s="73"/>
      <c r="R488" s="52"/>
      <c r="S488" s="52"/>
      <c r="T488" s="52"/>
      <c r="U488" s="52"/>
    </row>
    <row r="489" spans="1:21" x14ac:dyDescent="0.35">
      <c r="A489" s="50"/>
      <c r="B489" s="1212"/>
      <c r="C489" s="1217"/>
      <c r="D489" s="1218"/>
      <c r="E489" s="1219"/>
      <c r="F489" s="68"/>
      <c r="G489" s="68"/>
      <c r="H489" s="69"/>
      <c r="I489" s="69"/>
      <c r="J489" s="69"/>
      <c r="K489" s="69"/>
      <c r="L489" s="69"/>
      <c r="M489" s="70"/>
      <c r="N489" s="69"/>
      <c r="O489" s="71" t="str">
        <f t="shared" ca="1" si="54"/>
        <v/>
      </c>
      <c r="P489" s="72" t="str">
        <f t="shared" ca="1" si="55"/>
        <v/>
      </c>
      <c r="Q489" s="73"/>
      <c r="R489" s="52"/>
      <c r="S489" s="52"/>
      <c r="T489" s="52"/>
      <c r="U489" s="52"/>
    </row>
    <row r="490" spans="1:21" x14ac:dyDescent="0.35">
      <c r="A490" s="50"/>
      <c r="B490" s="1212"/>
      <c r="C490" s="1217"/>
      <c r="D490" s="1218"/>
      <c r="E490" s="1219"/>
      <c r="F490" s="68"/>
      <c r="G490" s="68"/>
      <c r="H490" s="69"/>
      <c r="I490" s="69"/>
      <c r="J490" s="69"/>
      <c r="K490" s="69"/>
      <c r="L490" s="69"/>
      <c r="M490" s="70"/>
      <c r="N490" s="69"/>
      <c r="O490" s="71" t="str">
        <f t="shared" ca="1" si="54"/>
        <v/>
      </c>
      <c r="P490" s="72" t="str">
        <f t="shared" ca="1" si="55"/>
        <v/>
      </c>
      <c r="Q490" s="73"/>
      <c r="R490" s="52"/>
      <c r="S490" s="52"/>
      <c r="T490" s="52"/>
      <c r="U490" s="52"/>
    </row>
    <row r="491" spans="1:21" x14ac:dyDescent="0.35">
      <c r="A491" s="50"/>
      <c r="B491" s="1212"/>
      <c r="C491" s="1217"/>
      <c r="D491" s="1218"/>
      <c r="E491" s="1219"/>
      <c r="F491" s="68"/>
      <c r="G491" s="68"/>
      <c r="H491" s="69"/>
      <c r="I491" s="69"/>
      <c r="J491" s="69"/>
      <c r="K491" s="69"/>
      <c r="L491" s="69"/>
      <c r="M491" s="70"/>
      <c r="N491" s="69"/>
      <c r="O491" s="71" t="str">
        <f t="shared" ca="1" si="54"/>
        <v/>
      </c>
      <c r="P491" s="72" t="str">
        <f t="shared" ca="1" si="55"/>
        <v/>
      </c>
      <c r="Q491" s="73"/>
      <c r="R491" s="52"/>
      <c r="S491" s="52"/>
      <c r="T491" s="52"/>
      <c r="U491" s="52"/>
    </row>
    <row r="492" spans="1:21" x14ac:dyDescent="0.35">
      <c r="A492" s="50"/>
      <c r="B492" s="1212"/>
      <c r="C492" s="1217"/>
      <c r="D492" s="1218"/>
      <c r="E492" s="1219"/>
      <c r="F492" s="68"/>
      <c r="G492" s="68"/>
      <c r="H492" s="69"/>
      <c r="I492" s="69"/>
      <c r="J492" s="69"/>
      <c r="K492" s="69"/>
      <c r="L492" s="69"/>
      <c r="M492" s="70"/>
      <c r="N492" s="69"/>
      <c r="O492" s="71" t="str">
        <f t="shared" ca="1" si="54"/>
        <v/>
      </c>
      <c r="P492" s="72" t="str">
        <f t="shared" ca="1" si="55"/>
        <v/>
      </c>
      <c r="Q492" s="73"/>
      <c r="R492" s="52"/>
      <c r="S492" s="52"/>
      <c r="T492" s="52"/>
      <c r="U492" s="52"/>
    </row>
    <row r="493" spans="1:21" x14ac:dyDescent="0.35">
      <c r="A493" s="50"/>
      <c r="B493" s="1212"/>
      <c r="C493" s="1217"/>
      <c r="D493" s="1218"/>
      <c r="E493" s="1219"/>
      <c r="F493" s="68"/>
      <c r="G493" s="68"/>
      <c r="H493" s="69"/>
      <c r="I493" s="69"/>
      <c r="J493" s="69"/>
      <c r="K493" s="69"/>
      <c r="L493" s="69"/>
      <c r="M493" s="70"/>
      <c r="N493" s="69"/>
      <c r="O493" s="71" t="str">
        <f t="shared" ca="1" si="54"/>
        <v/>
      </c>
      <c r="P493" s="72" t="str">
        <f t="shared" ca="1" si="55"/>
        <v/>
      </c>
      <c r="Q493" s="73"/>
      <c r="R493" s="52"/>
      <c r="S493" s="52"/>
      <c r="T493" s="52"/>
      <c r="U493" s="52"/>
    </row>
    <row r="494" spans="1:21" x14ac:dyDescent="0.35">
      <c r="A494" s="50"/>
      <c r="B494" s="1212"/>
      <c r="C494" s="1217"/>
      <c r="D494" s="1218"/>
      <c r="E494" s="1219"/>
      <c r="F494" s="68"/>
      <c r="G494" s="68"/>
      <c r="H494" s="69"/>
      <c r="I494" s="69"/>
      <c r="J494" s="69"/>
      <c r="K494" s="69"/>
      <c r="L494" s="69"/>
      <c r="M494" s="70"/>
      <c r="N494" s="69"/>
      <c r="O494" s="71" t="str">
        <f t="shared" ca="1" si="54"/>
        <v/>
      </c>
      <c r="P494" s="72" t="str">
        <f t="shared" ca="1" si="55"/>
        <v/>
      </c>
      <c r="Q494" s="73"/>
      <c r="R494" s="52"/>
      <c r="S494" s="52"/>
      <c r="T494" s="52"/>
      <c r="U494" s="52"/>
    </row>
    <row r="495" spans="1:21" x14ac:dyDescent="0.35">
      <c r="A495" s="50"/>
      <c r="B495" s="1212"/>
      <c r="C495" s="1217"/>
      <c r="D495" s="1218"/>
      <c r="E495" s="1219"/>
      <c r="F495" s="68"/>
      <c r="G495" s="68"/>
      <c r="H495" s="69"/>
      <c r="I495" s="69"/>
      <c r="J495" s="69"/>
      <c r="K495" s="69"/>
      <c r="L495" s="69"/>
      <c r="M495" s="70"/>
      <c r="N495" s="69"/>
      <c r="O495" s="71" t="str">
        <f t="shared" ca="1" si="54"/>
        <v/>
      </c>
      <c r="P495" s="72" t="str">
        <f t="shared" ca="1" si="55"/>
        <v/>
      </c>
      <c r="Q495" s="73"/>
      <c r="R495" s="52"/>
      <c r="S495" s="52"/>
      <c r="T495" s="52"/>
      <c r="U495" s="52"/>
    </row>
    <row r="496" spans="1:21" x14ac:dyDescent="0.35">
      <c r="A496" s="50"/>
      <c r="B496" s="1212"/>
      <c r="C496" s="1217"/>
      <c r="D496" s="1218"/>
      <c r="E496" s="1219"/>
      <c r="F496" s="68"/>
      <c r="G496" s="68"/>
      <c r="H496" s="69"/>
      <c r="I496" s="69"/>
      <c r="J496" s="69"/>
      <c r="K496" s="69"/>
      <c r="L496" s="69"/>
      <c r="M496" s="70"/>
      <c r="N496" s="69"/>
      <c r="O496" s="71" t="str">
        <f t="shared" ca="1" si="54"/>
        <v/>
      </c>
      <c r="P496" s="72" t="str">
        <f t="shared" ca="1" si="55"/>
        <v/>
      </c>
      <c r="Q496" s="73"/>
      <c r="R496" s="52"/>
      <c r="S496" s="52"/>
      <c r="T496" s="52"/>
      <c r="U496" s="52"/>
    </row>
    <row r="497" spans="1:21" x14ac:dyDescent="0.35">
      <c r="A497" s="50"/>
      <c r="B497" s="1212"/>
      <c r="C497" s="1217"/>
      <c r="D497" s="1218"/>
      <c r="E497" s="1219"/>
      <c r="F497" s="68"/>
      <c r="G497" s="68"/>
      <c r="H497" s="69"/>
      <c r="I497" s="69"/>
      <c r="J497" s="69"/>
      <c r="K497" s="69"/>
      <c r="L497" s="69"/>
      <c r="M497" s="70"/>
      <c r="N497" s="69"/>
      <c r="O497" s="71" t="str">
        <f t="shared" ca="1" si="54"/>
        <v/>
      </c>
      <c r="P497" s="72" t="str">
        <f t="shared" ca="1" si="55"/>
        <v/>
      </c>
      <c r="Q497" s="73"/>
      <c r="R497" s="52"/>
      <c r="S497" s="52"/>
      <c r="T497" s="52"/>
      <c r="U497" s="52"/>
    </row>
    <row r="498" spans="1:21" x14ac:dyDescent="0.35">
      <c r="A498" s="50"/>
      <c r="B498" s="1212"/>
      <c r="C498" s="1217"/>
      <c r="D498" s="1218"/>
      <c r="E498" s="1219"/>
      <c r="F498" s="68"/>
      <c r="G498" s="68"/>
      <c r="H498" s="69"/>
      <c r="I498" s="69"/>
      <c r="J498" s="69"/>
      <c r="K498" s="69"/>
      <c r="L498" s="69"/>
      <c r="M498" s="70"/>
      <c r="N498" s="69"/>
      <c r="O498" s="71" t="str">
        <f t="shared" ca="1" si="54"/>
        <v/>
      </c>
      <c r="P498" s="72" t="str">
        <f t="shared" ca="1" si="55"/>
        <v/>
      </c>
      <c r="Q498" s="73"/>
      <c r="R498" s="52"/>
      <c r="S498" s="52"/>
      <c r="T498" s="52"/>
      <c r="U498" s="52"/>
    </row>
    <row r="499" spans="1:21" x14ac:dyDescent="0.35">
      <c r="A499" s="50"/>
      <c r="B499" s="1212"/>
      <c r="C499" s="1217"/>
      <c r="D499" s="1218"/>
      <c r="E499" s="1219"/>
      <c r="F499" s="68"/>
      <c r="G499" s="68"/>
      <c r="H499" s="69"/>
      <c r="I499" s="69"/>
      <c r="J499" s="69"/>
      <c r="K499" s="69"/>
      <c r="L499" s="69"/>
      <c r="M499" s="70"/>
      <c r="N499" s="69"/>
      <c r="O499" s="71" t="str">
        <f t="shared" ca="1" si="54"/>
        <v/>
      </c>
      <c r="P499" s="72" t="str">
        <f t="shared" ca="1" si="55"/>
        <v/>
      </c>
      <c r="Q499" s="73"/>
      <c r="R499" s="52"/>
      <c r="S499" s="52"/>
      <c r="T499" s="52"/>
      <c r="U499" s="52"/>
    </row>
    <row r="500" spans="1:21" x14ac:dyDescent="0.35">
      <c r="A500" s="50"/>
      <c r="B500" s="1212"/>
      <c r="C500" s="1217"/>
      <c r="D500" s="1218"/>
      <c r="E500" s="1219"/>
      <c r="F500" s="68"/>
      <c r="G500" s="68"/>
      <c r="H500" s="69"/>
      <c r="I500" s="69"/>
      <c r="J500" s="69"/>
      <c r="K500" s="69"/>
      <c r="L500" s="69"/>
      <c r="M500" s="70"/>
      <c r="N500" s="69"/>
      <c r="O500" s="71" t="str">
        <f t="shared" ca="1" si="54"/>
        <v/>
      </c>
      <c r="P500" s="72" t="str">
        <f t="shared" ca="1" si="55"/>
        <v/>
      </c>
      <c r="Q500" s="73"/>
      <c r="R500" s="52"/>
      <c r="S500" s="52"/>
      <c r="T500" s="52"/>
      <c r="U500" s="52"/>
    </row>
    <row r="501" spans="1:21" x14ac:dyDescent="0.35">
      <c r="A501" s="50"/>
      <c r="B501" s="1212"/>
      <c r="C501" s="1217"/>
      <c r="D501" s="1218"/>
      <c r="E501" s="1219"/>
      <c r="F501" s="68"/>
      <c r="G501" s="68"/>
      <c r="H501" s="69"/>
      <c r="I501" s="69"/>
      <c r="J501" s="69"/>
      <c r="K501" s="69"/>
      <c r="L501" s="69"/>
      <c r="M501" s="70"/>
      <c r="N501" s="69"/>
      <c r="O501" s="71" t="str">
        <f t="shared" ca="1" si="54"/>
        <v/>
      </c>
      <c r="P501" s="72" t="str">
        <f t="shared" ca="1" si="55"/>
        <v/>
      </c>
      <c r="Q501" s="73"/>
      <c r="R501" s="52"/>
      <c r="S501" s="52"/>
      <c r="T501" s="52"/>
      <c r="U501" s="52"/>
    </row>
    <row r="502" spans="1:21" x14ac:dyDescent="0.35">
      <c r="A502" s="50"/>
      <c r="B502" s="1212"/>
      <c r="C502" s="1217"/>
      <c r="D502" s="1218"/>
      <c r="E502" s="1219"/>
      <c r="F502" s="68"/>
      <c r="G502" s="68"/>
      <c r="H502" s="69"/>
      <c r="I502" s="69"/>
      <c r="J502" s="69"/>
      <c r="K502" s="69"/>
      <c r="L502" s="69"/>
      <c r="M502" s="70"/>
      <c r="N502" s="69"/>
      <c r="O502" s="71" t="str">
        <f t="shared" ca="1" si="54"/>
        <v/>
      </c>
      <c r="P502" s="72" t="str">
        <f t="shared" ca="1" si="55"/>
        <v/>
      </c>
      <c r="Q502" s="73"/>
      <c r="R502" s="52"/>
      <c r="S502" s="52"/>
      <c r="T502" s="52"/>
      <c r="U502" s="52"/>
    </row>
    <row r="503" spans="1:21" ht="15" thickBot="1" x14ac:dyDescent="0.4">
      <c r="A503" s="50"/>
      <c r="B503" s="1213"/>
      <c r="C503" s="1220"/>
      <c r="D503" s="1221"/>
      <c r="E503" s="1222"/>
      <c r="F503" s="74"/>
      <c r="G503" s="74"/>
      <c r="H503" s="75"/>
      <c r="I503" s="75"/>
      <c r="J503" s="75"/>
      <c r="K503" s="75"/>
      <c r="L503" s="75"/>
      <c r="M503" s="76"/>
      <c r="N503" s="75"/>
      <c r="O503" s="77" t="str">
        <f t="shared" ca="1" si="54"/>
        <v/>
      </c>
      <c r="P503" s="78" t="str">
        <f t="shared" ca="1" si="55"/>
        <v/>
      </c>
      <c r="Q503" s="79"/>
      <c r="R503" s="52"/>
      <c r="S503" s="52"/>
      <c r="T503" s="52"/>
      <c r="U503" s="52"/>
    </row>
    <row r="504" spans="1:21" x14ac:dyDescent="0.35">
      <c r="A504" s="50"/>
      <c r="B504" s="1211"/>
      <c r="C504" s="1214"/>
      <c r="D504" s="1215"/>
      <c r="E504" s="1216"/>
      <c r="F504" s="68">
        <v>42765</v>
      </c>
      <c r="G504" s="68"/>
      <c r="H504" s="69"/>
      <c r="I504" s="69"/>
      <c r="J504" s="69"/>
      <c r="K504" s="69"/>
      <c r="L504" s="69"/>
      <c r="M504" s="70" t="str">
        <f>IF(G504="","",G504-60)</f>
        <v/>
      </c>
      <c r="N504" s="69"/>
      <c r="O504" s="71" t="str">
        <f ca="1">IF(G504="","",IF(M504-NOW()&gt;30,"LEAD-TIME MORE THAN A MONTHS",IF(M504-NOW()&lt;30,"LEAD-TIME LESS THAN A MONTH","")))</f>
        <v/>
      </c>
      <c r="P504" s="72" t="str">
        <f ca="1">IF(O504="","",IF(O504="LEAD-TIME LESS THAN A MONTH","YES","NO"))</f>
        <v/>
      </c>
      <c r="Q504" s="73"/>
      <c r="R504" s="52"/>
      <c r="S504" s="52"/>
      <c r="T504" s="52"/>
      <c r="U504" s="52"/>
    </row>
    <row r="505" spans="1:21" x14ac:dyDescent="0.35">
      <c r="A505" s="50"/>
      <c r="B505" s="1212"/>
      <c r="C505" s="1217"/>
      <c r="D505" s="1218"/>
      <c r="E505" s="1219"/>
      <c r="F505" s="68"/>
      <c r="G505" s="68"/>
      <c r="H505" s="69"/>
      <c r="I505" s="69"/>
      <c r="J505" s="69"/>
      <c r="K505" s="69"/>
      <c r="L505" s="69"/>
      <c r="M505" s="70" t="str">
        <f>IF(G505="","",G505-60)</f>
        <v/>
      </c>
      <c r="N505" s="69"/>
      <c r="O505" s="71" t="str">
        <f t="shared" ref="O505:O520" ca="1" si="56">IF(G505="","",IF(M505-NOW()&gt;30,"LEAD-TIME MORE THAN A MONTHS",IF(M505-NOW()&lt;30,"LEAD-TIME LESS THAN A MONTH","")))</f>
        <v/>
      </c>
      <c r="P505" s="72" t="str">
        <f t="shared" ref="P505:P520" ca="1" si="57">IF(O505="","",IF(O505="LEAD-TIME LESS THAN A MONTH","YES","NO"))</f>
        <v/>
      </c>
      <c r="Q505" s="73"/>
      <c r="R505" s="52"/>
      <c r="S505" s="52"/>
      <c r="T505" s="52"/>
      <c r="U505" s="52"/>
    </row>
    <row r="506" spans="1:21" x14ac:dyDescent="0.35">
      <c r="A506" s="50"/>
      <c r="B506" s="1212"/>
      <c r="C506" s="1217"/>
      <c r="D506" s="1218"/>
      <c r="E506" s="1219"/>
      <c r="F506" s="68"/>
      <c r="G506" s="68"/>
      <c r="H506" s="69"/>
      <c r="I506" s="69"/>
      <c r="J506" s="69"/>
      <c r="K506" s="69"/>
      <c r="L506" s="69"/>
      <c r="M506" s="70"/>
      <c r="N506" s="69"/>
      <c r="O506" s="71" t="str">
        <f t="shared" ca="1" si="56"/>
        <v/>
      </c>
      <c r="P506" s="72" t="str">
        <f t="shared" ca="1" si="57"/>
        <v/>
      </c>
      <c r="Q506" s="73"/>
      <c r="R506" s="52"/>
      <c r="S506" s="52"/>
      <c r="T506" s="52"/>
      <c r="U506" s="52"/>
    </row>
    <row r="507" spans="1:21" x14ac:dyDescent="0.35">
      <c r="A507" s="50"/>
      <c r="B507" s="1212"/>
      <c r="C507" s="1217"/>
      <c r="D507" s="1218"/>
      <c r="E507" s="1219"/>
      <c r="F507" s="68"/>
      <c r="G507" s="68"/>
      <c r="H507" s="69"/>
      <c r="I507" s="69"/>
      <c r="J507" s="69"/>
      <c r="K507" s="69"/>
      <c r="L507" s="69"/>
      <c r="M507" s="70"/>
      <c r="N507" s="69"/>
      <c r="O507" s="71" t="str">
        <f t="shared" ca="1" si="56"/>
        <v/>
      </c>
      <c r="P507" s="72" t="str">
        <f t="shared" ca="1" si="57"/>
        <v/>
      </c>
      <c r="Q507" s="73"/>
      <c r="R507" s="52"/>
      <c r="S507" s="52"/>
      <c r="T507" s="52"/>
      <c r="U507" s="52"/>
    </row>
    <row r="508" spans="1:21" x14ac:dyDescent="0.35">
      <c r="A508" s="50"/>
      <c r="B508" s="1212"/>
      <c r="C508" s="1217"/>
      <c r="D508" s="1218"/>
      <c r="E508" s="1219"/>
      <c r="F508" s="68"/>
      <c r="G508" s="68"/>
      <c r="H508" s="69"/>
      <c r="I508" s="69"/>
      <c r="J508" s="69"/>
      <c r="K508" s="69"/>
      <c r="L508" s="69"/>
      <c r="M508" s="70"/>
      <c r="N508" s="69"/>
      <c r="O508" s="71" t="str">
        <f t="shared" ca="1" si="56"/>
        <v/>
      </c>
      <c r="P508" s="72" t="str">
        <f t="shared" ca="1" si="57"/>
        <v/>
      </c>
      <c r="Q508" s="73"/>
      <c r="R508" s="52"/>
      <c r="S508" s="52"/>
      <c r="T508" s="52"/>
      <c r="U508" s="52"/>
    </row>
    <row r="509" spans="1:21" x14ac:dyDescent="0.35">
      <c r="A509" s="50"/>
      <c r="B509" s="1212"/>
      <c r="C509" s="1217"/>
      <c r="D509" s="1218"/>
      <c r="E509" s="1219"/>
      <c r="F509" s="68"/>
      <c r="G509" s="68"/>
      <c r="H509" s="69"/>
      <c r="I509" s="69"/>
      <c r="J509" s="69"/>
      <c r="K509" s="69"/>
      <c r="L509" s="69"/>
      <c r="M509" s="70"/>
      <c r="N509" s="69"/>
      <c r="O509" s="71" t="str">
        <f t="shared" ca="1" si="56"/>
        <v/>
      </c>
      <c r="P509" s="72" t="str">
        <f t="shared" ca="1" si="57"/>
        <v/>
      </c>
      <c r="Q509" s="73"/>
      <c r="R509" s="52"/>
      <c r="S509" s="52"/>
      <c r="T509" s="52"/>
      <c r="U509" s="52"/>
    </row>
    <row r="510" spans="1:21" x14ac:dyDescent="0.35">
      <c r="A510" s="50"/>
      <c r="B510" s="1212"/>
      <c r="C510" s="1217"/>
      <c r="D510" s="1218"/>
      <c r="E510" s="1219"/>
      <c r="F510" s="68"/>
      <c r="G510" s="68"/>
      <c r="H510" s="69"/>
      <c r="I510" s="69"/>
      <c r="J510" s="69"/>
      <c r="K510" s="69"/>
      <c r="L510" s="69"/>
      <c r="M510" s="70"/>
      <c r="N510" s="69"/>
      <c r="O510" s="71" t="str">
        <f t="shared" ca="1" si="56"/>
        <v/>
      </c>
      <c r="P510" s="72" t="str">
        <f t="shared" ca="1" si="57"/>
        <v/>
      </c>
      <c r="Q510" s="73"/>
      <c r="R510" s="52"/>
      <c r="S510" s="52"/>
      <c r="T510" s="52"/>
      <c r="U510" s="52"/>
    </row>
    <row r="511" spans="1:21" x14ac:dyDescent="0.35">
      <c r="A511" s="50"/>
      <c r="B511" s="1212"/>
      <c r="C511" s="1217"/>
      <c r="D511" s="1218"/>
      <c r="E511" s="1219"/>
      <c r="F511" s="68"/>
      <c r="G511" s="68"/>
      <c r="H511" s="69"/>
      <c r="I511" s="69"/>
      <c r="J511" s="69"/>
      <c r="K511" s="69"/>
      <c r="L511" s="69"/>
      <c r="M511" s="70"/>
      <c r="N511" s="69"/>
      <c r="O511" s="71" t="str">
        <f t="shared" ca="1" si="56"/>
        <v/>
      </c>
      <c r="P511" s="72" t="str">
        <f t="shared" ca="1" si="57"/>
        <v/>
      </c>
      <c r="Q511" s="73"/>
      <c r="R511" s="52"/>
      <c r="S511" s="52"/>
      <c r="T511" s="52"/>
      <c r="U511" s="52"/>
    </row>
    <row r="512" spans="1:21" x14ac:dyDescent="0.35">
      <c r="A512" s="50"/>
      <c r="B512" s="1212"/>
      <c r="C512" s="1217"/>
      <c r="D512" s="1218"/>
      <c r="E512" s="1219"/>
      <c r="F512" s="68"/>
      <c r="G512" s="68"/>
      <c r="H512" s="69"/>
      <c r="I512" s="69"/>
      <c r="J512" s="69"/>
      <c r="K512" s="69"/>
      <c r="L512" s="69"/>
      <c r="M512" s="70"/>
      <c r="N512" s="69"/>
      <c r="O512" s="71" t="str">
        <f t="shared" ca="1" si="56"/>
        <v/>
      </c>
      <c r="P512" s="72" t="str">
        <f t="shared" ca="1" si="57"/>
        <v/>
      </c>
      <c r="Q512" s="73"/>
      <c r="R512" s="52"/>
      <c r="S512" s="52"/>
      <c r="T512" s="52"/>
      <c r="U512" s="52"/>
    </row>
    <row r="513" spans="1:21" x14ac:dyDescent="0.35">
      <c r="A513" s="50"/>
      <c r="B513" s="1212"/>
      <c r="C513" s="1217"/>
      <c r="D513" s="1218"/>
      <c r="E513" s="1219"/>
      <c r="F513" s="68"/>
      <c r="G513" s="68"/>
      <c r="H513" s="69"/>
      <c r="I513" s="69"/>
      <c r="J513" s="69"/>
      <c r="K513" s="69"/>
      <c r="L513" s="69"/>
      <c r="M513" s="70"/>
      <c r="N513" s="69"/>
      <c r="O513" s="71" t="str">
        <f t="shared" ca="1" si="56"/>
        <v/>
      </c>
      <c r="P513" s="72" t="str">
        <f t="shared" ca="1" si="57"/>
        <v/>
      </c>
      <c r="Q513" s="73"/>
      <c r="R513" s="52"/>
      <c r="S513" s="52"/>
      <c r="T513" s="52"/>
      <c r="U513" s="52"/>
    </row>
    <row r="514" spans="1:21" x14ac:dyDescent="0.35">
      <c r="A514" s="50"/>
      <c r="B514" s="1212"/>
      <c r="C514" s="1217"/>
      <c r="D514" s="1218"/>
      <c r="E514" s="1219"/>
      <c r="F514" s="68"/>
      <c r="G514" s="68"/>
      <c r="H514" s="69"/>
      <c r="I514" s="69"/>
      <c r="J514" s="69"/>
      <c r="K514" s="69"/>
      <c r="L514" s="69"/>
      <c r="M514" s="70"/>
      <c r="N514" s="69"/>
      <c r="O514" s="71" t="str">
        <f t="shared" ca="1" si="56"/>
        <v/>
      </c>
      <c r="P514" s="72" t="str">
        <f t="shared" ca="1" si="57"/>
        <v/>
      </c>
      <c r="Q514" s="73"/>
      <c r="R514" s="52"/>
      <c r="S514" s="52"/>
      <c r="T514" s="52"/>
      <c r="U514" s="52"/>
    </row>
    <row r="515" spans="1:21" x14ac:dyDescent="0.35">
      <c r="A515" s="50"/>
      <c r="B515" s="1212"/>
      <c r="C515" s="1217"/>
      <c r="D515" s="1218"/>
      <c r="E515" s="1219"/>
      <c r="F515" s="68"/>
      <c r="G515" s="68"/>
      <c r="H515" s="69"/>
      <c r="I515" s="69"/>
      <c r="J515" s="69"/>
      <c r="K515" s="69"/>
      <c r="L515" s="69"/>
      <c r="M515" s="70"/>
      <c r="N515" s="69"/>
      <c r="O515" s="71" t="str">
        <f t="shared" ca="1" si="56"/>
        <v/>
      </c>
      <c r="P515" s="72" t="str">
        <f t="shared" ca="1" si="57"/>
        <v/>
      </c>
      <c r="Q515" s="73"/>
      <c r="R515" s="52"/>
      <c r="S515" s="52"/>
      <c r="T515" s="52"/>
      <c r="U515" s="52"/>
    </row>
    <row r="516" spans="1:21" x14ac:dyDescent="0.35">
      <c r="A516" s="50"/>
      <c r="B516" s="1212"/>
      <c r="C516" s="1217"/>
      <c r="D516" s="1218"/>
      <c r="E516" s="1219"/>
      <c r="F516" s="68"/>
      <c r="G516" s="68"/>
      <c r="H516" s="69"/>
      <c r="I516" s="69"/>
      <c r="J516" s="69"/>
      <c r="K516" s="69"/>
      <c r="L516" s="69"/>
      <c r="M516" s="70"/>
      <c r="N516" s="69"/>
      <c r="O516" s="71" t="str">
        <f t="shared" ca="1" si="56"/>
        <v/>
      </c>
      <c r="P516" s="72" t="str">
        <f t="shared" ca="1" si="57"/>
        <v/>
      </c>
      <c r="Q516" s="73"/>
      <c r="R516" s="52"/>
      <c r="S516" s="52"/>
      <c r="T516" s="52"/>
      <c r="U516" s="52"/>
    </row>
    <row r="517" spans="1:21" x14ac:dyDescent="0.35">
      <c r="A517" s="50"/>
      <c r="B517" s="1212"/>
      <c r="C517" s="1217"/>
      <c r="D517" s="1218"/>
      <c r="E517" s="1219"/>
      <c r="F517" s="68"/>
      <c r="G517" s="68"/>
      <c r="H517" s="69"/>
      <c r="I517" s="69"/>
      <c r="J517" s="69"/>
      <c r="K517" s="69"/>
      <c r="L517" s="69"/>
      <c r="M517" s="70"/>
      <c r="N517" s="69"/>
      <c r="O517" s="71" t="str">
        <f t="shared" ca="1" si="56"/>
        <v/>
      </c>
      <c r="P517" s="72" t="str">
        <f t="shared" ca="1" si="57"/>
        <v/>
      </c>
      <c r="Q517" s="73"/>
      <c r="R517" s="52"/>
      <c r="S517" s="52"/>
      <c r="T517" s="52"/>
      <c r="U517" s="52"/>
    </row>
    <row r="518" spans="1:21" x14ac:dyDescent="0.35">
      <c r="A518" s="50"/>
      <c r="B518" s="1212"/>
      <c r="C518" s="1217"/>
      <c r="D518" s="1218"/>
      <c r="E518" s="1219"/>
      <c r="F518" s="68"/>
      <c r="G518" s="68"/>
      <c r="H518" s="69"/>
      <c r="I518" s="69"/>
      <c r="J518" s="69"/>
      <c r="K518" s="69"/>
      <c r="L518" s="69"/>
      <c r="M518" s="70"/>
      <c r="N518" s="69"/>
      <c r="O518" s="71" t="str">
        <f t="shared" ca="1" si="56"/>
        <v/>
      </c>
      <c r="P518" s="72" t="str">
        <f t="shared" ca="1" si="57"/>
        <v/>
      </c>
      <c r="Q518" s="73"/>
      <c r="R518" s="52"/>
      <c r="S518" s="52"/>
      <c r="T518" s="52"/>
      <c r="U518" s="52"/>
    </row>
    <row r="519" spans="1:21" x14ac:dyDescent="0.35">
      <c r="A519" s="50"/>
      <c r="B519" s="1212"/>
      <c r="C519" s="1217"/>
      <c r="D519" s="1218"/>
      <c r="E519" s="1219"/>
      <c r="F519" s="68"/>
      <c r="G519" s="68"/>
      <c r="H519" s="69"/>
      <c r="I519" s="69"/>
      <c r="J519" s="69"/>
      <c r="K519" s="69"/>
      <c r="L519" s="69"/>
      <c r="M519" s="70"/>
      <c r="N519" s="69"/>
      <c r="O519" s="71" t="str">
        <f t="shared" ca="1" si="56"/>
        <v/>
      </c>
      <c r="P519" s="72" t="str">
        <f t="shared" ca="1" si="57"/>
        <v/>
      </c>
      <c r="Q519" s="73"/>
      <c r="R519" s="52"/>
      <c r="S519" s="52"/>
      <c r="T519" s="52"/>
      <c r="U519" s="52"/>
    </row>
    <row r="520" spans="1:21" ht="15" thickBot="1" x14ac:dyDescent="0.4">
      <c r="A520" s="50"/>
      <c r="B520" s="1213"/>
      <c r="C520" s="1220"/>
      <c r="D520" s="1221"/>
      <c r="E520" s="1222"/>
      <c r="F520" s="74"/>
      <c r="G520" s="74"/>
      <c r="H520" s="75"/>
      <c r="I520" s="75"/>
      <c r="J520" s="75"/>
      <c r="K520" s="75"/>
      <c r="L520" s="75"/>
      <c r="M520" s="76"/>
      <c r="N520" s="75"/>
      <c r="O520" s="77" t="str">
        <f t="shared" ca="1" si="56"/>
        <v/>
      </c>
      <c r="P520" s="78" t="str">
        <f t="shared" ca="1" si="57"/>
        <v/>
      </c>
      <c r="Q520" s="79"/>
      <c r="R520" s="52"/>
      <c r="S520" s="52"/>
      <c r="T520" s="52"/>
      <c r="U520" s="52"/>
    </row>
    <row r="521" spans="1:21" x14ac:dyDescent="0.35">
      <c r="A521" s="50"/>
      <c r="B521" s="1211"/>
      <c r="C521" s="1214"/>
      <c r="D521" s="1215"/>
      <c r="E521" s="1216"/>
      <c r="F521" s="68">
        <v>42765</v>
      </c>
      <c r="G521" s="68"/>
      <c r="H521" s="69"/>
      <c r="I521" s="69"/>
      <c r="J521" s="69"/>
      <c r="K521" s="69"/>
      <c r="L521" s="69"/>
      <c r="M521" s="70" t="str">
        <f>IF(G521="","",G521-60)</f>
        <v/>
      </c>
      <c r="N521" s="69"/>
      <c r="O521" s="71" t="str">
        <f ca="1">IF(G521="","",IF(M521-NOW()&gt;30,"LEAD-TIME MORE THAN A MONTHS",IF(M521-NOW()&lt;30,"LEAD-TIME LESS THAN A MONTH","")))</f>
        <v/>
      </c>
      <c r="P521" s="72" t="str">
        <f ca="1">IF(O521="","",IF(O521="LEAD-TIME LESS THAN A MONTH","YES","NO"))</f>
        <v/>
      </c>
      <c r="Q521" s="73"/>
      <c r="R521" s="52"/>
      <c r="S521" s="52"/>
      <c r="T521" s="52"/>
      <c r="U521" s="52"/>
    </row>
    <row r="522" spans="1:21" x14ac:dyDescent="0.35">
      <c r="A522" s="50"/>
      <c r="B522" s="1212"/>
      <c r="C522" s="1217"/>
      <c r="D522" s="1218"/>
      <c r="E522" s="1219"/>
      <c r="F522" s="68"/>
      <c r="G522" s="68"/>
      <c r="H522" s="69"/>
      <c r="I522" s="69"/>
      <c r="J522" s="69"/>
      <c r="K522" s="69"/>
      <c r="L522" s="69"/>
      <c r="M522" s="70" t="str">
        <f>IF(G522="","",G522-60)</f>
        <v/>
      </c>
      <c r="N522" s="69"/>
      <c r="O522" s="71" t="str">
        <f t="shared" ref="O522:O537" ca="1" si="58">IF(G522="","",IF(M522-NOW()&gt;30,"LEAD-TIME MORE THAN A MONTHS",IF(M522-NOW()&lt;30,"LEAD-TIME LESS THAN A MONTH","")))</f>
        <v/>
      </c>
      <c r="P522" s="72" t="str">
        <f t="shared" ref="P522:P537" ca="1" si="59">IF(O522="","",IF(O522="LEAD-TIME LESS THAN A MONTH","YES","NO"))</f>
        <v/>
      </c>
      <c r="Q522" s="73"/>
      <c r="R522" s="52"/>
      <c r="S522" s="52"/>
      <c r="T522" s="52"/>
      <c r="U522" s="52"/>
    </row>
    <row r="523" spans="1:21" x14ac:dyDescent="0.35">
      <c r="A523" s="50"/>
      <c r="B523" s="1212"/>
      <c r="C523" s="1217"/>
      <c r="D523" s="1218"/>
      <c r="E523" s="1219"/>
      <c r="F523" s="68"/>
      <c r="G523" s="68"/>
      <c r="H523" s="69"/>
      <c r="I523" s="69"/>
      <c r="J523" s="69"/>
      <c r="K523" s="69"/>
      <c r="L523" s="69"/>
      <c r="M523" s="70"/>
      <c r="N523" s="69"/>
      <c r="O523" s="71" t="str">
        <f t="shared" ca="1" si="58"/>
        <v/>
      </c>
      <c r="P523" s="72" t="str">
        <f t="shared" ca="1" si="59"/>
        <v/>
      </c>
      <c r="Q523" s="73"/>
      <c r="R523" s="52"/>
      <c r="S523" s="52"/>
      <c r="T523" s="52"/>
      <c r="U523" s="52"/>
    </row>
    <row r="524" spans="1:21" x14ac:dyDescent="0.35">
      <c r="A524" s="50"/>
      <c r="B524" s="1212"/>
      <c r="C524" s="1217"/>
      <c r="D524" s="1218"/>
      <c r="E524" s="1219"/>
      <c r="F524" s="68"/>
      <c r="G524" s="68"/>
      <c r="H524" s="69"/>
      <c r="I524" s="69"/>
      <c r="J524" s="69"/>
      <c r="K524" s="69"/>
      <c r="L524" s="69"/>
      <c r="M524" s="70"/>
      <c r="N524" s="69"/>
      <c r="O524" s="71" t="str">
        <f t="shared" ca="1" si="58"/>
        <v/>
      </c>
      <c r="P524" s="72" t="str">
        <f t="shared" ca="1" si="59"/>
        <v/>
      </c>
      <c r="Q524" s="73"/>
      <c r="R524" s="52"/>
      <c r="S524" s="52"/>
      <c r="T524" s="52"/>
      <c r="U524" s="52"/>
    </row>
    <row r="525" spans="1:21" x14ac:dyDescent="0.35">
      <c r="A525" s="50"/>
      <c r="B525" s="1212"/>
      <c r="C525" s="1217"/>
      <c r="D525" s="1218"/>
      <c r="E525" s="1219"/>
      <c r="F525" s="68"/>
      <c r="G525" s="68"/>
      <c r="H525" s="69"/>
      <c r="I525" s="69"/>
      <c r="J525" s="69"/>
      <c r="K525" s="69"/>
      <c r="L525" s="69"/>
      <c r="M525" s="70"/>
      <c r="N525" s="69"/>
      <c r="O525" s="71" t="str">
        <f t="shared" ca="1" si="58"/>
        <v/>
      </c>
      <c r="P525" s="72" t="str">
        <f t="shared" ca="1" si="59"/>
        <v/>
      </c>
      <c r="Q525" s="73"/>
      <c r="R525" s="52"/>
      <c r="S525" s="52"/>
      <c r="T525" s="52"/>
      <c r="U525" s="52"/>
    </row>
    <row r="526" spans="1:21" x14ac:dyDescent="0.35">
      <c r="A526" s="50"/>
      <c r="B526" s="1212"/>
      <c r="C526" s="1217"/>
      <c r="D526" s="1218"/>
      <c r="E526" s="1219"/>
      <c r="F526" s="68"/>
      <c r="G526" s="68"/>
      <c r="H526" s="69"/>
      <c r="I526" s="69"/>
      <c r="J526" s="69"/>
      <c r="K526" s="69"/>
      <c r="L526" s="69"/>
      <c r="M526" s="70"/>
      <c r="N526" s="69"/>
      <c r="O526" s="71" t="str">
        <f t="shared" ca="1" si="58"/>
        <v/>
      </c>
      <c r="P526" s="72" t="str">
        <f t="shared" ca="1" si="59"/>
        <v/>
      </c>
      <c r="Q526" s="73"/>
      <c r="R526" s="52"/>
      <c r="S526" s="52"/>
      <c r="T526" s="52"/>
      <c r="U526" s="52"/>
    </row>
    <row r="527" spans="1:21" x14ac:dyDescent="0.35">
      <c r="A527" s="50"/>
      <c r="B527" s="1212"/>
      <c r="C527" s="1217"/>
      <c r="D527" s="1218"/>
      <c r="E527" s="1219"/>
      <c r="F527" s="68"/>
      <c r="G527" s="68"/>
      <c r="H527" s="69"/>
      <c r="I527" s="69"/>
      <c r="J527" s="69"/>
      <c r="K527" s="69"/>
      <c r="L527" s="69"/>
      <c r="M527" s="70"/>
      <c r="N527" s="69"/>
      <c r="O527" s="71" t="str">
        <f t="shared" ca="1" si="58"/>
        <v/>
      </c>
      <c r="P527" s="72" t="str">
        <f t="shared" ca="1" si="59"/>
        <v/>
      </c>
      <c r="Q527" s="73"/>
      <c r="R527" s="52"/>
      <c r="S527" s="52"/>
      <c r="T527" s="52"/>
      <c r="U527" s="52"/>
    </row>
    <row r="528" spans="1:21" x14ac:dyDescent="0.35">
      <c r="A528" s="50"/>
      <c r="B528" s="1212"/>
      <c r="C528" s="1217"/>
      <c r="D528" s="1218"/>
      <c r="E528" s="1219"/>
      <c r="F528" s="68"/>
      <c r="G528" s="68"/>
      <c r="H528" s="69"/>
      <c r="I528" s="69"/>
      <c r="J528" s="69"/>
      <c r="K528" s="69"/>
      <c r="L528" s="69"/>
      <c r="M528" s="70"/>
      <c r="N528" s="69"/>
      <c r="O528" s="71" t="str">
        <f t="shared" ca="1" si="58"/>
        <v/>
      </c>
      <c r="P528" s="72" t="str">
        <f t="shared" ca="1" si="59"/>
        <v/>
      </c>
      <c r="Q528" s="73"/>
      <c r="R528" s="52"/>
      <c r="S528" s="52"/>
      <c r="T528" s="52"/>
      <c r="U528" s="52"/>
    </row>
    <row r="529" spans="1:21" x14ac:dyDescent="0.35">
      <c r="A529" s="50"/>
      <c r="B529" s="1212"/>
      <c r="C529" s="1217"/>
      <c r="D529" s="1218"/>
      <c r="E529" s="1219"/>
      <c r="F529" s="68"/>
      <c r="G529" s="68"/>
      <c r="H529" s="69"/>
      <c r="I529" s="69"/>
      <c r="J529" s="69"/>
      <c r="K529" s="69"/>
      <c r="L529" s="69"/>
      <c r="M529" s="70"/>
      <c r="N529" s="69"/>
      <c r="O529" s="71" t="str">
        <f t="shared" ca="1" si="58"/>
        <v/>
      </c>
      <c r="P529" s="72" t="str">
        <f t="shared" ca="1" si="59"/>
        <v/>
      </c>
      <c r="Q529" s="73"/>
      <c r="R529" s="52"/>
      <c r="S529" s="52"/>
      <c r="T529" s="52"/>
      <c r="U529" s="52"/>
    </row>
    <row r="530" spans="1:21" x14ac:dyDescent="0.35">
      <c r="A530" s="50"/>
      <c r="B530" s="1212"/>
      <c r="C530" s="1217"/>
      <c r="D530" s="1218"/>
      <c r="E530" s="1219"/>
      <c r="F530" s="68"/>
      <c r="G530" s="68"/>
      <c r="H530" s="69"/>
      <c r="I530" s="69"/>
      <c r="J530" s="69"/>
      <c r="K530" s="69"/>
      <c r="L530" s="69"/>
      <c r="M530" s="70"/>
      <c r="N530" s="69"/>
      <c r="O530" s="71" t="str">
        <f t="shared" ca="1" si="58"/>
        <v/>
      </c>
      <c r="P530" s="72" t="str">
        <f t="shared" ca="1" si="59"/>
        <v/>
      </c>
      <c r="Q530" s="73"/>
      <c r="R530" s="52"/>
      <c r="S530" s="52"/>
      <c r="T530" s="52"/>
      <c r="U530" s="52"/>
    </row>
    <row r="531" spans="1:21" x14ac:dyDescent="0.35">
      <c r="A531" s="50"/>
      <c r="B531" s="1212"/>
      <c r="C531" s="1217"/>
      <c r="D531" s="1218"/>
      <c r="E531" s="1219"/>
      <c r="F531" s="68"/>
      <c r="G531" s="68"/>
      <c r="H531" s="69"/>
      <c r="I531" s="69"/>
      <c r="J531" s="69"/>
      <c r="K531" s="69"/>
      <c r="L531" s="69"/>
      <c r="M531" s="70"/>
      <c r="N531" s="69"/>
      <c r="O531" s="71" t="str">
        <f t="shared" ca="1" si="58"/>
        <v/>
      </c>
      <c r="P531" s="72" t="str">
        <f t="shared" ca="1" si="59"/>
        <v/>
      </c>
      <c r="Q531" s="73"/>
      <c r="R531" s="52"/>
      <c r="S531" s="52"/>
      <c r="T531" s="52"/>
      <c r="U531" s="52"/>
    </row>
    <row r="532" spans="1:21" x14ac:dyDescent="0.35">
      <c r="A532" s="50"/>
      <c r="B532" s="1212"/>
      <c r="C532" s="1217"/>
      <c r="D532" s="1218"/>
      <c r="E532" s="1219"/>
      <c r="F532" s="68"/>
      <c r="G532" s="68"/>
      <c r="H532" s="69"/>
      <c r="I532" s="69"/>
      <c r="J532" s="69"/>
      <c r="K532" s="69"/>
      <c r="L532" s="69"/>
      <c r="M532" s="70"/>
      <c r="N532" s="69"/>
      <c r="O532" s="71" t="str">
        <f t="shared" ca="1" si="58"/>
        <v/>
      </c>
      <c r="P532" s="72" t="str">
        <f t="shared" ca="1" si="59"/>
        <v/>
      </c>
      <c r="Q532" s="73"/>
      <c r="R532" s="52"/>
      <c r="S532" s="52"/>
      <c r="T532" s="52"/>
      <c r="U532" s="52"/>
    </row>
    <row r="533" spans="1:21" x14ac:dyDescent="0.35">
      <c r="A533" s="50"/>
      <c r="B533" s="1212"/>
      <c r="C533" s="1217"/>
      <c r="D533" s="1218"/>
      <c r="E533" s="1219"/>
      <c r="F533" s="68"/>
      <c r="G533" s="68"/>
      <c r="H533" s="69"/>
      <c r="I533" s="69"/>
      <c r="J533" s="69"/>
      <c r="K533" s="69"/>
      <c r="L533" s="69"/>
      <c r="M533" s="70"/>
      <c r="N533" s="69"/>
      <c r="O533" s="71" t="str">
        <f t="shared" ca="1" si="58"/>
        <v/>
      </c>
      <c r="P533" s="72" t="str">
        <f t="shared" ca="1" si="59"/>
        <v/>
      </c>
      <c r="Q533" s="73"/>
      <c r="R533" s="52"/>
      <c r="S533" s="52"/>
      <c r="T533" s="52"/>
      <c r="U533" s="52"/>
    </row>
    <row r="534" spans="1:21" x14ac:dyDescent="0.35">
      <c r="A534" s="50"/>
      <c r="B534" s="1212"/>
      <c r="C534" s="1217"/>
      <c r="D534" s="1218"/>
      <c r="E534" s="1219"/>
      <c r="F534" s="68"/>
      <c r="G534" s="68"/>
      <c r="H534" s="69"/>
      <c r="I534" s="69"/>
      <c r="J534" s="69"/>
      <c r="K534" s="69"/>
      <c r="L534" s="69"/>
      <c r="M534" s="70"/>
      <c r="N534" s="69"/>
      <c r="O534" s="71" t="str">
        <f t="shared" ca="1" si="58"/>
        <v/>
      </c>
      <c r="P534" s="72" t="str">
        <f t="shared" ca="1" si="59"/>
        <v/>
      </c>
      <c r="Q534" s="73"/>
      <c r="R534" s="52"/>
      <c r="S534" s="52"/>
      <c r="T534" s="52"/>
      <c r="U534" s="52"/>
    </row>
    <row r="535" spans="1:21" x14ac:dyDescent="0.35">
      <c r="A535" s="50"/>
      <c r="B535" s="1212"/>
      <c r="C535" s="1217"/>
      <c r="D535" s="1218"/>
      <c r="E535" s="1219"/>
      <c r="F535" s="68"/>
      <c r="G535" s="68"/>
      <c r="H535" s="69"/>
      <c r="I535" s="69"/>
      <c r="J535" s="69"/>
      <c r="K535" s="69"/>
      <c r="L535" s="69"/>
      <c r="M535" s="70"/>
      <c r="N535" s="69"/>
      <c r="O535" s="71" t="str">
        <f t="shared" ca="1" si="58"/>
        <v/>
      </c>
      <c r="P535" s="72" t="str">
        <f t="shared" ca="1" si="59"/>
        <v/>
      </c>
      <c r="Q535" s="73"/>
      <c r="R535" s="52"/>
      <c r="S535" s="52"/>
      <c r="T535" s="52"/>
      <c r="U535" s="52"/>
    </row>
    <row r="536" spans="1:21" x14ac:dyDescent="0.35">
      <c r="A536" s="50"/>
      <c r="B536" s="1212"/>
      <c r="C536" s="1217"/>
      <c r="D536" s="1218"/>
      <c r="E536" s="1219"/>
      <c r="F536" s="68"/>
      <c r="G536" s="68"/>
      <c r="H536" s="69"/>
      <c r="I536" s="69"/>
      <c r="J536" s="69"/>
      <c r="K536" s="69"/>
      <c r="L536" s="69"/>
      <c r="M536" s="70"/>
      <c r="N536" s="69"/>
      <c r="O536" s="71" t="str">
        <f t="shared" ca="1" si="58"/>
        <v/>
      </c>
      <c r="P536" s="72" t="str">
        <f t="shared" ca="1" si="59"/>
        <v/>
      </c>
      <c r="Q536" s="73"/>
      <c r="R536" s="52"/>
      <c r="S536" s="52"/>
      <c r="T536" s="52"/>
      <c r="U536" s="52"/>
    </row>
    <row r="537" spans="1:21" ht="15" thickBot="1" x14ac:dyDescent="0.4">
      <c r="A537" s="50"/>
      <c r="B537" s="1213"/>
      <c r="C537" s="1220"/>
      <c r="D537" s="1221"/>
      <c r="E537" s="1222"/>
      <c r="F537" s="74"/>
      <c r="G537" s="74"/>
      <c r="H537" s="75"/>
      <c r="I537" s="75"/>
      <c r="J537" s="75"/>
      <c r="K537" s="75"/>
      <c r="L537" s="75"/>
      <c r="M537" s="76"/>
      <c r="N537" s="75"/>
      <c r="O537" s="77" t="str">
        <f t="shared" ca="1" si="58"/>
        <v/>
      </c>
      <c r="P537" s="78" t="str">
        <f t="shared" ca="1" si="59"/>
        <v/>
      </c>
      <c r="Q537" s="79"/>
      <c r="R537" s="52"/>
      <c r="S537" s="52"/>
      <c r="T537" s="52"/>
      <c r="U537" s="52"/>
    </row>
    <row r="538" spans="1:21" x14ac:dyDescent="0.35">
      <c r="A538" s="50"/>
      <c r="B538" s="1211"/>
      <c r="C538" s="1214"/>
      <c r="D538" s="1215"/>
      <c r="E538" s="1216"/>
      <c r="F538" s="68">
        <v>42765</v>
      </c>
      <c r="G538" s="68"/>
      <c r="H538" s="69"/>
      <c r="I538" s="69"/>
      <c r="J538" s="69"/>
      <c r="K538" s="69"/>
      <c r="L538" s="69"/>
      <c r="M538" s="70" t="str">
        <f>IF(G538="","",G538-60)</f>
        <v/>
      </c>
      <c r="N538" s="69"/>
      <c r="O538" s="71" t="str">
        <f ca="1">IF(G538="","",IF(M538-NOW()&gt;30,"LEAD-TIME MORE THAN A MONTHS",IF(M538-NOW()&lt;30,"LEAD-TIME LESS THAN A MONTH","")))</f>
        <v/>
      </c>
      <c r="P538" s="72" t="str">
        <f ca="1">IF(O538="","",IF(O538="LEAD-TIME LESS THAN A MONTH","YES","NO"))</f>
        <v/>
      </c>
      <c r="Q538" s="73"/>
      <c r="R538" s="52"/>
      <c r="S538" s="52"/>
      <c r="T538" s="52"/>
      <c r="U538" s="52"/>
    </row>
    <row r="539" spans="1:21" x14ac:dyDescent="0.35">
      <c r="A539" s="50"/>
      <c r="B539" s="1212"/>
      <c r="C539" s="1217"/>
      <c r="D539" s="1218"/>
      <c r="E539" s="1219"/>
      <c r="F539" s="68"/>
      <c r="G539" s="68"/>
      <c r="H539" s="69"/>
      <c r="I539" s="69"/>
      <c r="J539" s="69"/>
      <c r="K539" s="69"/>
      <c r="L539" s="69"/>
      <c r="M539" s="70" t="str">
        <f>IF(G539="","",G539-60)</f>
        <v/>
      </c>
      <c r="N539" s="69"/>
      <c r="O539" s="71" t="str">
        <f t="shared" ref="O539:O554" ca="1" si="60">IF(G539="","",IF(M539-NOW()&gt;30,"LEAD-TIME MORE THAN A MONTHS",IF(M539-NOW()&lt;30,"LEAD-TIME LESS THAN A MONTH","")))</f>
        <v/>
      </c>
      <c r="P539" s="72" t="str">
        <f t="shared" ref="P539:P554" ca="1" si="61">IF(O539="","",IF(O539="LEAD-TIME LESS THAN A MONTH","YES","NO"))</f>
        <v/>
      </c>
      <c r="Q539" s="73"/>
      <c r="R539" s="52"/>
      <c r="S539" s="52"/>
      <c r="T539" s="52"/>
      <c r="U539" s="52"/>
    </row>
    <row r="540" spans="1:21" x14ac:dyDescent="0.35">
      <c r="A540" s="50"/>
      <c r="B540" s="1212"/>
      <c r="C540" s="1217"/>
      <c r="D540" s="1218"/>
      <c r="E540" s="1219"/>
      <c r="F540" s="68"/>
      <c r="G540" s="68"/>
      <c r="H540" s="69"/>
      <c r="I540" s="69"/>
      <c r="J540" s="69"/>
      <c r="K540" s="69"/>
      <c r="L540" s="69"/>
      <c r="M540" s="70"/>
      <c r="N540" s="69"/>
      <c r="O540" s="71" t="str">
        <f t="shared" ca="1" si="60"/>
        <v/>
      </c>
      <c r="P540" s="72" t="str">
        <f t="shared" ca="1" si="61"/>
        <v/>
      </c>
      <c r="Q540" s="73"/>
      <c r="R540" s="52"/>
      <c r="S540" s="52"/>
      <c r="T540" s="52"/>
      <c r="U540" s="52"/>
    </row>
    <row r="541" spans="1:21" x14ac:dyDescent="0.35">
      <c r="A541" s="50"/>
      <c r="B541" s="1212"/>
      <c r="C541" s="1217"/>
      <c r="D541" s="1218"/>
      <c r="E541" s="1219"/>
      <c r="F541" s="68"/>
      <c r="G541" s="68"/>
      <c r="H541" s="69"/>
      <c r="I541" s="69"/>
      <c r="J541" s="69"/>
      <c r="K541" s="69"/>
      <c r="L541" s="69"/>
      <c r="M541" s="70"/>
      <c r="N541" s="69"/>
      <c r="O541" s="71" t="str">
        <f t="shared" ca="1" si="60"/>
        <v/>
      </c>
      <c r="P541" s="72" t="str">
        <f t="shared" ca="1" si="61"/>
        <v/>
      </c>
      <c r="Q541" s="73"/>
      <c r="R541" s="52"/>
      <c r="S541" s="52"/>
      <c r="T541" s="52"/>
      <c r="U541" s="52"/>
    </row>
    <row r="542" spans="1:21" x14ac:dyDescent="0.35">
      <c r="A542" s="50"/>
      <c r="B542" s="1212"/>
      <c r="C542" s="1217"/>
      <c r="D542" s="1218"/>
      <c r="E542" s="1219"/>
      <c r="F542" s="68"/>
      <c r="G542" s="68"/>
      <c r="H542" s="69"/>
      <c r="I542" s="69"/>
      <c r="J542" s="69"/>
      <c r="K542" s="69"/>
      <c r="L542" s="69"/>
      <c r="M542" s="70"/>
      <c r="N542" s="69"/>
      <c r="O542" s="71" t="str">
        <f t="shared" ca="1" si="60"/>
        <v/>
      </c>
      <c r="P542" s="72" t="str">
        <f t="shared" ca="1" si="61"/>
        <v/>
      </c>
      <c r="Q542" s="73"/>
      <c r="R542" s="52"/>
      <c r="S542" s="52"/>
      <c r="T542" s="52"/>
      <c r="U542" s="52"/>
    </row>
    <row r="543" spans="1:21" x14ac:dyDescent="0.35">
      <c r="A543" s="50"/>
      <c r="B543" s="1212"/>
      <c r="C543" s="1217"/>
      <c r="D543" s="1218"/>
      <c r="E543" s="1219"/>
      <c r="F543" s="68"/>
      <c r="G543" s="68"/>
      <c r="H543" s="69"/>
      <c r="I543" s="69"/>
      <c r="J543" s="69"/>
      <c r="K543" s="69"/>
      <c r="L543" s="69"/>
      <c r="M543" s="70"/>
      <c r="N543" s="69"/>
      <c r="O543" s="71" t="str">
        <f t="shared" ca="1" si="60"/>
        <v/>
      </c>
      <c r="P543" s="72" t="str">
        <f t="shared" ca="1" si="61"/>
        <v/>
      </c>
      <c r="Q543" s="73"/>
      <c r="R543" s="52"/>
      <c r="S543" s="52"/>
      <c r="T543" s="52"/>
      <c r="U543" s="52"/>
    </row>
    <row r="544" spans="1:21" x14ac:dyDescent="0.35">
      <c r="A544" s="50"/>
      <c r="B544" s="1212"/>
      <c r="C544" s="1217"/>
      <c r="D544" s="1218"/>
      <c r="E544" s="1219"/>
      <c r="F544" s="68"/>
      <c r="G544" s="68"/>
      <c r="H544" s="69"/>
      <c r="I544" s="69"/>
      <c r="J544" s="69"/>
      <c r="K544" s="69"/>
      <c r="L544" s="69"/>
      <c r="M544" s="70"/>
      <c r="N544" s="69"/>
      <c r="O544" s="71" t="str">
        <f t="shared" ca="1" si="60"/>
        <v/>
      </c>
      <c r="P544" s="72" t="str">
        <f t="shared" ca="1" si="61"/>
        <v/>
      </c>
      <c r="Q544" s="73"/>
      <c r="R544" s="52"/>
      <c r="S544" s="52"/>
      <c r="T544" s="52"/>
      <c r="U544" s="52"/>
    </row>
    <row r="545" spans="1:21" x14ac:dyDescent="0.35">
      <c r="A545" s="50"/>
      <c r="B545" s="1212"/>
      <c r="C545" s="1217"/>
      <c r="D545" s="1218"/>
      <c r="E545" s="1219"/>
      <c r="F545" s="68"/>
      <c r="G545" s="68"/>
      <c r="H545" s="69"/>
      <c r="I545" s="69"/>
      <c r="J545" s="69"/>
      <c r="K545" s="69"/>
      <c r="L545" s="69"/>
      <c r="M545" s="70"/>
      <c r="N545" s="69"/>
      <c r="O545" s="71" t="str">
        <f t="shared" ca="1" si="60"/>
        <v/>
      </c>
      <c r="P545" s="72" t="str">
        <f t="shared" ca="1" si="61"/>
        <v/>
      </c>
      <c r="Q545" s="73"/>
      <c r="R545" s="52"/>
      <c r="S545" s="52"/>
      <c r="T545" s="52"/>
      <c r="U545" s="52"/>
    </row>
    <row r="546" spans="1:21" x14ac:dyDescent="0.35">
      <c r="A546" s="50"/>
      <c r="B546" s="1212"/>
      <c r="C546" s="1217"/>
      <c r="D546" s="1218"/>
      <c r="E546" s="1219"/>
      <c r="F546" s="68"/>
      <c r="G546" s="68"/>
      <c r="H546" s="69"/>
      <c r="I546" s="69"/>
      <c r="J546" s="69"/>
      <c r="K546" s="69"/>
      <c r="L546" s="69"/>
      <c r="M546" s="70"/>
      <c r="N546" s="69"/>
      <c r="O546" s="71" t="str">
        <f t="shared" ca="1" si="60"/>
        <v/>
      </c>
      <c r="P546" s="72" t="str">
        <f t="shared" ca="1" si="61"/>
        <v/>
      </c>
      <c r="Q546" s="73"/>
      <c r="R546" s="52"/>
      <c r="S546" s="52"/>
      <c r="T546" s="52"/>
      <c r="U546" s="52"/>
    </row>
    <row r="547" spans="1:21" x14ac:dyDescent="0.35">
      <c r="A547" s="50"/>
      <c r="B547" s="1212"/>
      <c r="C547" s="1217"/>
      <c r="D547" s="1218"/>
      <c r="E547" s="1219"/>
      <c r="F547" s="68"/>
      <c r="G547" s="68"/>
      <c r="H547" s="69"/>
      <c r="I547" s="69"/>
      <c r="J547" s="69"/>
      <c r="K547" s="69"/>
      <c r="L547" s="69"/>
      <c r="M547" s="70"/>
      <c r="N547" s="69"/>
      <c r="O547" s="71" t="str">
        <f t="shared" ca="1" si="60"/>
        <v/>
      </c>
      <c r="P547" s="72" t="str">
        <f t="shared" ca="1" si="61"/>
        <v/>
      </c>
      <c r="Q547" s="73"/>
      <c r="R547" s="52"/>
      <c r="S547" s="52"/>
      <c r="T547" s="52"/>
      <c r="U547" s="52"/>
    </row>
    <row r="548" spans="1:21" x14ac:dyDescent="0.35">
      <c r="A548" s="50"/>
      <c r="B548" s="1212"/>
      <c r="C548" s="1217"/>
      <c r="D548" s="1218"/>
      <c r="E548" s="1219"/>
      <c r="F548" s="68"/>
      <c r="G548" s="68"/>
      <c r="H548" s="69"/>
      <c r="I548" s="69"/>
      <c r="J548" s="69"/>
      <c r="K548" s="69"/>
      <c r="L548" s="69"/>
      <c r="M548" s="70"/>
      <c r="N548" s="69"/>
      <c r="O548" s="71" t="str">
        <f t="shared" ca="1" si="60"/>
        <v/>
      </c>
      <c r="P548" s="72" t="str">
        <f t="shared" ca="1" si="61"/>
        <v/>
      </c>
      <c r="Q548" s="73"/>
      <c r="R548" s="52"/>
      <c r="S548" s="52"/>
      <c r="T548" s="52"/>
      <c r="U548" s="52"/>
    </row>
    <row r="549" spans="1:21" x14ac:dyDescent="0.35">
      <c r="A549" s="50"/>
      <c r="B549" s="1212"/>
      <c r="C549" s="1217"/>
      <c r="D549" s="1218"/>
      <c r="E549" s="1219"/>
      <c r="F549" s="68"/>
      <c r="G549" s="68"/>
      <c r="H549" s="69"/>
      <c r="I549" s="69"/>
      <c r="J549" s="69"/>
      <c r="K549" s="69"/>
      <c r="L549" s="69"/>
      <c r="M549" s="70"/>
      <c r="N549" s="69"/>
      <c r="O549" s="71" t="str">
        <f t="shared" ca="1" si="60"/>
        <v/>
      </c>
      <c r="P549" s="72" t="str">
        <f t="shared" ca="1" si="61"/>
        <v/>
      </c>
      <c r="Q549" s="73"/>
      <c r="R549" s="52"/>
      <c r="S549" s="52"/>
      <c r="T549" s="52"/>
      <c r="U549" s="52"/>
    </row>
    <row r="550" spans="1:21" x14ac:dyDescent="0.35">
      <c r="A550" s="50"/>
      <c r="B550" s="1212"/>
      <c r="C550" s="1217"/>
      <c r="D550" s="1218"/>
      <c r="E550" s="1219"/>
      <c r="F550" s="68"/>
      <c r="G550" s="68"/>
      <c r="H550" s="69"/>
      <c r="I550" s="69"/>
      <c r="J550" s="69"/>
      <c r="K550" s="69"/>
      <c r="L550" s="69"/>
      <c r="M550" s="70"/>
      <c r="N550" s="69"/>
      <c r="O550" s="71" t="str">
        <f t="shared" ca="1" si="60"/>
        <v/>
      </c>
      <c r="P550" s="72" t="str">
        <f t="shared" ca="1" si="61"/>
        <v/>
      </c>
      <c r="Q550" s="73"/>
      <c r="R550" s="52"/>
      <c r="S550" s="52"/>
      <c r="T550" s="52"/>
      <c r="U550" s="52"/>
    </row>
    <row r="551" spans="1:21" x14ac:dyDescent="0.35">
      <c r="A551" s="50"/>
      <c r="B551" s="1212"/>
      <c r="C551" s="1217"/>
      <c r="D551" s="1218"/>
      <c r="E551" s="1219"/>
      <c r="F551" s="68"/>
      <c r="G551" s="68"/>
      <c r="H551" s="69"/>
      <c r="I551" s="69"/>
      <c r="J551" s="69"/>
      <c r="K551" s="69"/>
      <c r="L551" s="69"/>
      <c r="M551" s="70"/>
      <c r="N551" s="69"/>
      <c r="O551" s="71" t="str">
        <f t="shared" ca="1" si="60"/>
        <v/>
      </c>
      <c r="P551" s="72" t="str">
        <f t="shared" ca="1" si="61"/>
        <v/>
      </c>
      <c r="Q551" s="73"/>
      <c r="R551" s="52"/>
      <c r="S551" s="52"/>
      <c r="T551" s="52"/>
      <c r="U551" s="52"/>
    </row>
    <row r="552" spans="1:21" x14ac:dyDescent="0.35">
      <c r="B552" s="1212"/>
      <c r="C552" s="1217"/>
      <c r="D552" s="1218"/>
      <c r="E552" s="1219"/>
      <c r="F552" s="68"/>
      <c r="G552" s="68"/>
      <c r="H552" s="69"/>
      <c r="I552" s="69"/>
      <c r="J552" s="69"/>
      <c r="K552" s="69"/>
      <c r="L552" s="69"/>
      <c r="M552" s="70"/>
      <c r="N552" s="69"/>
      <c r="O552" s="71" t="str">
        <f t="shared" ca="1" si="60"/>
        <v/>
      </c>
      <c r="P552" s="72" t="str">
        <f t="shared" ca="1" si="61"/>
        <v/>
      </c>
      <c r="Q552" s="73"/>
    </row>
    <row r="553" spans="1:21" x14ac:dyDescent="0.35">
      <c r="B553" s="1212"/>
      <c r="C553" s="1217"/>
      <c r="D553" s="1218"/>
      <c r="E553" s="1219"/>
      <c r="F553" s="68"/>
      <c r="G553" s="68"/>
      <c r="H553" s="69"/>
      <c r="I553" s="69"/>
      <c r="J553" s="69"/>
      <c r="K553" s="69"/>
      <c r="L553" s="69"/>
      <c r="M553" s="70"/>
      <c r="N553" s="69"/>
      <c r="O553" s="71" t="str">
        <f t="shared" ca="1" si="60"/>
        <v/>
      </c>
      <c r="P553" s="72" t="str">
        <f t="shared" ca="1" si="61"/>
        <v/>
      </c>
      <c r="Q553" s="73"/>
    </row>
    <row r="554" spans="1:21" ht="15" thickBot="1" x14ac:dyDescent="0.4">
      <c r="B554" s="1213"/>
      <c r="C554" s="1220"/>
      <c r="D554" s="1221"/>
      <c r="E554" s="1222"/>
      <c r="F554" s="74"/>
      <c r="G554" s="74"/>
      <c r="H554" s="75"/>
      <c r="I554" s="75"/>
      <c r="J554" s="75"/>
      <c r="K554" s="75"/>
      <c r="L554" s="75"/>
      <c r="M554" s="76"/>
      <c r="N554" s="75"/>
      <c r="O554" s="77" t="str">
        <f t="shared" ca="1" si="60"/>
        <v/>
      </c>
      <c r="P554" s="78" t="str">
        <f t="shared" ca="1" si="61"/>
        <v/>
      </c>
      <c r="Q554" s="79"/>
    </row>
    <row r="555" spans="1:21" x14ac:dyDescent="0.35">
      <c r="F555" s="58"/>
      <c r="G555" s="58"/>
      <c r="M555" s="59"/>
    </row>
    <row r="556" spans="1:21" x14ac:dyDescent="0.35">
      <c r="F556" s="58"/>
      <c r="G556" s="58"/>
      <c r="M556" s="59"/>
    </row>
    <row r="557" spans="1:21" x14ac:dyDescent="0.35">
      <c r="F557" s="58"/>
      <c r="G557" s="58"/>
      <c r="M557" s="59"/>
    </row>
    <row r="558" spans="1:21" x14ac:dyDescent="0.35">
      <c r="F558" s="58"/>
      <c r="G558" s="58"/>
      <c r="M558" s="59"/>
    </row>
    <row r="559" spans="1:21" x14ac:dyDescent="0.35">
      <c r="F559" s="58"/>
      <c r="G559" s="58"/>
      <c r="M559" s="59"/>
    </row>
    <row r="560" spans="1:21" x14ac:dyDescent="0.35">
      <c r="F560" s="58"/>
      <c r="G560" s="58"/>
      <c r="M560" s="59"/>
    </row>
    <row r="561" spans="6:13" x14ac:dyDescent="0.35">
      <c r="F561" s="58"/>
      <c r="G561" s="58"/>
      <c r="M561" s="59"/>
    </row>
    <row r="562" spans="6:13" x14ac:dyDescent="0.35">
      <c r="F562" s="58"/>
      <c r="G562" s="58"/>
      <c r="M562" s="59"/>
    </row>
    <row r="563" spans="6:13" x14ac:dyDescent="0.35">
      <c r="F563" s="58"/>
      <c r="G563" s="58"/>
      <c r="M563" s="59"/>
    </row>
    <row r="564" spans="6:13" x14ac:dyDescent="0.35">
      <c r="F564" s="58"/>
      <c r="G564" s="58"/>
    </row>
  </sheetData>
  <mergeCells count="74">
    <mergeCell ref="C4:D4"/>
    <mergeCell ref="C5:D5"/>
    <mergeCell ref="C10:E10"/>
    <mergeCell ref="A1:H2"/>
    <mergeCell ref="C11:E27"/>
    <mergeCell ref="B11:B27"/>
    <mergeCell ref="B28:B44"/>
    <mergeCell ref="C28:E44"/>
    <mergeCell ref="C6:D6"/>
    <mergeCell ref="C7:D7"/>
    <mergeCell ref="C8:D8"/>
    <mergeCell ref="B45:B61"/>
    <mergeCell ref="C45:E61"/>
    <mergeCell ref="B62:B78"/>
    <mergeCell ref="C62:E78"/>
    <mergeCell ref="B79:B95"/>
    <mergeCell ref="C79:E95"/>
    <mergeCell ref="B96:B112"/>
    <mergeCell ref="C96:E112"/>
    <mergeCell ref="B113:B129"/>
    <mergeCell ref="C113:E129"/>
    <mergeCell ref="B130:B146"/>
    <mergeCell ref="C130:E146"/>
    <mergeCell ref="B147:B163"/>
    <mergeCell ref="C147:E163"/>
    <mergeCell ref="B164:B180"/>
    <mergeCell ref="C164:E180"/>
    <mergeCell ref="B181:B197"/>
    <mergeCell ref="C181:E197"/>
    <mergeCell ref="B198:B214"/>
    <mergeCell ref="C198:E214"/>
    <mergeCell ref="B215:B231"/>
    <mergeCell ref="C215:E231"/>
    <mergeCell ref="B232:B248"/>
    <mergeCell ref="C232:E248"/>
    <mergeCell ref="B249:B265"/>
    <mergeCell ref="C249:E265"/>
    <mergeCell ref="B266:B282"/>
    <mergeCell ref="C266:E282"/>
    <mergeCell ref="B283:B299"/>
    <mergeCell ref="C283:E299"/>
    <mergeCell ref="C385:E401"/>
    <mergeCell ref="B300:B316"/>
    <mergeCell ref="C300:E316"/>
    <mergeCell ref="B317:B333"/>
    <mergeCell ref="C317:E333"/>
    <mergeCell ref="B334:B350"/>
    <mergeCell ref="C334:E350"/>
    <mergeCell ref="B521:B537"/>
    <mergeCell ref="C521:E537"/>
    <mergeCell ref="B538:B554"/>
    <mergeCell ref="C538:E554"/>
    <mergeCell ref="B453:B469"/>
    <mergeCell ref="C453:E469"/>
    <mergeCell ref="B470:B486"/>
    <mergeCell ref="C470:E486"/>
    <mergeCell ref="B487:B503"/>
    <mergeCell ref="C487:E503"/>
    <mergeCell ref="J5:L6"/>
    <mergeCell ref="P5:Q7"/>
    <mergeCell ref="N4:Q4"/>
    <mergeCell ref="B504:B520"/>
    <mergeCell ref="C504:E520"/>
    <mergeCell ref="B402:B418"/>
    <mergeCell ref="C402:E418"/>
    <mergeCell ref="B419:B435"/>
    <mergeCell ref="C419:E435"/>
    <mergeCell ref="B436:B452"/>
    <mergeCell ref="C436:E452"/>
    <mergeCell ref="B351:B367"/>
    <mergeCell ref="C351:E367"/>
    <mergeCell ref="B368:B384"/>
    <mergeCell ref="C368:E384"/>
    <mergeCell ref="B385:B401"/>
  </mergeCells>
  <conditionalFormatting sqref="O11:O27">
    <cfRule type="containsText" dxfId="1026" priority="127" operator="containsText" text="LEAD-TIME LESS THAN A MONTH">
      <formula>NOT(ISERROR(SEARCH("LEAD-TIME LESS THAN A MONTH",O11)))</formula>
    </cfRule>
    <cfRule type="containsText" dxfId="1025" priority="130" operator="containsText" text="LEAD-TIME MORE THAN A MONTH">
      <formula>NOT(ISERROR(SEARCH("LEAD-TIME MORE THAN A MONTH",O11)))</formula>
    </cfRule>
  </conditionalFormatting>
  <conditionalFormatting sqref="P11:P27">
    <cfRule type="containsText" dxfId="1024" priority="125" operator="containsText" text="NO">
      <formula>NOT(ISERROR(SEARCH("NO",P11)))</formula>
    </cfRule>
    <cfRule type="containsText" dxfId="1023" priority="126" operator="containsText" text="YES">
      <formula>NOT(ISERROR(SEARCH("YES",P11)))</formula>
    </cfRule>
  </conditionalFormatting>
  <conditionalFormatting sqref="O28:O44">
    <cfRule type="containsText" dxfId="1022" priority="123" operator="containsText" text="LEAD-TIME LESS THAN A MONTH">
      <formula>NOT(ISERROR(SEARCH("LEAD-TIME LESS THAN A MONTH",O28)))</formula>
    </cfRule>
    <cfRule type="containsText" dxfId="1021" priority="124" operator="containsText" text="LEAD-TIME MORE THAN A MONTH">
      <formula>NOT(ISERROR(SEARCH("LEAD-TIME MORE THAN A MONTH",O28)))</formula>
    </cfRule>
  </conditionalFormatting>
  <conditionalFormatting sqref="P28:P44">
    <cfRule type="containsText" dxfId="1020" priority="121" operator="containsText" text="NO">
      <formula>NOT(ISERROR(SEARCH("NO",P28)))</formula>
    </cfRule>
    <cfRule type="containsText" dxfId="1019" priority="122" operator="containsText" text="YES">
      <formula>NOT(ISERROR(SEARCH("YES",P28)))</formula>
    </cfRule>
  </conditionalFormatting>
  <conditionalFormatting sqref="O45:O61">
    <cfRule type="containsText" dxfId="1018" priority="119" operator="containsText" text="LEAD-TIME LESS THAN A MONTH">
      <formula>NOT(ISERROR(SEARCH("LEAD-TIME LESS THAN A MONTH",O45)))</formula>
    </cfRule>
    <cfRule type="containsText" dxfId="1017" priority="120" operator="containsText" text="LEAD-TIME MORE THAN A MONTH">
      <formula>NOT(ISERROR(SEARCH("LEAD-TIME MORE THAN A MONTH",O45)))</formula>
    </cfRule>
  </conditionalFormatting>
  <conditionalFormatting sqref="P45:P61">
    <cfRule type="containsText" dxfId="1016" priority="117" operator="containsText" text="NO">
      <formula>NOT(ISERROR(SEARCH("NO",P45)))</formula>
    </cfRule>
    <cfRule type="containsText" dxfId="1015" priority="118" operator="containsText" text="YES">
      <formula>NOT(ISERROR(SEARCH("YES",P45)))</formula>
    </cfRule>
  </conditionalFormatting>
  <conditionalFormatting sqref="O62:O78">
    <cfRule type="containsText" dxfId="1014" priority="115" operator="containsText" text="LEAD-TIME LESS THAN A MONTH">
      <formula>NOT(ISERROR(SEARCH("LEAD-TIME LESS THAN A MONTH",O62)))</formula>
    </cfRule>
    <cfRule type="containsText" dxfId="1013" priority="116" operator="containsText" text="LEAD-TIME MORE THAN A MONTH">
      <formula>NOT(ISERROR(SEARCH("LEAD-TIME MORE THAN A MONTH",O62)))</formula>
    </cfRule>
  </conditionalFormatting>
  <conditionalFormatting sqref="P62:P78">
    <cfRule type="containsText" dxfId="1012" priority="113" operator="containsText" text="NO">
      <formula>NOT(ISERROR(SEARCH("NO",P62)))</formula>
    </cfRule>
    <cfRule type="containsText" dxfId="1011" priority="114" operator="containsText" text="YES">
      <formula>NOT(ISERROR(SEARCH("YES",P62)))</formula>
    </cfRule>
  </conditionalFormatting>
  <conditionalFormatting sqref="O79:O95">
    <cfRule type="containsText" dxfId="1010" priority="111" operator="containsText" text="LEAD-TIME LESS THAN A MONTH">
      <formula>NOT(ISERROR(SEARCH("LEAD-TIME LESS THAN A MONTH",O79)))</formula>
    </cfRule>
    <cfRule type="containsText" dxfId="1009" priority="112" operator="containsText" text="LEAD-TIME MORE THAN A MONTH">
      <formula>NOT(ISERROR(SEARCH("LEAD-TIME MORE THAN A MONTH",O79)))</formula>
    </cfRule>
  </conditionalFormatting>
  <conditionalFormatting sqref="P79:P95">
    <cfRule type="containsText" dxfId="1008" priority="109" operator="containsText" text="NO">
      <formula>NOT(ISERROR(SEARCH("NO",P79)))</formula>
    </cfRule>
    <cfRule type="containsText" dxfId="1007" priority="110" operator="containsText" text="YES">
      <formula>NOT(ISERROR(SEARCH("YES",P79)))</formula>
    </cfRule>
  </conditionalFormatting>
  <conditionalFormatting sqref="O96:O112">
    <cfRule type="containsText" dxfId="1006" priority="107" operator="containsText" text="LEAD-TIME LESS THAN A MONTH">
      <formula>NOT(ISERROR(SEARCH("LEAD-TIME LESS THAN A MONTH",O96)))</formula>
    </cfRule>
    <cfRule type="containsText" dxfId="1005" priority="108" operator="containsText" text="LEAD-TIME MORE THAN A MONTH">
      <formula>NOT(ISERROR(SEARCH("LEAD-TIME MORE THAN A MONTH",O96)))</formula>
    </cfRule>
  </conditionalFormatting>
  <conditionalFormatting sqref="P96:P112">
    <cfRule type="containsText" dxfId="1004" priority="105" operator="containsText" text="NO">
      <formula>NOT(ISERROR(SEARCH("NO",P96)))</formula>
    </cfRule>
    <cfRule type="containsText" dxfId="1003" priority="106" operator="containsText" text="YES">
      <formula>NOT(ISERROR(SEARCH("YES",P96)))</formula>
    </cfRule>
  </conditionalFormatting>
  <conditionalFormatting sqref="O113:O129">
    <cfRule type="containsText" dxfId="1002" priority="103" operator="containsText" text="LEAD-TIME LESS THAN A MONTH">
      <formula>NOT(ISERROR(SEARCH("LEAD-TIME LESS THAN A MONTH",O113)))</formula>
    </cfRule>
    <cfRule type="containsText" dxfId="1001" priority="104" operator="containsText" text="LEAD-TIME MORE THAN A MONTH">
      <formula>NOT(ISERROR(SEARCH("LEAD-TIME MORE THAN A MONTH",O113)))</formula>
    </cfRule>
  </conditionalFormatting>
  <conditionalFormatting sqref="P113:P129">
    <cfRule type="containsText" dxfId="1000" priority="101" operator="containsText" text="NO">
      <formula>NOT(ISERROR(SEARCH("NO",P113)))</formula>
    </cfRule>
    <cfRule type="containsText" dxfId="999" priority="102" operator="containsText" text="YES">
      <formula>NOT(ISERROR(SEARCH("YES",P113)))</formula>
    </cfRule>
  </conditionalFormatting>
  <conditionalFormatting sqref="O130:O146">
    <cfRule type="containsText" dxfId="998" priority="99" operator="containsText" text="LEAD-TIME LESS THAN A MONTH">
      <formula>NOT(ISERROR(SEARCH("LEAD-TIME LESS THAN A MONTH",O130)))</formula>
    </cfRule>
    <cfRule type="containsText" dxfId="997" priority="100" operator="containsText" text="LEAD-TIME MORE THAN A MONTH">
      <formula>NOT(ISERROR(SEARCH("LEAD-TIME MORE THAN A MONTH",O130)))</formula>
    </cfRule>
  </conditionalFormatting>
  <conditionalFormatting sqref="P130:P146">
    <cfRule type="containsText" dxfId="996" priority="97" operator="containsText" text="NO">
      <formula>NOT(ISERROR(SEARCH("NO",P130)))</formula>
    </cfRule>
    <cfRule type="containsText" dxfId="995" priority="98" operator="containsText" text="YES">
      <formula>NOT(ISERROR(SEARCH("YES",P130)))</formula>
    </cfRule>
  </conditionalFormatting>
  <conditionalFormatting sqref="O147:O163">
    <cfRule type="containsText" dxfId="994" priority="95" operator="containsText" text="LEAD-TIME LESS THAN A MONTH">
      <formula>NOT(ISERROR(SEARCH("LEAD-TIME LESS THAN A MONTH",O147)))</formula>
    </cfRule>
    <cfRule type="containsText" dxfId="993" priority="96" operator="containsText" text="LEAD-TIME MORE THAN A MONTH">
      <formula>NOT(ISERROR(SEARCH("LEAD-TIME MORE THAN A MONTH",O147)))</formula>
    </cfRule>
  </conditionalFormatting>
  <conditionalFormatting sqref="P147:P163">
    <cfRule type="containsText" dxfId="992" priority="93" operator="containsText" text="NO">
      <formula>NOT(ISERROR(SEARCH("NO",P147)))</formula>
    </cfRule>
    <cfRule type="containsText" dxfId="991" priority="94" operator="containsText" text="YES">
      <formula>NOT(ISERROR(SEARCH("YES",P147)))</formula>
    </cfRule>
  </conditionalFormatting>
  <conditionalFormatting sqref="O164:O180">
    <cfRule type="containsText" dxfId="990" priority="91" operator="containsText" text="LEAD-TIME LESS THAN A MONTH">
      <formula>NOT(ISERROR(SEARCH("LEAD-TIME LESS THAN A MONTH",O164)))</formula>
    </cfRule>
    <cfRule type="containsText" dxfId="989" priority="92" operator="containsText" text="LEAD-TIME MORE THAN A MONTH">
      <formula>NOT(ISERROR(SEARCH("LEAD-TIME MORE THAN A MONTH",O164)))</formula>
    </cfRule>
  </conditionalFormatting>
  <conditionalFormatting sqref="P164:P180">
    <cfRule type="containsText" dxfId="988" priority="89" operator="containsText" text="NO">
      <formula>NOT(ISERROR(SEARCH("NO",P164)))</formula>
    </cfRule>
    <cfRule type="containsText" dxfId="987" priority="90" operator="containsText" text="YES">
      <formula>NOT(ISERROR(SEARCH("YES",P164)))</formula>
    </cfRule>
  </conditionalFormatting>
  <conditionalFormatting sqref="O181:O197">
    <cfRule type="containsText" dxfId="986" priority="87" operator="containsText" text="LEAD-TIME LESS THAN A MONTH">
      <formula>NOT(ISERROR(SEARCH("LEAD-TIME LESS THAN A MONTH",O181)))</formula>
    </cfRule>
    <cfRule type="containsText" dxfId="985" priority="88" operator="containsText" text="LEAD-TIME MORE THAN A MONTH">
      <formula>NOT(ISERROR(SEARCH("LEAD-TIME MORE THAN A MONTH",O181)))</formula>
    </cfRule>
  </conditionalFormatting>
  <conditionalFormatting sqref="P181:P197">
    <cfRule type="containsText" dxfId="984" priority="85" operator="containsText" text="NO">
      <formula>NOT(ISERROR(SEARCH("NO",P181)))</formula>
    </cfRule>
    <cfRule type="containsText" dxfId="983" priority="86" operator="containsText" text="YES">
      <formula>NOT(ISERROR(SEARCH("YES",P181)))</formula>
    </cfRule>
  </conditionalFormatting>
  <conditionalFormatting sqref="O198:O214">
    <cfRule type="containsText" dxfId="982" priority="83" operator="containsText" text="LEAD-TIME LESS THAN A MONTH">
      <formula>NOT(ISERROR(SEARCH("LEAD-TIME LESS THAN A MONTH",O198)))</formula>
    </cfRule>
    <cfRule type="containsText" dxfId="981" priority="84" operator="containsText" text="LEAD-TIME MORE THAN A MONTH">
      <formula>NOT(ISERROR(SEARCH("LEAD-TIME MORE THAN A MONTH",O198)))</formula>
    </cfRule>
  </conditionalFormatting>
  <conditionalFormatting sqref="P198:P214">
    <cfRule type="containsText" dxfId="980" priority="81" operator="containsText" text="NO">
      <formula>NOT(ISERROR(SEARCH("NO",P198)))</formula>
    </cfRule>
    <cfRule type="containsText" dxfId="979" priority="82" operator="containsText" text="YES">
      <formula>NOT(ISERROR(SEARCH("YES",P198)))</formula>
    </cfRule>
  </conditionalFormatting>
  <conditionalFormatting sqref="O215:O231">
    <cfRule type="containsText" dxfId="978" priority="79" operator="containsText" text="LEAD-TIME LESS THAN A MONTH">
      <formula>NOT(ISERROR(SEARCH("LEAD-TIME LESS THAN A MONTH",O215)))</formula>
    </cfRule>
    <cfRule type="containsText" dxfId="977" priority="80" operator="containsText" text="LEAD-TIME MORE THAN A MONTH">
      <formula>NOT(ISERROR(SEARCH("LEAD-TIME MORE THAN A MONTH",O215)))</formula>
    </cfRule>
  </conditionalFormatting>
  <conditionalFormatting sqref="P215:P231">
    <cfRule type="containsText" dxfId="976" priority="77" operator="containsText" text="NO">
      <formula>NOT(ISERROR(SEARCH("NO",P215)))</formula>
    </cfRule>
    <cfRule type="containsText" dxfId="975" priority="78" operator="containsText" text="YES">
      <formula>NOT(ISERROR(SEARCH("YES",P215)))</formula>
    </cfRule>
  </conditionalFormatting>
  <conditionalFormatting sqref="O232:O248">
    <cfRule type="containsText" dxfId="974" priority="75" operator="containsText" text="LEAD-TIME LESS THAN A MONTH">
      <formula>NOT(ISERROR(SEARCH("LEAD-TIME LESS THAN A MONTH",O232)))</formula>
    </cfRule>
    <cfRule type="containsText" dxfId="973" priority="76" operator="containsText" text="LEAD-TIME MORE THAN A MONTH">
      <formula>NOT(ISERROR(SEARCH("LEAD-TIME MORE THAN A MONTH",O232)))</formula>
    </cfRule>
  </conditionalFormatting>
  <conditionalFormatting sqref="P232:P248">
    <cfRule type="containsText" dxfId="972" priority="73" operator="containsText" text="NO">
      <formula>NOT(ISERROR(SEARCH("NO",P232)))</formula>
    </cfRule>
    <cfRule type="containsText" dxfId="971" priority="74" operator="containsText" text="YES">
      <formula>NOT(ISERROR(SEARCH("YES",P232)))</formula>
    </cfRule>
  </conditionalFormatting>
  <conditionalFormatting sqref="O249:O265">
    <cfRule type="containsText" dxfId="970" priority="71" operator="containsText" text="LEAD-TIME LESS THAN A MONTH">
      <formula>NOT(ISERROR(SEARCH("LEAD-TIME LESS THAN A MONTH",O249)))</formula>
    </cfRule>
    <cfRule type="containsText" dxfId="969" priority="72" operator="containsText" text="LEAD-TIME MORE THAN A MONTH">
      <formula>NOT(ISERROR(SEARCH("LEAD-TIME MORE THAN A MONTH",O249)))</formula>
    </cfRule>
  </conditionalFormatting>
  <conditionalFormatting sqref="P249:P265">
    <cfRule type="containsText" dxfId="968" priority="69" operator="containsText" text="NO">
      <formula>NOT(ISERROR(SEARCH("NO",P249)))</formula>
    </cfRule>
    <cfRule type="containsText" dxfId="967" priority="70" operator="containsText" text="YES">
      <formula>NOT(ISERROR(SEARCH("YES",P249)))</formula>
    </cfRule>
  </conditionalFormatting>
  <conditionalFormatting sqref="O266:O282">
    <cfRule type="containsText" dxfId="966" priority="67" operator="containsText" text="LEAD-TIME LESS THAN A MONTH">
      <formula>NOT(ISERROR(SEARCH("LEAD-TIME LESS THAN A MONTH",O266)))</formula>
    </cfRule>
    <cfRule type="containsText" dxfId="965" priority="68" operator="containsText" text="LEAD-TIME MORE THAN A MONTH">
      <formula>NOT(ISERROR(SEARCH("LEAD-TIME MORE THAN A MONTH",O266)))</formula>
    </cfRule>
  </conditionalFormatting>
  <conditionalFormatting sqref="P266:P282">
    <cfRule type="containsText" dxfId="964" priority="65" operator="containsText" text="NO">
      <formula>NOT(ISERROR(SEARCH("NO",P266)))</formula>
    </cfRule>
    <cfRule type="containsText" dxfId="963" priority="66" operator="containsText" text="YES">
      <formula>NOT(ISERROR(SEARCH("YES",P266)))</formula>
    </cfRule>
  </conditionalFormatting>
  <conditionalFormatting sqref="O283:O299">
    <cfRule type="containsText" dxfId="962" priority="63" operator="containsText" text="LEAD-TIME LESS THAN A MONTH">
      <formula>NOT(ISERROR(SEARCH("LEAD-TIME LESS THAN A MONTH",O283)))</formula>
    </cfRule>
    <cfRule type="containsText" dxfId="961" priority="64" operator="containsText" text="LEAD-TIME MORE THAN A MONTH">
      <formula>NOT(ISERROR(SEARCH("LEAD-TIME MORE THAN A MONTH",O283)))</formula>
    </cfRule>
  </conditionalFormatting>
  <conditionalFormatting sqref="P283:P299">
    <cfRule type="containsText" dxfId="960" priority="61" operator="containsText" text="NO">
      <formula>NOT(ISERROR(SEARCH("NO",P283)))</formula>
    </cfRule>
    <cfRule type="containsText" dxfId="959" priority="62" operator="containsText" text="YES">
      <formula>NOT(ISERROR(SEARCH("YES",P283)))</formula>
    </cfRule>
  </conditionalFormatting>
  <conditionalFormatting sqref="O300:O316">
    <cfRule type="containsText" dxfId="958" priority="59" operator="containsText" text="LEAD-TIME LESS THAN A MONTH">
      <formula>NOT(ISERROR(SEARCH("LEAD-TIME LESS THAN A MONTH",O300)))</formula>
    </cfRule>
    <cfRule type="containsText" dxfId="957" priority="60" operator="containsText" text="LEAD-TIME MORE THAN A MONTH">
      <formula>NOT(ISERROR(SEARCH("LEAD-TIME MORE THAN A MONTH",O300)))</formula>
    </cfRule>
  </conditionalFormatting>
  <conditionalFormatting sqref="P300:P316">
    <cfRule type="containsText" dxfId="956" priority="57" operator="containsText" text="NO">
      <formula>NOT(ISERROR(SEARCH("NO",P300)))</formula>
    </cfRule>
    <cfRule type="containsText" dxfId="955" priority="58" operator="containsText" text="YES">
      <formula>NOT(ISERROR(SEARCH("YES",P300)))</formula>
    </cfRule>
  </conditionalFormatting>
  <conditionalFormatting sqref="O317:O333">
    <cfRule type="containsText" dxfId="954" priority="55" operator="containsText" text="LEAD-TIME LESS THAN A MONTH">
      <formula>NOT(ISERROR(SEARCH("LEAD-TIME LESS THAN A MONTH",O317)))</formula>
    </cfRule>
    <cfRule type="containsText" dxfId="953" priority="56" operator="containsText" text="LEAD-TIME MORE THAN A MONTH">
      <formula>NOT(ISERROR(SEARCH("LEAD-TIME MORE THAN A MONTH",O317)))</formula>
    </cfRule>
  </conditionalFormatting>
  <conditionalFormatting sqref="P317:P333">
    <cfRule type="containsText" dxfId="952" priority="53" operator="containsText" text="NO">
      <formula>NOT(ISERROR(SEARCH("NO",P317)))</formula>
    </cfRule>
    <cfRule type="containsText" dxfId="951" priority="54" operator="containsText" text="YES">
      <formula>NOT(ISERROR(SEARCH("YES",P317)))</formula>
    </cfRule>
  </conditionalFormatting>
  <conditionalFormatting sqref="O334:O350">
    <cfRule type="containsText" dxfId="950" priority="51" operator="containsText" text="LEAD-TIME LESS THAN A MONTH">
      <formula>NOT(ISERROR(SEARCH("LEAD-TIME LESS THAN A MONTH",O334)))</formula>
    </cfRule>
    <cfRule type="containsText" dxfId="949" priority="52" operator="containsText" text="LEAD-TIME MORE THAN A MONTH">
      <formula>NOT(ISERROR(SEARCH("LEAD-TIME MORE THAN A MONTH",O334)))</formula>
    </cfRule>
  </conditionalFormatting>
  <conditionalFormatting sqref="P334:P350">
    <cfRule type="containsText" dxfId="948" priority="49" operator="containsText" text="NO">
      <formula>NOT(ISERROR(SEARCH("NO",P334)))</formula>
    </cfRule>
    <cfRule type="containsText" dxfId="947" priority="50" operator="containsText" text="YES">
      <formula>NOT(ISERROR(SEARCH("YES",P334)))</formula>
    </cfRule>
  </conditionalFormatting>
  <conditionalFormatting sqref="O351:O367">
    <cfRule type="containsText" dxfId="946" priority="47" operator="containsText" text="LEAD-TIME LESS THAN A MONTH">
      <formula>NOT(ISERROR(SEARCH("LEAD-TIME LESS THAN A MONTH",O351)))</formula>
    </cfRule>
    <cfRule type="containsText" dxfId="945" priority="48" operator="containsText" text="LEAD-TIME MORE THAN A MONTH">
      <formula>NOT(ISERROR(SEARCH("LEAD-TIME MORE THAN A MONTH",O351)))</formula>
    </cfRule>
  </conditionalFormatting>
  <conditionalFormatting sqref="P351:P367">
    <cfRule type="containsText" dxfId="944" priority="45" operator="containsText" text="NO">
      <formula>NOT(ISERROR(SEARCH("NO",P351)))</formula>
    </cfRule>
    <cfRule type="containsText" dxfId="943" priority="46" operator="containsText" text="YES">
      <formula>NOT(ISERROR(SEARCH("YES",P351)))</formula>
    </cfRule>
  </conditionalFormatting>
  <conditionalFormatting sqref="O368:O384">
    <cfRule type="containsText" dxfId="942" priority="43" operator="containsText" text="LEAD-TIME LESS THAN A MONTH">
      <formula>NOT(ISERROR(SEARCH("LEAD-TIME LESS THAN A MONTH",O368)))</formula>
    </cfRule>
    <cfRule type="containsText" dxfId="941" priority="44" operator="containsText" text="LEAD-TIME MORE THAN A MONTH">
      <formula>NOT(ISERROR(SEARCH("LEAD-TIME MORE THAN A MONTH",O368)))</formula>
    </cfRule>
  </conditionalFormatting>
  <conditionalFormatting sqref="P368:P384">
    <cfRule type="containsText" dxfId="940" priority="41" operator="containsText" text="NO">
      <formula>NOT(ISERROR(SEARCH("NO",P368)))</formula>
    </cfRule>
    <cfRule type="containsText" dxfId="939" priority="42" operator="containsText" text="YES">
      <formula>NOT(ISERROR(SEARCH("YES",P368)))</formula>
    </cfRule>
  </conditionalFormatting>
  <conditionalFormatting sqref="O385:O401">
    <cfRule type="containsText" dxfId="938" priority="39" operator="containsText" text="LEAD-TIME LESS THAN A MONTH">
      <formula>NOT(ISERROR(SEARCH("LEAD-TIME LESS THAN A MONTH",O385)))</formula>
    </cfRule>
    <cfRule type="containsText" dxfId="937" priority="40" operator="containsText" text="LEAD-TIME MORE THAN A MONTH">
      <formula>NOT(ISERROR(SEARCH("LEAD-TIME MORE THAN A MONTH",O385)))</formula>
    </cfRule>
  </conditionalFormatting>
  <conditionalFormatting sqref="P385:P401">
    <cfRule type="containsText" dxfId="936" priority="37" operator="containsText" text="NO">
      <formula>NOT(ISERROR(SEARCH("NO",P385)))</formula>
    </cfRule>
    <cfRule type="containsText" dxfId="935" priority="38" operator="containsText" text="YES">
      <formula>NOT(ISERROR(SEARCH("YES",P385)))</formula>
    </cfRule>
  </conditionalFormatting>
  <conditionalFormatting sqref="O402:O418">
    <cfRule type="containsText" dxfId="934" priority="35" operator="containsText" text="LEAD-TIME LESS THAN A MONTH">
      <formula>NOT(ISERROR(SEARCH("LEAD-TIME LESS THAN A MONTH",O402)))</formula>
    </cfRule>
    <cfRule type="containsText" dxfId="933" priority="36" operator="containsText" text="LEAD-TIME MORE THAN A MONTH">
      <formula>NOT(ISERROR(SEARCH("LEAD-TIME MORE THAN A MONTH",O402)))</formula>
    </cfRule>
  </conditionalFormatting>
  <conditionalFormatting sqref="P402:P418">
    <cfRule type="containsText" dxfId="932" priority="33" operator="containsText" text="NO">
      <formula>NOT(ISERROR(SEARCH("NO",P402)))</formula>
    </cfRule>
    <cfRule type="containsText" dxfId="931" priority="34" operator="containsText" text="YES">
      <formula>NOT(ISERROR(SEARCH("YES",P402)))</formula>
    </cfRule>
  </conditionalFormatting>
  <conditionalFormatting sqref="O419:O435">
    <cfRule type="containsText" dxfId="930" priority="31" operator="containsText" text="LEAD-TIME LESS THAN A MONTH">
      <formula>NOT(ISERROR(SEARCH("LEAD-TIME LESS THAN A MONTH",O419)))</formula>
    </cfRule>
    <cfRule type="containsText" dxfId="929" priority="32" operator="containsText" text="LEAD-TIME MORE THAN A MONTH">
      <formula>NOT(ISERROR(SEARCH("LEAD-TIME MORE THAN A MONTH",O419)))</formula>
    </cfRule>
  </conditionalFormatting>
  <conditionalFormatting sqref="P419:P435">
    <cfRule type="containsText" dxfId="928" priority="29" operator="containsText" text="NO">
      <formula>NOT(ISERROR(SEARCH("NO",P419)))</formula>
    </cfRule>
    <cfRule type="containsText" dxfId="927" priority="30" operator="containsText" text="YES">
      <formula>NOT(ISERROR(SEARCH("YES",P419)))</formula>
    </cfRule>
  </conditionalFormatting>
  <conditionalFormatting sqref="O436:O452">
    <cfRule type="containsText" dxfId="926" priority="27" operator="containsText" text="LEAD-TIME LESS THAN A MONTH">
      <formula>NOT(ISERROR(SEARCH("LEAD-TIME LESS THAN A MONTH",O436)))</formula>
    </cfRule>
    <cfRule type="containsText" dxfId="925" priority="28" operator="containsText" text="LEAD-TIME MORE THAN A MONTH">
      <formula>NOT(ISERROR(SEARCH("LEAD-TIME MORE THAN A MONTH",O436)))</formula>
    </cfRule>
  </conditionalFormatting>
  <conditionalFormatting sqref="P436:P452">
    <cfRule type="containsText" dxfId="924" priority="25" operator="containsText" text="NO">
      <formula>NOT(ISERROR(SEARCH("NO",P436)))</formula>
    </cfRule>
    <cfRule type="containsText" dxfId="923" priority="26" operator="containsText" text="YES">
      <formula>NOT(ISERROR(SEARCH("YES",P436)))</formula>
    </cfRule>
  </conditionalFormatting>
  <conditionalFormatting sqref="O453:O469">
    <cfRule type="containsText" dxfId="922" priority="23" operator="containsText" text="LEAD-TIME LESS THAN A MONTH">
      <formula>NOT(ISERROR(SEARCH("LEAD-TIME LESS THAN A MONTH",O453)))</formula>
    </cfRule>
    <cfRule type="containsText" dxfId="921" priority="24" operator="containsText" text="LEAD-TIME MORE THAN A MONTH">
      <formula>NOT(ISERROR(SEARCH("LEAD-TIME MORE THAN A MONTH",O453)))</formula>
    </cfRule>
  </conditionalFormatting>
  <conditionalFormatting sqref="P453:P469">
    <cfRule type="containsText" dxfId="920" priority="21" operator="containsText" text="NO">
      <formula>NOT(ISERROR(SEARCH("NO",P453)))</formula>
    </cfRule>
    <cfRule type="containsText" dxfId="919" priority="22" operator="containsText" text="YES">
      <formula>NOT(ISERROR(SEARCH("YES",P453)))</formula>
    </cfRule>
  </conditionalFormatting>
  <conditionalFormatting sqref="O470:O486">
    <cfRule type="containsText" dxfId="918" priority="19" operator="containsText" text="LEAD-TIME LESS THAN A MONTH">
      <formula>NOT(ISERROR(SEARCH("LEAD-TIME LESS THAN A MONTH",O470)))</formula>
    </cfRule>
    <cfRule type="containsText" dxfId="917" priority="20" operator="containsText" text="LEAD-TIME MORE THAN A MONTH">
      <formula>NOT(ISERROR(SEARCH("LEAD-TIME MORE THAN A MONTH",O470)))</formula>
    </cfRule>
  </conditionalFormatting>
  <conditionalFormatting sqref="P470:P486">
    <cfRule type="containsText" dxfId="916" priority="17" operator="containsText" text="NO">
      <formula>NOT(ISERROR(SEARCH("NO",P470)))</formula>
    </cfRule>
    <cfRule type="containsText" dxfId="915" priority="18" operator="containsText" text="YES">
      <formula>NOT(ISERROR(SEARCH("YES",P470)))</formula>
    </cfRule>
  </conditionalFormatting>
  <conditionalFormatting sqref="O487:O503">
    <cfRule type="containsText" dxfId="914" priority="15" operator="containsText" text="LEAD-TIME LESS THAN A MONTH">
      <formula>NOT(ISERROR(SEARCH("LEAD-TIME LESS THAN A MONTH",O487)))</formula>
    </cfRule>
    <cfRule type="containsText" dxfId="913" priority="16" operator="containsText" text="LEAD-TIME MORE THAN A MONTH">
      <formula>NOT(ISERROR(SEARCH("LEAD-TIME MORE THAN A MONTH",O487)))</formula>
    </cfRule>
  </conditionalFormatting>
  <conditionalFormatting sqref="P487:P503">
    <cfRule type="containsText" dxfId="912" priority="13" operator="containsText" text="NO">
      <formula>NOT(ISERROR(SEARCH("NO",P487)))</formula>
    </cfRule>
    <cfRule type="containsText" dxfId="911" priority="14" operator="containsText" text="YES">
      <formula>NOT(ISERROR(SEARCH("YES",P487)))</formula>
    </cfRule>
  </conditionalFormatting>
  <conditionalFormatting sqref="O504:O520">
    <cfRule type="containsText" dxfId="910" priority="11" operator="containsText" text="LEAD-TIME LESS THAN A MONTH">
      <formula>NOT(ISERROR(SEARCH("LEAD-TIME LESS THAN A MONTH",O504)))</formula>
    </cfRule>
    <cfRule type="containsText" dxfId="909" priority="12" operator="containsText" text="LEAD-TIME MORE THAN A MONTH">
      <formula>NOT(ISERROR(SEARCH("LEAD-TIME MORE THAN A MONTH",O504)))</formula>
    </cfRule>
  </conditionalFormatting>
  <conditionalFormatting sqref="P504:P520">
    <cfRule type="containsText" dxfId="908" priority="9" operator="containsText" text="NO">
      <formula>NOT(ISERROR(SEARCH("NO",P504)))</formula>
    </cfRule>
    <cfRule type="containsText" dxfId="907" priority="10" operator="containsText" text="YES">
      <formula>NOT(ISERROR(SEARCH("YES",P504)))</formula>
    </cfRule>
  </conditionalFormatting>
  <conditionalFormatting sqref="O521:O537">
    <cfRule type="containsText" dxfId="906" priority="7" operator="containsText" text="LEAD-TIME LESS THAN A MONTH">
      <formula>NOT(ISERROR(SEARCH("LEAD-TIME LESS THAN A MONTH",O521)))</formula>
    </cfRule>
    <cfRule type="containsText" dxfId="905" priority="8" operator="containsText" text="LEAD-TIME MORE THAN A MONTH">
      <formula>NOT(ISERROR(SEARCH("LEAD-TIME MORE THAN A MONTH",O521)))</formula>
    </cfRule>
  </conditionalFormatting>
  <conditionalFormatting sqref="P521:P537">
    <cfRule type="containsText" dxfId="904" priority="5" operator="containsText" text="NO">
      <formula>NOT(ISERROR(SEARCH("NO",P521)))</formula>
    </cfRule>
    <cfRule type="containsText" dxfId="903" priority="6" operator="containsText" text="YES">
      <formula>NOT(ISERROR(SEARCH("YES",P521)))</formula>
    </cfRule>
  </conditionalFormatting>
  <conditionalFormatting sqref="O538:O554">
    <cfRule type="containsText" dxfId="902" priority="3" operator="containsText" text="LEAD-TIME LESS THAN A MONTH">
      <formula>NOT(ISERROR(SEARCH("LEAD-TIME LESS THAN A MONTH",O538)))</formula>
    </cfRule>
    <cfRule type="containsText" dxfId="901" priority="4" operator="containsText" text="LEAD-TIME MORE THAN A MONTH">
      <formula>NOT(ISERROR(SEARCH("LEAD-TIME MORE THAN A MONTH",O538)))</formula>
    </cfRule>
  </conditionalFormatting>
  <conditionalFormatting sqref="P538:P554">
    <cfRule type="containsText" dxfId="900" priority="1" operator="containsText" text="NO">
      <formula>NOT(ISERROR(SEARCH("NO",P538)))</formula>
    </cfRule>
    <cfRule type="containsText" dxfId="899" priority="2" operator="containsText" text="YES">
      <formula>NOT(ISERROR(SEARCH("YES",P538)))</formula>
    </cfRule>
  </conditionalFormatting>
  <dataValidations count="1">
    <dataValidation type="list" allowBlank="1" showInputMessage="1" showErrorMessage="1" sqref="L11:L554" xr:uid="{00000000-0002-0000-1600-000000000000}">
      <formula1>"PROCURE,STOCK"</formula1>
    </dataValidation>
  </dataValidation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4130" r:id="rId4" name="Procurement">
          <controlPr defaultSize="0" autoLine="0" r:id="rId5">
            <anchor moveWithCells="1">
              <from>
                <xdr:col>15</xdr:col>
                <xdr:colOff>158750</xdr:colOff>
                <xdr:row>4</xdr:row>
                <xdr:rowOff>120650</xdr:rowOff>
              </from>
              <to>
                <xdr:col>16</xdr:col>
                <xdr:colOff>1593850</xdr:colOff>
                <xdr:row>6</xdr:row>
                <xdr:rowOff>69850</xdr:rowOff>
              </to>
            </anchor>
          </controlPr>
        </control>
      </mc:Choice>
      <mc:Fallback>
        <control shapeId="4130" r:id="rId4" name="Procuremen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PE Selection" error="Select from list." promptTitle="PE Selection" prompt="Select from list" xr:uid="{00000000-0002-0000-1600-000001000000}">
          <x14:formula1>
            <xm:f>RawData!$B$2:$B$42</xm:f>
          </x14:formula1>
          <xm:sqref>H11:H1154 I555:I1154</xm:sqref>
        </x14:dataValidation>
        <x14:dataValidation type="list" showInputMessage="1" promptTitle="Select Material" prompt="Select from list" xr:uid="{00000000-0002-0000-1600-000002000000}">
          <x14:formula1>
            <xm:f>RawData!$D$2:$D$31</xm:f>
          </x14:formula1>
          <xm:sqref>J11:J743</xm:sqref>
        </x14:dataValidation>
        <x14:dataValidation type="list" allowBlank="1" showInputMessage="1" showErrorMessage="1" xr:uid="{00000000-0002-0000-1600-000003000000}">
          <x14:formula1>
            <xm:f>RawData!$G$2:$G$15</xm:f>
          </x14:formula1>
          <xm:sqref>N11:N832</xm:sqref>
        </x14:dataValidation>
        <x14:dataValidation type="list" allowBlank="1" showInputMessage="1" showErrorMessage="1" promptTitle="Mail" prompt="Select from List" xr:uid="{00000000-0002-0000-1600-000004000000}">
          <x14:formula1>
            <xm:f>RawData!$L$12:$L$22</xm:f>
          </x14:formula1>
          <xm:sqref>O5:O7</xm:sqref>
        </x14:dataValidation>
        <x14:dataValidation type="list" allowBlank="1" showInputMessage="1" showErrorMessage="1" errorTitle="PE Email Selection" error="Select from list." promptTitle="PE Email Selection" prompt="Select from list" xr:uid="{00000000-0002-0000-1600-000005000000}">
          <x14:formula1>
            <xm:f>RawData!$E$2:$E$38</xm:f>
          </x14:formula1>
          <xm:sqref>I11:I554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/>
  <dimension ref="A1:AU540"/>
  <sheetViews>
    <sheetView zoomScale="76" zoomScaleNormal="76" workbookViewId="0">
      <pane ySplit="10" topLeftCell="A11" activePane="bottomLeft" state="frozen"/>
      <selection pane="bottomLeft" activeCell="E14" sqref="E14"/>
    </sheetView>
  </sheetViews>
  <sheetFormatPr defaultRowHeight="14.5" x14ac:dyDescent="0.35"/>
  <cols>
    <col min="1" max="1" width="5.36328125" bestFit="1" customWidth="1"/>
    <col min="4" max="4" width="36.08984375" customWidth="1"/>
    <col min="5" max="5" width="26" customWidth="1"/>
    <col min="6" max="6" width="25.6328125" customWidth="1"/>
    <col min="7" max="7" width="28" customWidth="1"/>
    <col min="8" max="8" width="25.453125" customWidth="1"/>
    <col min="9" max="9" width="7.6328125" customWidth="1"/>
    <col min="10" max="10" width="9.54296875" bestFit="1" customWidth="1"/>
    <col min="11" max="11" width="13.6328125" customWidth="1"/>
    <col min="12" max="12" width="16.54296875" customWidth="1"/>
    <col min="13" max="13" width="30.6328125" customWidth="1"/>
    <col min="14" max="14" width="19.54296875" customWidth="1"/>
    <col min="15" max="15" width="18.6328125" customWidth="1"/>
    <col min="16" max="16" width="14.6328125" customWidth="1"/>
    <col min="17" max="17" width="16.36328125" customWidth="1"/>
    <col min="18" max="18" width="16.90625" customWidth="1"/>
    <col min="19" max="19" width="14.08984375" customWidth="1"/>
    <col min="20" max="20" width="12.90625" customWidth="1"/>
    <col min="23" max="23" width="11.6328125" customWidth="1"/>
    <col min="28" max="28" width="13.453125" customWidth="1"/>
    <col min="29" max="29" width="24.08984375" bestFit="1" customWidth="1"/>
    <col min="30" max="30" width="23" bestFit="1" customWidth="1"/>
  </cols>
  <sheetData>
    <row r="1" spans="1:47" s="47" customFormat="1" ht="15" customHeight="1" x14ac:dyDescent="0.35">
      <c r="A1" s="1238" t="s">
        <v>256</v>
      </c>
      <c r="B1" s="1239"/>
      <c r="C1" s="1239"/>
      <c r="D1" s="12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61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6"/>
      <c r="AS1" s="46"/>
    </row>
    <row r="2" spans="1:47" s="49" customFormat="1" ht="15" customHeight="1" x14ac:dyDescent="0.35">
      <c r="A2" s="1240"/>
      <c r="B2" s="1241"/>
      <c r="C2" s="1241"/>
      <c r="D2" s="12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62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8"/>
      <c r="AS2" s="48"/>
    </row>
    <row r="3" spans="1:47" s="42" customFormat="1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</row>
    <row r="4" spans="1:47" s="42" customFormat="1" ht="15.5" x14ac:dyDescent="0.35">
      <c r="A4" s="50"/>
      <c r="B4" s="50"/>
      <c r="C4" s="1141" t="s">
        <v>259</v>
      </c>
      <c r="D4" s="1142"/>
      <c r="E4" s="82">
        <f>SUM(B11:B2001)</f>
        <v>0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</row>
    <row r="5" spans="1:47" s="42" customFormat="1" ht="20.25" customHeight="1" x14ac:dyDescent="0.35">
      <c r="A5" s="50"/>
      <c r="B5" s="50"/>
      <c r="C5" s="1143" t="s">
        <v>257</v>
      </c>
      <c r="D5" s="1144"/>
      <c r="E5" s="82">
        <f ca="1">COUNTA(G11:G101)-COUNTBLANK(G11:G101)</f>
        <v>1</v>
      </c>
      <c r="F5" s="50"/>
      <c r="G5" s="1242" t="s">
        <v>228</v>
      </c>
      <c r="H5" s="1243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</row>
    <row r="6" spans="1:47" s="42" customFormat="1" ht="20.25" customHeight="1" x14ac:dyDescent="0.35">
      <c r="A6" s="50"/>
      <c r="B6" s="50"/>
      <c r="C6" s="1145" t="s">
        <v>258</v>
      </c>
      <c r="D6" s="1146"/>
      <c r="E6" s="82">
        <f ca="1">COUNTA(H11:H101)-COUNTBLANK(H11:H101)</f>
        <v>1</v>
      </c>
      <c r="F6" s="50"/>
      <c r="G6" s="1244"/>
      <c r="H6" s="1245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</row>
    <row r="7" spans="1:47" s="42" customFormat="1" ht="15.75" customHeight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64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64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</row>
    <row r="8" spans="1:47" s="42" customFormat="1" x14ac:dyDescent="0.3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64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64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</row>
    <row r="9" spans="1:47" s="42" customFormat="1" x14ac:dyDescent="0.3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64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64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</row>
    <row r="10" spans="1:47" s="91" customFormat="1" ht="39.75" customHeight="1" x14ac:dyDescent="0.35">
      <c r="A10" s="92" t="s">
        <v>229</v>
      </c>
      <c r="B10" s="92" t="s">
        <v>230</v>
      </c>
      <c r="C10" s="92" t="s">
        <v>231</v>
      </c>
      <c r="D10" s="92" t="s">
        <v>232</v>
      </c>
      <c r="E10" s="92" t="s">
        <v>233</v>
      </c>
      <c r="F10" s="93" t="s">
        <v>234</v>
      </c>
      <c r="G10" s="93" t="s">
        <v>235</v>
      </c>
      <c r="H10" s="93" t="s">
        <v>236</v>
      </c>
      <c r="I10" s="93" t="s">
        <v>350</v>
      </c>
      <c r="J10" s="92" t="s">
        <v>237</v>
      </c>
      <c r="K10" s="92" t="s">
        <v>238</v>
      </c>
      <c r="L10" s="92" t="s">
        <v>239</v>
      </c>
      <c r="M10" s="92" t="s">
        <v>240</v>
      </c>
      <c r="N10" s="94" t="s">
        <v>241</v>
      </c>
      <c r="O10" s="94" t="s">
        <v>242</v>
      </c>
      <c r="P10" s="95" t="s">
        <v>243</v>
      </c>
      <c r="Q10" s="92" t="s">
        <v>244</v>
      </c>
      <c r="R10" s="92" t="s">
        <v>245</v>
      </c>
      <c r="S10" s="92" t="s">
        <v>246</v>
      </c>
      <c r="T10" s="92" t="s">
        <v>247</v>
      </c>
      <c r="U10" s="92" t="s">
        <v>248</v>
      </c>
      <c r="V10" s="92" t="s">
        <v>249</v>
      </c>
      <c r="W10" s="92" t="s">
        <v>250</v>
      </c>
      <c r="X10" s="92" t="s">
        <v>251</v>
      </c>
      <c r="Y10" s="92" t="s">
        <v>252</v>
      </c>
      <c r="Z10" s="92" t="s">
        <v>253</v>
      </c>
      <c r="AA10" s="92" t="s">
        <v>254</v>
      </c>
      <c r="AB10" s="92" t="s">
        <v>255</v>
      </c>
      <c r="AC10" s="261" t="s">
        <v>368</v>
      </c>
      <c r="AD10" s="261" t="s">
        <v>369</v>
      </c>
    </row>
    <row r="11" spans="1:47" s="89" customFormat="1" ht="39.9" customHeight="1" x14ac:dyDescent="0.35">
      <c r="A11" s="229"/>
      <c r="B11" s="220"/>
      <c r="C11" s="220"/>
      <c r="D11" s="98"/>
      <c r="E11" s="98"/>
      <c r="F11" s="96" t="str">
        <f t="shared" ref="F11:F74" si="0">IF(O11&gt;0.75*N11,"ACV OVER 75% SPENT. START VARIATION/REPLACEMENT PROCESS","")</f>
        <v/>
      </c>
      <c r="G11" s="97" t="str">
        <f ca="1">IF(K11="","",IF(K11-NOW()&lt;180,"START CONTRACT VARIATION",""))</f>
        <v>START CONTRACT VARIATION</v>
      </c>
      <c r="H11" s="97" t="str">
        <f ca="1">IF(K11="","",IF(K11-NOW()&lt;365,"START REPLACEMENT PROCESS",""))</f>
        <v>START REPLACEMENT PROCESS</v>
      </c>
      <c r="I11" s="219" t="str">
        <f ca="1">IF(H11="","","yes")</f>
        <v>yes</v>
      </c>
      <c r="J11" s="230">
        <v>42480</v>
      </c>
      <c r="K11" s="230">
        <v>42906</v>
      </c>
      <c r="L11" s="221"/>
      <c r="M11" s="220"/>
      <c r="N11" s="231"/>
      <c r="O11" s="231"/>
      <c r="P11" s="232"/>
      <c r="Q11" s="233" t="s">
        <v>370</v>
      </c>
      <c r="R11" s="221" t="s">
        <v>370</v>
      </c>
      <c r="S11" s="221"/>
      <c r="T11" s="220"/>
      <c r="U11" s="221"/>
      <c r="V11" s="221"/>
      <c r="W11" s="229"/>
      <c r="X11" s="234"/>
      <c r="Y11" s="235"/>
      <c r="Z11" s="230"/>
      <c r="AA11" s="220"/>
      <c r="AB11" s="221"/>
      <c r="AC11" s="233" t="str">
        <f>IF(Q11="","",VLOOKUP(Q11,RawData!AA2:AB13,2,FALSE))</f>
        <v>kayode.ajayi@shell.com</v>
      </c>
      <c r="AD11" s="221" t="str">
        <f>IF(R11="","",VLOOKUP(R11,RawData!X2:Y20,2,FALSE))</f>
        <v>kayode.ajayi@shell.com</v>
      </c>
    </row>
    <row r="12" spans="1:47" s="89" customFormat="1" ht="39.9" customHeight="1" x14ac:dyDescent="0.35">
      <c r="A12" s="229"/>
      <c r="B12" s="220"/>
      <c r="C12" s="220"/>
      <c r="D12" s="98"/>
      <c r="E12" s="98"/>
      <c r="F12" s="96" t="str">
        <f t="shared" si="0"/>
        <v/>
      </c>
      <c r="G12" s="97" t="str">
        <f t="shared" ref="G12:G75" ca="1" si="1">IF(K12="","",IF(K12-NOW()&lt;180,"START CONTRACT VARIATION",""))</f>
        <v/>
      </c>
      <c r="H12" s="97" t="str">
        <f t="shared" ref="H12:H75" ca="1" si="2">IF(K12="","",IF(K12-NOW()&lt;365,"START REPLACEMENT PROCESS",""))</f>
        <v/>
      </c>
      <c r="I12" s="219" t="str">
        <f t="shared" ref="I12:I75" ca="1" si="3">IF(H12="","","yes")</f>
        <v/>
      </c>
      <c r="J12" s="230"/>
      <c r="K12" s="230"/>
      <c r="L12" s="221"/>
      <c r="M12" s="220"/>
      <c r="N12" s="231"/>
      <c r="O12" s="231"/>
      <c r="P12" s="236"/>
      <c r="Q12" s="221"/>
      <c r="R12" s="221"/>
      <c r="S12" s="221"/>
      <c r="T12" s="222"/>
      <c r="U12" s="221"/>
      <c r="V12" s="221"/>
      <c r="W12" s="221"/>
      <c r="X12" s="237"/>
      <c r="Y12" s="235"/>
      <c r="Z12" s="221"/>
      <c r="AA12" s="220"/>
      <c r="AB12" s="221"/>
      <c r="AC12" s="233" t="str">
        <f>IF(Q12="","",VLOOKUP(Q12,RawData!AA3:AB14,2,FALSE))</f>
        <v/>
      </c>
      <c r="AD12" s="221" t="str">
        <f>IF(R12="","",VLOOKUP(R12,RawData!X3:Y21,2,FALSE))</f>
        <v/>
      </c>
    </row>
    <row r="13" spans="1:47" s="89" customFormat="1" ht="39.9" customHeight="1" x14ac:dyDescent="0.35">
      <c r="A13" s="229"/>
      <c r="B13" s="220"/>
      <c r="C13" s="220"/>
      <c r="D13" s="98"/>
      <c r="E13" s="98"/>
      <c r="F13" s="96" t="str">
        <f t="shared" si="0"/>
        <v/>
      </c>
      <c r="G13" s="97" t="str">
        <f t="shared" ca="1" si="1"/>
        <v/>
      </c>
      <c r="H13" s="97" t="str">
        <f t="shared" ca="1" si="2"/>
        <v/>
      </c>
      <c r="I13" s="219" t="str">
        <f t="shared" ca="1" si="3"/>
        <v/>
      </c>
      <c r="J13" s="238"/>
      <c r="K13" s="238"/>
      <c r="L13" s="239"/>
      <c r="M13" s="220"/>
      <c r="N13" s="231"/>
      <c r="O13" s="231"/>
      <c r="P13" s="232"/>
      <c r="Q13" s="233"/>
      <c r="R13" s="219"/>
      <c r="S13" s="233"/>
      <c r="T13" s="222"/>
      <c r="U13" s="223"/>
      <c r="V13" s="223"/>
      <c r="W13" s="220"/>
      <c r="X13" s="219"/>
      <c r="Y13" s="240"/>
      <c r="Z13" s="221"/>
      <c r="AA13" s="220"/>
      <c r="AB13" s="221"/>
      <c r="AC13" s="233" t="str">
        <f>IF(Q13="","",VLOOKUP(Q13,RawData!AA4:AB15,2,FALSE))</f>
        <v/>
      </c>
      <c r="AD13" s="221" t="str">
        <f>IF(R13="","",VLOOKUP(R13,RawData!X4:Y22,2,FALSE))</f>
        <v/>
      </c>
    </row>
    <row r="14" spans="1:47" s="89" customFormat="1" ht="39.9" customHeight="1" x14ac:dyDescent="0.35">
      <c r="A14" s="229"/>
      <c r="B14" s="220"/>
      <c r="C14" s="220"/>
      <c r="D14" s="98"/>
      <c r="E14" s="98"/>
      <c r="F14" s="96" t="str">
        <f t="shared" si="0"/>
        <v/>
      </c>
      <c r="G14" s="97" t="str">
        <f t="shared" ca="1" si="1"/>
        <v/>
      </c>
      <c r="H14" s="97" t="str">
        <f t="shared" ca="1" si="2"/>
        <v/>
      </c>
      <c r="I14" s="219" t="str">
        <f t="shared" ca="1" si="3"/>
        <v/>
      </c>
      <c r="J14" s="238"/>
      <c r="K14" s="238"/>
      <c r="L14" s="239"/>
      <c r="M14" s="220"/>
      <c r="N14" s="231"/>
      <c r="O14" s="231"/>
      <c r="P14" s="232"/>
      <c r="Q14" s="233"/>
      <c r="R14" s="98"/>
      <c r="S14" s="233"/>
      <c r="T14" s="220"/>
      <c r="U14" s="220"/>
      <c r="V14" s="220"/>
      <c r="W14" s="220"/>
      <c r="X14" s="219"/>
      <c r="Y14" s="235"/>
      <c r="Z14" s="221"/>
      <c r="AA14" s="220"/>
      <c r="AB14" s="221"/>
      <c r="AC14" s="233" t="str">
        <f>IF(Q14="","",VLOOKUP(Q14,RawData!AA5:AB16,2,FALSE))</f>
        <v/>
      </c>
      <c r="AD14" s="221" t="str">
        <f>IF(R14="","",VLOOKUP(R14,RawData!X5:Y23,2,FALSE))</f>
        <v/>
      </c>
    </row>
    <row r="15" spans="1:47" s="89" customFormat="1" ht="39.9" customHeight="1" x14ac:dyDescent="0.35">
      <c r="A15" s="229"/>
      <c r="B15" s="220"/>
      <c r="C15" s="220"/>
      <c r="D15" s="98"/>
      <c r="E15" s="98"/>
      <c r="F15" s="96" t="str">
        <f t="shared" si="0"/>
        <v/>
      </c>
      <c r="G15" s="97" t="str">
        <f t="shared" ca="1" si="1"/>
        <v/>
      </c>
      <c r="H15" s="97" t="str">
        <f t="shared" ca="1" si="2"/>
        <v/>
      </c>
      <c r="I15" s="219" t="str">
        <f t="shared" ca="1" si="3"/>
        <v/>
      </c>
      <c r="J15" s="238"/>
      <c r="K15" s="238"/>
      <c r="L15" s="239"/>
      <c r="M15" s="220"/>
      <c r="N15" s="231"/>
      <c r="O15" s="231"/>
      <c r="P15" s="232"/>
      <c r="Q15" s="233"/>
      <c r="R15" s="98"/>
      <c r="S15" s="233"/>
      <c r="T15" s="220"/>
      <c r="U15" s="220"/>
      <c r="V15" s="220"/>
      <c r="W15" s="220"/>
      <c r="X15" s="219"/>
      <c r="Y15" s="235"/>
      <c r="Z15" s="221"/>
      <c r="AA15" s="220"/>
      <c r="AB15" s="241"/>
      <c r="AC15" s="233" t="str">
        <f>IF(Q15="","",VLOOKUP(Q15,RawData!AA6:AB17,2,FALSE))</f>
        <v/>
      </c>
      <c r="AD15" s="221" t="str">
        <f>IF(R15="","",VLOOKUP(R15,RawData!X6:Y24,2,FALSE))</f>
        <v/>
      </c>
    </row>
    <row r="16" spans="1:47" s="89" customFormat="1" ht="39.9" customHeight="1" x14ac:dyDescent="0.35">
      <c r="A16" s="229"/>
      <c r="B16" s="220"/>
      <c r="C16" s="220"/>
      <c r="D16" s="98"/>
      <c r="E16" s="98"/>
      <c r="F16" s="96" t="str">
        <f t="shared" si="0"/>
        <v/>
      </c>
      <c r="G16" s="97" t="str">
        <f t="shared" ca="1" si="1"/>
        <v/>
      </c>
      <c r="H16" s="97" t="str">
        <f t="shared" ca="1" si="2"/>
        <v/>
      </c>
      <c r="I16" s="219" t="str">
        <f t="shared" ca="1" si="3"/>
        <v/>
      </c>
      <c r="J16" s="238"/>
      <c r="K16" s="238"/>
      <c r="L16" s="239"/>
      <c r="M16" s="220"/>
      <c r="N16" s="231"/>
      <c r="O16" s="231"/>
      <c r="P16" s="232"/>
      <c r="Q16" s="233"/>
      <c r="R16" s="98"/>
      <c r="S16" s="233"/>
      <c r="T16" s="222"/>
      <c r="U16" s="223"/>
      <c r="V16" s="223"/>
      <c r="W16" s="220"/>
      <c r="X16" s="219"/>
      <c r="Y16" s="240"/>
      <c r="Z16" s="221"/>
      <c r="AA16" s="220"/>
      <c r="AB16" s="221"/>
      <c r="AC16" s="233" t="str">
        <f>IF(Q16="","",VLOOKUP(Q16,RawData!AA7:AB18,2,FALSE))</f>
        <v/>
      </c>
      <c r="AD16" s="221" t="str">
        <f>IF(R16="","",VLOOKUP(R16,RawData!X7:Y25,2,FALSE))</f>
        <v/>
      </c>
    </row>
    <row r="17" spans="1:30" s="89" customFormat="1" ht="39.9" customHeight="1" x14ac:dyDescent="0.35">
      <c r="A17" s="229"/>
      <c r="B17" s="220"/>
      <c r="C17" s="220"/>
      <c r="D17" s="98"/>
      <c r="E17" s="98"/>
      <c r="F17" s="96" t="str">
        <f t="shared" si="0"/>
        <v/>
      </c>
      <c r="G17" s="97" t="str">
        <f t="shared" ca="1" si="1"/>
        <v/>
      </c>
      <c r="H17" s="97" t="str">
        <f t="shared" ca="1" si="2"/>
        <v/>
      </c>
      <c r="I17" s="219" t="str">
        <f t="shared" ca="1" si="3"/>
        <v/>
      </c>
      <c r="J17" s="238"/>
      <c r="K17" s="238"/>
      <c r="L17" s="239"/>
      <c r="M17" s="220"/>
      <c r="N17" s="231"/>
      <c r="O17" s="231"/>
      <c r="P17" s="232"/>
      <c r="Q17" s="233"/>
      <c r="R17" s="233"/>
      <c r="S17" s="233"/>
      <c r="T17" s="220"/>
      <c r="U17" s="220"/>
      <c r="V17" s="220"/>
      <c r="W17" s="242"/>
      <c r="X17" s="219"/>
      <c r="Y17" s="240"/>
      <c r="Z17" s="221"/>
      <c r="AA17" s="229"/>
      <c r="AB17" s="221"/>
      <c r="AC17" s="233" t="str">
        <f>IF(Q17="","",VLOOKUP(Q17,RawData!AA8:AB19,2,FALSE))</f>
        <v/>
      </c>
      <c r="AD17" s="221" t="str">
        <f>IF(R17="","",VLOOKUP(R17,RawData!X8:Y26,2,FALSE))</f>
        <v/>
      </c>
    </row>
    <row r="18" spans="1:30" s="89" customFormat="1" ht="39.9" customHeight="1" x14ac:dyDescent="0.35">
      <c r="A18" s="229"/>
      <c r="B18" s="220"/>
      <c r="C18" s="220"/>
      <c r="D18" s="98"/>
      <c r="E18" s="98"/>
      <c r="F18" s="96" t="str">
        <f t="shared" si="0"/>
        <v/>
      </c>
      <c r="G18" s="97" t="str">
        <f t="shared" ca="1" si="1"/>
        <v/>
      </c>
      <c r="H18" s="97" t="str">
        <f t="shared" ca="1" si="2"/>
        <v/>
      </c>
      <c r="I18" s="219" t="str">
        <f t="shared" ca="1" si="3"/>
        <v/>
      </c>
      <c r="J18" s="238"/>
      <c r="K18" s="238"/>
      <c r="L18" s="239"/>
      <c r="M18" s="220"/>
      <c r="N18" s="231"/>
      <c r="O18" s="231"/>
      <c r="P18" s="232"/>
      <c r="Q18" s="233"/>
      <c r="R18" s="233"/>
      <c r="S18" s="233"/>
      <c r="T18" s="220"/>
      <c r="U18" s="223"/>
      <c r="V18" s="223"/>
      <c r="W18" s="242"/>
      <c r="X18" s="219"/>
      <c r="Y18" s="240"/>
      <c r="Z18" s="221"/>
      <c r="AA18" s="229"/>
      <c r="AB18" s="221"/>
      <c r="AC18" s="233" t="str">
        <f>IF(Q18="","",VLOOKUP(Q18,RawData!AA10:AB20,2,FALSE))</f>
        <v/>
      </c>
      <c r="AD18" s="221" t="str">
        <f>IF(R18="","",VLOOKUP(R18,RawData!X9:Y27,2,FALSE))</f>
        <v/>
      </c>
    </row>
    <row r="19" spans="1:30" s="89" customFormat="1" ht="39.9" customHeight="1" x14ac:dyDescent="0.35">
      <c r="A19" s="229"/>
      <c r="B19" s="220"/>
      <c r="C19" s="220"/>
      <c r="D19" s="98"/>
      <c r="E19" s="98"/>
      <c r="F19" s="96" t="str">
        <f t="shared" si="0"/>
        <v/>
      </c>
      <c r="G19" s="97" t="str">
        <f t="shared" ca="1" si="1"/>
        <v/>
      </c>
      <c r="H19" s="97" t="str">
        <f t="shared" ca="1" si="2"/>
        <v/>
      </c>
      <c r="I19" s="219" t="str">
        <f t="shared" ca="1" si="3"/>
        <v/>
      </c>
      <c r="J19" s="230"/>
      <c r="K19" s="230"/>
      <c r="L19" s="239"/>
      <c r="M19" s="220"/>
      <c r="N19" s="231"/>
      <c r="O19" s="231"/>
      <c r="P19" s="232"/>
      <c r="Q19" s="233"/>
      <c r="R19" s="98"/>
      <c r="S19" s="233"/>
      <c r="T19" s="220"/>
      <c r="U19" s="221"/>
      <c r="V19" s="221"/>
      <c r="W19" s="220"/>
      <c r="X19" s="219"/>
      <c r="Y19" s="235"/>
      <c r="Z19" s="221"/>
      <c r="AA19" s="220"/>
      <c r="AB19" s="221"/>
      <c r="AC19" s="233" t="str">
        <f>IF(Q19="","",VLOOKUP(Q19,RawData!AA11:AB21,2,FALSE))</f>
        <v/>
      </c>
      <c r="AD19" s="221" t="str">
        <f>IF(R19="","",VLOOKUP(R19,RawData!X10:Y28,2,FALSE))</f>
        <v/>
      </c>
    </row>
    <row r="20" spans="1:30" s="89" customFormat="1" ht="39.9" customHeight="1" x14ac:dyDescent="0.35">
      <c r="A20" s="229"/>
      <c r="B20" s="223"/>
      <c r="C20" s="223"/>
      <c r="D20" s="240"/>
      <c r="E20" s="240"/>
      <c r="F20" s="96" t="str">
        <f t="shared" si="0"/>
        <v/>
      </c>
      <c r="G20" s="97" t="str">
        <f t="shared" ca="1" si="1"/>
        <v/>
      </c>
      <c r="H20" s="97" t="str">
        <f t="shared" ca="1" si="2"/>
        <v/>
      </c>
      <c r="I20" s="219" t="str">
        <f t="shared" ca="1" si="3"/>
        <v/>
      </c>
      <c r="J20" s="238"/>
      <c r="K20" s="238"/>
      <c r="L20" s="223"/>
      <c r="M20" s="223"/>
      <c r="N20" s="231"/>
      <c r="O20" s="231"/>
      <c r="P20" s="232"/>
      <c r="Q20" s="223"/>
      <c r="R20" s="223"/>
      <c r="S20" s="223"/>
      <c r="T20" s="223"/>
      <c r="U20" s="223"/>
      <c r="V20" s="223"/>
      <c r="W20" s="223"/>
      <c r="X20" s="240"/>
      <c r="Y20" s="240"/>
      <c r="Z20" s="238"/>
      <c r="AA20" s="220"/>
      <c r="AB20" s="223"/>
      <c r="AC20" s="233" t="str">
        <f>IF(Q20="","",VLOOKUP(Q20,RawData!AA12:AB22,2,FALSE))</f>
        <v/>
      </c>
      <c r="AD20" s="221" t="str">
        <f>IF(R20="","",VLOOKUP(R20,RawData!X11:Y29,2,FALSE))</f>
        <v/>
      </c>
    </row>
    <row r="21" spans="1:30" s="89" customFormat="1" ht="39.9" customHeight="1" x14ac:dyDescent="0.35">
      <c r="A21" s="229"/>
      <c r="B21" s="220"/>
      <c r="C21" s="220"/>
      <c r="D21" s="98"/>
      <c r="E21" s="98"/>
      <c r="F21" s="96" t="str">
        <f t="shared" si="0"/>
        <v/>
      </c>
      <c r="G21" s="97" t="str">
        <f t="shared" ca="1" si="1"/>
        <v/>
      </c>
      <c r="H21" s="97" t="str">
        <f t="shared" ca="1" si="2"/>
        <v/>
      </c>
      <c r="I21" s="219" t="str">
        <f t="shared" ca="1" si="3"/>
        <v/>
      </c>
      <c r="J21" s="238"/>
      <c r="K21" s="238"/>
      <c r="L21" s="239"/>
      <c r="M21" s="220"/>
      <c r="N21" s="231"/>
      <c r="O21" s="231"/>
      <c r="P21" s="232"/>
      <c r="Q21" s="233"/>
      <c r="R21" s="233"/>
      <c r="S21" s="233"/>
      <c r="T21" s="220"/>
      <c r="U21" s="223"/>
      <c r="V21" s="223"/>
      <c r="W21" s="220"/>
      <c r="X21" s="219"/>
      <c r="Y21" s="240"/>
      <c r="Z21" s="221"/>
      <c r="AA21" s="229"/>
      <c r="AB21" s="221"/>
      <c r="AC21" s="233" t="str">
        <f>IF(Q21="","",VLOOKUP(Q21,RawData!AA13:AB23,2,FALSE))</f>
        <v/>
      </c>
      <c r="AD21" s="221" t="str">
        <f>IF(R21="","",VLOOKUP(R21,RawData!X12:Y30,2,FALSE))</f>
        <v/>
      </c>
    </row>
    <row r="22" spans="1:30" s="89" customFormat="1" ht="39.9" customHeight="1" x14ac:dyDescent="0.35">
      <c r="A22" s="229"/>
      <c r="B22" s="220"/>
      <c r="C22" s="220"/>
      <c r="D22" s="98"/>
      <c r="E22" s="98"/>
      <c r="F22" s="96" t="str">
        <f t="shared" si="0"/>
        <v/>
      </c>
      <c r="G22" s="97" t="str">
        <f t="shared" ca="1" si="1"/>
        <v/>
      </c>
      <c r="H22" s="97" t="str">
        <f t="shared" ca="1" si="2"/>
        <v/>
      </c>
      <c r="I22" s="219" t="str">
        <f t="shared" ca="1" si="3"/>
        <v/>
      </c>
      <c r="J22" s="238"/>
      <c r="K22" s="238"/>
      <c r="L22" s="239"/>
      <c r="M22" s="220"/>
      <c r="N22" s="231"/>
      <c r="O22" s="231"/>
      <c r="P22" s="232"/>
      <c r="Q22" s="233"/>
      <c r="R22" s="233"/>
      <c r="S22" s="233"/>
      <c r="T22" s="220"/>
      <c r="U22" s="223"/>
      <c r="V22" s="223"/>
      <c r="W22" s="220"/>
      <c r="X22" s="219"/>
      <c r="Y22" s="240"/>
      <c r="Z22" s="221"/>
      <c r="AA22" s="229"/>
      <c r="AB22" s="221"/>
      <c r="AC22" s="233" t="str">
        <f>IF(Q22="","",VLOOKUP(Q22,RawData!AA14:AB24,2,FALSE))</f>
        <v/>
      </c>
      <c r="AD22" s="221" t="str">
        <f>IF(R22="","",VLOOKUP(R22,RawData!X13:Y31,2,FALSE))</f>
        <v/>
      </c>
    </row>
    <row r="23" spans="1:30" s="89" customFormat="1" ht="39.9" customHeight="1" x14ac:dyDescent="0.35">
      <c r="A23" s="229"/>
      <c r="B23" s="220"/>
      <c r="C23" s="220"/>
      <c r="D23" s="98"/>
      <c r="E23" s="98"/>
      <c r="F23" s="96" t="str">
        <f t="shared" si="0"/>
        <v/>
      </c>
      <c r="G23" s="97" t="str">
        <f t="shared" ca="1" si="1"/>
        <v/>
      </c>
      <c r="H23" s="97" t="str">
        <f t="shared" ca="1" si="2"/>
        <v/>
      </c>
      <c r="I23" s="219" t="str">
        <f t="shared" ca="1" si="3"/>
        <v/>
      </c>
      <c r="J23" s="238"/>
      <c r="K23" s="238"/>
      <c r="L23" s="239"/>
      <c r="M23" s="220"/>
      <c r="N23" s="231"/>
      <c r="O23" s="231"/>
      <c r="P23" s="232"/>
      <c r="Q23" s="233"/>
      <c r="R23" s="233"/>
      <c r="S23" s="233"/>
      <c r="T23" s="220"/>
      <c r="U23" s="223"/>
      <c r="V23" s="223"/>
      <c r="W23" s="220"/>
      <c r="X23" s="243"/>
      <c r="Y23" s="240"/>
      <c r="Z23" s="221"/>
      <c r="AA23" s="229"/>
      <c r="AB23" s="221"/>
      <c r="AC23" s="233" t="str">
        <f>IF(Q23="","",VLOOKUP(Q23,RawData!AA15:AB25,2,FALSE))</f>
        <v/>
      </c>
      <c r="AD23" s="221" t="str">
        <f>IF(R23="","",VLOOKUP(R23,RawData!X15:Y32,2,FALSE))</f>
        <v/>
      </c>
    </row>
    <row r="24" spans="1:30" s="89" customFormat="1" ht="39.9" customHeight="1" x14ac:dyDescent="0.35">
      <c r="A24" s="229"/>
      <c r="B24" s="220"/>
      <c r="C24" s="220"/>
      <c r="D24" s="240"/>
      <c r="E24" s="98"/>
      <c r="F24" s="96" t="str">
        <f t="shared" si="0"/>
        <v/>
      </c>
      <c r="G24" s="97" t="str">
        <f t="shared" ca="1" si="1"/>
        <v/>
      </c>
      <c r="H24" s="97" t="str">
        <f t="shared" ca="1" si="2"/>
        <v/>
      </c>
      <c r="I24" s="219" t="str">
        <f t="shared" ca="1" si="3"/>
        <v/>
      </c>
      <c r="J24" s="238"/>
      <c r="K24" s="238"/>
      <c r="L24" s="239"/>
      <c r="M24" s="220"/>
      <c r="N24" s="231"/>
      <c r="O24" s="231"/>
      <c r="P24" s="232"/>
      <c r="Q24" s="233"/>
      <c r="R24" s="233"/>
      <c r="S24" s="233"/>
      <c r="T24" s="220"/>
      <c r="U24" s="223"/>
      <c r="V24" s="223"/>
      <c r="W24" s="220"/>
      <c r="X24" s="243"/>
      <c r="Y24" s="240"/>
      <c r="Z24" s="221"/>
      <c r="AA24" s="229"/>
      <c r="AB24" s="221"/>
      <c r="AC24" s="233" t="str">
        <f>IF(Q24="","",VLOOKUP(Q24,RawData!AA16:AB26,2,FALSE))</f>
        <v/>
      </c>
      <c r="AD24" s="221" t="str">
        <f>IF(R24="","",VLOOKUP(R24,RawData!X16:Y33,2,FALSE))</f>
        <v/>
      </c>
    </row>
    <row r="25" spans="1:30" s="89" customFormat="1" ht="39.9" customHeight="1" x14ac:dyDescent="0.35">
      <c r="A25" s="229"/>
      <c r="B25" s="220"/>
      <c r="C25" s="220"/>
      <c r="D25" s="240"/>
      <c r="E25" s="98"/>
      <c r="F25" s="96" t="str">
        <f t="shared" si="0"/>
        <v/>
      </c>
      <c r="G25" s="97" t="str">
        <f t="shared" ca="1" si="1"/>
        <v/>
      </c>
      <c r="H25" s="97" t="str">
        <f t="shared" ca="1" si="2"/>
        <v/>
      </c>
      <c r="I25" s="219" t="str">
        <f t="shared" ca="1" si="3"/>
        <v/>
      </c>
      <c r="J25" s="238"/>
      <c r="K25" s="238"/>
      <c r="L25" s="239"/>
      <c r="M25" s="220"/>
      <c r="N25" s="231"/>
      <c r="O25" s="231"/>
      <c r="P25" s="232"/>
      <c r="Q25" s="233"/>
      <c r="R25" s="233"/>
      <c r="S25" s="233"/>
      <c r="T25" s="220"/>
      <c r="U25" s="223"/>
      <c r="V25" s="223"/>
      <c r="W25" s="220"/>
      <c r="X25" s="243"/>
      <c r="Y25" s="240"/>
      <c r="Z25" s="221"/>
      <c r="AA25" s="229"/>
      <c r="AB25" s="221"/>
      <c r="AC25" s="233" t="str">
        <f>IF(Q25="","",VLOOKUP(Q25,RawData!AA17:AB27,2,FALSE))</f>
        <v/>
      </c>
      <c r="AD25" s="221" t="str">
        <f>IF(R25="","",VLOOKUP(R25,RawData!X17:Y34,2,FALSE))</f>
        <v/>
      </c>
    </row>
    <row r="26" spans="1:30" s="89" customFormat="1" ht="39.9" customHeight="1" x14ac:dyDescent="0.35">
      <c r="A26" s="229"/>
      <c r="B26" s="220"/>
      <c r="C26" s="220"/>
      <c r="D26" s="98"/>
      <c r="E26" s="98"/>
      <c r="F26" s="96" t="str">
        <f t="shared" si="0"/>
        <v/>
      </c>
      <c r="G26" s="97" t="str">
        <f t="shared" ca="1" si="1"/>
        <v/>
      </c>
      <c r="H26" s="97" t="str">
        <f t="shared" ca="1" si="2"/>
        <v/>
      </c>
      <c r="I26" s="219" t="str">
        <f t="shared" ca="1" si="3"/>
        <v/>
      </c>
      <c r="J26" s="238"/>
      <c r="K26" s="238"/>
      <c r="L26" s="239"/>
      <c r="M26" s="220"/>
      <c r="N26" s="231"/>
      <c r="O26" s="231"/>
      <c r="P26" s="232"/>
      <c r="Q26" s="233"/>
      <c r="R26" s="233"/>
      <c r="S26" s="233"/>
      <c r="T26" s="220"/>
      <c r="U26" s="220"/>
      <c r="V26" s="220"/>
      <c r="W26" s="242"/>
      <c r="X26" s="219"/>
      <c r="Y26" s="240"/>
      <c r="Z26" s="221"/>
      <c r="AA26" s="229"/>
      <c r="AB26" s="221"/>
      <c r="AC26" s="233" t="str">
        <f>IF(Q26="","",VLOOKUP(Q26,RawData!AA18:AB28,2,FALSE))</f>
        <v/>
      </c>
      <c r="AD26" s="221" t="str">
        <f>IF(R26="","",VLOOKUP(R26,RawData!X18:Y35,2,FALSE))</f>
        <v/>
      </c>
    </row>
    <row r="27" spans="1:30" s="89" customFormat="1" ht="39.9" customHeight="1" x14ac:dyDescent="0.35">
      <c r="A27" s="229"/>
      <c r="B27" s="220"/>
      <c r="C27" s="220"/>
      <c r="D27" s="98"/>
      <c r="E27" s="98"/>
      <c r="F27" s="96" t="str">
        <f t="shared" si="0"/>
        <v/>
      </c>
      <c r="G27" s="97" t="str">
        <f t="shared" ca="1" si="1"/>
        <v/>
      </c>
      <c r="H27" s="97" t="str">
        <f t="shared" ca="1" si="2"/>
        <v/>
      </c>
      <c r="I27" s="219" t="str">
        <f t="shared" ca="1" si="3"/>
        <v/>
      </c>
      <c r="J27" s="230"/>
      <c r="K27" s="230"/>
      <c r="L27" s="221"/>
      <c r="M27" s="220"/>
      <c r="N27" s="231"/>
      <c r="O27" s="231"/>
      <c r="P27" s="232"/>
      <c r="Q27" s="221"/>
      <c r="R27" s="221"/>
      <c r="S27" s="233"/>
      <c r="T27" s="222"/>
      <c r="U27" s="221"/>
      <c r="V27" s="221"/>
      <c r="W27" s="220"/>
      <c r="X27" s="219"/>
      <c r="Y27" s="235"/>
      <c r="Z27" s="221"/>
      <c r="AA27" s="220"/>
      <c r="AB27" s="221"/>
      <c r="AC27" s="233" t="str">
        <f>IF(Q27="","",VLOOKUP(Q27,RawData!AA19:AB29,2,FALSE))</f>
        <v/>
      </c>
      <c r="AD27" s="221" t="str">
        <f>IF(R27="","",VLOOKUP(R27,RawData!X19:Y36,2,FALSE))</f>
        <v/>
      </c>
    </row>
    <row r="28" spans="1:30" s="89" customFormat="1" ht="39.9" customHeight="1" x14ac:dyDescent="0.35">
      <c r="A28" s="229"/>
      <c r="B28" s="220"/>
      <c r="C28" s="220"/>
      <c r="D28" s="98"/>
      <c r="E28" s="98"/>
      <c r="F28" s="96" t="str">
        <f t="shared" si="0"/>
        <v/>
      </c>
      <c r="G28" s="97" t="str">
        <f t="shared" ca="1" si="1"/>
        <v/>
      </c>
      <c r="H28" s="97" t="str">
        <f t="shared" ca="1" si="2"/>
        <v/>
      </c>
      <c r="I28" s="219" t="str">
        <f t="shared" ca="1" si="3"/>
        <v/>
      </c>
      <c r="J28" s="230"/>
      <c r="K28" s="230"/>
      <c r="L28" s="239"/>
      <c r="M28" s="220"/>
      <c r="N28" s="231"/>
      <c r="O28" s="231"/>
      <c r="P28" s="232"/>
      <c r="Q28" s="233"/>
      <c r="R28" s="219"/>
      <c r="S28" s="233"/>
      <c r="T28" s="222"/>
      <c r="U28" s="220"/>
      <c r="V28" s="220"/>
      <c r="W28" s="220"/>
      <c r="X28" s="219"/>
      <c r="Y28" s="235"/>
      <c r="Z28" s="221"/>
      <c r="AA28" s="220"/>
      <c r="AB28" s="221"/>
      <c r="AC28" s="233" t="str">
        <f>IF(Q28="","",VLOOKUP(Q28,RawData!AA20:AB30,2,FALSE))</f>
        <v/>
      </c>
      <c r="AD28" s="221" t="str">
        <f>IF(R28="","",VLOOKUP(R28,RawData!X20:Y37,2,FALSE))</f>
        <v/>
      </c>
    </row>
    <row r="29" spans="1:30" s="89" customFormat="1" ht="39.9" customHeight="1" x14ac:dyDescent="0.35">
      <c r="A29" s="229"/>
      <c r="B29" s="220"/>
      <c r="C29" s="220"/>
      <c r="D29" s="98"/>
      <c r="E29" s="98"/>
      <c r="F29" s="96" t="str">
        <f t="shared" si="0"/>
        <v/>
      </c>
      <c r="G29" s="97" t="str">
        <f t="shared" ca="1" si="1"/>
        <v/>
      </c>
      <c r="H29" s="97" t="str">
        <f t="shared" ca="1" si="2"/>
        <v/>
      </c>
      <c r="I29" s="219" t="str">
        <f t="shared" ca="1" si="3"/>
        <v/>
      </c>
      <c r="J29" s="230"/>
      <c r="K29" s="230"/>
      <c r="L29" s="239"/>
      <c r="M29" s="220"/>
      <c r="N29" s="231"/>
      <c r="O29" s="231"/>
      <c r="P29" s="232"/>
      <c r="Q29" s="233"/>
      <c r="R29" s="219"/>
      <c r="S29" s="233"/>
      <c r="T29" s="222"/>
      <c r="U29" s="220"/>
      <c r="V29" s="220"/>
      <c r="W29" s="220"/>
      <c r="X29" s="219"/>
      <c r="Y29" s="235"/>
      <c r="Z29" s="230"/>
      <c r="AA29" s="220"/>
      <c r="AB29" s="221"/>
      <c r="AC29" s="233" t="str">
        <f>IF(Q29="","",VLOOKUP(Q29,RawData!AA21:AB31,2,FALSE))</f>
        <v/>
      </c>
      <c r="AD29" s="221" t="str">
        <f>IF(R29="","",VLOOKUP(R29,RawData!X21:Y38,2,FALSE))</f>
        <v/>
      </c>
    </row>
    <row r="30" spans="1:30" s="89" customFormat="1" ht="39.9" customHeight="1" x14ac:dyDescent="0.35">
      <c r="A30" s="229"/>
      <c r="B30" s="220"/>
      <c r="C30" s="220"/>
      <c r="D30" s="98"/>
      <c r="E30" s="98"/>
      <c r="F30" s="96" t="str">
        <f t="shared" si="0"/>
        <v/>
      </c>
      <c r="G30" s="97" t="str">
        <f t="shared" ca="1" si="1"/>
        <v/>
      </c>
      <c r="H30" s="97" t="str">
        <f t="shared" ca="1" si="2"/>
        <v/>
      </c>
      <c r="I30" s="219" t="str">
        <f t="shared" ca="1" si="3"/>
        <v/>
      </c>
      <c r="J30" s="230"/>
      <c r="K30" s="230"/>
      <c r="L30" s="244"/>
      <c r="M30" s="220"/>
      <c r="N30" s="231"/>
      <c r="O30" s="231"/>
      <c r="P30" s="232"/>
      <c r="Q30" s="233"/>
      <c r="R30" s="234"/>
      <c r="S30" s="233"/>
      <c r="T30" s="222"/>
      <c r="U30" s="221"/>
      <c r="V30" s="221"/>
      <c r="W30" s="245"/>
      <c r="X30" s="246"/>
      <c r="Y30" s="235"/>
      <c r="Z30" s="221"/>
      <c r="AA30" s="220"/>
      <c r="AB30" s="221"/>
      <c r="AC30" s="233" t="str">
        <f>IF(Q30="","",VLOOKUP(Q30,RawData!AA22:AB32,2,FALSE))</f>
        <v/>
      </c>
      <c r="AD30" s="221" t="str">
        <f>IF(R30="","",VLOOKUP(R30,RawData!X22:Y39,2,FALSE))</f>
        <v/>
      </c>
    </row>
    <row r="31" spans="1:30" s="89" customFormat="1" ht="39.9" customHeight="1" x14ac:dyDescent="0.35">
      <c r="A31" s="229"/>
      <c r="B31" s="220"/>
      <c r="C31" s="220"/>
      <c r="D31" s="98"/>
      <c r="E31" s="98"/>
      <c r="F31" s="96" t="str">
        <f t="shared" si="0"/>
        <v/>
      </c>
      <c r="G31" s="97" t="str">
        <f t="shared" ca="1" si="1"/>
        <v/>
      </c>
      <c r="H31" s="97" t="str">
        <f t="shared" ca="1" si="2"/>
        <v/>
      </c>
      <c r="I31" s="219" t="str">
        <f t="shared" ca="1" si="3"/>
        <v/>
      </c>
      <c r="J31" s="238"/>
      <c r="K31" s="238"/>
      <c r="L31" s="223"/>
      <c r="M31" s="220"/>
      <c r="N31" s="231"/>
      <c r="O31" s="231"/>
      <c r="P31" s="247"/>
      <c r="Q31" s="223"/>
      <c r="R31" s="223"/>
      <c r="S31" s="223"/>
      <c r="T31" s="222"/>
      <c r="U31" s="223"/>
      <c r="V31" s="223"/>
      <c r="W31" s="223"/>
      <c r="X31" s="248"/>
      <c r="Y31" s="235"/>
      <c r="Z31" s="223"/>
      <c r="AA31" s="220"/>
      <c r="AB31" s="223"/>
      <c r="AC31" s="233" t="str">
        <f>IF(Q31="","",VLOOKUP(Q31,RawData!AA23:AB33,2,FALSE))</f>
        <v/>
      </c>
      <c r="AD31" s="221" t="str">
        <f>IF(R31="","",VLOOKUP(R31,RawData!X23:Y40,2,FALSE))</f>
        <v/>
      </c>
    </row>
    <row r="32" spans="1:30" s="89" customFormat="1" ht="39.9" customHeight="1" x14ac:dyDescent="0.35">
      <c r="A32" s="229"/>
      <c r="B32" s="98"/>
      <c r="C32" s="98"/>
      <c r="D32" s="98"/>
      <c r="E32" s="98"/>
      <c r="F32" s="96" t="str">
        <f t="shared" si="0"/>
        <v/>
      </c>
      <c r="G32" s="97" t="str">
        <f t="shared" ca="1" si="1"/>
        <v/>
      </c>
      <c r="H32" s="97" t="str">
        <f t="shared" ca="1" si="2"/>
        <v/>
      </c>
      <c r="I32" s="219" t="str">
        <f t="shared" ca="1" si="3"/>
        <v/>
      </c>
      <c r="J32" s="238"/>
      <c r="K32" s="238"/>
      <c r="L32" s="223"/>
      <c r="M32" s="98"/>
      <c r="N32" s="249"/>
      <c r="O32" s="249"/>
      <c r="P32" s="247"/>
      <c r="Q32" s="223"/>
      <c r="R32" s="223"/>
      <c r="S32" s="223"/>
      <c r="T32" s="224"/>
      <c r="U32" s="223"/>
      <c r="V32" s="223"/>
      <c r="W32" s="223"/>
      <c r="X32" s="240"/>
      <c r="Y32" s="235"/>
      <c r="Z32" s="223"/>
      <c r="AA32" s="220"/>
      <c r="AB32" s="223"/>
      <c r="AC32" s="233" t="str">
        <f>IF(Q32="","",VLOOKUP(Q32,RawData!AA24:AB34,2,FALSE))</f>
        <v/>
      </c>
      <c r="AD32" s="221" t="str">
        <f>IF(R32="","",VLOOKUP(R32,RawData!X24:Y41,2,FALSE))</f>
        <v/>
      </c>
    </row>
    <row r="33" spans="1:30" s="89" customFormat="1" ht="39.9" customHeight="1" x14ac:dyDescent="0.35">
      <c r="A33" s="229"/>
      <c r="B33" s="98"/>
      <c r="C33" s="98"/>
      <c r="D33" s="98"/>
      <c r="E33" s="98"/>
      <c r="F33" s="96" t="str">
        <f t="shared" si="0"/>
        <v/>
      </c>
      <c r="G33" s="97" t="str">
        <f t="shared" ca="1" si="1"/>
        <v/>
      </c>
      <c r="H33" s="97" t="str">
        <f t="shared" ca="1" si="2"/>
        <v/>
      </c>
      <c r="I33" s="219" t="str">
        <f t="shared" ca="1" si="3"/>
        <v/>
      </c>
      <c r="J33" s="238"/>
      <c r="K33" s="238"/>
      <c r="L33" s="223"/>
      <c r="M33" s="98"/>
      <c r="N33" s="249"/>
      <c r="O33" s="249"/>
      <c r="P33" s="247"/>
      <c r="Q33" s="223"/>
      <c r="R33" s="223"/>
      <c r="S33" s="223"/>
      <c r="T33" s="224"/>
      <c r="U33" s="223"/>
      <c r="V33" s="223"/>
      <c r="W33" s="223"/>
      <c r="X33" s="240"/>
      <c r="Y33" s="235"/>
      <c r="Z33" s="223"/>
      <c r="AA33" s="220"/>
      <c r="AB33" s="223"/>
      <c r="AC33" s="233" t="str">
        <f>IF(Q33="","",VLOOKUP(Q33,RawData!AA25:AB35,2,FALSE))</f>
        <v/>
      </c>
      <c r="AD33" s="221" t="str">
        <f>IF(R33="","",VLOOKUP(R33,RawData!X25:Y42,2,FALSE))</f>
        <v/>
      </c>
    </row>
    <row r="34" spans="1:30" s="89" customFormat="1" ht="39.9" customHeight="1" x14ac:dyDescent="0.35">
      <c r="A34" s="229"/>
      <c r="B34" s="98"/>
      <c r="C34" s="98"/>
      <c r="D34" s="98"/>
      <c r="E34" s="98"/>
      <c r="F34" s="96" t="str">
        <f t="shared" si="0"/>
        <v/>
      </c>
      <c r="G34" s="97" t="str">
        <f t="shared" ca="1" si="1"/>
        <v/>
      </c>
      <c r="H34" s="97" t="str">
        <f t="shared" ca="1" si="2"/>
        <v/>
      </c>
      <c r="I34" s="219" t="str">
        <f t="shared" ca="1" si="3"/>
        <v/>
      </c>
      <c r="J34" s="238"/>
      <c r="K34" s="238"/>
      <c r="L34" s="223"/>
      <c r="M34" s="98"/>
      <c r="N34" s="249"/>
      <c r="O34" s="249"/>
      <c r="P34" s="247"/>
      <c r="Q34" s="223"/>
      <c r="R34" s="223"/>
      <c r="S34" s="223"/>
      <c r="T34" s="224"/>
      <c r="U34" s="223"/>
      <c r="V34" s="223"/>
      <c r="W34" s="223"/>
      <c r="X34" s="240"/>
      <c r="Y34" s="235"/>
      <c r="Z34" s="223"/>
      <c r="AA34" s="220"/>
      <c r="AB34" s="223"/>
      <c r="AC34" s="233" t="str">
        <f>IF(Q34="","",VLOOKUP(Q34,RawData!AA26:AB36,2,FALSE))</f>
        <v/>
      </c>
      <c r="AD34" s="221" t="str">
        <f>IF(R34="","",VLOOKUP(R34,RawData!X26:Y43,2,FALSE))</f>
        <v/>
      </c>
    </row>
    <row r="35" spans="1:30" s="89" customFormat="1" ht="39.9" customHeight="1" x14ac:dyDescent="0.35">
      <c r="A35" s="229"/>
      <c r="B35" s="220"/>
      <c r="C35" s="220"/>
      <c r="D35" s="98"/>
      <c r="E35" s="98"/>
      <c r="F35" s="96" t="str">
        <f t="shared" si="0"/>
        <v/>
      </c>
      <c r="G35" s="97" t="str">
        <f t="shared" ca="1" si="1"/>
        <v/>
      </c>
      <c r="H35" s="97" t="str">
        <f t="shared" ca="1" si="2"/>
        <v/>
      </c>
      <c r="I35" s="219" t="str">
        <f t="shared" ca="1" si="3"/>
        <v/>
      </c>
      <c r="J35" s="238"/>
      <c r="K35" s="238"/>
      <c r="L35" s="223"/>
      <c r="M35" s="220"/>
      <c r="N35" s="231"/>
      <c r="O35" s="231"/>
      <c r="P35" s="247"/>
      <c r="Q35" s="223"/>
      <c r="R35" s="223"/>
      <c r="S35" s="223"/>
      <c r="T35" s="222"/>
      <c r="U35" s="223"/>
      <c r="V35" s="223"/>
      <c r="W35" s="223"/>
      <c r="X35" s="240"/>
      <c r="Y35" s="235"/>
      <c r="Z35" s="223"/>
      <c r="AA35" s="220"/>
      <c r="AB35" s="223"/>
      <c r="AC35" s="233" t="str">
        <f>IF(Q35="","",VLOOKUP(Q35,RawData!AA27:AB37,2,FALSE))</f>
        <v/>
      </c>
      <c r="AD35" s="221" t="str">
        <f>IF(R35="","",VLOOKUP(R35,RawData!X27:Y44,2,FALSE))</f>
        <v/>
      </c>
    </row>
    <row r="36" spans="1:30" s="89" customFormat="1" ht="39.9" customHeight="1" x14ac:dyDescent="0.35">
      <c r="A36" s="229"/>
      <c r="B36" s="220"/>
      <c r="C36" s="220"/>
      <c r="D36" s="98"/>
      <c r="E36" s="98"/>
      <c r="F36" s="96" t="str">
        <f t="shared" si="0"/>
        <v/>
      </c>
      <c r="G36" s="97" t="str">
        <f t="shared" ca="1" si="1"/>
        <v/>
      </c>
      <c r="H36" s="97" t="str">
        <f t="shared" ca="1" si="2"/>
        <v/>
      </c>
      <c r="I36" s="219" t="str">
        <f t="shared" ca="1" si="3"/>
        <v/>
      </c>
      <c r="J36" s="238"/>
      <c r="K36" s="238"/>
      <c r="L36" s="223"/>
      <c r="M36" s="220"/>
      <c r="N36" s="231"/>
      <c r="O36" s="231"/>
      <c r="P36" s="247"/>
      <c r="Q36" s="223"/>
      <c r="R36" s="223"/>
      <c r="S36" s="223"/>
      <c r="T36" s="222"/>
      <c r="U36" s="223"/>
      <c r="V36" s="223"/>
      <c r="W36" s="223"/>
      <c r="X36" s="240"/>
      <c r="Y36" s="235"/>
      <c r="Z36" s="223"/>
      <c r="AA36" s="220"/>
      <c r="AB36" s="223"/>
      <c r="AC36" s="233" t="str">
        <f>IF(Q36="","",VLOOKUP(Q36,RawData!AA28:AB38,2,FALSE))</f>
        <v/>
      </c>
      <c r="AD36" s="221" t="str">
        <f>IF(R36="","",VLOOKUP(R36,RawData!X28:Y45,2,FALSE))</f>
        <v/>
      </c>
    </row>
    <row r="37" spans="1:30" s="89" customFormat="1" ht="39.9" customHeight="1" x14ac:dyDescent="0.35">
      <c r="A37" s="229"/>
      <c r="B37" s="220"/>
      <c r="C37" s="220"/>
      <c r="D37" s="98"/>
      <c r="E37" s="98"/>
      <c r="F37" s="96" t="str">
        <f t="shared" si="0"/>
        <v/>
      </c>
      <c r="G37" s="97" t="str">
        <f t="shared" ca="1" si="1"/>
        <v/>
      </c>
      <c r="H37" s="97" t="str">
        <f t="shared" ca="1" si="2"/>
        <v/>
      </c>
      <c r="I37" s="219" t="str">
        <f t="shared" ca="1" si="3"/>
        <v/>
      </c>
      <c r="J37" s="238"/>
      <c r="K37" s="238"/>
      <c r="L37" s="223"/>
      <c r="M37" s="220"/>
      <c r="N37" s="231"/>
      <c r="O37" s="231"/>
      <c r="P37" s="247"/>
      <c r="Q37" s="223"/>
      <c r="R37" s="223"/>
      <c r="S37" s="223"/>
      <c r="T37" s="222"/>
      <c r="U37" s="223"/>
      <c r="V37" s="223"/>
      <c r="W37" s="223"/>
      <c r="X37" s="240"/>
      <c r="Y37" s="235"/>
      <c r="Z37" s="223"/>
      <c r="AA37" s="220"/>
      <c r="AB37" s="223"/>
      <c r="AC37" s="233" t="str">
        <f>IF(Q37="","",VLOOKUP(Q37,RawData!AA29:AB39,2,FALSE))</f>
        <v/>
      </c>
      <c r="AD37" s="221" t="str">
        <f>IF(R37="","",VLOOKUP(R37,RawData!X29:Y46,2,FALSE))</f>
        <v/>
      </c>
    </row>
    <row r="38" spans="1:30" s="89" customFormat="1" ht="39.9" customHeight="1" x14ac:dyDescent="0.35">
      <c r="A38" s="229"/>
      <c r="B38" s="220"/>
      <c r="C38" s="220"/>
      <c r="D38" s="98"/>
      <c r="E38" s="98"/>
      <c r="F38" s="96" t="str">
        <f t="shared" si="0"/>
        <v/>
      </c>
      <c r="G38" s="97" t="str">
        <f t="shared" ca="1" si="1"/>
        <v/>
      </c>
      <c r="H38" s="97" t="str">
        <f t="shared" ca="1" si="2"/>
        <v/>
      </c>
      <c r="I38" s="219" t="str">
        <f t="shared" ca="1" si="3"/>
        <v/>
      </c>
      <c r="J38" s="238"/>
      <c r="K38" s="238"/>
      <c r="L38" s="223"/>
      <c r="M38" s="220"/>
      <c r="N38" s="231"/>
      <c r="O38" s="231"/>
      <c r="P38" s="247"/>
      <c r="Q38" s="223"/>
      <c r="R38" s="223"/>
      <c r="S38" s="223"/>
      <c r="T38" s="222"/>
      <c r="U38" s="223"/>
      <c r="V38" s="223"/>
      <c r="W38" s="223"/>
      <c r="X38" s="240"/>
      <c r="Y38" s="235"/>
      <c r="Z38" s="223"/>
      <c r="AA38" s="220"/>
      <c r="AB38" s="223"/>
      <c r="AC38" s="233" t="str">
        <f>IF(Q38="","",VLOOKUP(Q38,RawData!AA30:AB40,2,FALSE))</f>
        <v/>
      </c>
      <c r="AD38" s="221" t="str">
        <f>IF(R38="","",VLOOKUP(R38,RawData!X30:Y47,2,FALSE))</f>
        <v/>
      </c>
    </row>
    <row r="39" spans="1:30" s="89" customFormat="1" ht="39.9" customHeight="1" x14ac:dyDescent="0.35">
      <c r="A39" s="229"/>
      <c r="B39" s="220"/>
      <c r="C39" s="220"/>
      <c r="D39" s="98"/>
      <c r="E39" s="98"/>
      <c r="F39" s="96" t="str">
        <f t="shared" si="0"/>
        <v/>
      </c>
      <c r="G39" s="97" t="str">
        <f t="shared" ca="1" si="1"/>
        <v/>
      </c>
      <c r="H39" s="97" t="str">
        <f t="shared" ca="1" si="2"/>
        <v/>
      </c>
      <c r="I39" s="219" t="str">
        <f t="shared" ca="1" si="3"/>
        <v/>
      </c>
      <c r="J39" s="238"/>
      <c r="K39" s="238"/>
      <c r="L39" s="223"/>
      <c r="M39" s="220"/>
      <c r="N39" s="231"/>
      <c r="O39" s="231"/>
      <c r="P39" s="247"/>
      <c r="Q39" s="223"/>
      <c r="R39" s="223"/>
      <c r="S39" s="223"/>
      <c r="T39" s="222"/>
      <c r="U39" s="223"/>
      <c r="V39" s="223"/>
      <c r="W39" s="223"/>
      <c r="X39" s="240"/>
      <c r="Y39" s="235"/>
      <c r="Z39" s="223"/>
      <c r="AA39" s="220"/>
      <c r="AB39" s="223"/>
      <c r="AC39" s="233" t="str">
        <f>IF(Q39="","",VLOOKUP(Q39,RawData!AA31:AB41,2,FALSE))</f>
        <v/>
      </c>
      <c r="AD39" s="221" t="str">
        <f>IF(R39="","",VLOOKUP(R39,RawData!X31:Y48,2,FALSE))</f>
        <v/>
      </c>
    </row>
    <row r="40" spans="1:30" s="89" customFormat="1" ht="39.9" customHeight="1" x14ac:dyDescent="0.35">
      <c r="A40" s="229"/>
      <c r="B40" s="220"/>
      <c r="C40" s="220"/>
      <c r="D40" s="98"/>
      <c r="E40" s="98"/>
      <c r="F40" s="96" t="str">
        <f t="shared" si="0"/>
        <v/>
      </c>
      <c r="G40" s="97" t="str">
        <f t="shared" ca="1" si="1"/>
        <v/>
      </c>
      <c r="H40" s="97" t="str">
        <f t="shared" ca="1" si="2"/>
        <v/>
      </c>
      <c r="I40" s="219" t="str">
        <f t="shared" ca="1" si="3"/>
        <v/>
      </c>
      <c r="J40" s="238"/>
      <c r="K40" s="238"/>
      <c r="L40" s="223"/>
      <c r="M40" s="220"/>
      <c r="N40" s="231"/>
      <c r="O40" s="231"/>
      <c r="P40" s="247"/>
      <c r="Q40" s="223"/>
      <c r="R40" s="223"/>
      <c r="S40" s="223"/>
      <c r="T40" s="222"/>
      <c r="U40" s="223"/>
      <c r="V40" s="223"/>
      <c r="W40" s="223"/>
      <c r="X40" s="240"/>
      <c r="Y40" s="235"/>
      <c r="Z40" s="223"/>
      <c r="AA40" s="220"/>
      <c r="AB40" s="223"/>
      <c r="AC40" s="233" t="str">
        <f>IF(Q40="","",VLOOKUP(Q40,RawData!AA32:AB42,2,FALSE))</f>
        <v/>
      </c>
      <c r="AD40" s="221" t="str">
        <f>IF(R40="","",VLOOKUP(R40,RawData!X32:Y49,2,FALSE))</f>
        <v/>
      </c>
    </row>
    <row r="41" spans="1:30" s="89" customFormat="1" ht="39.9" customHeight="1" x14ac:dyDescent="0.35">
      <c r="A41" s="229"/>
      <c r="B41" s="220"/>
      <c r="C41" s="220"/>
      <c r="D41" s="98"/>
      <c r="E41" s="98"/>
      <c r="F41" s="96" t="str">
        <f t="shared" si="0"/>
        <v/>
      </c>
      <c r="G41" s="97" t="str">
        <f t="shared" ca="1" si="1"/>
        <v/>
      </c>
      <c r="H41" s="97" t="str">
        <f t="shared" ca="1" si="2"/>
        <v/>
      </c>
      <c r="I41" s="219" t="str">
        <f t="shared" ca="1" si="3"/>
        <v/>
      </c>
      <c r="J41" s="238"/>
      <c r="K41" s="238"/>
      <c r="L41" s="239"/>
      <c r="M41" s="220"/>
      <c r="N41" s="231"/>
      <c r="O41" s="231"/>
      <c r="P41" s="232"/>
      <c r="Q41" s="233"/>
      <c r="R41" s="219"/>
      <c r="S41" s="233"/>
      <c r="T41" s="222"/>
      <c r="U41" s="223"/>
      <c r="V41" s="223"/>
      <c r="W41" s="220"/>
      <c r="X41" s="219"/>
      <c r="Y41" s="235"/>
      <c r="Z41" s="221"/>
      <c r="AA41" s="220"/>
      <c r="AB41" s="221"/>
      <c r="AC41" s="233" t="str">
        <f>IF(Q41="","",VLOOKUP(Q41,RawData!AA33:AB43,2,FALSE))</f>
        <v/>
      </c>
      <c r="AD41" s="221" t="str">
        <f>IF(R41="","",VLOOKUP(R41,RawData!X33:Y50,2,FALSE))</f>
        <v/>
      </c>
    </row>
    <row r="42" spans="1:30" s="89" customFormat="1" ht="39.9" customHeight="1" x14ac:dyDescent="0.35">
      <c r="A42" s="229"/>
      <c r="B42" s="220"/>
      <c r="C42" s="220"/>
      <c r="D42" s="98"/>
      <c r="E42" s="98"/>
      <c r="F42" s="96" t="str">
        <f t="shared" si="0"/>
        <v/>
      </c>
      <c r="G42" s="97" t="str">
        <f t="shared" ca="1" si="1"/>
        <v/>
      </c>
      <c r="H42" s="97" t="str">
        <f t="shared" ca="1" si="2"/>
        <v/>
      </c>
      <c r="I42" s="219" t="str">
        <f t="shared" ca="1" si="3"/>
        <v/>
      </c>
      <c r="J42" s="238"/>
      <c r="K42" s="238"/>
      <c r="L42" s="223"/>
      <c r="M42" s="220"/>
      <c r="N42" s="231"/>
      <c r="O42" s="231"/>
      <c r="P42" s="232"/>
      <c r="Q42" s="223"/>
      <c r="R42" s="223"/>
      <c r="S42" s="233"/>
      <c r="T42" s="222"/>
      <c r="U42" s="223"/>
      <c r="V42" s="223"/>
      <c r="W42" s="223"/>
      <c r="X42" s="240"/>
      <c r="Y42" s="240"/>
      <c r="Z42" s="223"/>
      <c r="AA42" s="220"/>
      <c r="AB42" s="223"/>
      <c r="AC42" s="233" t="str">
        <f>IF(Q42="","",VLOOKUP(Q42,RawData!AA34:AB44,2,FALSE))</f>
        <v/>
      </c>
      <c r="AD42" s="221" t="str">
        <f>IF(R42="","",VLOOKUP(R42,RawData!X34:Y51,2,FALSE))</f>
        <v/>
      </c>
    </row>
    <row r="43" spans="1:30" s="89" customFormat="1" ht="39.9" customHeight="1" x14ac:dyDescent="0.35">
      <c r="A43" s="229"/>
      <c r="B43" s="220"/>
      <c r="C43" s="220"/>
      <c r="D43" s="98"/>
      <c r="E43" s="98"/>
      <c r="F43" s="96" t="str">
        <f t="shared" si="0"/>
        <v/>
      </c>
      <c r="G43" s="97" t="str">
        <f t="shared" ca="1" si="1"/>
        <v/>
      </c>
      <c r="H43" s="97" t="str">
        <f t="shared" ca="1" si="2"/>
        <v/>
      </c>
      <c r="I43" s="219" t="str">
        <f t="shared" ca="1" si="3"/>
        <v/>
      </c>
      <c r="J43" s="238"/>
      <c r="K43" s="238"/>
      <c r="L43" s="239"/>
      <c r="M43" s="220"/>
      <c r="N43" s="231"/>
      <c r="O43" s="231"/>
      <c r="P43" s="232"/>
      <c r="Q43" s="233"/>
      <c r="R43" s="220"/>
      <c r="S43" s="223"/>
      <c r="T43" s="220"/>
      <c r="U43" s="220"/>
      <c r="V43" s="220"/>
      <c r="W43" s="242"/>
      <c r="X43" s="219"/>
      <c r="Y43" s="240"/>
      <c r="Z43" s="221"/>
      <c r="AA43" s="229"/>
      <c r="AB43" s="221"/>
      <c r="AC43" s="233" t="str">
        <f>IF(Q43="","",VLOOKUP(Q43,RawData!AA35:AB45,2,FALSE))</f>
        <v/>
      </c>
      <c r="AD43" s="221" t="str">
        <f>IF(R43="","",VLOOKUP(R43,RawData!X35:Y52,2,FALSE))</f>
        <v/>
      </c>
    </row>
    <row r="44" spans="1:30" s="89" customFormat="1" ht="39.9" customHeight="1" x14ac:dyDescent="0.35">
      <c r="A44" s="229"/>
      <c r="B44" s="225"/>
      <c r="C44" s="225"/>
      <c r="D44" s="225"/>
      <c r="E44" s="225"/>
      <c r="F44" s="96" t="str">
        <f t="shared" si="0"/>
        <v/>
      </c>
      <c r="G44" s="97" t="str">
        <f t="shared" ca="1" si="1"/>
        <v/>
      </c>
      <c r="H44" s="97" t="str">
        <f t="shared" ca="1" si="2"/>
        <v/>
      </c>
      <c r="I44" s="219" t="str">
        <f t="shared" ca="1" si="3"/>
        <v/>
      </c>
      <c r="J44" s="238"/>
      <c r="K44" s="238"/>
      <c r="L44" s="223"/>
      <c r="M44" s="225"/>
      <c r="N44" s="249"/>
      <c r="O44" s="249"/>
      <c r="P44" s="247"/>
      <c r="Q44" s="223"/>
      <c r="R44" s="223"/>
      <c r="S44" s="223"/>
      <c r="T44" s="225"/>
      <c r="U44" s="223"/>
      <c r="V44" s="223"/>
      <c r="W44" s="223"/>
      <c r="X44" s="240"/>
      <c r="Y44" s="240"/>
      <c r="Z44" s="223"/>
      <c r="AA44" s="229"/>
      <c r="AB44" s="223"/>
      <c r="AC44" s="233" t="str">
        <f>IF(Q44="","",VLOOKUP(Q44,RawData!AA36:AB46,2,FALSE))</f>
        <v/>
      </c>
      <c r="AD44" s="221" t="str">
        <f>IF(R44="","",VLOOKUP(R44,RawData!X36:Y53,2,FALSE))</f>
        <v/>
      </c>
    </row>
    <row r="45" spans="1:30" s="89" customFormat="1" ht="39.9" customHeight="1" x14ac:dyDescent="0.35">
      <c r="A45" s="229"/>
      <c r="B45" s="220"/>
      <c r="C45" s="220"/>
      <c r="D45" s="98"/>
      <c r="E45" s="98"/>
      <c r="F45" s="96" t="str">
        <f t="shared" si="0"/>
        <v/>
      </c>
      <c r="G45" s="97" t="str">
        <f t="shared" ca="1" si="1"/>
        <v/>
      </c>
      <c r="H45" s="97" t="str">
        <f t="shared" ca="1" si="2"/>
        <v/>
      </c>
      <c r="I45" s="219" t="str">
        <f t="shared" ca="1" si="3"/>
        <v/>
      </c>
      <c r="J45" s="238"/>
      <c r="K45" s="238"/>
      <c r="L45" s="239"/>
      <c r="M45" s="220"/>
      <c r="N45" s="231"/>
      <c r="O45" s="231"/>
      <c r="P45" s="232"/>
      <c r="Q45" s="233"/>
      <c r="R45" s="219"/>
      <c r="S45" s="233"/>
      <c r="T45" s="220"/>
      <c r="U45" s="223"/>
      <c r="V45" s="223"/>
      <c r="W45" s="220"/>
      <c r="X45" s="219"/>
      <c r="Y45" s="240"/>
      <c r="Z45" s="221"/>
      <c r="AA45" s="229"/>
      <c r="AB45" s="221"/>
      <c r="AC45" s="233" t="str">
        <f>IF(Q45="","",VLOOKUP(Q45,RawData!AA37:AB47,2,FALSE))</f>
        <v/>
      </c>
      <c r="AD45" s="221" t="str">
        <f>IF(R45="","",VLOOKUP(R45,RawData!X37:Y54,2,FALSE))</f>
        <v/>
      </c>
    </row>
    <row r="46" spans="1:30" s="90" customFormat="1" ht="39.9" customHeight="1" x14ac:dyDescent="0.35">
      <c r="A46" s="229"/>
      <c r="B46" s="220"/>
      <c r="C46" s="220"/>
      <c r="D46" s="98"/>
      <c r="E46" s="98"/>
      <c r="F46" s="96" t="str">
        <f t="shared" si="0"/>
        <v/>
      </c>
      <c r="G46" s="97" t="str">
        <f t="shared" ca="1" si="1"/>
        <v/>
      </c>
      <c r="H46" s="97" t="str">
        <f t="shared" ca="1" si="2"/>
        <v/>
      </c>
      <c r="I46" s="219" t="str">
        <f t="shared" ca="1" si="3"/>
        <v/>
      </c>
      <c r="J46" s="238"/>
      <c r="K46" s="238"/>
      <c r="L46" s="239"/>
      <c r="M46" s="220"/>
      <c r="N46" s="231"/>
      <c r="O46" s="231"/>
      <c r="P46" s="232"/>
      <c r="Q46" s="233"/>
      <c r="R46" s="219"/>
      <c r="S46" s="233"/>
      <c r="T46" s="220"/>
      <c r="U46" s="223"/>
      <c r="V46" s="223"/>
      <c r="W46" s="220"/>
      <c r="X46" s="219"/>
      <c r="Y46" s="240"/>
      <c r="Z46" s="221"/>
      <c r="AA46" s="229"/>
      <c r="AB46" s="221"/>
      <c r="AC46" s="233" t="str">
        <f>IF(Q46="","",VLOOKUP(Q46,RawData!AA38:AB48,2,FALSE))</f>
        <v/>
      </c>
      <c r="AD46" s="221" t="str">
        <f>IF(R46="","",VLOOKUP(R46,RawData!X38:Y55,2,FALSE))</f>
        <v/>
      </c>
    </row>
    <row r="47" spans="1:30" s="90" customFormat="1" ht="39.9" customHeight="1" x14ac:dyDescent="0.35">
      <c r="A47" s="229"/>
      <c r="B47" s="220"/>
      <c r="C47" s="220"/>
      <c r="D47" s="98"/>
      <c r="E47" s="98"/>
      <c r="F47" s="96" t="str">
        <f t="shared" si="0"/>
        <v/>
      </c>
      <c r="G47" s="97" t="str">
        <f t="shared" ca="1" si="1"/>
        <v/>
      </c>
      <c r="H47" s="97" t="str">
        <f t="shared" ca="1" si="2"/>
        <v/>
      </c>
      <c r="I47" s="219" t="str">
        <f t="shared" ca="1" si="3"/>
        <v/>
      </c>
      <c r="J47" s="238"/>
      <c r="K47" s="238"/>
      <c r="L47" s="223"/>
      <c r="M47" s="220"/>
      <c r="N47" s="231"/>
      <c r="O47" s="231"/>
      <c r="P47" s="247"/>
      <c r="Q47" s="223"/>
      <c r="R47" s="223"/>
      <c r="S47" s="223"/>
      <c r="T47" s="220"/>
      <c r="U47" s="223"/>
      <c r="V47" s="223"/>
      <c r="W47" s="223"/>
      <c r="X47" s="240"/>
      <c r="Y47" s="240"/>
      <c r="Z47" s="223"/>
      <c r="AA47" s="229"/>
      <c r="AB47" s="223"/>
      <c r="AC47" s="233" t="str">
        <f>IF(Q47="","",VLOOKUP(Q47,RawData!AA39:AB49,2,FALSE))</f>
        <v/>
      </c>
      <c r="AD47" s="221" t="str">
        <f>IF(R47="","",VLOOKUP(R47,RawData!X39:Y56,2,FALSE))</f>
        <v/>
      </c>
    </row>
    <row r="48" spans="1:30" s="90" customFormat="1" ht="39.9" customHeight="1" x14ac:dyDescent="0.35">
      <c r="A48" s="229"/>
      <c r="B48" s="220"/>
      <c r="C48" s="220"/>
      <c r="D48" s="98"/>
      <c r="E48" s="98"/>
      <c r="F48" s="96" t="str">
        <f t="shared" si="0"/>
        <v/>
      </c>
      <c r="G48" s="97" t="str">
        <f t="shared" ca="1" si="1"/>
        <v/>
      </c>
      <c r="H48" s="97" t="str">
        <f t="shared" ca="1" si="2"/>
        <v/>
      </c>
      <c r="I48" s="219" t="str">
        <f t="shared" ca="1" si="3"/>
        <v/>
      </c>
      <c r="J48" s="238"/>
      <c r="K48" s="238"/>
      <c r="L48" s="223"/>
      <c r="M48" s="220"/>
      <c r="N48" s="231"/>
      <c r="O48" s="231"/>
      <c r="P48" s="247"/>
      <c r="Q48" s="223"/>
      <c r="R48" s="223"/>
      <c r="S48" s="223"/>
      <c r="T48" s="220"/>
      <c r="U48" s="223"/>
      <c r="V48" s="223"/>
      <c r="W48" s="221"/>
      <c r="X48" s="248"/>
      <c r="Y48" s="240"/>
      <c r="Z48" s="223"/>
      <c r="AA48" s="229"/>
      <c r="AB48" s="223"/>
      <c r="AC48" s="233" t="str">
        <f>IF(Q48="","",VLOOKUP(Q48,RawData!AA40:AB50,2,FALSE))</f>
        <v/>
      </c>
      <c r="AD48" s="221" t="str">
        <f>IF(R48="","",VLOOKUP(R48,RawData!X40:Y57,2,FALSE))</f>
        <v/>
      </c>
    </row>
    <row r="49" spans="1:30" s="90" customFormat="1" ht="39.9" customHeight="1" x14ac:dyDescent="0.35">
      <c r="A49" s="229"/>
      <c r="B49" s="220"/>
      <c r="C49" s="220"/>
      <c r="D49" s="98"/>
      <c r="E49" s="98"/>
      <c r="F49" s="96" t="str">
        <f t="shared" si="0"/>
        <v/>
      </c>
      <c r="G49" s="97" t="str">
        <f t="shared" ca="1" si="1"/>
        <v/>
      </c>
      <c r="H49" s="97" t="str">
        <f t="shared" ca="1" si="2"/>
        <v/>
      </c>
      <c r="I49" s="219" t="str">
        <f t="shared" ca="1" si="3"/>
        <v/>
      </c>
      <c r="J49" s="238"/>
      <c r="K49" s="238"/>
      <c r="L49" s="223"/>
      <c r="M49" s="220"/>
      <c r="N49" s="231"/>
      <c r="O49" s="231"/>
      <c r="P49" s="247"/>
      <c r="Q49" s="223"/>
      <c r="R49" s="223"/>
      <c r="S49" s="223"/>
      <c r="T49" s="220"/>
      <c r="U49" s="223"/>
      <c r="V49" s="223"/>
      <c r="W49" s="223"/>
      <c r="X49" s="248"/>
      <c r="Y49" s="240"/>
      <c r="Z49" s="223"/>
      <c r="AA49" s="229"/>
      <c r="AB49" s="223"/>
      <c r="AC49" s="233" t="str">
        <f>IF(Q49="","",VLOOKUP(Q49,RawData!AA41:AB51,2,FALSE))</f>
        <v/>
      </c>
      <c r="AD49" s="221" t="str">
        <f>IF(R49="","",VLOOKUP(R49,RawData!X41:Y58,2,FALSE))</f>
        <v/>
      </c>
    </row>
    <row r="50" spans="1:30" s="90" customFormat="1" ht="39.9" customHeight="1" x14ac:dyDescent="0.35">
      <c r="A50" s="229"/>
      <c r="B50" s="220"/>
      <c r="C50" s="220"/>
      <c r="D50" s="98"/>
      <c r="E50" s="98"/>
      <c r="F50" s="96" t="str">
        <f t="shared" si="0"/>
        <v/>
      </c>
      <c r="G50" s="97" t="str">
        <f t="shared" ca="1" si="1"/>
        <v/>
      </c>
      <c r="H50" s="97" t="str">
        <f t="shared" ca="1" si="2"/>
        <v/>
      </c>
      <c r="I50" s="219" t="str">
        <f t="shared" ca="1" si="3"/>
        <v/>
      </c>
      <c r="J50" s="238"/>
      <c r="K50" s="238"/>
      <c r="L50" s="223"/>
      <c r="M50" s="220"/>
      <c r="N50" s="231"/>
      <c r="O50" s="231"/>
      <c r="P50" s="247"/>
      <c r="Q50" s="223"/>
      <c r="R50" s="223"/>
      <c r="S50" s="223"/>
      <c r="T50" s="220"/>
      <c r="U50" s="223"/>
      <c r="V50" s="223"/>
      <c r="W50" s="223"/>
      <c r="X50" s="248"/>
      <c r="Y50" s="240"/>
      <c r="Z50" s="223"/>
      <c r="AA50" s="229"/>
      <c r="AB50" s="223"/>
      <c r="AC50" s="233" t="str">
        <f>IF(Q50="","",VLOOKUP(Q50,RawData!AA42:AB52,2,FALSE))</f>
        <v/>
      </c>
      <c r="AD50" s="221" t="str">
        <f>IF(R50="","",VLOOKUP(R50,RawData!X42:Y59,2,FALSE))</f>
        <v/>
      </c>
    </row>
    <row r="51" spans="1:30" s="90" customFormat="1" ht="39.9" customHeight="1" x14ac:dyDescent="0.35">
      <c r="A51" s="229"/>
      <c r="B51" s="220"/>
      <c r="C51" s="220"/>
      <c r="D51" s="98"/>
      <c r="E51" s="98"/>
      <c r="F51" s="96" t="str">
        <f t="shared" si="0"/>
        <v/>
      </c>
      <c r="G51" s="97" t="str">
        <f t="shared" ca="1" si="1"/>
        <v/>
      </c>
      <c r="H51" s="97" t="str">
        <f t="shared" ca="1" si="2"/>
        <v/>
      </c>
      <c r="I51" s="219" t="str">
        <f t="shared" ca="1" si="3"/>
        <v/>
      </c>
      <c r="J51" s="238"/>
      <c r="K51" s="238"/>
      <c r="L51" s="239"/>
      <c r="M51" s="220"/>
      <c r="N51" s="231"/>
      <c r="O51" s="231"/>
      <c r="P51" s="232"/>
      <c r="Q51" s="233"/>
      <c r="R51" s="219"/>
      <c r="S51" s="233"/>
      <c r="T51" s="220"/>
      <c r="U51" s="220"/>
      <c r="V51" s="220"/>
      <c r="W51" s="220"/>
      <c r="X51" s="243"/>
      <c r="Y51" s="240"/>
      <c r="Z51" s="221"/>
      <c r="AA51" s="229"/>
      <c r="AB51" s="221"/>
      <c r="AC51" s="233" t="str">
        <f>IF(Q51="","",VLOOKUP(Q51,RawData!AA43:AB53,2,FALSE))</f>
        <v/>
      </c>
      <c r="AD51" s="221" t="str">
        <f>IF(R51="","",VLOOKUP(R51,RawData!X43:Y60,2,FALSE))</f>
        <v/>
      </c>
    </row>
    <row r="52" spans="1:30" s="90" customFormat="1" ht="39.9" customHeight="1" x14ac:dyDescent="0.35">
      <c r="A52" s="229"/>
      <c r="B52" s="220"/>
      <c r="C52" s="220"/>
      <c r="D52" s="98"/>
      <c r="E52" s="98"/>
      <c r="F52" s="96" t="str">
        <f t="shared" si="0"/>
        <v/>
      </c>
      <c r="G52" s="97" t="str">
        <f t="shared" ca="1" si="1"/>
        <v/>
      </c>
      <c r="H52" s="97" t="str">
        <f t="shared" ca="1" si="2"/>
        <v/>
      </c>
      <c r="I52" s="219" t="str">
        <f t="shared" ca="1" si="3"/>
        <v/>
      </c>
      <c r="J52" s="238"/>
      <c r="K52" s="238"/>
      <c r="L52" s="239"/>
      <c r="M52" s="220"/>
      <c r="N52" s="231"/>
      <c r="O52" s="231"/>
      <c r="P52" s="232"/>
      <c r="Q52" s="233"/>
      <c r="R52" s="220"/>
      <c r="S52" s="233"/>
      <c r="T52" s="220"/>
      <c r="U52" s="223"/>
      <c r="V52" s="223"/>
      <c r="W52" s="242"/>
      <c r="X52" s="219"/>
      <c r="Y52" s="240"/>
      <c r="Z52" s="221"/>
      <c r="AA52" s="229"/>
      <c r="AB52" s="221"/>
      <c r="AC52" s="233" t="str">
        <f>IF(Q52="","",VLOOKUP(Q52,RawData!AA44:AB54,2,FALSE))</f>
        <v/>
      </c>
      <c r="AD52" s="221" t="str">
        <f>IF(R52="","",VLOOKUP(R52,RawData!X44:Y61,2,FALSE))</f>
        <v/>
      </c>
    </row>
    <row r="53" spans="1:30" s="90" customFormat="1" ht="39.9" customHeight="1" x14ac:dyDescent="0.35">
      <c r="A53" s="229"/>
      <c r="B53" s="220"/>
      <c r="C53" s="220"/>
      <c r="D53" s="98"/>
      <c r="E53" s="98"/>
      <c r="F53" s="96" t="str">
        <f t="shared" si="0"/>
        <v/>
      </c>
      <c r="G53" s="97" t="str">
        <f t="shared" ca="1" si="1"/>
        <v/>
      </c>
      <c r="H53" s="97" t="str">
        <f t="shared" ca="1" si="2"/>
        <v/>
      </c>
      <c r="I53" s="219" t="str">
        <f t="shared" ca="1" si="3"/>
        <v/>
      </c>
      <c r="J53" s="238"/>
      <c r="K53" s="238"/>
      <c r="L53" s="239"/>
      <c r="M53" s="220"/>
      <c r="N53" s="231"/>
      <c r="O53" s="231"/>
      <c r="P53" s="232"/>
      <c r="Q53" s="233"/>
      <c r="R53" s="220"/>
      <c r="S53" s="233"/>
      <c r="T53" s="220"/>
      <c r="U53" s="223"/>
      <c r="V53" s="223"/>
      <c r="W53" s="242"/>
      <c r="X53" s="243"/>
      <c r="Y53" s="240"/>
      <c r="Z53" s="221"/>
      <c r="AA53" s="229"/>
      <c r="AB53" s="221"/>
      <c r="AC53" s="233" t="str">
        <f>IF(Q53="","",VLOOKUP(Q53,RawData!AA45:AB55,2,FALSE))</f>
        <v/>
      </c>
      <c r="AD53" s="221" t="str">
        <f>IF(R53="","",VLOOKUP(R53,RawData!X45:Y62,2,FALSE))</f>
        <v/>
      </c>
    </row>
    <row r="54" spans="1:30" s="90" customFormat="1" ht="39.9" customHeight="1" x14ac:dyDescent="0.35">
      <c r="A54" s="229"/>
      <c r="B54" s="220"/>
      <c r="C54" s="220"/>
      <c r="D54" s="98"/>
      <c r="E54" s="98"/>
      <c r="F54" s="96" t="str">
        <f t="shared" si="0"/>
        <v/>
      </c>
      <c r="G54" s="97" t="str">
        <f t="shared" ca="1" si="1"/>
        <v/>
      </c>
      <c r="H54" s="97" t="str">
        <f t="shared" ca="1" si="2"/>
        <v/>
      </c>
      <c r="I54" s="219" t="str">
        <f t="shared" ca="1" si="3"/>
        <v/>
      </c>
      <c r="J54" s="238"/>
      <c r="K54" s="238"/>
      <c r="L54" s="239"/>
      <c r="M54" s="220"/>
      <c r="N54" s="231"/>
      <c r="O54" s="231"/>
      <c r="P54" s="232"/>
      <c r="Q54" s="233"/>
      <c r="R54" s="220"/>
      <c r="S54" s="233"/>
      <c r="T54" s="220"/>
      <c r="U54" s="223"/>
      <c r="V54" s="223"/>
      <c r="W54" s="242"/>
      <c r="X54" s="219"/>
      <c r="Y54" s="240"/>
      <c r="Z54" s="221"/>
      <c r="AA54" s="229"/>
      <c r="AB54" s="221"/>
      <c r="AC54" s="233" t="str">
        <f>IF(Q54="","",VLOOKUP(Q54,RawData!AA46:AB56,2,FALSE))</f>
        <v/>
      </c>
      <c r="AD54" s="221" t="str">
        <f>IF(R54="","",VLOOKUP(R54,RawData!X46:Y63,2,FALSE))</f>
        <v/>
      </c>
    </row>
    <row r="55" spans="1:30" s="90" customFormat="1" ht="39.9" customHeight="1" x14ac:dyDescent="0.35">
      <c r="A55" s="229"/>
      <c r="B55" s="220"/>
      <c r="C55" s="220"/>
      <c r="D55" s="98"/>
      <c r="E55" s="98"/>
      <c r="F55" s="96" t="str">
        <f t="shared" si="0"/>
        <v/>
      </c>
      <c r="G55" s="97" t="str">
        <f t="shared" ca="1" si="1"/>
        <v/>
      </c>
      <c r="H55" s="97" t="str">
        <f t="shared" ca="1" si="2"/>
        <v/>
      </c>
      <c r="I55" s="219" t="str">
        <f t="shared" ca="1" si="3"/>
        <v/>
      </c>
      <c r="J55" s="238"/>
      <c r="K55" s="238"/>
      <c r="L55" s="239"/>
      <c r="M55" s="220"/>
      <c r="N55" s="231"/>
      <c r="O55" s="231"/>
      <c r="P55" s="232"/>
      <c r="Q55" s="233"/>
      <c r="R55" s="220"/>
      <c r="S55" s="233"/>
      <c r="T55" s="220"/>
      <c r="U55" s="223"/>
      <c r="V55" s="223"/>
      <c r="W55" s="242"/>
      <c r="X55" s="219"/>
      <c r="Y55" s="240"/>
      <c r="Z55" s="221"/>
      <c r="AA55" s="229"/>
      <c r="AB55" s="221"/>
      <c r="AC55" s="233" t="str">
        <f>IF(Q55="","",VLOOKUP(Q55,RawData!AA47:AB57,2,FALSE))</f>
        <v/>
      </c>
      <c r="AD55" s="221" t="str">
        <f>IF(R55="","",VLOOKUP(R55,RawData!X47:Y64,2,FALSE))</f>
        <v/>
      </c>
    </row>
    <row r="56" spans="1:30" s="90" customFormat="1" ht="39.9" customHeight="1" x14ac:dyDescent="0.35">
      <c r="A56" s="229"/>
      <c r="B56" s="220"/>
      <c r="C56" s="220"/>
      <c r="D56" s="98"/>
      <c r="E56" s="98"/>
      <c r="F56" s="96" t="str">
        <f t="shared" si="0"/>
        <v/>
      </c>
      <c r="G56" s="97" t="str">
        <f t="shared" ca="1" si="1"/>
        <v/>
      </c>
      <c r="H56" s="97" t="str">
        <f t="shared" ca="1" si="2"/>
        <v/>
      </c>
      <c r="I56" s="219" t="str">
        <f t="shared" ca="1" si="3"/>
        <v/>
      </c>
      <c r="J56" s="238"/>
      <c r="K56" s="238"/>
      <c r="L56" s="239"/>
      <c r="M56" s="220"/>
      <c r="N56" s="231"/>
      <c r="O56" s="231"/>
      <c r="P56" s="232"/>
      <c r="Q56" s="233"/>
      <c r="R56" s="233"/>
      <c r="S56" s="233"/>
      <c r="T56" s="220"/>
      <c r="U56" s="223"/>
      <c r="V56" s="223"/>
      <c r="W56" s="242"/>
      <c r="X56" s="219"/>
      <c r="Y56" s="240"/>
      <c r="Z56" s="221"/>
      <c r="AA56" s="229"/>
      <c r="AB56" s="221"/>
      <c r="AC56" s="233" t="str">
        <f>IF(Q56="","",VLOOKUP(Q56,RawData!AA48:AB58,2,FALSE))</f>
        <v/>
      </c>
      <c r="AD56" s="221" t="str">
        <f>IF(R56="","",VLOOKUP(R56,RawData!X48:Y65,2,FALSE))</f>
        <v/>
      </c>
    </row>
    <row r="57" spans="1:30" s="90" customFormat="1" ht="39.9" customHeight="1" x14ac:dyDescent="0.35">
      <c r="A57" s="229"/>
      <c r="B57" s="220"/>
      <c r="C57" s="220"/>
      <c r="D57" s="98"/>
      <c r="E57" s="98"/>
      <c r="F57" s="96" t="str">
        <f t="shared" si="0"/>
        <v/>
      </c>
      <c r="G57" s="97" t="str">
        <f t="shared" ca="1" si="1"/>
        <v/>
      </c>
      <c r="H57" s="97" t="str">
        <f t="shared" ca="1" si="2"/>
        <v/>
      </c>
      <c r="I57" s="219" t="str">
        <f t="shared" ca="1" si="3"/>
        <v/>
      </c>
      <c r="J57" s="238"/>
      <c r="K57" s="238"/>
      <c r="L57" s="239"/>
      <c r="M57" s="220"/>
      <c r="N57" s="231"/>
      <c r="O57" s="231"/>
      <c r="P57" s="232"/>
      <c r="Q57" s="233"/>
      <c r="R57" s="233"/>
      <c r="S57" s="233"/>
      <c r="T57" s="220"/>
      <c r="U57" s="223"/>
      <c r="V57" s="223"/>
      <c r="W57" s="242"/>
      <c r="X57" s="219"/>
      <c r="Y57" s="240"/>
      <c r="Z57" s="221"/>
      <c r="AA57" s="229"/>
      <c r="AB57" s="221"/>
      <c r="AC57" s="233" t="str">
        <f>IF(Q57="","",VLOOKUP(Q57,RawData!AA49:AB59,2,FALSE))</f>
        <v/>
      </c>
      <c r="AD57" s="221" t="str">
        <f>IF(R57="","",VLOOKUP(R57,RawData!X49:Y66,2,FALSE))</f>
        <v/>
      </c>
    </row>
    <row r="58" spans="1:30" s="90" customFormat="1" ht="39.9" customHeight="1" x14ac:dyDescent="0.35">
      <c r="A58" s="229"/>
      <c r="B58" s="223"/>
      <c r="C58" s="223"/>
      <c r="D58" s="240"/>
      <c r="E58" s="240"/>
      <c r="F58" s="96" t="str">
        <f t="shared" si="0"/>
        <v/>
      </c>
      <c r="G58" s="97" t="str">
        <f t="shared" ca="1" si="1"/>
        <v/>
      </c>
      <c r="H58" s="97" t="str">
        <f t="shared" ca="1" si="2"/>
        <v/>
      </c>
      <c r="I58" s="219" t="str">
        <f t="shared" ca="1" si="3"/>
        <v/>
      </c>
      <c r="J58" s="238"/>
      <c r="K58" s="238"/>
      <c r="L58" s="223"/>
      <c r="M58" s="223"/>
      <c r="N58" s="231"/>
      <c r="O58" s="231"/>
      <c r="P58" s="247"/>
      <c r="Q58" s="223"/>
      <c r="R58" s="223"/>
      <c r="S58" s="223"/>
      <c r="T58" s="223"/>
      <c r="U58" s="223"/>
      <c r="V58" s="223"/>
      <c r="W58" s="223"/>
      <c r="X58" s="248"/>
      <c r="Y58" s="240"/>
      <c r="Z58" s="238"/>
      <c r="AA58" s="229"/>
      <c r="AB58" s="223"/>
      <c r="AC58" s="233" t="str">
        <f>IF(Q58="","",VLOOKUP(Q58,RawData!AA50:AB60,2,FALSE))</f>
        <v/>
      </c>
      <c r="AD58" s="221" t="str">
        <f>IF(R58="","",VLOOKUP(R58,RawData!X50:Y67,2,FALSE))</f>
        <v/>
      </c>
    </row>
    <row r="59" spans="1:30" s="90" customFormat="1" ht="39.9" customHeight="1" x14ac:dyDescent="0.35">
      <c r="A59" s="229"/>
      <c r="B59" s="223"/>
      <c r="C59" s="223"/>
      <c r="D59" s="240"/>
      <c r="E59" s="240"/>
      <c r="F59" s="96" t="str">
        <f t="shared" si="0"/>
        <v/>
      </c>
      <c r="G59" s="97" t="str">
        <f t="shared" ca="1" si="1"/>
        <v/>
      </c>
      <c r="H59" s="97" t="str">
        <f t="shared" ca="1" si="2"/>
        <v/>
      </c>
      <c r="I59" s="219" t="str">
        <f t="shared" ca="1" si="3"/>
        <v/>
      </c>
      <c r="J59" s="238"/>
      <c r="K59" s="238"/>
      <c r="L59" s="223"/>
      <c r="M59" s="223"/>
      <c r="N59" s="231"/>
      <c r="O59" s="231"/>
      <c r="P59" s="247"/>
      <c r="Q59" s="223"/>
      <c r="R59" s="223"/>
      <c r="S59" s="223"/>
      <c r="T59" s="223"/>
      <c r="U59" s="223"/>
      <c r="V59" s="223"/>
      <c r="W59" s="223"/>
      <c r="X59" s="240"/>
      <c r="Y59" s="240"/>
      <c r="Z59" s="238"/>
      <c r="AA59" s="229"/>
      <c r="AB59" s="223"/>
      <c r="AC59" s="233" t="str">
        <f>IF(Q59="","",VLOOKUP(Q59,RawData!AA51:AB61,2,FALSE))</f>
        <v/>
      </c>
      <c r="AD59" s="221" t="str">
        <f>IF(R59="","",VLOOKUP(R59,RawData!X51:Y68,2,FALSE))</f>
        <v/>
      </c>
    </row>
    <row r="60" spans="1:30" s="90" customFormat="1" ht="39.9" customHeight="1" x14ac:dyDescent="0.35">
      <c r="A60" s="229"/>
      <c r="B60" s="223"/>
      <c r="C60" s="223"/>
      <c r="D60" s="240"/>
      <c r="E60" s="240"/>
      <c r="F60" s="96" t="str">
        <f t="shared" si="0"/>
        <v/>
      </c>
      <c r="G60" s="97" t="str">
        <f t="shared" ca="1" si="1"/>
        <v/>
      </c>
      <c r="H60" s="97" t="str">
        <f t="shared" ca="1" si="2"/>
        <v/>
      </c>
      <c r="I60" s="219" t="str">
        <f t="shared" ca="1" si="3"/>
        <v/>
      </c>
      <c r="J60" s="238"/>
      <c r="K60" s="238"/>
      <c r="L60" s="223"/>
      <c r="M60" s="223"/>
      <c r="N60" s="231"/>
      <c r="O60" s="231"/>
      <c r="P60" s="247"/>
      <c r="Q60" s="223"/>
      <c r="R60" s="223"/>
      <c r="S60" s="223"/>
      <c r="T60" s="223"/>
      <c r="U60" s="223"/>
      <c r="V60" s="223"/>
      <c r="W60" s="223"/>
      <c r="X60" s="248"/>
      <c r="Y60" s="240"/>
      <c r="Z60" s="238"/>
      <c r="AA60" s="229"/>
      <c r="AB60" s="223"/>
      <c r="AC60" s="233" t="str">
        <f>IF(Q60="","",VLOOKUP(Q60,RawData!AA52:AB62,2,FALSE))</f>
        <v/>
      </c>
      <c r="AD60" s="221" t="str">
        <f>IF(R60="","",VLOOKUP(R60,RawData!X52:Y69,2,FALSE))</f>
        <v/>
      </c>
    </row>
    <row r="61" spans="1:30" s="90" customFormat="1" ht="39.9" customHeight="1" x14ac:dyDescent="0.35">
      <c r="A61" s="229"/>
      <c r="B61" s="223"/>
      <c r="C61" s="223"/>
      <c r="D61" s="240"/>
      <c r="E61" s="240"/>
      <c r="F61" s="96" t="str">
        <f t="shared" si="0"/>
        <v/>
      </c>
      <c r="G61" s="97" t="str">
        <f t="shared" ca="1" si="1"/>
        <v/>
      </c>
      <c r="H61" s="97" t="str">
        <f t="shared" ca="1" si="2"/>
        <v/>
      </c>
      <c r="I61" s="219" t="str">
        <f t="shared" ca="1" si="3"/>
        <v/>
      </c>
      <c r="J61" s="238"/>
      <c r="K61" s="238"/>
      <c r="L61" s="223"/>
      <c r="M61" s="223"/>
      <c r="N61" s="231"/>
      <c r="O61" s="231"/>
      <c r="P61" s="247"/>
      <c r="Q61" s="223"/>
      <c r="R61" s="223"/>
      <c r="S61" s="223"/>
      <c r="T61" s="223"/>
      <c r="U61" s="223"/>
      <c r="V61" s="223"/>
      <c r="W61" s="223"/>
      <c r="X61" s="248"/>
      <c r="Y61" s="240"/>
      <c r="Z61" s="238"/>
      <c r="AA61" s="229"/>
      <c r="AB61" s="223"/>
      <c r="AC61" s="233" t="str">
        <f>IF(Q61="","",VLOOKUP(Q61,RawData!AA53:AB63,2,FALSE))</f>
        <v/>
      </c>
      <c r="AD61" s="221" t="str">
        <f>IF(R61="","",VLOOKUP(R61,RawData!X53:Y70,2,FALSE))</f>
        <v/>
      </c>
    </row>
    <row r="62" spans="1:30" s="90" customFormat="1" ht="39.9" customHeight="1" x14ac:dyDescent="0.35">
      <c r="A62" s="229"/>
      <c r="B62" s="223"/>
      <c r="C62" s="223"/>
      <c r="D62" s="240"/>
      <c r="E62" s="240"/>
      <c r="F62" s="96" t="str">
        <f t="shared" si="0"/>
        <v/>
      </c>
      <c r="G62" s="97" t="str">
        <f t="shared" ca="1" si="1"/>
        <v/>
      </c>
      <c r="H62" s="97" t="str">
        <f t="shared" ca="1" si="2"/>
        <v/>
      </c>
      <c r="I62" s="219" t="str">
        <f t="shared" ca="1" si="3"/>
        <v/>
      </c>
      <c r="J62" s="238"/>
      <c r="K62" s="238"/>
      <c r="L62" s="223"/>
      <c r="M62" s="223"/>
      <c r="N62" s="231"/>
      <c r="O62" s="231"/>
      <c r="P62" s="247"/>
      <c r="Q62" s="223"/>
      <c r="R62" s="223"/>
      <c r="S62" s="223"/>
      <c r="T62" s="223"/>
      <c r="U62" s="223"/>
      <c r="V62" s="223"/>
      <c r="W62" s="223"/>
      <c r="X62" s="240"/>
      <c r="Y62" s="240"/>
      <c r="Z62" s="238"/>
      <c r="AA62" s="229"/>
      <c r="AB62" s="223"/>
      <c r="AC62" s="233" t="str">
        <f>IF(Q62="","",VLOOKUP(Q62,RawData!AA54:AB64,2,FALSE))</f>
        <v/>
      </c>
      <c r="AD62" s="221" t="str">
        <f>IF(R62="","",VLOOKUP(R62,RawData!X54:Y71,2,FALSE))</f>
        <v/>
      </c>
    </row>
    <row r="63" spans="1:30" s="90" customFormat="1" ht="39.9" customHeight="1" x14ac:dyDescent="0.35">
      <c r="A63" s="229"/>
      <c r="B63" s="223"/>
      <c r="C63" s="225"/>
      <c r="D63" s="225"/>
      <c r="E63" s="225"/>
      <c r="F63" s="96" t="str">
        <f t="shared" si="0"/>
        <v/>
      </c>
      <c r="G63" s="97" t="str">
        <f t="shared" ca="1" si="1"/>
        <v/>
      </c>
      <c r="H63" s="97" t="str">
        <f t="shared" ca="1" si="2"/>
        <v/>
      </c>
      <c r="I63" s="219" t="str">
        <f t="shared" ca="1" si="3"/>
        <v/>
      </c>
      <c r="J63" s="238"/>
      <c r="K63" s="238"/>
      <c r="L63" s="223"/>
      <c r="M63" s="225"/>
      <c r="N63" s="226"/>
      <c r="O63" s="226"/>
      <c r="P63" s="247"/>
      <c r="Q63" s="223"/>
      <c r="R63" s="223"/>
      <c r="S63" s="233"/>
      <c r="T63" s="225"/>
      <c r="U63" s="223"/>
      <c r="V63" s="223"/>
      <c r="W63" s="223"/>
      <c r="X63" s="248"/>
      <c r="Y63" s="240"/>
      <c r="Z63" s="238"/>
      <c r="AA63" s="229"/>
      <c r="AB63" s="223"/>
      <c r="AC63" s="233" t="str">
        <f>IF(Q63="","",VLOOKUP(Q63,RawData!AA55:AB65,2,FALSE))</f>
        <v/>
      </c>
      <c r="AD63" s="221" t="str">
        <f>IF(R63="","",VLOOKUP(R63,RawData!X55:Y72,2,FALSE))</f>
        <v/>
      </c>
    </row>
    <row r="64" spans="1:30" s="90" customFormat="1" ht="39.9" customHeight="1" x14ac:dyDescent="0.35">
      <c r="A64" s="229"/>
      <c r="B64" s="223"/>
      <c r="C64" s="225"/>
      <c r="D64" s="225"/>
      <c r="E64" s="225"/>
      <c r="F64" s="96" t="str">
        <f t="shared" si="0"/>
        <v/>
      </c>
      <c r="G64" s="97" t="str">
        <f t="shared" ca="1" si="1"/>
        <v/>
      </c>
      <c r="H64" s="97" t="str">
        <f t="shared" ca="1" si="2"/>
        <v/>
      </c>
      <c r="I64" s="219" t="str">
        <f t="shared" ca="1" si="3"/>
        <v/>
      </c>
      <c r="J64" s="238"/>
      <c r="K64" s="238"/>
      <c r="L64" s="223"/>
      <c r="M64" s="225"/>
      <c r="N64" s="249"/>
      <c r="O64" s="249"/>
      <c r="P64" s="247"/>
      <c r="Q64" s="223"/>
      <c r="R64" s="223"/>
      <c r="S64" s="223"/>
      <c r="T64" s="225"/>
      <c r="U64" s="223"/>
      <c r="V64" s="223"/>
      <c r="W64" s="223"/>
      <c r="X64" s="248"/>
      <c r="Y64" s="240"/>
      <c r="Z64" s="238"/>
      <c r="AA64" s="229"/>
      <c r="AB64" s="223"/>
      <c r="AC64" s="233" t="str">
        <f>IF(Q64="","",VLOOKUP(Q64,RawData!AA56:AB66,2,FALSE))</f>
        <v/>
      </c>
      <c r="AD64" s="221" t="str">
        <f>IF(R64="","",VLOOKUP(R64,RawData!X56:Y73,2,FALSE))</f>
        <v/>
      </c>
    </row>
    <row r="65" spans="1:30" s="90" customFormat="1" ht="39.9" customHeight="1" x14ac:dyDescent="0.35">
      <c r="A65" s="229"/>
      <c r="B65" s="223"/>
      <c r="C65" s="225"/>
      <c r="D65" s="225"/>
      <c r="E65" s="225"/>
      <c r="F65" s="96" t="str">
        <f t="shared" si="0"/>
        <v/>
      </c>
      <c r="G65" s="97" t="str">
        <f t="shared" ca="1" si="1"/>
        <v/>
      </c>
      <c r="H65" s="97" t="str">
        <f t="shared" ca="1" si="2"/>
        <v/>
      </c>
      <c r="I65" s="219" t="str">
        <f t="shared" ca="1" si="3"/>
        <v/>
      </c>
      <c r="J65" s="238"/>
      <c r="K65" s="238"/>
      <c r="L65" s="223"/>
      <c r="M65" s="225"/>
      <c r="N65" s="249"/>
      <c r="O65" s="249"/>
      <c r="P65" s="247"/>
      <c r="Q65" s="223"/>
      <c r="R65" s="223"/>
      <c r="S65" s="223"/>
      <c r="T65" s="225"/>
      <c r="U65" s="223"/>
      <c r="V65" s="223"/>
      <c r="W65" s="223"/>
      <c r="X65" s="248"/>
      <c r="Y65" s="240"/>
      <c r="Z65" s="238"/>
      <c r="AA65" s="229"/>
      <c r="AB65" s="223"/>
      <c r="AC65" s="233" t="str">
        <f>IF(Q65="","",VLOOKUP(Q65,RawData!AA57:AB67,2,FALSE))</f>
        <v/>
      </c>
      <c r="AD65" s="221" t="str">
        <f>IF(R65="","",VLOOKUP(R65,RawData!X57:Y74,2,FALSE))</f>
        <v/>
      </c>
    </row>
    <row r="66" spans="1:30" s="90" customFormat="1" ht="39.9" customHeight="1" x14ac:dyDescent="0.35">
      <c r="A66" s="229"/>
      <c r="B66" s="223"/>
      <c r="C66" s="220"/>
      <c r="D66" s="240"/>
      <c r="E66" s="98"/>
      <c r="F66" s="96" t="str">
        <f t="shared" si="0"/>
        <v/>
      </c>
      <c r="G66" s="97" t="str">
        <f t="shared" ca="1" si="1"/>
        <v/>
      </c>
      <c r="H66" s="97" t="str">
        <f t="shared" ca="1" si="2"/>
        <v/>
      </c>
      <c r="I66" s="219" t="str">
        <f t="shared" ca="1" si="3"/>
        <v/>
      </c>
      <c r="J66" s="238"/>
      <c r="K66" s="238"/>
      <c r="L66" s="239"/>
      <c r="M66" s="220"/>
      <c r="N66" s="231"/>
      <c r="O66" s="231"/>
      <c r="P66" s="232"/>
      <c r="Q66" s="233"/>
      <c r="R66" s="220"/>
      <c r="S66" s="233"/>
      <c r="T66" s="220"/>
      <c r="U66" s="223"/>
      <c r="V66" s="223"/>
      <c r="W66" s="242"/>
      <c r="X66" s="219"/>
      <c r="Y66" s="240"/>
      <c r="Z66" s="221"/>
      <c r="AA66" s="229"/>
      <c r="AB66" s="221"/>
      <c r="AC66" s="233" t="str">
        <f>IF(Q66="","",VLOOKUP(Q66,RawData!AA58:AB68,2,FALSE))</f>
        <v/>
      </c>
      <c r="AD66" s="221" t="str">
        <f>IF(R66="","",VLOOKUP(R66,RawData!X58:Y75,2,FALSE))</f>
        <v/>
      </c>
    </row>
    <row r="67" spans="1:30" s="90" customFormat="1" ht="39.9" customHeight="1" x14ac:dyDescent="0.35">
      <c r="A67" s="229"/>
      <c r="B67" s="223"/>
      <c r="C67" s="98"/>
      <c r="D67" s="98"/>
      <c r="E67" s="228"/>
      <c r="F67" s="96" t="str">
        <f t="shared" si="0"/>
        <v/>
      </c>
      <c r="G67" s="97" t="str">
        <f t="shared" ca="1" si="1"/>
        <v/>
      </c>
      <c r="H67" s="97" t="str">
        <f t="shared" ca="1" si="2"/>
        <v/>
      </c>
      <c r="I67" s="219" t="str">
        <f t="shared" ca="1" si="3"/>
        <v/>
      </c>
      <c r="J67" s="238"/>
      <c r="K67" s="238"/>
      <c r="L67" s="223"/>
      <c r="M67" s="98"/>
      <c r="N67" s="249"/>
      <c r="O67" s="249"/>
      <c r="P67" s="247"/>
      <c r="Q67" s="223"/>
      <c r="R67" s="223"/>
      <c r="S67" s="223"/>
      <c r="T67" s="98"/>
      <c r="U67" s="223"/>
      <c r="V67" s="223"/>
      <c r="W67" s="223"/>
      <c r="X67" s="240"/>
      <c r="Y67" s="240"/>
      <c r="Z67" s="223"/>
      <c r="AA67" s="229"/>
      <c r="AB67" s="223"/>
      <c r="AC67" s="233" t="str">
        <f>IF(Q67="","",VLOOKUP(Q67,RawData!AA59:AB69,2,FALSE))</f>
        <v/>
      </c>
      <c r="AD67" s="221" t="str">
        <f>IF(R67="","",VLOOKUP(R67,RawData!X59:Y76,2,FALSE))</f>
        <v/>
      </c>
    </row>
    <row r="68" spans="1:30" s="90" customFormat="1" ht="39.9" customHeight="1" x14ac:dyDescent="0.35">
      <c r="A68" s="229"/>
      <c r="B68" s="223"/>
      <c r="C68" s="220"/>
      <c r="D68" s="98"/>
      <c r="E68" s="98"/>
      <c r="F68" s="96" t="str">
        <f t="shared" si="0"/>
        <v/>
      </c>
      <c r="G68" s="97" t="str">
        <f t="shared" ca="1" si="1"/>
        <v/>
      </c>
      <c r="H68" s="97" t="str">
        <f t="shared" ca="1" si="2"/>
        <v/>
      </c>
      <c r="I68" s="219" t="str">
        <f t="shared" ca="1" si="3"/>
        <v/>
      </c>
      <c r="J68" s="230"/>
      <c r="K68" s="230"/>
      <c r="L68" s="244"/>
      <c r="M68" s="220"/>
      <c r="N68" s="231"/>
      <c r="O68" s="231"/>
      <c r="P68" s="232"/>
      <c r="Q68" s="233"/>
      <c r="R68" s="234"/>
      <c r="S68" s="233"/>
      <c r="T68" s="222"/>
      <c r="U68" s="220"/>
      <c r="V68" s="220"/>
      <c r="W68" s="229"/>
      <c r="X68" s="234"/>
      <c r="Y68" s="235"/>
      <c r="Z68" s="221"/>
      <c r="AA68" s="220"/>
      <c r="AB68" s="221"/>
      <c r="AC68" s="233" t="str">
        <f>IF(Q68="","",VLOOKUP(Q68,RawData!AA60:AB70,2,FALSE))</f>
        <v/>
      </c>
      <c r="AD68" s="221" t="str">
        <f>IF(R68="","",VLOOKUP(R68,RawData!X60:Y77,2,FALSE))</f>
        <v/>
      </c>
    </row>
    <row r="69" spans="1:30" s="90" customFormat="1" ht="39.9" customHeight="1" x14ac:dyDescent="0.35">
      <c r="A69" s="229"/>
      <c r="B69" s="220"/>
      <c r="C69" s="220"/>
      <c r="D69" s="98"/>
      <c r="E69" s="98"/>
      <c r="F69" s="96" t="str">
        <f t="shared" si="0"/>
        <v/>
      </c>
      <c r="G69" s="97" t="str">
        <f t="shared" ca="1" si="1"/>
        <v/>
      </c>
      <c r="H69" s="97" t="str">
        <f t="shared" ca="1" si="2"/>
        <v/>
      </c>
      <c r="I69" s="219" t="str">
        <f t="shared" ca="1" si="3"/>
        <v/>
      </c>
      <c r="J69" s="230"/>
      <c r="K69" s="230"/>
      <c r="L69" s="239"/>
      <c r="M69" s="220"/>
      <c r="N69" s="231"/>
      <c r="O69" s="231"/>
      <c r="P69" s="232"/>
      <c r="Q69" s="233"/>
      <c r="R69" s="219"/>
      <c r="S69" s="233"/>
      <c r="T69" s="222"/>
      <c r="U69" s="227"/>
      <c r="V69" s="227"/>
      <c r="W69" s="220"/>
      <c r="X69" s="219"/>
      <c r="Y69" s="235"/>
      <c r="Z69" s="221"/>
      <c r="AA69" s="220"/>
      <c r="AB69" s="221"/>
      <c r="AC69" s="233" t="str">
        <f>IF(Q69="","",VLOOKUP(Q69,RawData!AA61:AB71,2,FALSE))</f>
        <v/>
      </c>
      <c r="AD69" s="221" t="str">
        <f>IF(R69="","",VLOOKUP(R69,RawData!X61:Y78,2,FALSE))</f>
        <v/>
      </c>
    </row>
    <row r="70" spans="1:30" s="90" customFormat="1" ht="39.9" customHeight="1" x14ac:dyDescent="0.35">
      <c r="A70" s="229"/>
      <c r="B70" s="220"/>
      <c r="C70" s="220"/>
      <c r="D70" s="98"/>
      <c r="E70" s="98"/>
      <c r="F70" s="96" t="str">
        <f t="shared" si="0"/>
        <v/>
      </c>
      <c r="G70" s="97" t="str">
        <f t="shared" ca="1" si="1"/>
        <v/>
      </c>
      <c r="H70" s="97" t="str">
        <f t="shared" ca="1" si="2"/>
        <v/>
      </c>
      <c r="I70" s="219" t="str">
        <f t="shared" ca="1" si="3"/>
        <v/>
      </c>
      <c r="J70" s="238"/>
      <c r="K70" s="238"/>
      <c r="L70" s="239"/>
      <c r="M70" s="220"/>
      <c r="N70" s="231"/>
      <c r="O70" s="231"/>
      <c r="P70" s="232"/>
      <c r="Q70" s="233"/>
      <c r="R70" s="219"/>
      <c r="S70" s="223"/>
      <c r="T70" s="222"/>
      <c r="U70" s="223"/>
      <c r="V70" s="223"/>
      <c r="W70" s="220"/>
      <c r="X70" s="219"/>
      <c r="Y70" s="240"/>
      <c r="Z70" s="221"/>
      <c r="AA70" s="220"/>
      <c r="AB70" s="221"/>
      <c r="AC70" s="233" t="str">
        <f>IF(Q70="","",VLOOKUP(Q70,RawData!AA62:AB72,2,FALSE))</f>
        <v/>
      </c>
      <c r="AD70" s="221" t="str">
        <f>IF(R70="","",VLOOKUP(R70,RawData!X62:Y79,2,FALSE))</f>
        <v/>
      </c>
    </row>
    <row r="71" spans="1:30" s="90" customFormat="1" ht="39.9" customHeight="1" x14ac:dyDescent="0.35">
      <c r="A71" s="229"/>
      <c r="B71" s="220"/>
      <c r="C71" s="220"/>
      <c r="D71" s="98"/>
      <c r="E71" s="98"/>
      <c r="F71" s="96" t="str">
        <f t="shared" si="0"/>
        <v/>
      </c>
      <c r="G71" s="97" t="str">
        <f t="shared" ca="1" si="1"/>
        <v/>
      </c>
      <c r="H71" s="97" t="str">
        <f t="shared" ca="1" si="2"/>
        <v/>
      </c>
      <c r="I71" s="219" t="str">
        <f t="shared" ca="1" si="3"/>
        <v/>
      </c>
      <c r="J71" s="238"/>
      <c r="K71" s="238"/>
      <c r="L71" s="239"/>
      <c r="M71" s="220"/>
      <c r="N71" s="231"/>
      <c r="O71" s="231"/>
      <c r="P71" s="232"/>
      <c r="Q71" s="233"/>
      <c r="R71" s="219"/>
      <c r="S71" s="233"/>
      <c r="T71" s="222"/>
      <c r="U71" s="223"/>
      <c r="V71" s="223"/>
      <c r="W71" s="220"/>
      <c r="X71" s="219"/>
      <c r="Y71" s="240"/>
      <c r="Z71" s="221"/>
      <c r="AA71" s="220"/>
      <c r="AB71" s="221"/>
      <c r="AC71" s="233" t="str">
        <f>IF(Q71="","",VLOOKUP(Q71,RawData!AA63:AB73,2,FALSE))</f>
        <v/>
      </c>
      <c r="AD71" s="221" t="str">
        <f>IF(R71="","",VLOOKUP(R71,RawData!X63:Y80,2,FALSE))</f>
        <v/>
      </c>
    </row>
    <row r="72" spans="1:30" s="90" customFormat="1" ht="39.9" customHeight="1" x14ac:dyDescent="0.35">
      <c r="A72" s="229"/>
      <c r="B72" s="225"/>
      <c r="C72" s="225"/>
      <c r="D72" s="225"/>
      <c r="E72" s="225"/>
      <c r="F72" s="96" t="str">
        <f t="shared" si="0"/>
        <v/>
      </c>
      <c r="G72" s="97" t="str">
        <f t="shared" ca="1" si="1"/>
        <v/>
      </c>
      <c r="H72" s="97" t="str">
        <f t="shared" ca="1" si="2"/>
        <v/>
      </c>
      <c r="I72" s="219" t="str">
        <f t="shared" ca="1" si="3"/>
        <v/>
      </c>
      <c r="J72" s="238"/>
      <c r="K72" s="238"/>
      <c r="L72" s="223"/>
      <c r="M72" s="225"/>
      <c r="N72" s="249"/>
      <c r="O72" s="249"/>
      <c r="P72" s="232"/>
      <c r="Q72" s="223"/>
      <c r="R72" s="223"/>
      <c r="S72" s="223"/>
      <c r="T72" s="225"/>
      <c r="U72" s="223"/>
      <c r="V72" s="223"/>
      <c r="W72" s="223"/>
      <c r="X72" s="240"/>
      <c r="Y72" s="240"/>
      <c r="Z72" s="223"/>
      <c r="AA72" s="220"/>
      <c r="AB72" s="223"/>
      <c r="AC72" s="233" t="str">
        <f>IF(Q72="","",VLOOKUP(Q72,RawData!AA64:AB74,2,FALSE))</f>
        <v/>
      </c>
      <c r="AD72" s="221" t="str">
        <f>IF(R72="","",VLOOKUP(R72,RawData!X64:Y81,2,FALSE))</f>
        <v/>
      </c>
    </row>
    <row r="73" spans="1:30" s="90" customFormat="1" ht="39.9" customHeight="1" x14ac:dyDescent="0.35">
      <c r="A73" s="229"/>
      <c r="B73" s="98"/>
      <c r="C73" s="228"/>
      <c r="D73" s="98"/>
      <c r="E73" s="98"/>
      <c r="F73" s="96" t="str">
        <f t="shared" si="0"/>
        <v/>
      </c>
      <c r="G73" s="97" t="str">
        <f t="shared" ca="1" si="1"/>
        <v/>
      </c>
      <c r="H73" s="97" t="str">
        <f t="shared" ca="1" si="2"/>
        <v/>
      </c>
      <c r="I73" s="219" t="str">
        <f t="shared" ca="1" si="3"/>
        <v/>
      </c>
      <c r="J73" s="238"/>
      <c r="K73" s="238"/>
      <c r="L73" s="223"/>
      <c r="M73" s="225"/>
      <c r="N73" s="226"/>
      <c r="O73" s="226"/>
      <c r="P73" s="232"/>
      <c r="Q73" s="223"/>
      <c r="R73" s="223"/>
      <c r="S73" s="223"/>
      <c r="T73" s="225"/>
      <c r="U73" s="223"/>
      <c r="V73" s="223"/>
      <c r="W73" s="223"/>
      <c r="X73" s="240"/>
      <c r="Y73" s="240"/>
      <c r="Z73" s="223"/>
      <c r="AA73" s="220"/>
      <c r="AB73" s="223"/>
      <c r="AC73" s="233" t="str">
        <f>IF(Q73="","",VLOOKUP(Q73,RawData!AA65:AB75,2,FALSE))</f>
        <v/>
      </c>
      <c r="AD73" s="221" t="str">
        <f>IF(R73="","",VLOOKUP(R73,RawData!X65:Y82,2,FALSE))</f>
        <v/>
      </c>
    </row>
    <row r="74" spans="1:30" s="90" customFormat="1" ht="39.9" customHeight="1" x14ac:dyDescent="0.35">
      <c r="A74" s="229"/>
      <c r="B74" s="225"/>
      <c r="C74" s="225"/>
      <c r="D74" s="225"/>
      <c r="E74" s="225"/>
      <c r="F74" s="96" t="str">
        <f t="shared" si="0"/>
        <v/>
      </c>
      <c r="G74" s="97" t="str">
        <f t="shared" ca="1" si="1"/>
        <v/>
      </c>
      <c r="H74" s="97" t="str">
        <f t="shared" ca="1" si="2"/>
        <v/>
      </c>
      <c r="I74" s="219" t="str">
        <f t="shared" ca="1" si="3"/>
        <v/>
      </c>
      <c r="J74" s="238"/>
      <c r="K74" s="238"/>
      <c r="L74" s="223"/>
      <c r="M74" s="225"/>
      <c r="N74" s="249"/>
      <c r="O74" s="249"/>
      <c r="P74" s="247"/>
      <c r="Q74" s="223"/>
      <c r="R74" s="223"/>
      <c r="S74" s="233"/>
      <c r="T74" s="225"/>
      <c r="U74" s="223"/>
      <c r="V74" s="223"/>
      <c r="W74" s="223"/>
      <c r="X74" s="240"/>
      <c r="Y74" s="240"/>
      <c r="Z74" s="238"/>
      <c r="AA74" s="220"/>
      <c r="AB74" s="223"/>
      <c r="AC74" s="233" t="str">
        <f>IF(Q74="","",VLOOKUP(Q74,RawData!AA66:AB76,2,FALSE))</f>
        <v/>
      </c>
      <c r="AD74" s="221" t="str">
        <f>IF(R74="","",VLOOKUP(R74,RawData!X66:Y83,2,FALSE))</f>
        <v/>
      </c>
    </row>
    <row r="75" spans="1:30" s="90" customFormat="1" ht="39.9" customHeight="1" x14ac:dyDescent="0.35">
      <c r="A75" s="229"/>
      <c r="B75" s="220"/>
      <c r="C75" s="220"/>
      <c r="D75" s="98"/>
      <c r="E75" s="98"/>
      <c r="F75" s="96" t="str">
        <f t="shared" ref="F75:F101" si="4">IF(O75&gt;0.75*N75,"ACV OVER 75% SPENT. START VARIATION/REPLACEMENT PROCESS","")</f>
        <v/>
      </c>
      <c r="G75" s="97" t="str">
        <f t="shared" ca="1" si="1"/>
        <v/>
      </c>
      <c r="H75" s="97" t="str">
        <f t="shared" ca="1" si="2"/>
        <v/>
      </c>
      <c r="I75" s="219" t="str">
        <f t="shared" ca="1" si="3"/>
        <v/>
      </c>
      <c r="J75" s="238"/>
      <c r="K75" s="238"/>
      <c r="L75" s="239"/>
      <c r="M75" s="220"/>
      <c r="N75" s="231"/>
      <c r="O75" s="231"/>
      <c r="P75" s="232"/>
      <c r="Q75" s="233"/>
      <c r="R75" s="219"/>
      <c r="S75" s="233"/>
      <c r="T75" s="220"/>
      <c r="U75" s="220"/>
      <c r="V75" s="220"/>
      <c r="W75" s="220"/>
      <c r="X75" s="243"/>
      <c r="Y75" s="235"/>
      <c r="Z75" s="221"/>
      <c r="AA75" s="220"/>
      <c r="AB75" s="221"/>
      <c r="AC75" s="233" t="str">
        <f>IF(Q75="","",VLOOKUP(Q75,RawData!AA67:AB77,2,FALSE))</f>
        <v/>
      </c>
      <c r="AD75" s="221" t="str">
        <f>IF(R75="","",VLOOKUP(R75,RawData!X67:Y84,2,FALSE))</f>
        <v/>
      </c>
    </row>
    <row r="76" spans="1:30" s="90" customFormat="1" ht="39.9" customHeight="1" x14ac:dyDescent="0.35">
      <c r="A76" s="229"/>
      <c r="B76" s="220"/>
      <c r="C76" s="220"/>
      <c r="D76" s="98"/>
      <c r="E76" s="98"/>
      <c r="F76" s="96" t="str">
        <f t="shared" si="4"/>
        <v/>
      </c>
      <c r="G76" s="97" t="str">
        <f t="shared" ref="G76:G101" ca="1" si="5">IF(K76="","",IF(K76-NOW()&lt;180,"START CONTRACT VARIATION",""))</f>
        <v/>
      </c>
      <c r="H76" s="97" t="str">
        <f t="shared" ref="H76:H101" ca="1" si="6">IF(K76="","",IF(K76-NOW()&lt;365,"START REPLACEMENT PROCESS",""))</f>
        <v/>
      </c>
      <c r="I76" s="219" t="str">
        <f t="shared" ref="I76:I139" ca="1" si="7">IF(H76="","","yes")</f>
        <v/>
      </c>
      <c r="J76" s="238"/>
      <c r="K76" s="238"/>
      <c r="L76" s="239"/>
      <c r="M76" s="220"/>
      <c r="N76" s="231"/>
      <c r="O76" s="231"/>
      <c r="P76" s="232"/>
      <c r="Q76" s="233"/>
      <c r="R76" s="98"/>
      <c r="S76" s="233"/>
      <c r="T76" s="222"/>
      <c r="U76" s="227"/>
      <c r="V76" s="227"/>
      <c r="W76" s="220"/>
      <c r="X76" s="219"/>
      <c r="Y76" s="235"/>
      <c r="Z76" s="221"/>
      <c r="AA76" s="220"/>
      <c r="AB76" s="221"/>
      <c r="AC76" s="233" t="str">
        <f>IF(Q76="","",VLOOKUP(Q76,RawData!AA68:AB78,2,FALSE))</f>
        <v/>
      </c>
      <c r="AD76" s="221" t="str">
        <f>IF(R76="","",VLOOKUP(R76,RawData!X68:Y85,2,FALSE))</f>
        <v/>
      </c>
    </row>
    <row r="77" spans="1:30" s="90" customFormat="1" ht="39.9" customHeight="1" x14ac:dyDescent="0.35">
      <c r="A77" s="229"/>
      <c r="B77" s="223"/>
      <c r="C77" s="223"/>
      <c r="D77" s="240"/>
      <c r="E77" s="240"/>
      <c r="F77" s="96" t="str">
        <f t="shared" si="4"/>
        <v/>
      </c>
      <c r="G77" s="97" t="str">
        <f t="shared" ca="1" si="5"/>
        <v/>
      </c>
      <c r="H77" s="97" t="str">
        <f t="shared" ca="1" si="6"/>
        <v/>
      </c>
      <c r="I77" s="219" t="str">
        <f t="shared" ca="1" si="7"/>
        <v/>
      </c>
      <c r="J77" s="238"/>
      <c r="K77" s="238"/>
      <c r="L77" s="223"/>
      <c r="M77" s="223"/>
      <c r="N77" s="231"/>
      <c r="O77" s="231"/>
      <c r="P77" s="247"/>
      <c r="Q77" s="223"/>
      <c r="R77" s="223"/>
      <c r="S77" s="223"/>
      <c r="T77" s="223"/>
      <c r="U77" s="223"/>
      <c r="V77" s="223"/>
      <c r="W77" s="223"/>
      <c r="X77" s="240"/>
      <c r="Y77" s="240"/>
      <c r="Z77" s="238"/>
      <c r="AA77" s="220"/>
      <c r="AB77" s="223"/>
      <c r="AC77" s="233" t="str">
        <f>IF(Q77="","",VLOOKUP(Q77,RawData!AA69:AB79,2,FALSE))</f>
        <v/>
      </c>
      <c r="AD77" s="221" t="str">
        <f>IF(R77="","",VLOOKUP(R77,RawData!X69:Y86,2,FALSE))</f>
        <v/>
      </c>
    </row>
    <row r="78" spans="1:30" s="90" customFormat="1" ht="39.9" customHeight="1" x14ac:dyDescent="0.35">
      <c r="A78" s="229"/>
      <c r="B78" s="220"/>
      <c r="C78" s="220"/>
      <c r="D78" s="98"/>
      <c r="E78" s="98"/>
      <c r="F78" s="96" t="str">
        <f t="shared" si="4"/>
        <v/>
      </c>
      <c r="G78" s="97" t="str">
        <f t="shared" ca="1" si="5"/>
        <v/>
      </c>
      <c r="H78" s="97" t="str">
        <f t="shared" ca="1" si="6"/>
        <v/>
      </c>
      <c r="I78" s="219" t="str">
        <f t="shared" ca="1" si="7"/>
        <v/>
      </c>
      <c r="J78" s="238"/>
      <c r="K78" s="238"/>
      <c r="L78" s="239"/>
      <c r="M78" s="220"/>
      <c r="N78" s="231"/>
      <c r="O78" s="231"/>
      <c r="P78" s="232"/>
      <c r="Q78" s="233"/>
      <c r="R78" s="98"/>
      <c r="S78" s="233"/>
      <c r="T78" s="220"/>
      <c r="U78" s="220"/>
      <c r="V78" s="223"/>
      <c r="W78" s="220"/>
      <c r="X78" s="219"/>
      <c r="Y78" s="240"/>
      <c r="Z78" s="221"/>
      <c r="AA78" s="229"/>
      <c r="AB78" s="221"/>
      <c r="AC78" s="233" t="str">
        <f>IF(Q78="","",VLOOKUP(Q78,RawData!AA70:AB80,2,FALSE))</f>
        <v/>
      </c>
      <c r="AD78" s="221" t="str">
        <f>IF(R78="","",VLOOKUP(R78,RawData!X70:Y87,2,FALSE))</f>
        <v/>
      </c>
    </row>
    <row r="79" spans="1:30" s="90" customFormat="1" ht="39.9" customHeight="1" x14ac:dyDescent="0.35">
      <c r="A79" s="229"/>
      <c r="B79" s="220"/>
      <c r="C79" s="220"/>
      <c r="D79" s="98"/>
      <c r="E79" s="98"/>
      <c r="F79" s="96" t="str">
        <f t="shared" si="4"/>
        <v/>
      </c>
      <c r="G79" s="97" t="str">
        <f t="shared" ca="1" si="5"/>
        <v/>
      </c>
      <c r="H79" s="97" t="str">
        <f t="shared" ca="1" si="6"/>
        <v/>
      </c>
      <c r="I79" s="219" t="str">
        <f t="shared" ca="1" si="7"/>
        <v/>
      </c>
      <c r="J79" s="238"/>
      <c r="K79" s="238"/>
      <c r="L79" s="239"/>
      <c r="M79" s="220"/>
      <c r="N79" s="231"/>
      <c r="O79" s="231"/>
      <c r="P79" s="232"/>
      <c r="Q79" s="233"/>
      <c r="R79" s="98"/>
      <c r="S79" s="233"/>
      <c r="T79" s="220"/>
      <c r="U79" s="220"/>
      <c r="V79" s="220"/>
      <c r="W79" s="220"/>
      <c r="X79" s="243"/>
      <c r="Y79" s="240"/>
      <c r="Z79" s="221"/>
      <c r="AA79" s="229"/>
      <c r="AB79" s="221"/>
      <c r="AC79" s="233" t="str">
        <f>IF(Q79="","",VLOOKUP(Q79,RawData!AA71:AB81,2,FALSE))</f>
        <v/>
      </c>
      <c r="AD79" s="221" t="str">
        <f>IF(R79="","",VLOOKUP(R79,RawData!X71:Y88,2,FALSE))</f>
        <v/>
      </c>
    </row>
    <row r="80" spans="1:30" s="90" customFormat="1" ht="39.9" customHeight="1" x14ac:dyDescent="0.35">
      <c r="A80" s="229"/>
      <c r="B80" s="220"/>
      <c r="C80" s="220"/>
      <c r="D80" s="98"/>
      <c r="E80" s="98"/>
      <c r="F80" s="96" t="str">
        <f t="shared" si="4"/>
        <v/>
      </c>
      <c r="G80" s="97" t="str">
        <f t="shared" ca="1" si="5"/>
        <v/>
      </c>
      <c r="H80" s="97" t="str">
        <f t="shared" ca="1" si="6"/>
        <v/>
      </c>
      <c r="I80" s="219" t="str">
        <f t="shared" ca="1" si="7"/>
        <v/>
      </c>
      <c r="J80" s="238"/>
      <c r="K80" s="238"/>
      <c r="L80" s="239"/>
      <c r="M80" s="220"/>
      <c r="N80" s="231"/>
      <c r="O80" s="231"/>
      <c r="P80" s="232"/>
      <c r="Q80" s="233"/>
      <c r="R80" s="98"/>
      <c r="S80" s="233"/>
      <c r="T80" s="222"/>
      <c r="U80" s="227"/>
      <c r="V80" s="227"/>
      <c r="W80" s="220"/>
      <c r="X80" s="219"/>
      <c r="Y80" s="240"/>
      <c r="Z80" s="221"/>
      <c r="AA80" s="229"/>
      <c r="AB80" s="221"/>
      <c r="AC80" s="233" t="str">
        <f>IF(Q80="","",VLOOKUP(Q80,RawData!AA72:AB82,2,FALSE))</f>
        <v/>
      </c>
      <c r="AD80" s="221" t="str">
        <f>IF(R80="","",VLOOKUP(R80,RawData!X72:Y89,2,FALSE))</f>
        <v/>
      </c>
    </row>
    <row r="81" spans="1:30" s="90" customFormat="1" ht="39.9" customHeight="1" x14ac:dyDescent="0.35">
      <c r="A81" s="229"/>
      <c r="B81" s="220"/>
      <c r="C81" s="220"/>
      <c r="D81" s="98"/>
      <c r="E81" s="98"/>
      <c r="F81" s="96" t="str">
        <f t="shared" si="4"/>
        <v/>
      </c>
      <c r="G81" s="97" t="str">
        <f t="shared" ca="1" si="5"/>
        <v/>
      </c>
      <c r="H81" s="97" t="str">
        <f t="shared" ca="1" si="6"/>
        <v/>
      </c>
      <c r="I81" s="219" t="str">
        <f t="shared" ca="1" si="7"/>
        <v/>
      </c>
      <c r="J81" s="250"/>
      <c r="K81" s="250"/>
      <c r="L81" s="239"/>
      <c r="M81" s="220"/>
      <c r="N81" s="231"/>
      <c r="O81" s="231"/>
      <c r="P81" s="232"/>
      <c r="Q81" s="233"/>
      <c r="R81" s="98"/>
      <c r="S81" s="233"/>
      <c r="T81" s="222"/>
      <c r="U81" s="227"/>
      <c r="V81" s="227"/>
      <c r="W81" s="220"/>
      <c r="X81" s="219"/>
      <c r="Y81" s="240"/>
      <c r="Z81" s="221"/>
      <c r="AA81" s="229"/>
      <c r="AB81" s="221"/>
      <c r="AC81" s="233" t="str">
        <f>IF(Q81="","",VLOOKUP(Q81,RawData!AA73:AB83,2,FALSE))</f>
        <v/>
      </c>
      <c r="AD81" s="221" t="str">
        <f>IF(R81="","",VLOOKUP(R81,RawData!X73:Y90,2,FALSE))</f>
        <v/>
      </c>
    </row>
    <row r="82" spans="1:30" s="90" customFormat="1" ht="39.9" customHeight="1" x14ac:dyDescent="0.35">
      <c r="A82" s="229"/>
      <c r="B82" s="220"/>
      <c r="C82" s="220"/>
      <c r="D82" s="98"/>
      <c r="E82" s="98"/>
      <c r="F82" s="96" t="str">
        <f t="shared" si="4"/>
        <v/>
      </c>
      <c r="G82" s="97" t="str">
        <f t="shared" ca="1" si="5"/>
        <v/>
      </c>
      <c r="H82" s="97" t="str">
        <f t="shared" ca="1" si="6"/>
        <v/>
      </c>
      <c r="I82" s="219" t="str">
        <f t="shared" ca="1" si="7"/>
        <v/>
      </c>
      <c r="J82" s="238"/>
      <c r="K82" s="238"/>
      <c r="L82" s="239"/>
      <c r="M82" s="220"/>
      <c r="N82" s="231"/>
      <c r="O82" s="231"/>
      <c r="P82" s="232"/>
      <c r="Q82" s="233"/>
      <c r="R82" s="233"/>
      <c r="S82" s="233"/>
      <c r="T82" s="220"/>
      <c r="U82" s="220"/>
      <c r="V82" s="220"/>
      <c r="W82" s="220"/>
      <c r="X82" s="219"/>
      <c r="Y82" s="240"/>
      <c r="Z82" s="221"/>
      <c r="AA82" s="229"/>
      <c r="AB82" s="221"/>
      <c r="AC82" s="233" t="str">
        <f>IF(Q82="","",VLOOKUP(Q82,RawData!AA74:AB84,2,FALSE))</f>
        <v/>
      </c>
      <c r="AD82" s="221" t="str">
        <f>IF(R82="","",VLOOKUP(R82,RawData!X74:Y91,2,FALSE))</f>
        <v/>
      </c>
    </row>
    <row r="83" spans="1:30" s="90" customFormat="1" ht="39.9" customHeight="1" x14ac:dyDescent="0.35">
      <c r="A83" s="229"/>
      <c r="B83" s="220"/>
      <c r="C83" s="220"/>
      <c r="D83" s="98"/>
      <c r="E83" s="98"/>
      <c r="F83" s="96" t="str">
        <f t="shared" si="4"/>
        <v/>
      </c>
      <c r="G83" s="97" t="str">
        <f t="shared" ca="1" si="5"/>
        <v/>
      </c>
      <c r="H83" s="97" t="str">
        <f t="shared" ca="1" si="6"/>
        <v/>
      </c>
      <c r="I83" s="219" t="str">
        <f t="shared" ca="1" si="7"/>
        <v/>
      </c>
      <c r="J83" s="238"/>
      <c r="K83" s="238"/>
      <c r="L83" s="239"/>
      <c r="M83" s="220"/>
      <c r="N83" s="231"/>
      <c r="O83" s="231"/>
      <c r="P83" s="232"/>
      <c r="Q83" s="233"/>
      <c r="R83" s="233"/>
      <c r="S83" s="233"/>
      <c r="T83" s="220"/>
      <c r="U83" s="220"/>
      <c r="V83" s="220"/>
      <c r="W83" s="242"/>
      <c r="X83" s="219"/>
      <c r="Y83" s="240"/>
      <c r="Z83" s="221"/>
      <c r="AA83" s="229"/>
      <c r="AB83" s="221"/>
      <c r="AC83" s="233" t="str">
        <f>IF(Q83="","",VLOOKUP(Q83,RawData!AA75:AB85,2,FALSE))</f>
        <v/>
      </c>
      <c r="AD83" s="221" t="str">
        <f>IF(R83="","",VLOOKUP(R83,RawData!X75:Y92,2,FALSE))</f>
        <v/>
      </c>
    </row>
    <row r="84" spans="1:30" s="90" customFormat="1" ht="39.9" customHeight="1" x14ac:dyDescent="0.35">
      <c r="A84" s="229"/>
      <c r="B84" s="220"/>
      <c r="C84" s="220"/>
      <c r="D84" s="98"/>
      <c r="E84" s="98"/>
      <c r="F84" s="96" t="str">
        <f t="shared" si="4"/>
        <v/>
      </c>
      <c r="G84" s="97" t="str">
        <f t="shared" ca="1" si="5"/>
        <v/>
      </c>
      <c r="H84" s="97" t="str">
        <f t="shared" ca="1" si="6"/>
        <v/>
      </c>
      <c r="I84" s="219" t="str">
        <f t="shared" ca="1" si="7"/>
        <v/>
      </c>
      <c r="J84" s="238"/>
      <c r="K84" s="238"/>
      <c r="L84" s="239"/>
      <c r="M84" s="220"/>
      <c r="N84" s="231"/>
      <c r="O84" s="231"/>
      <c r="P84" s="232"/>
      <c r="Q84" s="233"/>
      <c r="R84" s="220"/>
      <c r="S84" s="233"/>
      <c r="T84" s="220"/>
      <c r="U84" s="220"/>
      <c r="V84" s="220"/>
      <c r="W84" s="242"/>
      <c r="X84" s="219"/>
      <c r="Y84" s="240"/>
      <c r="Z84" s="221"/>
      <c r="AA84" s="229"/>
      <c r="AB84" s="221"/>
      <c r="AC84" s="233" t="str">
        <f>IF(Q84="","",VLOOKUP(Q84,RawData!AA76:AB86,2,FALSE))</f>
        <v/>
      </c>
      <c r="AD84" s="221" t="str">
        <f>IF(R84="","",VLOOKUP(R84,RawData!X76:Y93,2,FALSE))</f>
        <v/>
      </c>
    </row>
    <row r="85" spans="1:30" s="90" customFormat="1" ht="39.9" customHeight="1" x14ac:dyDescent="0.35">
      <c r="A85" s="229"/>
      <c r="B85" s="98"/>
      <c r="C85" s="228"/>
      <c r="D85" s="98"/>
      <c r="E85" s="98"/>
      <c r="F85" s="96" t="str">
        <f t="shared" si="4"/>
        <v/>
      </c>
      <c r="G85" s="97" t="str">
        <f t="shared" ca="1" si="5"/>
        <v/>
      </c>
      <c r="H85" s="97" t="str">
        <f t="shared" ca="1" si="6"/>
        <v/>
      </c>
      <c r="I85" s="219" t="str">
        <f t="shared" ca="1" si="7"/>
        <v/>
      </c>
      <c r="J85" s="238"/>
      <c r="K85" s="238"/>
      <c r="L85" s="223"/>
      <c r="M85" s="225"/>
      <c r="N85" s="226"/>
      <c r="O85" s="226"/>
      <c r="P85" s="232"/>
      <c r="Q85" s="223"/>
      <c r="R85" s="223"/>
      <c r="S85" s="233"/>
      <c r="T85" s="225"/>
      <c r="U85" s="223"/>
      <c r="V85" s="223"/>
      <c r="W85" s="223"/>
      <c r="X85" s="248"/>
      <c r="Y85" s="240"/>
      <c r="Z85" s="223"/>
      <c r="AA85" s="229"/>
      <c r="AB85" s="223"/>
      <c r="AC85" s="233" t="str">
        <f>IF(Q85="","",VLOOKUP(Q85,RawData!AA77:AB87,2,FALSE))</f>
        <v/>
      </c>
      <c r="AD85" s="221" t="str">
        <f>IF(R85="","",VLOOKUP(R85,RawData!X77:Y94,2,FALSE))</f>
        <v/>
      </c>
    </row>
    <row r="86" spans="1:30" s="90" customFormat="1" ht="39.9" customHeight="1" x14ac:dyDescent="0.35">
      <c r="A86" s="229"/>
      <c r="B86" s="220"/>
      <c r="C86" s="220"/>
      <c r="D86" s="98"/>
      <c r="E86" s="98"/>
      <c r="F86" s="96" t="str">
        <f t="shared" si="4"/>
        <v/>
      </c>
      <c r="G86" s="97" t="str">
        <f t="shared" ca="1" si="5"/>
        <v/>
      </c>
      <c r="H86" s="97" t="str">
        <f t="shared" ca="1" si="6"/>
        <v/>
      </c>
      <c r="I86" s="219" t="str">
        <f t="shared" ca="1" si="7"/>
        <v/>
      </c>
      <c r="J86" s="238"/>
      <c r="K86" s="238"/>
      <c r="L86" s="239"/>
      <c r="M86" s="220"/>
      <c r="N86" s="231"/>
      <c r="O86" s="231"/>
      <c r="P86" s="232"/>
      <c r="Q86" s="233"/>
      <c r="R86" s="220"/>
      <c r="S86" s="233"/>
      <c r="T86" s="220"/>
      <c r="U86" s="223"/>
      <c r="V86" s="223"/>
      <c r="W86" s="242"/>
      <c r="X86" s="219"/>
      <c r="Y86" s="240"/>
      <c r="Z86" s="221"/>
      <c r="AA86" s="229"/>
      <c r="AB86" s="221"/>
      <c r="AC86" s="233" t="str">
        <f>IF(Q86="","",VLOOKUP(Q86,RawData!AA78:AB88,2,FALSE))</f>
        <v/>
      </c>
      <c r="AD86" s="221" t="str">
        <f>IF(R86="","",VLOOKUP(R86,RawData!X78:Y95,2,FALSE))</f>
        <v/>
      </c>
    </row>
    <row r="87" spans="1:30" s="90" customFormat="1" ht="39.9" customHeight="1" x14ac:dyDescent="0.35">
      <c r="A87" s="229"/>
      <c r="B87" s="220"/>
      <c r="C87" s="220"/>
      <c r="D87" s="98"/>
      <c r="E87" s="98"/>
      <c r="F87" s="96" t="str">
        <f t="shared" si="4"/>
        <v/>
      </c>
      <c r="G87" s="97" t="str">
        <f t="shared" ca="1" si="5"/>
        <v/>
      </c>
      <c r="H87" s="97" t="str">
        <f t="shared" ca="1" si="6"/>
        <v/>
      </c>
      <c r="I87" s="219" t="str">
        <f t="shared" ca="1" si="7"/>
        <v/>
      </c>
      <c r="J87" s="238"/>
      <c r="K87" s="238"/>
      <c r="L87" s="239"/>
      <c r="M87" s="220"/>
      <c r="N87" s="231"/>
      <c r="O87" s="231"/>
      <c r="P87" s="232"/>
      <c r="Q87" s="233"/>
      <c r="R87" s="220"/>
      <c r="S87" s="233"/>
      <c r="T87" s="220"/>
      <c r="U87" s="223"/>
      <c r="V87" s="223"/>
      <c r="W87" s="242"/>
      <c r="X87" s="219"/>
      <c r="Y87" s="240"/>
      <c r="Z87" s="221"/>
      <c r="AA87" s="229"/>
      <c r="AB87" s="221"/>
      <c r="AC87" s="233" t="str">
        <f>IF(Q87="","",VLOOKUP(Q87,RawData!AA79:AB89,2,FALSE))</f>
        <v/>
      </c>
      <c r="AD87" s="221" t="str">
        <f>IF(R87="","",VLOOKUP(R87,RawData!X79:Y96,2,FALSE))</f>
        <v/>
      </c>
    </row>
    <row r="88" spans="1:30" s="90" customFormat="1" ht="39.9" customHeight="1" x14ac:dyDescent="0.35">
      <c r="A88" s="229"/>
      <c r="B88" s="220"/>
      <c r="C88" s="220"/>
      <c r="D88" s="98"/>
      <c r="E88" s="98"/>
      <c r="F88" s="96" t="str">
        <f t="shared" si="4"/>
        <v/>
      </c>
      <c r="G88" s="97" t="str">
        <f t="shared" ca="1" si="5"/>
        <v/>
      </c>
      <c r="H88" s="97" t="str">
        <f t="shared" ca="1" si="6"/>
        <v/>
      </c>
      <c r="I88" s="219" t="str">
        <f t="shared" ca="1" si="7"/>
        <v/>
      </c>
      <c r="J88" s="238"/>
      <c r="K88" s="238"/>
      <c r="L88" s="239"/>
      <c r="M88" s="220"/>
      <c r="N88" s="231"/>
      <c r="O88" s="231"/>
      <c r="P88" s="232"/>
      <c r="Q88" s="233"/>
      <c r="R88" s="220"/>
      <c r="S88" s="233"/>
      <c r="T88" s="220"/>
      <c r="U88" s="223"/>
      <c r="V88" s="223"/>
      <c r="W88" s="242"/>
      <c r="X88" s="219"/>
      <c r="Y88" s="240"/>
      <c r="Z88" s="221"/>
      <c r="AA88" s="229"/>
      <c r="AB88" s="221"/>
      <c r="AC88" s="233" t="str">
        <f>IF(Q88="","",VLOOKUP(Q88,RawData!AA80:AB90,2,FALSE))</f>
        <v/>
      </c>
      <c r="AD88" s="221" t="str">
        <f>IF(R88="","",VLOOKUP(R88,RawData!X80:Y97,2,FALSE))</f>
        <v/>
      </c>
    </row>
    <row r="89" spans="1:30" s="90" customFormat="1" ht="39.9" customHeight="1" x14ac:dyDescent="0.35">
      <c r="A89" s="229"/>
      <c r="B89" s="98"/>
      <c r="C89" s="228"/>
      <c r="D89" s="98"/>
      <c r="E89" s="98"/>
      <c r="F89" s="96" t="str">
        <f t="shared" si="4"/>
        <v/>
      </c>
      <c r="G89" s="97" t="str">
        <f t="shared" ca="1" si="5"/>
        <v/>
      </c>
      <c r="H89" s="97" t="str">
        <f t="shared" ca="1" si="6"/>
        <v/>
      </c>
      <c r="I89" s="219" t="str">
        <f t="shared" ca="1" si="7"/>
        <v/>
      </c>
      <c r="J89" s="238"/>
      <c r="K89" s="238"/>
      <c r="L89" s="223"/>
      <c r="M89" s="225"/>
      <c r="N89" s="226"/>
      <c r="O89" s="226"/>
      <c r="P89" s="247"/>
      <c r="Q89" s="223"/>
      <c r="R89" s="223"/>
      <c r="S89" s="233"/>
      <c r="T89" s="225"/>
      <c r="U89" s="223"/>
      <c r="V89" s="223"/>
      <c r="W89" s="223"/>
      <c r="X89" s="240"/>
      <c r="Y89" s="240"/>
      <c r="Z89" s="223"/>
      <c r="AA89" s="229"/>
      <c r="AB89" s="223"/>
      <c r="AC89" s="233" t="str">
        <f>IF(Q89="","",VLOOKUP(Q89,RawData!AA81:AB91,2,FALSE))</f>
        <v/>
      </c>
      <c r="AD89" s="221" t="str">
        <f>IF(R89="","",VLOOKUP(R89,RawData!X81:Y98,2,FALSE))</f>
        <v/>
      </c>
    </row>
    <row r="90" spans="1:30" s="90" customFormat="1" ht="39.9" customHeight="1" x14ac:dyDescent="0.35">
      <c r="A90" s="229"/>
      <c r="B90" s="98"/>
      <c r="C90" s="228"/>
      <c r="D90" s="98"/>
      <c r="E90" s="98"/>
      <c r="F90" s="96" t="str">
        <f t="shared" si="4"/>
        <v/>
      </c>
      <c r="G90" s="97" t="str">
        <f t="shared" ca="1" si="5"/>
        <v/>
      </c>
      <c r="H90" s="97" t="str">
        <f t="shared" ca="1" si="6"/>
        <v/>
      </c>
      <c r="I90" s="219" t="str">
        <f t="shared" ca="1" si="7"/>
        <v/>
      </c>
      <c r="J90" s="238"/>
      <c r="K90" s="238"/>
      <c r="L90" s="223"/>
      <c r="M90" s="225"/>
      <c r="N90" s="226"/>
      <c r="O90" s="226"/>
      <c r="P90" s="247"/>
      <c r="Q90" s="223"/>
      <c r="R90" s="223"/>
      <c r="S90" s="233"/>
      <c r="T90" s="225"/>
      <c r="U90" s="223"/>
      <c r="V90" s="223"/>
      <c r="W90" s="223"/>
      <c r="X90" s="240"/>
      <c r="Y90" s="240"/>
      <c r="Z90" s="223"/>
      <c r="AA90" s="229"/>
      <c r="AB90" s="223"/>
      <c r="AC90" s="233" t="str">
        <f>IF(Q90="","",VLOOKUP(Q90,RawData!AA82:AB92,2,FALSE))</f>
        <v/>
      </c>
      <c r="AD90" s="221" t="str">
        <f>IF(R90="","",VLOOKUP(R90,RawData!X82:Y99,2,FALSE))</f>
        <v/>
      </c>
    </row>
    <row r="91" spans="1:30" s="90" customFormat="1" ht="39.9" customHeight="1" x14ac:dyDescent="0.35">
      <c r="A91" s="229"/>
      <c r="B91" s="98"/>
      <c r="C91" s="228"/>
      <c r="D91" s="98"/>
      <c r="E91" s="98"/>
      <c r="F91" s="96" t="str">
        <f t="shared" si="4"/>
        <v/>
      </c>
      <c r="G91" s="97" t="str">
        <f t="shared" ca="1" si="5"/>
        <v/>
      </c>
      <c r="H91" s="97" t="str">
        <f t="shared" ca="1" si="6"/>
        <v/>
      </c>
      <c r="I91" s="219" t="str">
        <f t="shared" ca="1" si="7"/>
        <v/>
      </c>
      <c r="J91" s="238"/>
      <c r="K91" s="238"/>
      <c r="L91" s="223"/>
      <c r="M91" s="225"/>
      <c r="N91" s="226"/>
      <c r="O91" s="236"/>
      <c r="P91" s="247"/>
      <c r="Q91" s="223"/>
      <c r="R91" s="223"/>
      <c r="S91" s="233"/>
      <c r="T91" s="225"/>
      <c r="U91" s="223"/>
      <c r="V91" s="223"/>
      <c r="W91" s="223"/>
      <c r="X91" s="248"/>
      <c r="Y91" s="240"/>
      <c r="Z91" s="223"/>
      <c r="AA91" s="229"/>
      <c r="AB91" s="223"/>
      <c r="AC91" s="233" t="str">
        <f>IF(Q91="","",VLOOKUP(Q91,RawData!AA83:AB93,2,FALSE))</f>
        <v/>
      </c>
      <c r="AD91" s="221" t="str">
        <f>IF(R91="","",VLOOKUP(R91,RawData!X83:Y100,2,FALSE))</f>
        <v/>
      </c>
    </row>
    <row r="92" spans="1:30" s="90" customFormat="1" ht="39.9" customHeight="1" x14ac:dyDescent="0.35">
      <c r="A92" s="229"/>
      <c r="B92" s="98"/>
      <c r="C92" s="228"/>
      <c r="D92" s="98"/>
      <c r="E92" s="98"/>
      <c r="F92" s="96" t="str">
        <f t="shared" si="4"/>
        <v/>
      </c>
      <c r="G92" s="97" t="str">
        <f t="shared" ca="1" si="5"/>
        <v/>
      </c>
      <c r="H92" s="97" t="str">
        <f t="shared" ca="1" si="6"/>
        <v/>
      </c>
      <c r="I92" s="219" t="str">
        <f t="shared" ca="1" si="7"/>
        <v/>
      </c>
      <c r="J92" s="238"/>
      <c r="K92" s="238"/>
      <c r="L92" s="223"/>
      <c r="M92" s="225"/>
      <c r="N92" s="226"/>
      <c r="O92" s="226"/>
      <c r="P92" s="247"/>
      <c r="Q92" s="223"/>
      <c r="R92" s="223"/>
      <c r="S92" s="233"/>
      <c r="T92" s="225"/>
      <c r="U92" s="223"/>
      <c r="V92" s="223"/>
      <c r="W92" s="223"/>
      <c r="X92" s="248"/>
      <c r="Y92" s="240"/>
      <c r="Z92" s="223"/>
      <c r="AA92" s="229"/>
      <c r="AB92" s="223"/>
      <c r="AC92" s="233" t="str">
        <f>IF(Q92="","",VLOOKUP(Q92,RawData!AA84:AB94,2,FALSE))</f>
        <v/>
      </c>
      <c r="AD92" s="221" t="str">
        <f>IF(R92="","",VLOOKUP(R92,RawData!X84:Y101,2,FALSE))</f>
        <v/>
      </c>
    </row>
    <row r="93" spans="1:30" s="90" customFormat="1" ht="39.9" customHeight="1" x14ac:dyDescent="0.35">
      <c r="A93" s="229"/>
      <c r="B93" s="98"/>
      <c r="C93" s="228"/>
      <c r="D93" s="98"/>
      <c r="E93" s="98"/>
      <c r="F93" s="96" t="str">
        <f t="shared" si="4"/>
        <v/>
      </c>
      <c r="G93" s="97" t="str">
        <f t="shared" ca="1" si="5"/>
        <v/>
      </c>
      <c r="H93" s="97" t="str">
        <f t="shared" ca="1" si="6"/>
        <v/>
      </c>
      <c r="I93" s="219" t="str">
        <f t="shared" ca="1" si="7"/>
        <v/>
      </c>
      <c r="J93" s="238"/>
      <c r="K93" s="238"/>
      <c r="L93" s="223"/>
      <c r="M93" s="225"/>
      <c r="N93" s="226"/>
      <c r="O93" s="226"/>
      <c r="P93" s="247"/>
      <c r="Q93" s="223"/>
      <c r="R93" s="223"/>
      <c r="S93" s="233"/>
      <c r="T93" s="225"/>
      <c r="U93" s="223"/>
      <c r="V93" s="223"/>
      <c r="W93" s="223"/>
      <c r="X93" s="240"/>
      <c r="Y93" s="240"/>
      <c r="Z93" s="223"/>
      <c r="AA93" s="229"/>
      <c r="AB93" s="223"/>
      <c r="AC93" s="233" t="str">
        <f>IF(Q93="","",VLOOKUP(Q93,RawData!AA85:AB95,2,FALSE))</f>
        <v/>
      </c>
      <c r="AD93" s="221" t="str">
        <f>IF(R93="","",VLOOKUP(R93,RawData!X85:Y102,2,FALSE))</f>
        <v/>
      </c>
    </row>
    <row r="94" spans="1:30" s="90" customFormat="1" ht="39.9" customHeight="1" x14ac:dyDescent="0.35">
      <c r="A94" s="229"/>
      <c r="B94" s="98"/>
      <c r="C94" s="228"/>
      <c r="D94" s="98"/>
      <c r="E94" s="98"/>
      <c r="F94" s="96" t="str">
        <f t="shared" si="4"/>
        <v/>
      </c>
      <c r="G94" s="97" t="str">
        <f t="shared" ca="1" si="5"/>
        <v/>
      </c>
      <c r="H94" s="97" t="str">
        <f t="shared" ca="1" si="6"/>
        <v/>
      </c>
      <c r="I94" s="219" t="str">
        <f t="shared" ca="1" si="7"/>
        <v/>
      </c>
      <c r="J94" s="238"/>
      <c r="K94" s="238"/>
      <c r="L94" s="223"/>
      <c r="M94" s="225"/>
      <c r="N94" s="226"/>
      <c r="O94" s="226"/>
      <c r="P94" s="247"/>
      <c r="Q94" s="223"/>
      <c r="R94" s="223"/>
      <c r="S94" s="233"/>
      <c r="T94" s="225"/>
      <c r="U94" s="223"/>
      <c r="V94" s="223"/>
      <c r="W94" s="223"/>
      <c r="X94" s="248"/>
      <c r="Y94" s="240"/>
      <c r="Z94" s="223"/>
      <c r="AA94" s="229"/>
      <c r="AB94" s="223"/>
      <c r="AC94" s="233" t="str">
        <f>IF(Q94="","",VLOOKUP(Q94,RawData!AA86:AB96,2,FALSE))</f>
        <v/>
      </c>
      <c r="AD94" s="221" t="str">
        <f>IF(R94="","",VLOOKUP(R94,RawData!X86:Y103,2,FALSE))</f>
        <v/>
      </c>
    </row>
    <row r="95" spans="1:30" s="90" customFormat="1" ht="39.9" customHeight="1" x14ac:dyDescent="0.35">
      <c r="A95" s="229"/>
      <c r="B95" s="220"/>
      <c r="C95" s="220"/>
      <c r="D95" s="98"/>
      <c r="E95" s="98"/>
      <c r="F95" s="96" t="str">
        <f t="shared" si="4"/>
        <v/>
      </c>
      <c r="G95" s="97" t="str">
        <f t="shared" ca="1" si="5"/>
        <v/>
      </c>
      <c r="H95" s="97" t="str">
        <f t="shared" ca="1" si="6"/>
        <v/>
      </c>
      <c r="I95" s="219" t="str">
        <f t="shared" ca="1" si="7"/>
        <v/>
      </c>
      <c r="J95" s="238"/>
      <c r="K95" s="238"/>
      <c r="L95" s="239"/>
      <c r="M95" s="220"/>
      <c r="N95" s="231"/>
      <c r="O95" s="231"/>
      <c r="P95" s="232"/>
      <c r="Q95" s="233"/>
      <c r="R95" s="233"/>
      <c r="S95" s="233"/>
      <c r="T95" s="220"/>
      <c r="U95" s="223"/>
      <c r="V95" s="223"/>
      <c r="W95" s="242"/>
      <c r="X95" s="219"/>
      <c r="Y95" s="240"/>
      <c r="Z95" s="221"/>
      <c r="AA95" s="229"/>
      <c r="AB95" s="221"/>
      <c r="AC95" s="233" t="str">
        <f>IF(Q95="","",VLOOKUP(Q95,RawData!AA87:AB97,2,FALSE))</f>
        <v/>
      </c>
      <c r="AD95" s="221" t="str">
        <f>IF(R95="","",VLOOKUP(R95,RawData!X87:Y104,2,FALSE))</f>
        <v/>
      </c>
    </row>
    <row r="96" spans="1:30" s="90" customFormat="1" ht="39.9" customHeight="1" x14ac:dyDescent="0.35">
      <c r="A96" s="229"/>
      <c r="B96" s="220"/>
      <c r="C96" s="220"/>
      <c r="D96" s="98"/>
      <c r="E96" s="98"/>
      <c r="F96" s="96" t="str">
        <f t="shared" si="4"/>
        <v/>
      </c>
      <c r="G96" s="97" t="str">
        <f t="shared" ca="1" si="5"/>
        <v/>
      </c>
      <c r="H96" s="97" t="str">
        <f t="shared" ca="1" si="6"/>
        <v/>
      </c>
      <c r="I96" s="219" t="str">
        <f t="shared" ca="1" si="7"/>
        <v/>
      </c>
      <c r="J96" s="238"/>
      <c r="K96" s="238"/>
      <c r="L96" s="239"/>
      <c r="M96" s="220"/>
      <c r="N96" s="231"/>
      <c r="O96" s="231"/>
      <c r="P96" s="232"/>
      <c r="Q96" s="233"/>
      <c r="R96" s="220"/>
      <c r="S96" s="233"/>
      <c r="T96" s="220"/>
      <c r="U96" s="223"/>
      <c r="V96" s="223"/>
      <c r="W96" s="242"/>
      <c r="X96" s="219"/>
      <c r="Y96" s="240"/>
      <c r="Z96" s="221"/>
      <c r="AA96" s="229"/>
      <c r="AB96" s="221"/>
      <c r="AC96" s="233" t="str">
        <f>IF(Q96="","",VLOOKUP(Q96,RawData!AA88:AB98,2,FALSE))</f>
        <v/>
      </c>
      <c r="AD96" s="221" t="str">
        <f>IF(R96="","",VLOOKUP(R96,RawData!X88:Y105,2,FALSE))</f>
        <v/>
      </c>
    </row>
    <row r="97" spans="1:30" s="90" customFormat="1" ht="39.9" customHeight="1" x14ac:dyDescent="0.35">
      <c r="A97" s="229"/>
      <c r="B97" s="220"/>
      <c r="C97" s="220"/>
      <c r="D97" s="240"/>
      <c r="E97" s="98"/>
      <c r="F97" s="96" t="str">
        <f t="shared" si="4"/>
        <v/>
      </c>
      <c r="G97" s="97" t="str">
        <f t="shared" ca="1" si="5"/>
        <v/>
      </c>
      <c r="H97" s="97" t="str">
        <f t="shared" ca="1" si="6"/>
        <v/>
      </c>
      <c r="I97" s="219" t="str">
        <f t="shared" ca="1" si="7"/>
        <v/>
      </c>
      <c r="J97" s="238"/>
      <c r="K97" s="238"/>
      <c r="L97" s="239"/>
      <c r="M97" s="220"/>
      <c r="N97" s="231"/>
      <c r="O97" s="231"/>
      <c r="P97" s="232"/>
      <c r="Q97" s="233"/>
      <c r="R97" s="220"/>
      <c r="S97" s="233"/>
      <c r="T97" s="220"/>
      <c r="U97" s="223"/>
      <c r="V97" s="223"/>
      <c r="W97" s="242"/>
      <c r="X97" s="219"/>
      <c r="Y97" s="240"/>
      <c r="Z97" s="221"/>
      <c r="AA97" s="229"/>
      <c r="AB97" s="221"/>
      <c r="AC97" s="233" t="str">
        <f>IF(Q97="","",VLOOKUP(Q97,RawData!AA89:AB99,2,FALSE))</f>
        <v/>
      </c>
      <c r="AD97" s="221" t="str">
        <f>IF(R97="","",VLOOKUP(R97,RawData!X89:Y106,2,FALSE))</f>
        <v/>
      </c>
    </row>
    <row r="98" spans="1:30" s="90" customFormat="1" ht="39.9" customHeight="1" x14ac:dyDescent="0.35">
      <c r="A98" s="229"/>
      <c r="B98" s="220"/>
      <c r="C98" s="220"/>
      <c r="D98" s="240"/>
      <c r="E98" s="98"/>
      <c r="F98" s="96" t="str">
        <f t="shared" si="4"/>
        <v/>
      </c>
      <c r="G98" s="97" t="str">
        <f t="shared" ca="1" si="5"/>
        <v/>
      </c>
      <c r="H98" s="97" t="str">
        <f t="shared" ca="1" si="6"/>
        <v/>
      </c>
      <c r="I98" s="219" t="str">
        <f t="shared" ca="1" si="7"/>
        <v/>
      </c>
      <c r="J98" s="238"/>
      <c r="K98" s="238"/>
      <c r="L98" s="239"/>
      <c r="M98" s="220"/>
      <c r="N98" s="231"/>
      <c r="O98" s="231"/>
      <c r="P98" s="232"/>
      <c r="Q98" s="233"/>
      <c r="R98" s="233"/>
      <c r="S98" s="233"/>
      <c r="T98" s="220"/>
      <c r="U98" s="223"/>
      <c r="V98" s="223"/>
      <c r="W98" s="242"/>
      <c r="X98" s="219"/>
      <c r="Y98" s="240"/>
      <c r="Z98" s="221"/>
      <c r="AA98" s="229"/>
      <c r="AB98" s="221"/>
      <c r="AC98" s="233" t="str">
        <f>IF(Q98="","",VLOOKUP(Q98,RawData!AA90:AB100,2,FALSE))</f>
        <v/>
      </c>
      <c r="AD98" s="221" t="str">
        <f>IF(R98="","",VLOOKUP(R98,RawData!X90:Y107,2,FALSE))</f>
        <v/>
      </c>
    </row>
    <row r="99" spans="1:30" s="90" customFormat="1" ht="39.9" customHeight="1" x14ac:dyDescent="0.35">
      <c r="A99" s="229"/>
      <c r="B99" s="225"/>
      <c r="C99" s="225"/>
      <c r="D99" s="225"/>
      <c r="E99" s="225"/>
      <c r="F99" s="96" t="str">
        <f t="shared" si="4"/>
        <v/>
      </c>
      <c r="G99" s="97" t="str">
        <f t="shared" ca="1" si="5"/>
        <v/>
      </c>
      <c r="H99" s="97" t="str">
        <f t="shared" ca="1" si="6"/>
        <v/>
      </c>
      <c r="I99" s="219" t="str">
        <f t="shared" ca="1" si="7"/>
        <v/>
      </c>
      <c r="J99" s="238"/>
      <c r="K99" s="238"/>
      <c r="L99" s="223"/>
      <c r="M99" s="225"/>
      <c r="N99" s="249"/>
      <c r="O99" s="249"/>
      <c r="P99" s="247"/>
      <c r="Q99" s="223"/>
      <c r="R99" s="223"/>
      <c r="S99" s="223"/>
      <c r="T99" s="225"/>
      <c r="U99" s="223"/>
      <c r="V99" s="223"/>
      <c r="W99" s="223"/>
      <c r="X99" s="240"/>
      <c r="Y99" s="240"/>
      <c r="Z99" s="238"/>
      <c r="AA99" s="229"/>
      <c r="AB99" s="223"/>
      <c r="AC99" s="233" t="str">
        <f>IF(Q99="","",VLOOKUP(Q99,RawData!AA91:AB101,2,FALSE))</f>
        <v/>
      </c>
      <c r="AD99" s="221" t="str">
        <f>IF(R99="","",VLOOKUP(R99,RawData!X91:Y108,2,FALSE))</f>
        <v/>
      </c>
    </row>
    <row r="100" spans="1:30" s="90" customFormat="1" ht="39.9" customHeight="1" x14ac:dyDescent="0.35">
      <c r="A100" s="229"/>
      <c r="B100" s="220"/>
      <c r="C100" s="220"/>
      <c r="D100" s="98"/>
      <c r="E100" s="98"/>
      <c r="F100" s="96" t="str">
        <f t="shared" si="4"/>
        <v/>
      </c>
      <c r="G100" s="97" t="str">
        <f t="shared" ca="1" si="5"/>
        <v/>
      </c>
      <c r="H100" s="97" t="str">
        <f t="shared" ca="1" si="6"/>
        <v/>
      </c>
      <c r="I100" s="219" t="str">
        <f t="shared" ca="1" si="7"/>
        <v/>
      </c>
      <c r="J100" s="238"/>
      <c r="K100" s="238"/>
      <c r="L100" s="239"/>
      <c r="M100" s="220"/>
      <c r="N100" s="231"/>
      <c r="O100" s="231"/>
      <c r="P100" s="232"/>
      <c r="Q100" s="233"/>
      <c r="R100" s="220"/>
      <c r="S100" s="233"/>
      <c r="T100" s="220"/>
      <c r="U100" s="227"/>
      <c r="V100" s="227"/>
      <c r="W100" s="242"/>
      <c r="X100" s="219"/>
      <c r="Y100" s="240"/>
      <c r="Z100" s="221"/>
      <c r="AA100" s="229"/>
      <c r="AB100" s="221"/>
      <c r="AC100" s="233" t="str">
        <f>IF(Q100="","",VLOOKUP(Q100,RawData!AA92:AB102,2,FALSE))</f>
        <v/>
      </c>
      <c r="AD100" s="221" t="str">
        <f>IF(R100="","",VLOOKUP(R100,RawData!X92:Y109,2,FALSE))</f>
        <v/>
      </c>
    </row>
    <row r="101" spans="1:30" s="90" customFormat="1" ht="39.9" customHeight="1" x14ac:dyDescent="0.35">
      <c r="A101" s="229"/>
      <c r="B101" s="98"/>
      <c r="C101" s="228"/>
      <c r="D101" s="98"/>
      <c r="E101" s="98"/>
      <c r="F101" s="96" t="str">
        <f t="shared" si="4"/>
        <v/>
      </c>
      <c r="G101" s="97" t="str">
        <f t="shared" ca="1" si="5"/>
        <v/>
      </c>
      <c r="H101" s="97" t="str">
        <f t="shared" ca="1" si="6"/>
        <v/>
      </c>
      <c r="I101" s="219" t="str">
        <f t="shared" ca="1" si="7"/>
        <v/>
      </c>
      <c r="J101" s="238"/>
      <c r="K101" s="238"/>
      <c r="L101" s="223"/>
      <c r="M101" s="225"/>
      <c r="N101" s="226"/>
      <c r="O101" s="226"/>
      <c r="P101" s="232"/>
      <c r="Q101" s="223"/>
      <c r="R101" s="223"/>
      <c r="S101" s="223"/>
      <c r="T101" s="225"/>
      <c r="U101" s="223"/>
      <c r="V101" s="223"/>
      <c r="W101" s="223"/>
      <c r="X101" s="240"/>
      <c r="Y101" s="240"/>
      <c r="Z101" s="223"/>
      <c r="AA101" s="220"/>
      <c r="AB101" s="223"/>
      <c r="AC101" s="233" t="str">
        <f>IF(Q101="","",VLOOKUP(Q101,RawData!AA93:AB103,2,FALSE))</f>
        <v/>
      </c>
      <c r="AD101" s="221" t="str">
        <f>IF(R101="","",VLOOKUP(R101,RawData!X93:Y110,2,FALSE))</f>
        <v/>
      </c>
    </row>
    <row r="102" spans="1:30" x14ac:dyDescent="0.35">
      <c r="A102" s="229"/>
      <c r="B102" s="220"/>
      <c r="C102" s="220"/>
      <c r="D102" s="98"/>
      <c r="E102" s="98"/>
      <c r="F102" s="96" t="str">
        <f t="shared" ref="F102:F165" si="8">IF(O102&gt;0.75*N102,"ACV OVER 75% SPENT. START VARIATION/REPLACEMENT PROCESS","")</f>
        <v/>
      </c>
      <c r="G102" s="97" t="str">
        <f t="shared" ref="G102:G165" ca="1" si="9">IF(K102="","",IF(K102-NOW()&lt;180,"START CONTRACT VARIATION",""))</f>
        <v/>
      </c>
      <c r="H102" s="97" t="str">
        <f t="shared" ref="H102:H165" ca="1" si="10">IF(K102="","",IF(K102-NOW()&lt;365,"START REPLACEMENT PROCESS",""))</f>
        <v/>
      </c>
      <c r="I102" s="219" t="str">
        <f t="shared" ca="1" si="7"/>
        <v/>
      </c>
      <c r="J102" s="238"/>
      <c r="K102" s="238"/>
      <c r="L102" s="239"/>
      <c r="M102" s="220"/>
      <c r="N102" s="231"/>
      <c r="O102" s="231"/>
      <c r="P102" s="232"/>
      <c r="Q102" s="233"/>
      <c r="R102" s="220"/>
      <c r="S102" s="233"/>
      <c r="T102" s="220"/>
      <c r="U102" s="227"/>
      <c r="V102" s="227"/>
      <c r="W102" s="242"/>
      <c r="X102" s="219"/>
      <c r="Y102" s="240"/>
      <c r="Z102" s="221"/>
      <c r="AA102" s="229"/>
      <c r="AB102" s="221"/>
      <c r="AC102" s="233" t="str">
        <f>IF(Q102="","",VLOOKUP(Q102,RawData!AA94:AB104,2,FALSE))</f>
        <v/>
      </c>
      <c r="AD102" s="221" t="str">
        <f>IF(R102="","",VLOOKUP(R102,RawData!X94:Y111,2,FALSE))</f>
        <v/>
      </c>
    </row>
    <row r="103" spans="1:30" x14ac:dyDescent="0.35">
      <c r="A103" s="229"/>
      <c r="B103" s="98"/>
      <c r="C103" s="228"/>
      <c r="D103" s="98"/>
      <c r="E103" s="98"/>
      <c r="F103" s="96" t="str">
        <f t="shared" si="8"/>
        <v/>
      </c>
      <c r="G103" s="97" t="str">
        <f t="shared" ca="1" si="9"/>
        <v/>
      </c>
      <c r="H103" s="97" t="str">
        <f t="shared" ca="1" si="10"/>
        <v/>
      </c>
      <c r="I103" s="219" t="str">
        <f t="shared" ca="1" si="7"/>
        <v/>
      </c>
      <c r="J103" s="238"/>
      <c r="K103" s="238"/>
      <c r="L103" s="223"/>
      <c r="M103" s="225"/>
      <c r="N103" s="226"/>
      <c r="O103" s="226"/>
      <c r="P103" s="232"/>
      <c r="Q103" s="223"/>
      <c r="R103" s="223"/>
      <c r="S103" s="223"/>
      <c r="T103" s="225"/>
      <c r="U103" s="223"/>
      <c r="V103" s="223"/>
      <c r="W103" s="223"/>
      <c r="X103" s="240"/>
      <c r="Y103" s="240"/>
      <c r="Z103" s="223"/>
      <c r="AA103" s="220"/>
      <c r="AB103" s="223"/>
      <c r="AC103" s="233" t="str">
        <f>IF(Q103="","",VLOOKUP(Q103,RawData!AA95:AB105,2,FALSE))</f>
        <v/>
      </c>
      <c r="AD103" s="221" t="str">
        <f>IF(R103="","",VLOOKUP(R103,RawData!X95:Y112,2,FALSE))</f>
        <v/>
      </c>
    </row>
    <row r="104" spans="1:30" x14ac:dyDescent="0.35">
      <c r="A104" s="229"/>
      <c r="B104" s="220"/>
      <c r="C104" s="220"/>
      <c r="D104" s="98"/>
      <c r="E104" s="98"/>
      <c r="F104" s="96" t="str">
        <f t="shared" si="8"/>
        <v/>
      </c>
      <c r="G104" s="97" t="str">
        <f t="shared" ca="1" si="9"/>
        <v/>
      </c>
      <c r="H104" s="97" t="str">
        <f t="shared" ca="1" si="10"/>
        <v/>
      </c>
      <c r="I104" s="219" t="str">
        <f t="shared" ca="1" si="7"/>
        <v/>
      </c>
      <c r="J104" s="238"/>
      <c r="K104" s="238"/>
      <c r="L104" s="239"/>
      <c r="M104" s="220"/>
      <c r="N104" s="231"/>
      <c r="O104" s="231"/>
      <c r="P104" s="232"/>
      <c r="Q104" s="233"/>
      <c r="R104" s="220"/>
      <c r="S104" s="233"/>
      <c r="T104" s="220"/>
      <c r="U104" s="227"/>
      <c r="V104" s="227"/>
      <c r="W104" s="242"/>
      <c r="X104" s="219"/>
      <c r="Y104" s="240"/>
      <c r="Z104" s="221"/>
      <c r="AA104" s="229"/>
      <c r="AB104" s="221"/>
      <c r="AC104" s="233" t="str">
        <f>IF(Q104="","",VLOOKUP(Q104,RawData!AA96:AB106,2,FALSE))</f>
        <v/>
      </c>
      <c r="AD104" s="221" t="str">
        <f>IF(R104="","",VLOOKUP(R104,RawData!X96:Y113,2,FALSE))</f>
        <v/>
      </c>
    </row>
    <row r="105" spans="1:30" x14ac:dyDescent="0.35">
      <c r="A105" s="229"/>
      <c r="B105" s="98"/>
      <c r="C105" s="228"/>
      <c r="D105" s="98"/>
      <c r="E105" s="98"/>
      <c r="F105" s="96" t="str">
        <f t="shared" si="8"/>
        <v/>
      </c>
      <c r="G105" s="97" t="str">
        <f t="shared" ca="1" si="9"/>
        <v/>
      </c>
      <c r="H105" s="97" t="str">
        <f t="shared" ca="1" si="10"/>
        <v/>
      </c>
      <c r="I105" s="219" t="str">
        <f t="shared" ca="1" si="7"/>
        <v/>
      </c>
      <c r="J105" s="238"/>
      <c r="K105" s="238"/>
      <c r="L105" s="223"/>
      <c r="M105" s="225"/>
      <c r="N105" s="226"/>
      <c r="O105" s="226"/>
      <c r="P105" s="232"/>
      <c r="Q105" s="223"/>
      <c r="R105" s="223"/>
      <c r="S105" s="223"/>
      <c r="T105" s="225"/>
      <c r="U105" s="223"/>
      <c r="V105" s="223"/>
      <c r="W105" s="223"/>
      <c r="X105" s="240"/>
      <c r="Y105" s="240"/>
      <c r="Z105" s="223"/>
      <c r="AA105" s="220"/>
      <c r="AB105" s="223"/>
      <c r="AC105" s="233" t="str">
        <f>IF(Q105="","",VLOOKUP(Q105,RawData!AA97:AB107,2,FALSE))</f>
        <v/>
      </c>
      <c r="AD105" s="221" t="str">
        <f>IF(R105="","",VLOOKUP(R105,RawData!X97:Y114,2,FALSE))</f>
        <v/>
      </c>
    </row>
    <row r="106" spans="1:30" x14ac:dyDescent="0.35">
      <c r="A106" s="229"/>
      <c r="B106" s="220"/>
      <c r="C106" s="220"/>
      <c r="D106" s="98"/>
      <c r="E106" s="98"/>
      <c r="F106" s="96" t="str">
        <f t="shared" si="8"/>
        <v/>
      </c>
      <c r="G106" s="97" t="str">
        <f t="shared" ca="1" si="9"/>
        <v/>
      </c>
      <c r="H106" s="97" t="str">
        <f t="shared" ca="1" si="10"/>
        <v/>
      </c>
      <c r="I106" s="219" t="str">
        <f t="shared" ca="1" si="7"/>
        <v/>
      </c>
      <c r="J106" s="238"/>
      <c r="K106" s="238"/>
      <c r="L106" s="239"/>
      <c r="M106" s="220"/>
      <c r="N106" s="231"/>
      <c r="O106" s="231"/>
      <c r="P106" s="232"/>
      <c r="Q106" s="233"/>
      <c r="R106" s="220"/>
      <c r="S106" s="233"/>
      <c r="T106" s="220"/>
      <c r="U106" s="227"/>
      <c r="V106" s="227"/>
      <c r="W106" s="242"/>
      <c r="X106" s="219"/>
      <c r="Y106" s="240"/>
      <c r="Z106" s="221"/>
      <c r="AA106" s="229"/>
      <c r="AB106" s="221"/>
      <c r="AC106" s="233" t="str">
        <f>IF(Q106="","",VLOOKUP(Q106,RawData!AA98:AB108,2,FALSE))</f>
        <v/>
      </c>
      <c r="AD106" s="221" t="str">
        <f>IF(R106="","",VLOOKUP(R106,RawData!X98:Y115,2,FALSE))</f>
        <v/>
      </c>
    </row>
    <row r="107" spans="1:30" x14ac:dyDescent="0.35">
      <c r="A107" s="229"/>
      <c r="B107" s="98"/>
      <c r="C107" s="228"/>
      <c r="D107" s="98"/>
      <c r="E107" s="98"/>
      <c r="F107" s="96" t="str">
        <f t="shared" si="8"/>
        <v/>
      </c>
      <c r="G107" s="97" t="str">
        <f t="shared" ca="1" si="9"/>
        <v/>
      </c>
      <c r="H107" s="97" t="str">
        <f t="shared" ca="1" si="10"/>
        <v/>
      </c>
      <c r="I107" s="219" t="str">
        <f t="shared" ca="1" si="7"/>
        <v/>
      </c>
      <c r="J107" s="238"/>
      <c r="K107" s="238"/>
      <c r="L107" s="223"/>
      <c r="M107" s="225"/>
      <c r="N107" s="226"/>
      <c r="O107" s="226"/>
      <c r="P107" s="232"/>
      <c r="Q107" s="223"/>
      <c r="R107" s="223"/>
      <c r="S107" s="223"/>
      <c r="T107" s="225"/>
      <c r="U107" s="223"/>
      <c r="V107" s="223"/>
      <c r="W107" s="223"/>
      <c r="X107" s="240"/>
      <c r="Y107" s="240"/>
      <c r="Z107" s="223"/>
      <c r="AA107" s="220"/>
      <c r="AB107" s="223"/>
      <c r="AC107" s="233" t="str">
        <f>IF(Q107="","",VLOOKUP(Q107,RawData!AA99:AB109,2,FALSE))</f>
        <v/>
      </c>
      <c r="AD107" s="221" t="str">
        <f>IF(R107="","",VLOOKUP(R107,RawData!X99:Y116,2,FALSE))</f>
        <v/>
      </c>
    </row>
    <row r="108" spans="1:30" x14ac:dyDescent="0.35">
      <c r="A108" s="229"/>
      <c r="B108" s="220"/>
      <c r="C108" s="220"/>
      <c r="D108" s="98"/>
      <c r="E108" s="98"/>
      <c r="F108" s="96" t="str">
        <f t="shared" si="8"/>
        <v/>
      </c>
      <c r="G108" s="97" t="str">
        <f t="shared" ca="1" si="9"/>
        <v/>
      </c>
      <c r="H108" s="97" t="str">
        <f t="shared" ca="1" si="10"/>
        <v/>
      </c>
      <c r="I108" s="219" t="str">
        <f t="shared" ca="1" si="7"/>
        <v/>
      </c>
      <c r="J108" s="238"/>
      <c r="K108" s="238"/>
      <c r="L108" s="239"/>
      <c r="M108" s="220"/>
      <c r="N108" s="231"/>
      <c r="O108" s="231"/>
      <c r="P108" s="232"/>
      <c r="Q108" s="233"/>
      <c r="R108" s="220"/>
      <c r="S108" s="233"/>
      <c r="T108" s="220"/>
      <c r="U108" s="227"/>
      <c r="V108" s="227"/>
      <c r="W108" s="242"/>
      <c r="X108" s="219"/>
      <c r="Y108" s="240"/>
      <c r="Z108" s="221"/>
      <c r="AA108" s="229"/>
      <c r="AB108" s="221"/>
      <c r="AC108" s="233" t="str">
        <f>IF(Q108="","",VLOOKUP(Q108,RawData!AA100:AB110,2,FALSE))</f>
        <v/>
      </c>
      <c r="AD108" s="221" t="str">
        <f>IF(R108="","",VLOOKUP(R108,RawData!X100:Y117,2,FALSE))</f>
        <v/>
      </c>
    </row>
    <row r="109" spans="1:30" x14ac:dyDescent="0.35">
      <c r="A109" s="229"/>
      <c r="B109" s="98"/>
      <c r="C109" s="228"/>
      <c r="D109" s="98"/>
      <c r="E109" s="98"/>
      <c r="F109" s="96" t="str">
        <f t="shared" si="8"/>
        <v/>
      </c>
      <c r="G109" s="97" t="str">
        <f t="shared" ca="1" si="9"/>
        <v/>
      </c>
      <c r="H109" s="97" t="str">
        <f t="shared" ca="1" si="10"/>
        <v/>
      </c>
      <c r="I109" s="219" t="str">
        <f t="shared" ca="1" si="7"/>
        <v/>
      </c>
      <c r="J109" s="238"/>
      <c r="K109" s="238"/>
      <c r="L109" s="223"/>
      <c r="M109" s="225"/>
      <c r="N109" s="226"/>
      <c r="O109" s="226"/>
      <c r="P109" s="232"/>
      <c r="Q109" s="223"/>
      <c r="R109" s="223"/>
      <c r="S109" s="223"/>
      <c r="T109" s="225"/>
      <c r="U109" s="223"/>
      <c r="V109" s="223"/>
      <c r="W109" s="223"/>
      <c r="X109" s="240"/>
      <c r="Y109" s="240"/>
      <c r="Z109" s="223"/>
      <c r="AA109" s="220"/>
      <c r="AB109" s="223"/>
      <c r="AC109" s="233" t="str">
        <f>IF(Q109="","",VLOOKUP(Q109,RawData!AA101:AB111,2,FALSE))</f>
        <v/>
      </c>
      <c r="AD109" s="221" t="str">
        <f>IF(R109="","",VLOOKUP(R109,RawData!X101:Y118,2,FALSE))</f>
        <v/>
      </c>
    </row>
    <row r="110" spans="1:30" x14ac:dyDescent="0.35">
      <c r="A110" s="229"/>
      <c r="B110" s="220"/>
      <c r="C110" s="220"/>
      <c r="D110" s="98"/>
      <c r="E110" s="98"/>
      <c r="F110" s="96" t="str">
        <f t="shared" si="8"/>
        <v/>
      </c>
      <c r="G110" s="97" t="str">
        <f t="shared" ca="1" si="9"/>
        <v/>
      </c>
      <c r="H110" s="97" t="str">
        <f t="shared" ca="1" si="10"/>
        <v/>
      </c>
      <c r="I110" s="219" t="str">
        <f t="shared" ca="1" si="7"/>
        <v/>
      </c>
      <c r="J110" s="238"/>
      <c r="K110" s="238"/>
      <c r="L110" s="239"/>
      <c r="M110" s="220"/>
      <c r="N110" s="231"/>
      <c r="O110" s="231"/>
      <c r="P110" s="232"/>
      <c r="Q110" s="233"/>
      <c r="R110" s="220"/>
      <c r="S110" s="233"/>
      <c r="T110" s="220"/>
      <c r="U110" s="227"/>
      <c r="V110" s="227"/>
      <c r="W110" s="242"/>
      <c r="X110" s="219"/>
      <c r="Y110" s="240"/>
      <c r="Z110" s="221"/>
      <c r="AA110" s="229"/>
      <c r="AB110" s="221"/>
      <c r="AC110" s="233" t="str">
        <f>IF(Q110="","",VLOOKUP(Q110,RawData!AA102:AB112,2,FALSE))</f>
        <v/>
      </c>
      <c r="AD110" s="221" t="str">
        <f>IF(R110="","",VLOOKUP(R110,RawData!X102:Y119,2,FALSE))</f>
        <v/>
      </c>
    </row>
    <row r="111" spans="1:30" x14ac:dyDescent="0.35">
      <c r="A111" s="229"/>
      <c r="B111" s="98"/>
      <c r="C111" s="228"/>
      <c r="D111" s="98"/>
      <c r="E111" s="98"/>
      <c r="F111" s="96" t="str">
        <f t="shared" si="8"/>
        <v/>
      </c>
      <c r="G111" s="97" t="str">
        <f t="shared" ca="1" si="9"/>
        <v/>
      </c>
      <c r="H111" s="97" t="str">
        <f t="shared" ca="1" si="10"/>
        <v/>
      </c>
      <c r="I111" s="219" t="str">
        <f t="shared" ca="1" si="7"/>
        <v/>
      </c>
      <c r="J111" s="238"/>
      <c r="K111" s="238"/>
      <c r="L111" s="223"/>
      <c r="M111" s="225"/>
      <c r="N111" s="226"/>
      <c r="O111" s="226"/>
      <c r="P111" s="232"/>
      <c r="Q111" s="223"/>
      <c r="R111" s="223"/>
      <c r="S111" s="223"/>
      <c r="T111" s="225"/>
      <c r="U111" s="223"/>
      <c r="V111" s="223"/>
      <c r="W111" s="223"/>
      <c r="X111" s="240"/>
      <c r="Y111" s="240"/>
      <c r="Z111" s="223"/>
      <c r="AA111" s="220"/>
      <c r="AB111" s="223"/>
      <c r="AC111" s="233" t="str">
        <f>IF(Q111="","",VLOOKUP(Q111,RawData!AA103:AB113,2,FALSE))</f>
        <v/>
      </c>
      <c r="AD111" s="221" t="str">
        <f>IF(R111="","",VLOOKUP(R111,RawData!X103:Y120,2,FALSE))</f>
        <v/>
      </c>
    </row>
    <row r="112" spans="1:30" x14ac:dyDescent="0.35">
      <c r="A112" s="229"/>
      <c r="B112" s="220"/>
      <c r="C112" s="220"/>
      <c r="D112" s="98"/>
      <c r="E112" s="98"/>
      <c r="F112" s="96" t="str">
        <f t="shared" si="8"/>
        <v/>
      </c>
      <c r="G112" s="97" t="str">
        <f t="shared" ca="1" si="9"/>
        <v/>
      </c>
      <c r="H112" s="97" t="str">
        <f t="shared" ca="1" si="10"/>
        <v/>
      </c>
      <c r="I112" s="219" t="str">
        <f t="shared" ca="1" si="7"/>
        <v/>
      </c>
      <c r="J112" s="238"/>
      <c r="K112" s="238"/>
      <c r="L112" s="239"/>
      <c r="M112" s="220"/>
      <c r="N112" s="231"/>
      <c r="O112" s="231"/>
      <c r="P112" s="232"/>
      <c r="Q112" s="233"/>
      <c r="R112" s="220"/>
      <c r="S112" s="233"/>
      <c r="T112" s="220"/>
      <c r="U112" s="227"/>
      <c r="V112" s="227"/>
      <c r="W112" s="242"/>
      <c r="X112" s="219"/>
      <c r="Y112" s="240"/>
      <c r="Z112" s="221"/>
      <c r="AA112" s="229"/>
      <c r="AB112" s="221"/>
      <c r="AC112" s="233" t="str">
        <f>IF(Q112="","",VLOOKUP(Q112,RawData!AA104:AB114,2,FALSE))</f>
        <v/>
      </c>
      <c r="AD112" s="221" t="str">
        <f>IF(R112="","",VLOOKUP(R112,RawData!X104:Y121,2,FALSE))</f>
        <v/>
      </c>
    </row>
    <row r="113" spans="1:30" x14ac:dyDescent="0.35">
      <c r="A113" s="229"/>
      <c r="B113" s="98"/>
      <c r="C113" s="228"/>
      <c r="D113" s="98"/>
      <c r="E113" s="98"/>
      <c r="F113" s="96" t="str">
        <f t="shared" si="8"/>
        <v/>
      </c>
      <c r="G113" s="97" t="str">
        <f t="shared" ca="1" si="9"/>
        <v/>
      </c>
      <c r="H113" s="97" t="str">
        <f t="shared" ca="1" si="10"/>
        <v/>
      </c>
      <c r="I113" s="219" t="str">
        <f t="shared" ca="1" si="7"/>
        <v/>
      </c>
      <c r="J113" s="238"/>
      <c r="K113" s="238"/>
      <c r="L113" s="223"/>
      <c r="M113" s="225"/>
      <c r="N113" s="226"/>
      <c r="O113" s="226"/>
      <c r="P113" s="232"/>
      <c r="Q113" s="223"/>
      <c r="R113" s="223"/>
      <c r="S113" s="223"/>
      <c r="T113" s="225"/>
      <c r="U113" s="223"/>
      <c r="V113" s="223"/>
      <c r="W113" s="223"/>
      <c r="X113" s="240"/>
      <c r="Y113" s="240"/>
      <c r="Z113" s="223"/>
      <c r="AA113" s="220"/>
      <c r="AB113" s="223"/>
      <c r="AC113" s="233" t="str">
        <f>IF(Q113="","",VLOOKUP(Q113,RawData!AA105:AB115,2,FALSE))</f>
        <v/>
      </c>
      <c r="AD113" s="221" t="str">
        <f>IF(R113="","",VLOOKUP(R113,RawData!X105:Y122,2,FALSE))</f>
        <v/>
      </c>
    </row>
    <row r="114" spans="1:30" x14ac:dyDescent="0.35">
      <c r="A114" s="229"/>
      <c r="B114" s="220"/>
      <c r="C114" s="220"/>
      <c r="D114" s="98"/>
      <c r="E114" s="98"/>
      <c r="F114" s="96" t="str">
        <f t="shared" si="8"/>
        <v/>
      </c>
      <c r="G114" s="97" t="str">
        <f t="shared" ca="1" si="9"/>
        <v/>
      </c>
      <c r="H114" s="97" t="str">
        <f t="shared" ca="1" si="10"/>
        <v/>
      </c>
      <c r="I114" s="219" t="str">
        <f t="shared" ca="1" si="7"/>
        <v/>
      </c>
      <c r="J114" s="238"/>
      <c r="K114" s="238"/>
      <c r="L114" s="239"/>
      <c r="M114" s="220"/>
      <c r="N114" s="231"/>
      <c r="O114" s="231"/>
      <c r="P114" s="232"/>
      <c r="Q114" s="233"/>
      <c r="R114" s="220"/>
      <c r="S114" s="233"/>
      <c r="T114" s="220"/>
      <c r="U114" s="227"/>
      <c r="V114" s="227"/>
      <c r="W114" s="242"/>
      <c r="X114" s="219"/>
      <c r="Y114" s="240"/>
      <c r="Z114" s="221"/>
      <c r="AA114" s="229"/>
      <c r="AB114" s="221"/>
      <c r="AC114" s="233" t="str">
        <f>IF(Q114="","",VLOOKUP(Q114,RawData!AA106:AB116,2,FALSE))</f>
        <v/>
      </c>
      <c r="AD114" s="221" t="str">
        <f>IF(R114="","",VLOOKUP(R114,RawData!X106:Y123,2,FALSE))</f>
        <v/>
      </c>
    </row>
    <row r="115" spans="1:30" x14ac:dyDescent="0.35">
      <c r="A115" s="229"/>
      <c r="B115" s="98"/>
      <c r="C115" s="228"/>
      <c r="D115" s="98"/>
      <c r="E115" s="98"/>
      <c r="F115" s="96" t="str">
        <f t="shared" si="8"/>
        <v/>
      </c>
      <c r="G115" s="97" t="str">
        <f t="shared" ca="1" si="9"/>
        <v/>
      </c>
      <c r="H115" s="97" t="str">
        <f t="shared" ca="1" si="10"/>
        <v/>
      </c>
      <c r="I115" s="219" t="str">
        <f t="shared" ca="1" si="7"/>
        <v/>
      </c>
      <c r="J115" s="238"/>
      <c r="K115" s="238"/>
      <c r="L115" s="223"/>
      <c r="M115" s="225"/>
      <c r="N115" s="226"/>
      <c r="O115" s="226"/>
      <c r="P115" s="232"/>
      <c r="Q115" s="223"/>
      <c r="R115" s="223"/>
      <c r="S115" s="223"/>
      <c r="T115" s="225"/>
      <c r="U115" s="223"/>
      <c r="V115" s="223"/>
      <c r="W115" s="223"/>
      <c r="X115" s="240"/>
      <c r="Y115" s="240"/>
      <c r="Z115" s="223"/>
      <c r="AA115" s="220"/>
      <c r="AB115" s="223"/>
      <c r="AC115" s="233" t="str">
        <f>IF(Q115="","",VLOOKUP(Q115,RawData!AA107:AB117,2,FALSE))</f>
        <v/>
      </c>
      <c r="AD115" s="221" t="str">
        <f>IF(R115="","",VLOOKUP(R115,RawData!X107:Y124,2,FALSE))</f>
        <v/>
      </c>
    </row>
    <row r="116" spans="1:30" x14ac:dyDescent="0.35">
      <c r="A116" s="229"/>
      <c r="B116" s="220"/>
      <c r="C116" s="220"/>
      <c r="D116" s="98"/>
      <c r="E116" s="98"/>
      <c r="F116" s="96" t="str">
        <f t="shared" si="8"/>
        <v/>
      </c>
      <c r="G116" s="97" t="str">
        <f t="shared" ca="1" si="9"/>
        <v/>
      </c>
      <c r="H116" s="97" t="str">
        <f t="shared" ca="1" si="10"/>
        <v/>
      </c>
      <c r="I116" s="219" t="str">
        <f t="shared" ca="1" si="7"/>
        <v/>
      </c>
      <c r="J116" s="238"/>
      <c r="K116" s="238"/>
      <c r="L116" s="239"/>
      <c r="M116" s="220"/>
      <c r="N116" s="231"/>
      <c r="O116" s="231"/>
      <c r="P116" s="232"/>
      <c r="Q116" s="233"/>
      <c r="R116" s="220"/>
      <c r="S116" s="233"/>
      <c r="T116" s="220"/>
      <c r="U116" s="227"/>
      <c r="V116" s="227"/>
      <c r="W116" s="242"/>
      <c r="X116" s="219"/>
      <c r="Y116" s="240"/>
      <c r="Z116" s="221"/>
      <c r="AA116" s="229"/>
      <c r="AB116" s="221"/>
      <c r="AC116" s="233" t="str">
        <f>IF(Q116="","",VLOOKUP(Q116,RawData!AA108:AB118,2,FALSE))</f>
        <v/>
      </c>
      <c r="AD116" s="221" t="str">
        <f>IF(R116="","",VLOOKUP(R116,RawData!X108:Y125,2,FALSE))</f>
        <v/>
      </c>
    </row>
    <row r="117" spans="1:30" x14ac:dyDescent="0.35">
      <c r="A117" s="229"/>
      <c r="B117" s="98"/>
      <c r="C117" s="228"/>
      <c r="D117" s="98"/>
      <c r="E117" s="98"/>
      <c r="F117" s="96" t="str">
        <f t="shared" si="8"/>
        <v/>
      </c>
      <c r="G117" s="97" t="str">
        <f t="shared" ca="1" si="9"/>
        <v/>
      </c>
      <c r="H117" s="97" t="str">
        <f t="shared" ca="1" si="10"/>
        <v/>
      </c>
      <c r="I117" s="219" t="str">
        <f t="shared" ca="1" si="7"/>
        <v/>
      </c>
      <c r="J117" s="238"/>
      <c r="K117" s="238"/>
      <c r="L117" s="223"/>
      <c r="M117" s="225"/>
      <c r="N117" s="226"/>
      <c r="O117" s="226"/>
      <c r="P117" s="232"/>
      <c r="Q117" s="223"/>
      <c r="R117" s="223"/>
      <c r="S117" s="223"/>
      <c r="T117" s="225"/>
      <c r="U117" s="223"/>
      <c r="V117" s="223"/>
      <c r="W117" s="223"/>
      <c r="X117" s="240"/>
      <c r="Y117" s="240"/>
      <c r="Z117" s="223"/>
      <c r="AA117" s="220"/>
      <c r="AB117" s="223"/>
      <c r="AC117" s="233" t="str">
        <f>IF(Q117="","",VLOOKUP(Q117,RawData!AA109:AB119,2,FALSE))</f>
        <v/>
      </c>
      <c r="AD117" s="221" t="str">
        <f>IF(R117="","",VLOOKUP(R117,RawData!X109:Y126,2,FALSE))</f>
        <v/>
      </c>
    </row>
    <row r="118" spans="1:30" x14ac:dyDescent="0.35">
      <c r="A118" s="229"/>
      <c r="B118" s="220"/>
      <c r="C118" s="220"/>
      <c r="D118" s="98"/>
      <c r="E118" s="98"/>
      <c r="F118" s="96" t="str">
        <f t="shared" si="8"/>
        <v/>
      </c>
      <c r="G118" s="97" t="str">
        <f t="shared" ca="1" si="9"/>
        <v/>
      </c>
      <c r="H118" s="97" t="str">
        <f t="shared" ca="1" si="10"/>
        <v/>
      </c>
      <c r="I118" s="219" t="str">
        <f t="shared" ca="1" si="7"/>
        <v/>
      </c>
      <c r="J118" s="238"/>
      <c r="K118" s="238"/>
      <c r="L118" s="239"/>
      <c r="M118" s="220"/>
      <c r="N118" s="231"/>
      <c r="O118" s="231"/>
      <c r="P118" s="232"/>
      <c r="Q118" s="233"/>
      <c r="R118" s="220"/>
      <c r="S118" s="233"/>
      <c r="T118" s="220"/>
      <c r="U118" s="227"/>
      <c r="V118" s="227"/>
      <c r="W118" s="242"/>
      <c r="X118" s="219"/>
      <c r="Y118" s="240"/>
      <c r="Z118" s="221"/>
      <c r="AA118" s="229"/>
      <c r="AB118" s="221"/>
      <c r="AC118" s="233" t="str">
        <f>IF(Q118="","",VLOOKUP(Q118,RawData!AA110:AB120,2,FALSE))</f>
        <v/>
      </c>
      <c r="AD118" s="221" t="str">
        <f>IF(R118="","",VLOOKUP(R118,RawData!X110:Y127,2,FALSE))</f>
        <v/>
      </c>
    </row>
    <row r="119" spans="1:30" x14ac:dyDescent="0.35">
      <c r="A119" s="229"/>
      <c r="B119" s="98"/>
      <c r="C119" s="228"/>
      <c r="D119" s="98"/>
      <c r="E119" s="98"/>
      <c r="F119" s="96" t="str">
        <f t="shared" si="8"/>
        <v/>
      </c>
      <c r="G119" s="97" t="str">
        <f t="shared" ca="1" si="9"/>
        <v/>
      </c>
      <c r="H119" s="97" t="str">
        <f t="shared" ca="1" si="10"/>
        <v/>
      </c>
      <c r="I119" s="219" t="str">
        <f t="shared" ca="1" si="7"/>
        <v/>
      </c>
      <c r="J119" s="238"/>
      <c r="K119" s="238"/>
      <c r="L119" s="223"/>
      <c r="M119" s="225"/>
      <c r="N119" s="226"/>
      <c r="O119" s="226"/>
      <c r="P119" s="232"/>
      <c r="Q119" s="223"/>
      <c r="R119" s="223"/>
      <c r="S119" s="223"/>
      <c r="T119" s="225"/>
      <c r="U119" s="223"/>
      <c r="V119" s="223"/>
      <c r="W119" s="223"/>
      <c r="X119" s="240"/>
      <c r="Y119" s="240"/>
      <c r="Z119" s="223"/>
      <c r="AA119" s="220"/>
      <c r="AB119" s="223"/>
      <c r="AC119" s="233" t="str">
        <f>IF(Q119="","",VLOOKUP(Q119,RawData!AA111:AB121,2,FALSE))</f>
        <v/>
      </c>
      <c r="AD119" s="221" t="str">
        <f>IF(R119="","",VLOOKUP(R119,RawData!X111:Y128,2,FALSE))</f>
        <v/>
      </c>
    </row>
    <row r="120" spans="1:30" x14ac:dyDescent="0.35">
      <c r="A120" s="229"/>
      <c r="B120" s="220"/>
      <c r="C120" s="220"/>
      <c r="D120" s="98"/>
      <c r="E120" s="98"/>
      <c r="F120" s="96" t="str">
        <f t="shared" si="8"/>
        <v/>
      </c>
      <c r="G120" s="97" t="str">
        <f t="shared" ca="1" si="9"/>
        <v/>
      </c>
      <c r="H120" s="97" t="str">
        <f t="shared" ca="1" si="10"/>
        <v/>
      </c>
      <c r="I120" s="219" t="str">
        <f t="shared" ca="1" si="7"/>
        <v/>
      </c>
      <c r="J120" s="238"/>
      <c r="K120" s="238"/>
      <c r="L120" s="239"/>
      <c r="M120" s="220"/>
      <c r="N120" s="231"/>
      <c r="O120" s="231"/>
      <c r="P120" s="232"/>
      <c r="Q120" s="233"/>
      <c r="R120" s="220"/>
      <c r="S120" s="233"/>
      <c r="T120" s="220"/>
      <c r="U120" s="227"/>
      <c r="V120" s="227"/>
      <c r="W120" s="242"/>
      <c r="X120" s="219"/>
      <c r="Y120" s="240"/>
      <c r="Z120" s="221"/>
      <c r="AA120" s="229"/>
      <c r="AB120" s="221"/>
      <c r="AC120" s="233" t="str">
        <f>IF(Q120="","",VLOOKUP(Q120,RawData!AA112:AB122,2,FALSE))</f>
        <v/>
      </c>
      <c r="AD120" s="221" t="str">
        <f>IF(R120="","",VLOOKUP(R120,RawData!X112:Y129,2,FALSE))</f>
        <v/>
      </c>
    </row>
    <row r="121" spans="1:30" x14ac:dyDescent="0.35">
      <c r="A121" s="229"/>
      <c r="B121" s="98"/>
      <c r="C121" s="228"/>
      <c r="D121" s="98"/>
      <c r="E121" s="98"/>
      <c r="F121" s="96" t="str">
        <f t="shared" si="8"/>
        <v/>
      </c>
      <c r="G121" s="97" t="str">
        <f t="shared" ca="1" si="9"/>
        <v/>
      </c>
      <c r="H121" s="97" t="str">
        <f t="shared" ca="1" si="10"/>
        <v/>
      </c>
      <c r="I121" s="219" t="str">
        <f t="shared" ca="1" si="7"/>
        <v/>
      </c>
      <c r="J121" s="238"/>
      <c r="K121" s="238"/>
      <c r="L121" s="223"/>
      <c r="M121" s="225"/>
      <c r="N121" s="226"/>
      <c r="O121" s="226"/>
      <c r="P121" s="232"/>
      <c r="Q121" s="223"/>
      <c r="R121" s="223"/>
      <c r="S121" s="223"/>
      <c r="T121" s="225"/>
      <c r="U121" s="223"/>
      <c r="V121" s="223"/>
      <c r="W121" s="223"/>
      <c r="X121" s="240"/>
      <c r="Y121" s="240"/>
      <c r="Z121" s="223"/>
      <c r="AA121" s="220"/>
      <c r="AB121" s="223"/>
      <c r="AC121" s="233" t="str">
        <f>IF(Q121="","",VLOOKUP(Q121,RawData!AA113:AB123,2,FALSE))</f>
        <v/>
      </c>
      <c r="AD121" s="221" t="str">
        <f>IF(R121="","",VLOOKUP(R121,RawData!X113:Y130,2,FALSE))</f>
        <v/>
      </c>
    </row>
    <row r="122" spans="1:30" x14ac:dyDescent="0.35">
      <c r="A122" s="229"/>
      <c r="B122" s="220"/>
      <c r="C122" s="220"/>
      <c r="D122" s="98"/>
      <c r="E122" s="98"/>
      <c r="F122" s="96" t="str">
        <f t="shared" si="8"/>
        <v/>
      </c>
      <c r="G122" s="97" t="str">
        <f t="shared" ca="1" si="9"/>
        <v/>
      </c>
      <c r="H122" s="97" t="str">
        <f t="shared" ca="1" si="10"/>
        <v/>
      </c>
      <c r="I122" s="219" t="str">
        <f t="shared" ca="1" si="7"/>
        <v/>
      </c>
      <c r="J122" s="238"/>
      <c r="K122" s="238"/>
      <c r="L122" s="239"/>
      <c r="M122" s="220"/>
      <c r="N122" s="231"/>
      <c r="O122" s="231"/>
      <c r="P122" s="232"/>
      <c r="Q122" s="233"/>
      <c r="R122" s="220"/>
      <c r="S122" s="233"/>
      <c r="T122" s="220"/>
      <c r="U122" s="227"/>
      <c r="V122" s="227"/>
      <c r="W122" s="242"/>
      <c r="X122" s="219"/>
      <c r="Y122" s="240"/>
      <c r="Z122" s="221"/>
      <c r="AA122" s="229"/>
      <c r="AB122" s="221"/>
      <c r="AC122" s="233" t="str">
        <f>IF(Q122="","",VLOOKUP(Q122,RawData!AA114:AB124,2,FALSE))</f>
        <v/>
      </c>
      <c r="AD122" s="221" t="str">
        <f>IF(R122="","",VLOOKUP(R122,RawData!X114:Y131,2,FALSE))</f>
        <v/>
      </c>
    </row>
    <row r="123" spans="1:30" x14ac:dyDescent="0.35">
      <c r="A123" s="229"/>
      <c r="B123" s="98"/>
      <c r="C123" s="228"/>
      <c r="D123" s="98"/>
      <c r="E123" s="98"/>
      <c r="F123" s="96" t="str">
        <f t="shared" si="8"/>
        <v/>
      </c>
      <c r="G123" s="97" t="str">
        <f t="shared" ca="1" si="9"/>
        <v/>
      </c>
      <c r="H123" s="97" t="str">
        <f t="shared" ca="1" si="10"/>
        <v/>
      </c>
      <c r="I123" s="219" t="str">
        <f t="shared" ca="1" si="7"/>
        <v/>
      </c>
      <c r="J123" s="238"/>
      <c r="K123" s="238"/>
      <c r="L123" s="223"/>
      <c r="M123" s="225"/>
      <c r="N123" s="226"/>
      <c r="O123" s="226"/>
      <c r="P123" s="232"/>
      <c r="Q123" s="223"/>
      <c r="R123" s="223"/>
      <c r="S123" s="223"/>
      <c r="T123" s="225"/>
      <c r="U123" s="223"/>
      <c r="V123" s="223"/>
      <c r="W123" s="223"/>
      <c r="X123" s="240"/>
      <c r="Y123" s="240"/>
      <c r="Z123" s="223"/>
      <c r="AA123" s="220"/>
      <c r="AB123" s="223"/>
      <c r="AC123" s="233" t="str">
        <f>IF(Q123="","",VLOOKUP(Q123,RawData!AA115:AB125,2,FALSE))</f>
        <v/>
      </c>
      <c r="AD123" s="221" t="str">
        <f>IF(R123="","",VLOOKUP(R123,RawData!X115:Y132,2,FALSE))</f>
        <v/>
      </c>
    </row>
    <row r="124" spans="1:30" x14ac:dyDescent="0.35">
      <c r="A124" s="229"/>
      <c r="B124" s="220"/>
      <c r="C124" s="220"/>
      <c r="D124" s="98"/>
      <c r="E124" s="98"/>
      <c r="F124" s="96" t="str">
        <f t="shared" si="8"/>
        <v/>
      </c>
      <c r="G124" s="97" t="str">
        <f t="shared" ca="1" si="9"/>
        <v/>
      </c>
      <c r="H124" s="97" t="str">
        <f t="shared" ca="1" si="10"/>
        <v/>
      </c>
      <c r="I124" s="219" t="str">
        <f t="shared" ca="1" si="7"/>
        <v/>
      </c>
      <c r="J124" s="238"/>
      <c r="K124" s="238"/>
      <c r="L124" s="239"/>
      <c r="M124" s="220"/>
      <c r="N124" s="231"/>
      <c r="O124" s="231"/>
      <c r="P124" s="232"/>
      <c r="Q124" s="233"/>
      <c r="R124" s="220"/>
      <c r="S124" s="233"/>
      <c r="T124" s="220"/>
      <c r="U124" s="227"/>
      <c r="V124" s="227"/>
      <c r="W124" s="242"/>
      <c r="X124" s="219"/>
      <c r="Y124" s="240"/>
      <c r="Z124" s="221"/>
      <c r="AA124" s="229"/>
      <c r="AB124" s="221"/>
      <c r="AC124" s="233" t="str">
        <f>IF(Q124="","",VLOOKUP(Q124,RawData!AA116:AB126,2,FALSE))</f>
        <v/>
      </c>
      <c r="AD124" s="221" t="str">
        <f>IF(R124="","",VLOOKUP(R124,RawData!X116:Y133,2,FALSE))</f>
        <v/>
      </c>
    </row>
    <row r="125" spans="1:30" x14ac:dyDescent="0.35">
      <c r="A125" s="229"/>
      <c r="B125" s="98"/>
      <c r="C125" s="228"/>
      <c r="D125" s="98"/>
      <c r="E125" s="98"/>
      <c r="F125" s="96" t="str">
        <f t="shared" si="8"/>
        <v/>
      </c>
      <c r="G125" s="97" t="str">
        <f t="shared" ca="1" si="9"/>
        <v/>
      </c>
      <c r="H125" s="97" t="str">
        <f t="shared" ca="1" si="10"/>
        <v/>
      </c>
      <c r="I125" s="219" t="str">
        <f t="shared" ca="1" si="7"/>
        <v/>
      </c>
      <c r="J125" s="238"/>
      <c r="K125" s="238"/>
      <c r="L125" s="223"/>
      <c r="M125" s="225"/>
      <c r="N125" s="226"/>
      <c r="O125" s="226"/>
      <c r="P125" s="232"/>
      <c r="Q125" s="223"/>
      <c r="R125" s="223"/>
      <c r="S125" s="223"/>
      <c r="T125" s="225"/>
      <c r="U125" s="223"/>
      <c r="V125" s="223"/>
      <c r="W125" s="223"/>
      <c r="X125" s="240"/>
      <c r="Y125" s="240"/>
      <c r="Z125" s="223"/>
      <c r="AA125" s="220"/>
      <c r="AB125" s="223"/>
      <c r="AC125" s="233" t="str">
        <f>IF(Q125="","",VLOOKUP(Q125,RawData!AA117:AB127,2,FALSE))</f>
        <v/>
      </c>
      <c r="AD125" s="221" t="str">
        <f>IF(R125="","",VLOOKUP(R125,RawData!X117:Y134,2,FALSE))</f>
        <v/>
      </c>
    </row>
    <row r="126" spans="1:30" x14ac:dyDescent="0.35">
      <c r="A126" s="229"/>
      <c r="B126" s="220"/>
      <c r="C126" s="220"/>
      <c r="D126" s="98"/>
      <c r="E126" s="98"/>
      <c r="F126" s="96" t="str">
        <f t="shared" si="8"/>
        <v/>
      </c>
      <c r="G126" s="97" t="str">
        <f t="shared" ca="1" si="9"/>
        <v/>
      </c>
      <c r="H126" s="97" t="str">
        <f t="shared" ca="1" si="10"/>
        <v/>
      </c>
      <c r="I126" s="219" t="str">
        <f t="shared" ca="1" si="7"/>
        <v/>
      </c>
      <c r="J126" s="238"/>
      <c r="K126" s="238"/>
      <c r="L126" s="239"/>
      <c r="M126" s="220"/>
      <c r="N126" s="231"/>
      <c r="O126" s="231"/>
      <c r="P126" s="232"/>
      <c r="Q126" s="233"/>
      <c r="R126" s="220"/>
      <c r="S126" s="233"/>
      <c r="T126" s="220"/>
      <c r="U126" s="227"/>
      <c r="V126" s="227"/>
      <c r="W126" s="242"/>
      <c r="X126" s="219"/>
      <c r="Y126" s="240"/>
      <c r="Z126" s="221"/>
      <c r="AA126" s="229"/>
      <c r="AB126" s="221"/>
      <c r="AC126" s="233" t="str">
        <f>IF(Q126="","",VLOOKUP(Q126,RawData!AA118:AB128,2,FALSE))</f>
        <v/>
      </c>
      <c r="AD126" s="221" t="str">
        <f>IF(R126="","",VLOOKUP(R126,RawData!X118:Y135,2,FALSE))</f>
        <v/>
      </c>
    </row>
    <row r="127" spans="1:30" x14ac:dyDescent="0.35">
      <c r="A127" s="229"/>
      <c r="B127" s="98"/>
      <c r="C127" s="228"/>
      <c r="D127" s="98"/>
      <c r="E127" s="98"/>
      <c r="F127" s="96" t="str">
        <f t="shared" si="8"/>
        <v/>
      </c>
      <c r="G127" s="97" t="str">
        <f t="shared" ca="1" si="9"/>
        <v/>
      </c>
      <c r="H127" s="97" t="str">
        <f t="shared" ca="1" si="10"/>
        <v/>
      </c>
      <c r="I127" s="219" t="str">
        <f t="shared" ca="1" si="7"/>
        <v/>
      </c>
      <c r="J127" s="238"/>
      <c r="K127" s="238"/>
      <c r="L127" s="223"/>
      <c r="M127" s="225"/>
      <c r="N127" s="226"/>
      <c r="O127" s="226"/>
      <c r="P127" s="232"/>
      <c r="Q127" s="223"/>
      <c r="R127" s="223"/>
      <c r="S127" s="223"/>
      <c r="T127" s="225"/>
      <c r="U127" s="223"/>
      <c r="V127" s="223"/>
      <c r="W127" s="223"/>
      <c r="X127" s="240"/>
      <c r="Y127" s="240"/>
      <c r="Z127" s="223"/>
      <c r="AA127" s="220"/>
      <c r="AB127" s="223"/>
      <c r="AC127" s="233" t="str">
        <f>IF(Q127="","",VLOOKUP(Q127,RawData!AA119:AB129,2,FALSE))</f>
        <v/>
      </c>
      <c r="AD127" s="221" t="str">
        <f>IF(R127="","",VLOOKUP(R127,RawData!X119:Y136,2,FALSE))</f>
        <v/>
      </c>
    </row>
    <row r="128" spans="1:30" x14ac:dyDescent="0.35">
      <c r="A128" s="229"/>
      <c r="B128" s="220"/>
      <c r="C128" s="220"/>
      <c r="D128" s="98"/>
      <c r="E128" s="98"/>
      <c r="F128" s="96" t="str">
        <f t="shared" si="8"/>
        <v/>
      </c>
      <c r="G128" s="97" t="str">
        <f t="shared" ca="1" si="9"/>
        <v/>
      </c>
      <c r="H128" s="97" t="str">
        <f t="shared" ca="1" si="10"/>
        <v/>
      </c>
      <c r="I128" s="219" t="str">
        <f t="shared" ca="1" si="7"/>
        <v/>
      </c>
      <c r="J128" s="238"/>
      <c r="K128" s="238"/>
      <c r="L128" s="239"/>
      <c r="M128" s="220"/>
      <c r="N128" s="231"/>
      <c r="O128" s="231"/>
      <c r="P128" s="232"/>
      <c r="Q128" s="233"/>
      <c r="R128" s="220"/>
      <c r="S128" s="233"/>
      <c r="T128" s="220"/>
      <c r="U128" s="227"/>
      <c r="V128" s="227"/>
      <c r="W128" s="242"/>
      <c r="X128" s="219"/>
      <c r="Y128" s="240"/>
      <c r="Z128" s="221"/>
      <c r="AA128" s="229"/>
      <c r="AB128" s="221"/>
      <c r="AC128" s="233" t="str">
        <f>IF(Q128="","",VLOOKUP(Q128,RawData!AA120:AB130,2,FALSE))</f>
        <v/>
      </c>
      <c r="AD128" s="221" t="str">
        <f>IF(R128="","",VLOOKUP(R128,RawData!X120:Y137,2,FALSE))</f>
        <v/>
      </c>
    </row>
    <row r="129" spans="1:30" x14ac:dyDescent="0.35">
      <c r="A129" s="229"/>
      <c r="B129" s="98"/>
      <c r="C129" s="228"/>
      <c r="D129" s="98"/>
      <c r="E129" s="98"/>
      <c r="F129" s="96" t="str">
        <f t="shared" si="8"/>
        <v/>
      </c>
      <c r="G129" s="97" t="str">
        <f t="shared" ca="1" si="9"/>
        <v/>
      </c>
      <c r="H129" s="97" t="str">
        <f t="shared" ca="1" si="10"/>
        <v/>
      </c>
      <c r="I129" s="219" t="str">
        <f t="shared" ca="1" si="7"/>
        <v/>
      </c>
      <c r="J129" s="238"/>
      <c r="K129" s="238"/>
      <c r="L129" s="223"/>
      <c r="M129" s="225"/>
      <c r="N129" s="226"/>
      <c r="O129" s="226"/>
      <c r="P129" s="232"/>
      <c r="Q129" s="223"/>
      <c r="R129" s="223"/>
      <c r="S129" s="223"/>
      <c r="T129" s="225"/>
      <c r="U129" s="223"/>
      <c r="V129" s="223"/>
      <c r="W129" s="223"/>
      <c r="X129" s="240"/>
      <c r="Y129" s="240"/>
      <c r="Z129" s="223"/>
      <c r="AA129" s="220"/>
      <c r="AB129" s="223"/>
      <c r="AC129" s="233" t="str">
        <f>IF(Q129="","",VLOOKUP(Q129,RawData!AA121:AB131,2,FALSE))</f>
        <v/>
      </c>
      <c r="AD129" s="221" t="str">
        <f>IF(R129="","",VLOOKUP(R129,RawData!X121:Y138,2,FALSE))</f>
        <v/>
      </c>
    </row>
    <row r="130" spans="1:30" x14ac:dyDescent="0.35">
      <c r="A130" s="229"/>
      <c r="B130" s="220"/>
      <c r="C130" s="220"/>
      <c r="D130" s="98"/>
      <c r="E130" s="98"/>
      <c r="F130" s="96" t="str">
        <f t="shared" si="8"/>
        <v/>
      </c>
      <c r="G130" s="97" t="str">
        <f t="shared" ca="1" si="9"/>
        <v/>
      </c>
      <c r="H130" s="97" t="str">
        <f t="shared" ca="1" si="10"/>
        <v/>
      </c>
      <c r="I130" s="219" t="str">
        <f t="shared" ca="1" si="7"/>
        <v/>
      </c>
      <c r="J130" s="238"/>
      <c r="K130" s="238"/>
      <c r="L130" s="239"/>
      <c r="M130" s="220"/>
      <c r="N130" s="231"/>
      <c r="O130" s="231"/>
      <c r="P130" s="232"/>
      <c r="Q130" s="233"/>
      <c r="R130" s="220"/>
      <c r="S130" s="233"/>
      <c r="T130" s="220"/>
      <c r="U130" s="227"/>
      <c r="V130" s="227"/>
      <c r="W130" s="242"/>
      <c r="X130" s="219"/>
      <c r="Y130" s="240"/>
      <c r="Z130" s="221"/>
      <c r="AA130" s="229"/>
      <c r="AB130" s="221"/>
      <c r="AC130" s="233" t="str">
        <f>IF(Q130="","",VLOOKUP(Q130,RawData!AA122:AB132,2,FALSE))</f>
        <v/>
      </c>
      <c r="AD130" s="221" t="str">
        <f>IF(R130="","",VLOOKUP(R130,RawData!X122:Y139,2,FALSE))</f>
        <v/>
      </c>
    </row>
    <row r="131" spans="1:30" x14ac:dyDescent="0.35">
      <c r="A131" s="229"/>
      <c r="B131" s="98"/>
      <c r="C131" s="228"/>
      <c r="D131" s="98"/>
      <c r="E131" s="98"/>
      <c r="F131" s="96" t="str">
        <f t="shared" si="8"/>
        <v/>
      </c>
      <c r="G131" s="97" t="str">
        <f t="shared" ca="1" si="9"/>
        <v/>
      </c>
      <c r="H131" s="97" t="str">
        <f t="shared" ca="1" si="10"/>
        <v/>
      </c>
      <c r="I131" s="219" t="str">
        <f t="shared" ca="1" si="7"/>
        <v/>
      </c>
      <c r="J131" s="238"/>
      <c r="K131" s="238"/>
      <c r="L131" s="223"/>
      <c r="M131" s="225"/>
      <c r="N131" s="226"/>
      <c r="O131" s="226"/>
      <c r="P131" s="232"/>
      <c r="Q131" s="223"/>
      <c r="R131" s="223"/>
      <c r="S131" s="223"/>
      <c r="T131" s="225"/>
      <c r="U131" s="223"/>
      <c r="V131" s="223"/>
      <c r="W131" s="223"/>
      <c r="X131" s="240"/>
      <c r="Y131" s="240"/>
      <c r="Z131" s="223"/>
      <c r="AA131" s="220"/>
      <c r="AB131" s="223"/>
      <c r="AC131" s="233" t="str">
        <f>IF(Q131="","",VLOOKUP(Q131,RawData!AA123:AB133,2,FALSE))</f>
        <v/>
      </c>
      <c r="AD131" s="221" t="str">
        <f>IF(R131="","",VLOOKUP(R131,RawData!X123:Y140,2,FALSE))</f>
        <v/>
      </c>
    </row>
    <row r="132" spans="1:30" x14ac:dyDescent="0.35">
      <c r="A132" s="229"/>
      <c r="B132" s="220"/>
      <c r="C132" s="220"/>
      <c r="D132" s="98"/>
      <c r="E132" s="98"/>
      <c r="F132" s="96" t="str">
        <f t="shared" si="8"/>
        <v/>
      </c>
      <c r="G132" s="97" t="str">
        <f t="shared" ca="1" si="9"/>
        <v/>
      </c>
      <c r="H132" s="97" t="str">
        <f t="shared" ca="1" si="10"/>
        <v/>
      </c>
      <c r="I132" s="219" t="str">
        <f t="shared" ca="1" si="7"/>
        <v/>
      </c>
      <c r="J132" s="238"/>
      <c r="K132" s="238"/>
      <c r="L132" s="239"/>
      <c r="M132" s="220"/>
      <c r="N132" s="231"/>
      <c r="O132" s="231"/>
      <c r="P132" s="232"/>
      <c r="Q132" s="233"/>
      <c r="R132" s="220"/>
      <c r="S132" s="233"/>
      <c r="T132" s="220"/>
      <c r="U132" s="227"/>
      <c r="V132" s="227"/>
      <c r="W132" s="242"/>
      <c r="X132" s="219"/>
      <c r="Y132" s="240"/>
      <c r="Z132" s="221"/>
      <c r="AA132" s="229"/>
      <c r="AB132" s="221"/>
      <c r="AC132" s="233" t="str">
        <f>IF(Q132="","",VLOOKUP(Q132,RawData!AA124:AB134,2,FALSE))</f>
        <v/>
      </c>
      <c r="AD132" s="221" t="str">
        <f>IF(R132="","",VLOOKUP(R132,RawData!X124:Y141,2,FALSE))</f>
        <v/>
      </c>
    </row>
    <row r="133" spans="1:30" x14ac:dyDescent="0.35">
      <c r="A133" s="229"/>
      <c r="B133" s="98"/>
      <c r="C133" s="228"/>
      <c r="D133" s="98"/>
      <c r="E133" s="98"/>
      <c r="F133" s="96" t="str">
        <f t="shared" si="8"/>
        <v/>
      </c>
      <c r="G133" s="97" t="str">
        <f t="shared" ca="1" si="9"/>
        <v/>
      </c>
      <c r="H133" s="97" t="str">
        <f t="shared" ca="1" si="10"/>
        <v/>
      </c>
      <c r="I133" s="219" t="str">
        <f t="shared" ca="1" si="7"/>
        <v/>
      </c>
      <c r="J133" s="238"/>
      <c r="K133" s="238"/>
      <c r="L133" s="223"/>
      <c r="M133" s="225"/>
      <c r="N133" s="226"/>
      <c r="O133" s="226"/>
      <c r="P133" s="232"/>
      <c r="Q133" s="223"/>
      <c r="R133" s="223"/>
      <c r="S133" s="223"/>
      <c r="T133" s="225"/>
      <c r="U133" s="223"/>
      <c r="V133" s="223"/>
      <c r="W133" s="223"/>
      <c r="X133" s="240"/>
      <c r="Y133" s="240"/>
      <c r="Z133" s="223"/>
      <c r="AA133" s="220"/>
      <c r="AB133" s="223"/>
      <c r="AC133" s="233" t="str">
        <f>IF(Q133="","",VLOOKUP(Q133,RawData!AA125:AB135,2,FALSE))</f>
        <v/>
      </c>
      <c r="AD133" s="221" t="str">
        <f>IF(R133="","",VLOOKUP(R133,RawData!X125:Y142,2,FALSE))</f>
        <v/>
      </c>
    </row>
    <row r="134" spans="1:30" x14ac:dyDescent="0.35">
      <c r="A134" s="229"/>
      <c r="B134" s="220"/>
      <c r="C134" s="220"/>
      <c r="D134" s="98"/>
      <c r="E134" s="98"/>
      <c r="F134" s="96" t="str">
        <f t="shared" si="8"/>
        <v/>
      </c>
      <c r="G134" s="97" t="str">
        <f t="shared" ca="1" si="9"/>
        <v/>
      </c>
      <c r="H134" s="97" t="str">
        <f t="shared" ca="1" si="10"/>
        <v/>
      </c>
      <c r="I134" s="219" t="str">
        <f t="shared" ca="1" si="7"/>
        <v/>
      </c>
      <c r="J134" s="238"/>
      <c r="K134" s="238"/>
      <c r="L134" s="239"/>
      <c r="M134" s="220"/>
      <c r="N134" s="231"/>
      <c r="O134" s="231"/>
      <c r="P134" s="232"/>
      <c r="Q134" s="233"/>
      <c r="R134" s="220"/>
      <c r="S134" s="233"/>
      <c r="T134" s="220"/>
      <c r="U134" s="227"/>
      <c r="V134" s="227"/>
      <c r="W134" s="242"/>
      <c r="X134" s="219"/>
      <c r="Y134" s="240"/>
      <c r="Z134" s="221"/>
      <c r="AA134" s="229"/>
      <c r="AB134" s="221"/>
      <c r="AC134" s="233" t="str">
        <f>IF(Q134="","",VLOOKUP(Q134,RawData!AA126:AB136,2,FALSE))</f>
        <v/>
      </c>
      <c r="AD134" s="221" t="str">
        <f>IF(R134="","",VLOOKUP(R134,RawData!X126:Y143,2,FALSE))</f>
        <v/>
      </c>
    </row>
    <row r="135" spans="1:30" x14ac:dyDescent="0.35">
      <c r="A135" s="229"/>
      <c r="B135" s="98"/>
      <c r="C135" s="228"/>
      <c r="D135" s="98"/>
      <c r="E135" s="98"/>
      <c r="F135" s="96" t="str">
        <f t="shared" si="8"/>
        <v/>
      </c>
      <c r="G135" s="97" t="str">
        <f t="shared" ca="1" si="9"/>
        <v/>
      </c>
      <c r="H135" s="97" t="str">
        <f t="shared" ca="1" si="10"/>
        <v/>
      </c>
      <c r="I135" s="219" t="str">
        <f t="shared" ca="1" si="7"/>
        <v/>
      </c>
      <c r="J135" s="238"/>
      <c r="K135" s="238"/>
      <c r="L135" s="223"/>
      <c r="M135" s="225"/>
      <c r="N135" s="226"/>
      <c r="O135" s="226"/>
      <c r="P135" s="232"/>
      <c r="Q135" s="223"/>
      <c r="R135" s="223"/>
      <c r="S135" s="223"/>
      <c r="T135" s="225"/>
      <c r="U135" s="223"/>
      <c r="V135" s="223"/>
      <c r="W135" s="223"/>
      <c r="X135" s="240"/>
      <c r="Y135" s="240"/>
      <c r="Z135" s="223"/>
      <c r="AA135" s="220"/>
      <c r="AB135" s="223"/>
      <c r="AC135" s="233" t="str">
        <f>IF(Q135="","",VLOOKUP(Q135,RawData!AA127:AB137,2,FALSE))</f>
        <v/>
      </c>
      <c r="AD135" s="221" t="str">
        <f>IF(R135="","",VLOOKUP(R135,RawData!X127:Y144,2,FALSE))</f>
        <v/>
      </c>
    </row>
    <row r="136" spans="1:30" x14ac:dyDescent="0.35">
      <c r="A136" s="229"/>
      <c r="B136" s="220"/>
      <c r="C136" s="220"/>
      <c r="D136" s="98"/>
      <c r="E136" s="98"/>
      <c r="F136" s="96" t="str">
        <f t="shared" si="8"/>
        <v/>
      </c>
      <c r="G136" s="97" t="str">
        <f t="shared" ca="1" si="9"/>
        <v/>
      </c>
      <c r="H136" s="97" t="str">
        <f t="shared" ca="1" si="10"/>
        <v/>
      </c>
      <c r="I136" s="219" t="str">
        <f t="shared" ca="1" si="7"/>
        <v/>
      </c>
      <c r="J136" s="238"/>
      <c r="K136" s="238"/>
      <c r="L136" s="239"/>
      <c r="M136" s="220"/>
      <c r="N136" s="231"/>
      <c r="O136" s="231"/>
      <c r="P136" s="232"/>
      <c r="Q136" s="233"/>
      <c r="R136" s="220"/>
      <c r="S136" s="233"/>
      <c r="T136" s="220"/>
      <c r="U136" s="227"/>
      <c r="V136" s="227"/>
      <c r="W136" s="242"/>
      <c r="X136" s="219"/>
      <c r="Y136" s="240"/>
      <c r="Z136" s="221"/>
      <c r="AA136" s="229"/>
      <c r="AB136" s="221"/>
      <c r="AC136" s="233" t="str">
        <f>IF(Q136="","",VLOOKUP(Q136,RawData!AA128:AB138,2,FALSE))</f>
        <v/>
      </c>
      <c r="AD136" s="221" t="str">
        <f>IF(R136="","",VLOOKUP(R136,RawData!X128:Y145,2,FALSE))</f>
        <v/>
      </c>
    </row>
    <row r="137" spans="1:30" x14ac:dyDescent="0.35">
      <c r="A137" s="229"/>
      <c r="B137" s="98"/>
      <c r="C137" s="228"/>
      <c r="D137" s="98"/>
      <c r="E137" s="98"/>
      <c r="F137" s="96" t="str">
        <f t="shared" si="8"/>
        <v/>
      </c>
      <c r="G137" s="97" t="str">
        <f t="shared" ca="1" si="9"/>
        <v/>
      </c>
      <c r="H137" s="97" t="str">
        <f t="shared" ca="1" si="10"/>
        <v/>
      </c>
      <c r="I137" s="219" t="str">
        <f t="shared" ca="1" si="7"/>
        <v/>
      </c>
      <c r="J137" s="238"/>
      <c r="K137" s="238"/>
      <c r="L137" s="223"/>
      <c r="M137" s="225"/>
      <c r="N137" s="226"/>
      <c r="O137" s="226"/>
      <c r="P137" s="232"/>
      <c r="Q137" s="223"/>
      <c r="R137" s="223"/>
      <c r="S137" s="223"/>
      <c r="T137" s="225"/>
      <c r="U137" s="223"/>
      <c r="V137" s="223"/>
      <c r="W137" s="223"/>
      <c r="X137" s="240"/>
      <c r="Y137" s="240"/>
      <c r="Z137" s="223"/>
      <c r="AA137" s="220"/>
      <c r="AB137" s="223"/>
      <c r="AC137" s="233" t="str">
        <f>IF(Q137="","",VLOOKUP(Q137,RawData!AA129:AB139,2,FALSE))</f>
        <v/>
      </c>
      <c r="AD137" s="221" t="str">
        <f>IF(R137="","",VLOOKUP(R137,RawData!X129:Y146,2,FALSE))</f>
        <v/>
      </c>
    </row>
    <row r="138" spans="1:30" x14ac:dyDescent="0.35">
      <c r="A138" s="229"/>
      <c r="B138" s="220"/>
      <c r="C138" s="220"/>
      <c r="D138" s="98"/>
      <c r="E138" s="98"/>
      <c r="F138" s="96" t="str">
        <f t="shared" si="8"/>
        <v/>
      </c>
      <c r="G138" s="97" t="str">
        <f t="shared" ca="1" si="9"/>
        <v/>
      </c>
      <c r="H138" s="97" t="str">
        <f t="shared" ca="1" si="10"/>
        <v/>
      </c>
      <c r="I138" s="219" t="str">
        <f t="shared" ca="1" si="7"/>
        <v/>
      </c>
      <c r="J138" s="238"/>
      <c r="K138" s="238"/>
      <c r="L138" s="239"/>
      <c r="M138" s="220"/>
      <c r="N138" s="231"/>
      <c r="O138" s="231"/>
      <c r="P138" s="232"/>
      <c r="Q138" s="233"/>
      <c r="R138" s="220"/>
      <c r="S138" s="233"/>
      <c r="T138" s="220"/>
      <c r="U138" s="227"/>
      <c r="V138" s="227"/>
      <c r="W138" s="242"/>
      <c r="X138" s="219"/>
      <c r="Y138" s="240"/>
      <c r="Z138" s="221"/>
      <c r="AA138" s="229"/>
      <c r="AB138" s="221"/>
      <c r="AC138" s="233" t="str">
        <f>IF(Q138="","",VLOOKUP(Q138,RawData!AA130:AB140,2,FALSE))</f>
        <v/>
      </c>
      <c r="AD138" s="221" t="str">
        <f>IF(R138="","",VLOOKUP(R138,RawData!X130:Y147,2,FALSE))</f>
        <v/>
      </c>
    </row>
    <row r="139" spans="1:30" x14ac:dyDescent="0.35">
      <c r="A139" s="229"/>
      <c r="B139" s="98"/>
      <c r="C139" s="228"/>
      <c r="D139" s="98"/>
      <c r="E139" s="98"/>
      <c r="F139" s="96" t="str">
        <f t="shared" si="8"/>
        <v/>
      </c>
      <c r="G139" s="97" t="str">
        <f t="shared" ca="1" si="9"/>
        <v/>
      </c>
      <c r="H139" s="97" t="str">
        <f t="shared" ca="1" si="10"/>
        <v/>
      </c>
      <c r="I139" s="219" t="str">
        <f t="shared" ca="1" si="7"/>
        <v/>
      </c>
      <c r="J139" s="238"/>
      <c r="K139" s="238"/>
      <c r="L139" s="223"/>
      <c r="M139" s="225"/>
      <c r="N139" s="226"/>
      <c r="O139" s="226"/>
      <c r="P139" s="232"/>
      <c r="Q139" s="223"/>
      <c r="R139" s="223"/>
      <c r="S139" s="223"/>
      <c r="T139" s="225"/>
      <c r="U139" s="223"/>
      <c r="V139" s="223"/>
      <c r="W139" s="223"/>
      <c r="X139" s="240"/>
      <c r="Y139" s="240"/>
      <c r="Z139" s="223"/>
      <c r="AA139" s="220"/>
      <c r="AB139" s="223"/>
      <c r="AC139" s="233" t="str">
        <f>IF(Q139="","",VLOOKUP(Q139,RawData!AA131:AB141,2,FALSE))</f>
        <v/>
      </c>
      <c r="AD139" s="221" t="str">
        <f>IF(R139="","",VLOOKUP(R139,RawData!X131:Y148,2,FALSE))</f>
        <v/>
      </c>
    </row>
    <row r="140" spans="1:30" x14ac:dyDescent="0.35">
      <c r="A140" s="229"/>
      <c r="B140" s="220"/>
      <c r="C140" s="220"/>
      <c r="D140" s="98"/>
      <c r="E140" s="98"/>
      <c r="F140" s="96" t="str">
        <f t="shared" si="8"/>
        <v/>
      </c>
      <c r="G140" s="97" t="str">
        <f t="shared" ca="1" si="9"/>
        <v/>
      </c>
      <c r="H140" s="97" t="str">
        <f t="shared" ca="1" si="10"/>
        <v/>
      </c>
      <c r="I140" s="219" t="str">
        <f t="shared" ref="I140:I203" ca="1" si="11">IF(H140="","","yes")</f>
        <v/>
      </c>
      <c r="J140" s="238"/>
      <c r="K140" s="238"/>
      <c r="L140" s="239"/>
      <c r="M140" s="220"/>
      <c r="N140" s="231"/>
      <c r="O140" s="231"/>
      <c r="P140" s="232"/>
      <c r="Q140" s="233"/>
      <c r="R140" s="220"/>
      <c r="S140" s="233"/>
      <c r="T140" s="220"/>
      <c r="U140" s="227"/>
      <c r="V140" s="227"/>
      <c r="W140" s="242"/>
      <c r="X140" s="219"/>
      <c r="Y140" s="240"/>
      <c r="Z140" s="221"/>
      <c r="AA140" s="229"/>
      <c r="AB140" s="221"/>
      <c r="AC140" s="233" t="str">
        <f>IF(Q140="","",VLOOKUP(Q140,RawData!AA132:AB142,2,FALSE))</f>
        <v/>
      </c>
      <c r="AD140" s="221" t="str">
        <f>IF(R140="","",VLOOKUP(R140,RawData!X132:Y149,2,FALSE))</f>
        <v/>
      </c>
    </row>
    <row r="141" spans="1:30" x14ac:dyDescent="0.35">
      <c r="A141" s="229"/>
      <c r="B141" s="98"/>
      <c r="C141" s="228"/>
      <c r="D141" s="98"/>
      <c r="E141" s="98"/>
      <c r="F141" s="96" t="str">
        <f t="shared" si="8"/>
        <v/>
      </c>
      <c r="G141" s="97" t="str">
        <f t="shared" ca="1" si="9"/>
        <v/>
      </c>
      <c r="H141" s="97" t="str">
        <f t="shared" ca="1" si="10"/>
        <v/>
      </c>
      <c r="I141" s="219" t="str">
        <f t="shared" ca="1" si="11"/>
        <v/>
      </c>
      <c r="J141" s="238"/>
      <c r="K141" s="238"/>
      <c r="L141" s="223"/>
      <c r="M141" s="225"/>
      <c r="N141" s="226"/>
      <c r="O141" s="226"/>
      <c r="P141" s="232"/>
      <c r="Q141" s="223"/>
      <c r="R141" s="223"/>
      <c r="S141" s="223"/>
      <c r="T141" s="225"/>
      <c r="U141" s="223"/>
      <c r="V141" s="223"/>
      <c r="W141" s="223"/>
      <c r="X141" s="240"/>
      <c r="Y141" s="240"/>
      <c r="Z141" s="223"/>
      <c r="AA141" s="220"/>
      <c r="AB141" s="223"/>
      <c r="AC141" s="233" t="str">
        <f>IF(Q141="","",VLOOKUP(Q141,RawData!AA133:AB143,2,FALSE))</f>
        <v/>
      </c>
      <c r="AD141" s="221" t="str">
        <f>IF(R141="","",VLOOKUP(R141,RawData!X133:Y150,2,FALSE))</f>
        <v/>
      </c>
    </row>
    <row r="142" spans="1:30" x14ac:dyDescent="0.35">
      <c r="A142" s="229"/>
      <c r="B142" s="220"/>
      <c r="C142" s="220"/>
      <c r="D142" s="98"/>
      <c r="E142" s="98"/>
      <c r="F142" s="96" t="str">
        <f t="shared" si="8"/>
        <v/>
      </c>
      <c r="G142" s="97" t="str">
        <f t="shared" ca="1" si="9"/>
        <v/>
      </c>
      <c r="H142" s="97" t="str">
        <f t="shared" ca="1" si="10"/>
        <v/>
      </c>
      <c r="I142" s="219" t="str">
        <f t="shared" ca="1" si="11"/>
        <v/>
      </c>
      <c r="J142" s="238"/>
      <c r="K142" s="238"/>
      <c r="L142" s="239"/>
      <c r="M142" s="220"/>
      <c r="N142" s="231"/>
      <c r="O142" s="231"/>
      <c r="P142" s="232"/>
      <c r="Q142" s="233"/>
      <c r="R142" s="220"/>
      <c r="S142" s="233"/>
      <c r="T142" s="220"/>
      <c r="U142" s="227"/>
      <c r="V142" s="227"/>
      <c r="W142" s="242"/>
      <c r="X142" s="219"/>
      <c r="Y142" s="240"/>
      <c r="Z142" s="221"/>
      <c r="AA142" s="229"/>
      <c r="AB142" s="221"/>
      <c r="AC142" s="233" t="str">
        <f>IF(Q142="","",VLOOKUP(Q142,RawData!AA134:AB144,2,FALSE))</f>
        <v/>
      </c>
      <c r="AD142" s="221" t="str">
        <f>IF(R142="","",VLOOKUP(R142,RawData!X134:Y151,2,FALSE))</f>
        <v/>
      </c>
    </row>
    <row r="143" spans="1:30" x14ac:dyDescent="0.35">
      <c r="A143" s="229"/>
      <c r="B143" s="98"/>
      <c r="C143" s="228"/>
      <c r="D143" s="98"/>
      <c r="E143" s="98"/>
      <c r="F143" s="96" t="str">
        <f t="shared" si="8"/>
        <v/>
      </c>
      <c r="G143" s="97" t="str">
        <f t="shared" ca="1" si="9"/>
        <v/>
      </c>
      <c r="H143" s="97" t="str">
        <f t="shared" ca="1" si="10"/>
        <v/>
      </c>
      <c r="I143" s="219" t="str">
        <f t="shared" ca="1" si="11"/>
        <v/>
      </c>
      <c r="J143" s="238"/>
      <c r="K143" s="238"/>
      <c r="L143" s="223"/>
      <c r="M143" s="225"/>
      <c r="N143" s="226"/>
      <c r="O143" s="226"/>
      <c r="P143" s="232"/>
      <c r="Q143" s="223"/>
      <c r="R143" s="223"/>
      <c r="S143" s="223"/>
      <c r="T143" s="225"/>
      <c r="U143" s="223"/>
      <c r="V143" s="223"/>
      <c r="W143" s="223"/>
      <c r="X143" s="240"/>
      <c r="Y143" s="240"/>
      <c r="Z143" s="223"/>
      <c r="AA143" s="220"/>
      <c r="AB143" s="223"/>
      <c r="AC143" s="233" t="str">
        <f>IF(Q143="","",VLOOKUP(Q143,RawData!AA135:AB145,2,FALSE))</f>
        <v/>
      </c>
      <c r="AD143" s="221" t="str">
        <f>IF(R143="","",VLOOKUP(R143,RawData!X135:Y152,2,FALSE))</f>
        <v/>
      </c>
    </row>
    <row r="144" spans="1:30" x14ac:dyDescent="0.35">
      <c r="A144" s="229"/>
      <c r="B144" s="220"/>
      <c r="C144" s="220"/>
      <c r="D144" s="98"/>
      <c r="E144" s="98"/>
      <c r="F144" s="96" t="str">
        <f t="shared" si="8"/>
        <v/>
      </c>
      <c r="G144" s="97" t="str">
        <f t="shared" ca="1" si="9"/>
        <v/>
      </c>
      <c r="H144" s="97" t="str">
        <f t="shared" ca="1" si="10"/>
        <v/>
      </c>
      <c r="I144" s="219" t="str">
        <f t="shared" ca="1" si="11"/>
        <v/>
      </c>
      <c r="J144" s="238"/>
      <c r="K144" s="238"/>
      <c r="L144" s="239"/>
      <c r="M144" s="220"/>
      <c r="N144" s="231"/>
      <c r="O144" s="231"/>
      <c r="P144" s="232"/>
      <c r="Q144" s="233"/>
      <c r="R144" s="220"/>
      <c r="S144" s="233"/>
      <c r="T144" s="220"/>
      <c r="U144" s="227"/>
      <c r="V144" s="227"/>
      <c r="W144" s="242"/>
      <c r="X144" s="219"/>
      <c r="Y144" s="240"/>
      <c r="Z144" s="221"/>
      <c r="AA144" s="229"/>
      <c r="AB144" s="221"/>
      <c r="AC144" s="233" t="str">
        <f>IF(Q144="","",VLOOKUP(Q144,RawData!AA136:AB146,2,FALSE))</f>
        <v/>
      </c>
      <c r="AD144" s="221" t="str">
        <f>IF(R144="","",VLOOKUP(R144,RawData!X136:Y153,2,FALSE))</f>
        <v/>
      </c>
    </row>
    <row r="145" spans="1:30" x14ac:dyDescent="0.35">
      <c r="A145" s="229"/>
      <c r="B145" s="98"/>
      <c r="C145" s="228"/>
      <c r="D145" s="98"/>
      <c r="E145" s="98"/>
      <c r="F145" s="96" t="str">
        <f t="shared" si="8"/>
        <v/>
      </c>
      <c r="G145" s="97" t="str">
        <f t="shared" ca="1" si="9"/>
        <v/>
      </c>
      <c r="H145" s="97" t="str">
        <f t="shared" ca="1" si="10"/>
        <v/>
      </c>
      <c r="I145" s="219" t="str">
        <f t="shared" ca="1" si="11"/>
        <v/>
      </c>
      <c r="J145" s="238"/>
      <c r="K145" s="238"/>
      <c r="L145" s="223"/>
      <c r="M145" s="225"/>
      <c r="N145" s="226"/>
      <c r="O145" s="226"/>
      <c r="P145" s="232"/>
      <c r="Q145" s="223"/>
      <c r="R145" s="223"/>
      <c r="S145" s="223"/>
      <c r="T145" s="225"/>
      <c r="U145" s="223"/>
      <c r="V145" s="223"/>
      <c r="W145" s="223"/>
      <c r="X145" s="240"/>
      <c r="Y145" s="240"/>
      <c r="Z145" s="223"/>
      <c r="AA145" s="220"/>
      <c r="AB145" s="223"/>
      <c r="AC145" s="233" t="str">
        <f>IF(Q145="","",VLOOKUP(Q145,RawData!AA137:AB147,2,FALSE))</f>
        <v/>
      </c>
      <c r="AD145" s="221" t="str">
        <f>IF(R145="","",VLOOKUP(R145,RawData!X137:Y154,2,FALSE))</f>
        <v/>
      </c>
    </row>
    <row r="146" spans="1:30" x14ac:dyDescent="0.35">
      <c r="A146" s="229"/>
      <c r="B146" s="220"/>
      <c r="C146" s="220"/>
      <c r="D146" s="98"/>
      <c r="E146" s="98"/>
      <c r="F146" s="96" t="str">
        <f t="shared" si="8"/>
        <v/>
      </c>
      <c r="G146" s="97" t="str">
        <f t="shared" ca="1" si="9"/>
        <v/>
      </c>
      <c r="H146" s="97" t="str">
        <f t="shared" ca="1" si="10"/>
        <v/>
      </c>
      <c r="I146" s="219" t="str">
        <f t="shared" ca="1" si="11"/>
        <v/>
      </c>
      <c r="J146" s="238"/>
      <c r="K146" s="238"/>
      <c r="L146" s="239"/>
      <c r="M146" s="220"/>
      <c r="N146" s="231"/>
      <c r="O146" s="231"/>
      <c r="P146" s="232"/>
      <c r="Q146" s="233"/>
      <c r="R146" s="220"/>
      <c r="S146" s="233"/>
      <c r="T146" s="220"/>
      <c r="U146" s="227"/>
      <c r="V146" s="227"/>
      <c r="W146" s="242"/>
      <c r="X146" s="219"/>
      <c r="Y146" s="240"/>
      <c r="Z146" s="221"/>
      <c r="AA146" s="229"/>
      <c r="AB146" s="221"/>
      <c r="AC146" s="233" t="str">
        <f>IF(Q146="","",VLOOKUP(Q146,RawData!AA138:AB148,2,FALSE))</f>
        <v/>
      </c>
      <c r="AD146" s="221" t="str">
        <f>IF(R146="","",VLOOKUP(R146,RawData!X138:Y155,2,FALSE))</f>
        <v/>
      </c>
    </row>
    <row r="147" spans="1:30" x14ac:dyDescent="0.35">
      <c r="A147" s="229"/>
      <c r="B147" s="98"/>
      <c r="C147" s="228"/>
      <c r="D147" s="98"/>
      <c r="E147" s="98"/>
      <c r="F147" s="96" t="str">
        <f t="shared" si="8"/>
        <v/>
      </c>
      <c r="G147" s="97" t="str">
        <f t="shared" ca="1" si="9"/>
        <v/>
      </c>
      <c r="H147" s="97" t="str">
        <f t="shared" ca="1" si="10"/>
        <v/>
      </c>
      <c r="I147" s="219" t="str">
        <f t="shared" ca="1" si="11"/>
        <v/>
      </c>
      <c r="J147" s="238"/>
      <c r="K147" s="238"/>
      <c r="L147" s="223"/>
      <c r="M147" s="225"/>
      <c r="N147" s="226"/>
      <c r="O147" s="226"/>
      <c r="P147" s="232"/>
      <c r="Q147" s="223"/>
      <c r="R147" s="223"/>
      <c r="S147" s="223"/>
      <c r="T147" s="225"/>
      <c r="U147" s="223"/>
      <c r="V147" s="223"/>
      <c r="W147" s="223"/>
      <c r="X147" s="240"/>
      <c r="Y147" s="240"/>
      <c r="Z147" s="223"/>
      <c r="AA147" s="220"/>
      <c r="AB147" s="223"/>
      <c r="AC147" s="233" t="str">
        <f>IF(Q147="","",VLOOKUP(Q147,RawData!AA139:AB149,2,FALSE))</f>
        <v/>
      </c>
      <c r="AD147" s="221" t="str">
        <f>IF(R147="","",VLOOKUP(R147,RawData!X139:Y156,2,FALSE))</f>
        <v/>
      </c>
    </row>
    <row r="148" spans="1:30" x14ac:dyDescent="0.35">
      <c r="A148" s="229"/>
      <c r="B148" s="220"/>
      <c r="C148" s="220"/>
      <c r="D148" s="98"/>
      <c r="E148" s="98"/>
      <c r="F148" s="96" t="str">
        <f t="shared" si="8"/>
        <v/>
      </c>
      <c r="G148" s="97" t="str">
        <f t="shared" ca="1" si="9"/>
        <v/>
      </c>
      <c r="H148" s="97" t="str">
        <f t="shared" ca="1" si="10"/>
        <v/>
      </c>
      <c r="I148" s="219" t="str">
        <f t="shared" ca="1" si="11"/>
        <v/>
      </c>
      <c r="J148" s="238"/>
      <c r="K148" s="238"/>
      <c r="L148" s="239"/>
      <c r="M148" s="220"/>
      <c r="N148" s="231"/>
      <c r="O148" s="231"/>
      <c r="P148" s="232"/>
      <c r="Q148" s="233"/>
      <c r="R148" s="220"/>
      <c r="S148" s="233"/>
      <c r="T148" s="220"/>
      <c r="U148" s="227"/>
      <c r="V148" s="227"/>
      <c r="W148" s="242"/>
      <c r="X148" s="219"/>
      <c r="Y148" s="240"/>
      <c r="Z148" s="221"/>
      <c r="AA148" s="229"/>
      <c r="AB148" s="221"/>
      <c r="AC148" s="233" t="str">
        <f>IF(Q148="","",VLOOKUP(Q148,RawData!AA140:AB150,2,FALSE))</f>
        <v/>
      </c>
      <c r="AD148" s="221" t="str">
        <f>IF(R148="","",VLOOKUP(R148,RawData!X140:Y157,2,FALSE))</f>
        <v/>
      </c>
    </row>
    <row r="149" spans="1:30" x14ac:dyDescent="0.35">
      <c r="A149" s="229"/>
      <c r="B149" s="98"/>
      <c r="C149" s="228"/>
      <c r="D149" s="98"/>
      <c r="E149" s="98"/>
      <c r="F149" s="96" t="str">
        <f t="shared" si="8"/>
        <v/>
      </c>
      <c r="G149" s="97" t="str">
        <f t="shared" ca="1" si="9"/>
        <v/>
      </c>
      <c r="H149" s="97" t="str">
        <f t="shared" ca="1" si="10"/>
        <v/>
      </c>
      <c r="I149" s="219" t="str">
        <f t="shared" ca="1" si="11"/>
        <v/>
      </c>
      <c r="J149" s="238"/>
      <c r="K149" s="238"/>
      <c r="L149" s="223"/>
      <c r="M149" s="225"/>
      <c r="N149" s="226"/>
      <c r="O149" s="226"/>
      <c r="P149" s="232"/>
      <c r="Q149" s="223"/>
      <c r="R149" s="223"/>
      <c r="S149" s="223"/>
      <c r="T149" s="225"/>
      <c r="U149" s="223"/>
      <c r="V149" s="223"/>
      <c r="W149" s="223"/>
      <c r="X149" s="240"/>
      <c r="Y149" s="240"/>
      <c r="Z149" s="223"/>
      <c r="AA149" s="220"/>
      <c r="AB149" s="223"/>
      <c r="AC149" s="233" t="str">
        <f>IF(Q149="","",VLOOKUP(Q149,RawData!AA141:AB151,2,FALSE))</f>
        <v/>
      </c>
      <c r="AD149" s="221" t="str">
        <f>IF(R149="","",VLOOKUP(R149,RawData!X141:Y158,2,FALSE))</f>
        <v/>
      </c>
    </row>
    <row r="150" spans="1:30" x14ac:dyDescent="0.35">
      <c r="A150" s="229"/>
      <c r="B150" s="220"/>
      <c r="C150" s="220"/>
      <c r="D150" s="98"/>
      <c r="E150" s="98"/>
      <c r="F150" s="96" t="str">
        <f t="shared" si="8"/>
        <v/>
      </c>
      <c r="G150" s="97" t="str">
        <f t="shared" ca="1" si="9"/>
        <v/>
      </c>
      <c r="H150" s="97" t="str">
        <f t="shared" ca="1" si="10"/>
        <v/>
      </c>
      <c r="I150" s="219" t="str">
        <f t="shared" ca="1" si="11"/>
        <v/>
      </c>
      <c r="J150" s="238"/>
      <c r="K150" s="238"/>
      <c r="L150" s="239"/>
      <c r="M150" s="220"/>
      <c r="N150" s="231"/>
      <c r="O150" s="231"/>
      <c r="P150" s="232"/>
      <c r="Q150" s="233"/>
      <c r="R150" s="220"/>
      <c r="S150" s="233"/>
      <c r="T150" s="220"/>
      <c r="U150" s="227"/>
      <c r="V150" s="227"/>
      <c r="W150" s="242"/>
      <c r="X150" s="219"/>
      <c r="Y150" s="240"/>
      <c r="Z150" s="221"/>
      <c r="AA150" s="229"/>
      <c r="AB150" s="221"/>
      <c r="AC150" s="233" t="str">
        <f>IF(Q150="","",VLOOKUP(Q150,RawData!AA142:AB152,2,FALSE))</f>
        <v/>
      </c>
      <c r="AD150" s="221" t="str">
        <f>IF(R150="","",VLOOKUP(R150,RawData!X142:Y159,2,FALSE))</f>
        <v/>
      </c>
    </row>
    <row r="151" spans="1:30" x14ac:dyDescent="0.35">
      <c r="A151" s="229"/>
      <c r="B151" s="98"/>
      <c r="C151" s="228"/>
      <c r="D151" s="98"/>
      <c r="E151" s="98"/>
      <c r="F151" s="96" t="str">
        <f t="shared" si="8"/>
        <v/>
      </c>
      <c r="G151" s="97" t="str">
        <f t="shared" ca="1" si="9"/>
        <v/>
      </c>
      <c r="H151" s="97" t="str">
        <f t="shared" ca="1" si="10"/>
        <v/>
      </c>
      <c r="I151" s="219" t="str">
        <f t="shared" ca="1" si="11"/>
        <v/>
      </c>
      <c r="J151" s="238"/>
      <c r="K151" s="238"/>
      <c r="L151" s="223"/>
      <c r="M151" s="225"/>
      <c r="N151" s="226"/>
      <c r="O151" s="226"/>
      <c r="P151" s="232"/>
      <c r="Q151" s="223"/>
      <c r="R151" s="223"/>
      <c r="S151" s="223"/>
      <c r="T151" s="225"/>
      <c r="U151" s="223"/>
      <c r="V151" s="223"/>
      <c r="W151" s="223"/>
      <c r="X151" s="240"/>
      <c r="Y151" s="240"/>
      <c r="Z151" s="223"/>
      <c r="AA151" s="220"/>
      <c r="AB151" s="223"/>
      <c r="AC151" s="233" t="str">
        <f>IF(Q151="","",VLOOKUP(Q151,RawData!AA143:AB153,2,FALSE))</f>
        <v/>
      </c>
      <c r="AD151" s="221" t="str">
        <f>IF(R151="","",VLOOKUP(R151,RawData!X143:Y160,2,FALSE))</f>
        <v/>
      </c>
    </row>
    <row r="152" spans="1:30" x14ac:dyDescent="0.35">
      <c r="A152" s="229"/>
      <c r="B152" s="220"/>
      <c r="C152" s="220"/>
      <c r="D152" s="98"/>
      <c r="E152" s="98"/>
      <c r="F152" s="96" t="str">
        <f t="shared" si="8"/>
        <v/>
      </c>
      <c r="G152" s="97" t="str">
        <f t="shared" ca="1" si="9"/>
        <v/>
      </c>
      <c r="H152" s="97" t="str">
        <f t="shared" ca="1" si="10"/>
        <v/>
      </c>
      <c r="I152" s="219" t="str">
        <f t="shared" ca="1" si="11"/>
        <v/>
      </c>
      <c r="J152" s="238"/>
      <c r="K152" s="238"/>
      <c r="L152" s="239"/>
      <c r="M152" s="220"/>
      <c r="N152" s="231"/>
      <c r="O152" s="231"/>
      <c r="P152" s="232"/>
      <c r="Q152" s="233"/>
      <c r="R152" s="220"/>
      <c r="S152" s="233"/>
      <c r="T152" s="220"/>
      <c r="U152" s="227"/>
      <c r="V152" s="227"/>
      <c r="W152" s="242"/>
      <c r="X152" s="219"/>
      <c r="Y152" s="240"/>
      <c r="Z152" s="221"/>
      <c r="AA152" s="229"/>
      <c r="AB152" s="221"/>
      <c r="AC152" s="233" t="str">
        <f>IF(Q152="","",VLOOKUP(Q152,RawData!AA144:AB154,2,FALSE))</f>
        <v/>
      </c>
      <c r="AD152" s="221" t="str">
        <f>IF(R152="","",VLOOKUP(R152,RawData!X144:Y161,2,FALSE))</f>
        <v/>
      </c>
    </row>
    <row r="153" spans="1:30" x14ac:dyDescent="0.35">
      <c r="A153" s="229"/>
      <c r="B153" s="98"/>
      <c r="C153" s="228"/>
      <c r="D153" s="98"/>
      <c r="E153" s="98"/>
      <c r="F153" s="96" t="str">
        <f t="shared" si="8"/>
        <v/>
      </c>
      <c r="G153" s="97" t="str">
        <f t="shared" ca="1" si="9"/>
        <v/>
      </c>
      <c r="H153" s="97" t="str">
        <f t="shared" ca="1" si="10"/>
        <v/>
      </c>
      <c r="I153" s="219" t="str">
        <f t="shared" ca="1" si="11"/>
        <v/>
      </c>
      <c r="J153" s="238"/>
      <c r="K153" s="238"/>
      <c r="L153" s="223"/>
      <c r="M153" s="225"/>
      <c r="N153" s="226"/>
      <c r="O153" s="226"/>
      <c r="P153" s="232"/>
      <c r="Q153" s="223"/>
      <c r="R153" s="223"/>
      <c r="S153" s="223"/>
      <c r="T153" s="225"/>
      <c r="U153" s="223"/>
      <c r="V153" s="223"/>
      <c r="W153" s="223"/>
      <c r="X153" s="240"/>
      <c r="Y153" s="240"/>
      <c r="Z153" s="223"/>
      <c r="AA153" s="220"/>
      <c r="AB153" s="223"/>
      <c r="AC153" s="233" t="str">
        <f>IF(Q153="","",VLOOKUP(Q153,RawData!AA145:AB155,2,FALSE))</f>
        <v/>
      </c>
      <c r="AD153" s="221" t="str">
        <f>IF(R153="","",VLOOKUP(R153,RawData!X145:Y162,2,FALSE))</f>
        <v/>
      </c>
    </row>
    <row r="154" spans="1:30" x14ac:dyDescent="0.35">
      <c r="A154" s="229"/>
      <c r="B154" s="220"/>
      <c r="C154" s="220"/>
      <c r="D154" s="98"/>
      <c r="E154" s="98"/>
      <c r="F154" s="96" t="str">
        <f t="shared" si="8"/>
        <v/>
      </c>
      <c r="G154" s="97" t="str">
        <f t="shared" ca="1" si="9"/>
        <v/>
      </c>
      <c r="H154" s="97" t="str">
        <f t="shared" ca="1" si="10"/>
        <v/>
      </c>
      <c r="I154" s="219" t="str">
        <f t="shared" ca="1" si="11"/>
        <v/>
      </c>
      <c r="J154" s="238"/>
      <c r="K154" s="238"/>
      <c r="L154" s="239"/>
      <c r="M154" s="220"/>
      <c r="N154" s="231"/>
      <c r="O154" s="231"/>
      <c r="P154" s="232"/>
      <c r="Q154" s="233"/>
      <c r="R154" s="220"/>
      <c r="S154" s="233"/>
      <c r="T154" s="220"/>
      <c r="U154" s="227"/>
      <c r="V154" s="227"/>
      <c r="W154" s="242"/>
      <c r="X154" s="219"/>
      <c r="Y154" s="240"/>
      <c r="Z154" s="221"/>
      <c r="AA154" s="229"/>
      <c r="AB154" s="221"/>
      <c r="AC154" s="233" t="str">
        <f>IF(Q154="","",VLOOKUP(Q154,RawData!AA146:AB156,2,FALSE))</f>
        <v/>
      </c>
      <c r="AD154" s="221" t="str">
        <f>IF(R154="","",VLOOKUP(R154,RawData!X146:Y163,2,FALSE))</f>
        <v/>
      </c>
    </row>
    <row r="155" spans="1:30" x14ac:dyDescent="0.35">
      <c r="A155" s="229"/>
      <c r="B155" s="98"/>
      <c r="C155" s="228"/>
      <c r="D155" s="98"/>
      <c r="E155" s="98"/>
      <c r="F155" s="96" t="str">
        <f t="shared" si="8"/>
        <v/>
      </c>
      <c r="G155" s="97" t="str">
        <f t="shared" ca="1" si="9"/>
        <v/>
      </c>
      <c r="H155" s="97" t="str">
        <f t="shared" ca="1" si="10"/>
        <v/>
      </c>
      <c r="I155" s="219" t="str">
        <f t="shared" ca="1" si="11"/>
        <v/>
      </c>
      <c r="J155" s="238"/>
      <c r="K155" s="238"/>
      <c r="L155" s="223"/>
      <c r="M155" s="225"/>
      <c r="N155" s="226"/>
      <c r="O155" s="226"/>
      <c r="P155" s="232"/>
      <c r="Q155" s="223"/>
      <c r="R155" s="223"/>
      <c r="S155" s="223"/>
      <c r="T155" s="225"/>
      <c r="U155" s="223"/>
      <c r="V155" s="223"/>
      <c r="W155" s="223"/>
      <c r="X155" s="240"/>
      <c r="Y155" s="240"/>
      <c r="Z155" s="223"/>
      <c r="AA155" s="220"/>
      <c r="AB155" s="223"/>
      <c r="AC155" s="233" t="str">
        <f>IF(Q155="","",VLOOKUP(Q155,RawData!AA147:AB157,2,FALSE))</f>
        <v/>
      </c>
      <c r="AD155" s="221" t="str">
        <f>IF(R155="","",VLOOKUP(R155,RawData!X147:Y164,2,FALSE))</f>
        <v/>
      </c>
    </row>
    <row r="156" spans="1:30" x14ac:dyDescent="0.35">
      <c r="A156" s="229"/>
      <c r="B156" s="220"/>
      <c r="C156" s="220"/>
      <c r="D156" s="98"/>
      <c r="E156" s="98"/>
      <c r="F156" s="96" t="str">
        <f t="shared" si="8"/>
        <v/>
      </c>
      <c r="G156" s="97" t="str">
        <f t="shared" ca="1" si="9"/>
        <v/>
      </c>
      <c r="H156" s="97" t="str">
        <f t="shared" ca="1" si="10"/>
        <v/>
      </c>
      <c r="I156" s="219" t="str">
        <f t="shared" ca="1" si="11"/>
        <v/>
      </c>
      <c r="J156" s="238"/>
      <c r="K156" s="238"/>
      <c r="L156" s="239"/>
      <c r="M156" s="220"/>
      <c r="N156" s="231"/>
      <c r="O156" s="231"/>
      <c r="P156" s="232"/>
      <c r="Q156" s="233"/>
      <c r="R156" s="220"/>
      <c r="S156" s="233"/>
      <c r="T156" s="220"/>
      <c r="U156" s="227"/>
      <c r="V156" s="227"/>
      <c r="W156" s="242"/>
      <c r="X156" s="219"/>
      <c r="Y156" s="240"/>
      <c r="Z156" s="221"/>
      <c r="AA156" s="229"/>
      <c r="AB156" s="221"/>
      <c r="AC156" s="233" t="str">
        <f>IF(Q156="","",VLOOKUP(Q156,RawData!AA148:AB158,2,FALSE))</f>
        <v/>
      </c>
      <c r="AD156" s="221" t="str">
        <f>IF(R156="","",VLOOKUP(R156,RawData!X148:Y165,2,FALSE))</f>
        <v/>
      </c>
    </row>
    <row r="157" spans="1:30" x14ac:dyDescent="0.35">
      <c r="A157" s="229"/>
      <c r="B157" s="98"/>
      <c r="C157" s="228"/>
      <c r="D157" s="98"/>
      <c r="E157" s="98"/>
      <c r="F157" s="96" t="str">
        <f t="shared" si="8"/>
        <v/>
      </c>
      <c r="G157" s="97" t="str">
        <f t="shared" ca="1" si="9"/>
        <v/>
      </c>
      <c r="H157" s="97" t="str">
        <f t="shared" ca="1" si="10"/>
        <v/>
      </c>
      <c r="I157" s="219" t="str">
        <f t="shared" ca="1" si="11"/>
        <v/>
      </c>
      <c r="J157" s="238"/>
      <c r="K157" s="238"/>
      <c r="L157" s="223"/>
      <c r="M157" s="225"/>
      <c r="N157" s="226"/>
      <c r="O157" s="226"/>
      <c r="P157" s="232"/>
      <c r="Q157" s="223"/>
      <c r="R157" s="223"/>
      <c r="S157" s="223"/>
      <c r="T157" s="225"/>
      <c r="U157" s="223"/>
      <c r="V157" s="223"/>
      <c r="W157" s="223"/>
      <c r="X157" s="240"/>
      <c r="Y157" s="240"/>
      <c r="Z157" s="223"/>
      <c r="AA157" s="220"/>
      <c r="AB157" s="223"/>
      <c r="AC157" s="233" t="str">
        <f>IF(Q157="","",VLOOKUP(Q157,RawData!AA149:AB159,2,FALSE))</f>
        <v/>
      </c>
      <c r="AD157" s="221" t="str">
        <f>IF(R157="","",VLOOKUP(R157,RawData!X149:Y166,2,FALSE))</f>
        <v/>
      </c>
    </row>
    <row r="158" spans="1:30" x14ac:dyDescent="0.35">
      <c r="A158" s="229"/>
      <c r="B158" s="220"/>
      <c r="C158" s="220"/>
      <c r="D158" s="98"/>
      <c r="E158" s="98"/>
      <c r="F158" s="96" t="str">
        <f t="shared" si="8"/>
        <v/>
      </c>
      <c r="G158" s="97" t="str">
        <f t="shared" ca="1" si="9"/>
        <v/>
      </c>
      <c r="H158" s="97" t="str">
        <f t="shared" ca="1" si="10"/>
        <v/>
      </c>
      <c r="I158" s="219" t="str">
        <f t="shared" ca="1" si="11"/>
        <v/>
      </c>
      <c r="J158" s="238"/>
      <c r="K158" s="238"/>
      <c r="L158" s="239"/>
      <c r="M158" s="220"/>
      <c r="N158" s="231"/>
      <c r="O158" s="231"/>
      <c r="P158" s="232"/>
      <c r="Q158" s="233"/>
      <c r="R158" s="220"/>
      <c r="S158" s="233"/>
      <c r="T158" s="220"/>
      <c r="U158" s="227"/>
      <c r="V158" s="227"/>
      <c r="W158" s="242"/>
      <c r="X158" s="219"/>
      <c r="Y158" s="240"/>
      <c r="Z158" s="221"/>
      <c r="AA158" s="229"/>
      <c r="AB158" s="221"/>
      <c r="AC158" s="233" t="str">
        <f>IF(Q158="","",VLOOKUP(Q158,RawData!AA150:AB160,2,FALSE))</f>
        <v/>
      </c>
      <c r="AD158" s="221" t="str">
        <f>IF(R158="","",VLOOKUP(R158,RawData!X150:Y167,2,FALSE))</f>
        <v/>
      </c>
    </row>
    <row r="159" spans="1:30" x14ac:dyDescent="0.35">
      <c r="A159" s="229"/>
      <c r="B159" s="98"/>
      <c r="C159" s="228"/>
      <c r="D159" s="98"/>
      <c r="E159" s="98"/>
      <c r="F159" s="96" t="str">
        <f t="shared" si="8"/>
        <v/>
      </c>
      <c r="G159" s="97" t="str">
        <f t="shared" ca="1" si="9"/>
        <v/>
      </c>
      <c r="H159" s="97" t="str">
        <f t="shared" ca="1" si="10"/>
        <v/>
      </c>
      <c r="I159" s="219" t="str">
        <f t="shared" ca="1" si="11"/>
        <v/>
      </c>
      <c r="J159" s="238"/>
      <c r="K159" s="238"/>
      <c r="L159" s="223"/>
      <c r="M159" s="225"/>
      <c r="N159" s="226"/>
      <c r="O159" s="226"/>
      <c r="P159" s="232"/>
      <c r="Q159" s="223"/>
      <c r="R159" s="223"/>
      <c r="S159" s="223"/>
      <c r="T159" s="225"/>
      <c r="U159" s="223"/>
      <c r="V159" s="223"/>
      <c r="W159" s="223"/>
      <c r="X159" s="240"/>
      <c r="Y159" s="240"/>
      <c r="Z159" s="223"/>
      <c r="AA159" s="220"/>
      <c r="AB159" s="223"/>
      <c r="AC159" s="233" t="str">
        <f>IF(Q159="","",VLOOKUP(Q159,RawData!AA151:AB161,2,FALSE))</f>
        <v/>
      </c>
      <c r="AD159" s="221" t="str">
        <f>IF(R159="","",VLOOKUP(R159,RawData!X151:Y168,2,FALSE))</f>
        <v/>
      </c>
    </row>
    <row r="160" spans="1:30" x14ac:dyDescent="0.35">
      <c r="A160" s="229"/>
      <c r="B160" s="220"/>
      <c r="C160" s="220"/>
      <c r="D160" s="98"/>
      <c r="E160" s="98"/>
      <c r="F160" s="96" t="str">
        <f t="shared" si="8"/>
        <v/>
      </c>
      <c r="G160" s="97" t="str">
        <f t="shared" ca="1" si="9"/>
        <v/>
      </c>
      <c r="H160" s="97" t="str">
        <f t="shared" ca="1" si="10"/>
        <v/>
      </c>
      <c r="I160" s="219" t="str">
        <f t="shared" ca="1" si="11"/>
        <v/>
      </c>
      <c r="J160" s="238"/>
      <c r="K160" s="238"/>
      <c r="L160" s="239"/>
      <c r="M160" s="220"/>
      <c r="N160" s="231"/>
      <c r="O160" s="231"/>
      <c r="P160" s="232"/>
      <c r="Q160" s="233"/>
      <c r="R160" s="220"/>
      <c r="S160" s="233"/>
      <c r="T160" s="220"/>
      <c r="U160" s="227"/>
      <c r="V160" s="227"/>
      <c r="W160" s="242"/>
      <c r="X160" s="219"/>
      <c r="Y160" s="240"/>
      <c r="Z160" s="221"/>
      <c r="AA160" s="229"/>
      <c r="AB160" s="221"/>
      <c r="AC160" s="233" t="str">
        <f>IF(Q160="","",VLOOKUP(Q160,RawData!AA152:AB162,2,FALSE))</f>
        <v/>
      </c>
      <c r="AD160" s="221" t="str">
        <f>IF(R160="","",VLOOKUP(R160,RawData!X152:Y169,2,FALSE))</f>
        <v/>
      </c>
    </row>
    <row r="161" spans="1:30" x14ac:dyDescent="0.35">
      <c r="A161" s="229"/>
      <c r="B161" s="98"/>
      <c r="C161" s="228"/>
      <c r="D161" s="98"/>
      <c r="E161" s="98"/>
      <c r="F161" s="96" t="str">
        <f t="shared" si="8"/>
        <v/>
      </c>
      <c r="G161" s="97" t="str">
        <f t="shared" ca="1" si="9"/>
        <v/>
      </c>
      <c r="H161" s="97" t="str">
        <f t="shared" ca="1" si="10"/>
        <v/>
      </c>
      <c r="I161" s="219" t="str">
        <f t="shared" ca="1" si="11"/>
        <v/>
      </c>
      <c r="J161" s="238"/>
      <c r="K161" s="238"/>
      <c r="L161" s="223"/>
      <c r="M161" s="225"/>
      <c r="N161" s="226"/>
      <c r="O161" s="226"/>
      <c r="P161" s="232"/>
      <c r="Q161" s="223"/>
      <c r="R161" s="223"/>
      <c r="S161" s="223"/>
      <c r="T161" s="225"/>
      <c r="U161" s="223"/>
      <c r="V161" s="223"/>
      <c r="W161" s="223"/>
      <c r="X161" s="240"/>
      <c r="Y161" s="240"/>
      <c r="Z161" s="223"/>
      <c r="AA161" s="220"/>
      <c r="AB161" s="223"/>
      <c r="AC161" s="233" t="str">
        <f>IF(Q161="","",VLOOKUP(Q161,RawData!AA153:AB163,2,FALSE))</f>
        <v/>
      </c>
      <c r="AD161" s="221" t="str">
        <f>IF(R161="","",VLOOKUP(R161,RawData!X153:Y170,2,FALSE))</f>
        <v/>
      </c>
    </row>
    <row r="162" spans="1:30" x14ac:dyDescent="0.35">
      <c r="A162" s="229"/>
      <c r="B162" s="220"/>
      <c r="C162" s="220"/>
      <c r="D162" s="98"/>
      <c r="E162" s="98"/>
      <c r="F162" s="96" t="str">
        <f t="shared" si="8"/>
        <v/>
      </c>
      <c r="G162" s="97" t="str">
        <f t="shared" ca="1" si="9"/>
        <v/>
      </c>
      <c r="H162" s="97" t="str">
        <f t="shared" ca="1" si="10"/>
        <v/>
      </c>
      <c r="I162" s="219" t="str">
        <f t="shared" ca="1" si="11"/>
        <v/>
      </c>
      <c r="J162" s="238"/>
      <c r="K162" s="238"/>
      <c r="L162" s="239"/>
      <c r="M162" s="220"/>
      <c r="N162" s="231"/>
      <c r="O162" s="231"/>
      <c r="P162" s="232"/>
      <c r="Q162" s="233"/>
      <c r="R162" s="220"/>
      <c r="S162" s="233"/>
      <c r="T162" s="220"/>
      <c r="U162" s="227"/>
      <c r="V162" s="227"/>
      <c r="W162" s="242"/>
      <c r="X162" s="219"/>
      <c r="Y162" s="240"/>
      <c r="Z162" s="221"/>
      <c r="AA162" s="229"/>
      <c r="AB162" s="221"/>
      <c r="AC162" s="233" t="str">
        <f>IF(Q162="","",VLOOKUP(Q162,RawData!AA154:AB164,2,FALSE))</f>
        <v/>
      </c>
      <c r="AD162" s="221" t="str">
        <f>IF(R162="","",VLOOKUP(R162,RawData!X154:Y171,2,FALSE))</f>
        <v/>
      </c>
    </row>
    <row r="163" spans="1:30" x14ac:dyDescent="0.35">
      <c r="A163" s="229"/>
      <c r="B163" s="98"/>
      <c r="C163" s="228"/>
      <c r="D163" s="98"/>
      <c r="E163" s="98"/>
      <c r="F163" s="96" t="str">
        <f t="shared" si="8"/>
        <v/>
      </c>
      <c r="G163" s="97" t="str">
        <f t="shared" ca="1" si="9"/>
        <v/>
      </c>
      <c r="H163" s="97" t="str">
        <f t="shared" ca="1" si="10"/>
        <v/>
      </c>
      <c r="I163" s="219" t="str">
        <f t="shared" ca="1" si="11"/>
        <v/>
      </c>
      <c r="J163" s="238"/>
      <c r="K163" s="238"/>
      <c r="L163" s="223"/>
      <c r="M163" s="225"/>
      <c r="N163" s="226"/>
      <c r="O163" s="226"/>
      <c r="P163" s="232"/>
      <c r="Q163" s="223"/>
      <c r="R163" s="223"/>
      <c r="S163" s="223"/>
      <c r="T163" s="225"/>
      <c r="U163" s="223"/>
      <c r="V163" s="223"/>
      <c r="W163" s="223"/>
      <c r="X163" s="240"/>
      <c r="Y163" s="240"/>
      <c r="Z163" s="223"/>
      <c r="AA163" s="220"/>
      <c r="AB163" s="223"/>
      <c r="AC163" s="233" t="str">
        <f>IF(Q163="","",VLOOKUP(Q163,RawData!AA155:AB165,2,FALSE))</f>
        <v/>
      </c>
      <c r="AD163" s="221" t="str">
        <f>IF(R163="","",VLOOKUP(R163,RawData!X155:Y172,2,FALSE))</f>
        <v/>
      </c>
    </row>
    <row r="164" spans="1:30" x14ac:dyDescent="0.35">
      <c r="A164" s="229"/>
      <c r="B164" s="220"/>
      <c r="C164" s="220"/>
      <c r="D164" s="98"/>
      <c r="E164" s="98"/>
      <c r="F164" s="96" t="str">
        <f t="shared" si="8"/>
        <v/>
      </c>
      <c r="G164" s="97" t="str">
        <f t="shared" ca="1" si="9"/>
        <v/>
      </c>
      <c r="H164" s="97" t="str">
        <f t="shared" ca="1" si="10"/>
        <v/>
      </c>
      <c r="I164" s="219" t="str">
        <f t="shared" ca="1" si="11"/>
        <v/>
      </c>
      <c r="J164" s="238"/>
      <c r="K164" s="238"/>
      <c r="L164" s="239"/>
      <c r="M164" s="220"/>
      <c r="N164" s="231"/>
      <c r="O164" s="231"/>
      <c r="P164" s="232"/>
      <c r="Q164" s="233"/>
      <c r="R164" s="220"/>
      <c r="S164" s="233"/>
      <c r="T164" s="220"/>
      <c r="U164" s="227"/>
      <c r="V164" s="227"/>
      <c r="W164" s="242"/>
      <c r="X164" s="219"/>
      <c r="Y164" s="240"/>
      <c r="Z164" s="221"/>
      <c r="AA164" s="229"/>
      <c r="AB164" s="221"/>
      <c r="AC164" s="233" t="str">
        <f>IF(Q164="","",VLOOKUP(Q164,RawData!AA156:AB166,2,FALSE))</f>
        <v/>
      </c>
      <c r="AD164" s="221" t="str">
        <f>IF(R164="","",VLOOKUP(R164,RawData!X156:Y173,2,FALSE))</f>
        <v/>
      </c>
    </row>
    <row r="165" spans="1:30" x14ac:dyDescent="0.35">
      <c r="A165" s="229"/>
      <c r="B165" s="98"/>
      <c r="C165" s="228"/>
      <c r="D165" s="98"/>
      <c r="E165" s="98"/>
      <c r="F165" s="96" t="str">
        <f t="shared" si="8"/>
        <v/>
      </c>
      <c r="G165" s="97" t="str">
        <f t="shared" ca="1" si="9"/>
        <v/>
      </c>
      <c r="H165" s="97" t="str">
        <f t="shared" ca="1" si="10"/>
        <v/>
      </c>
      <c r="I165" s="219" t="str">
        <f t="shared" ca="1" si="11"/>
        <v/>
      </c>
      <c r="J165" s="238"/>
      <c r="K165" s="238"/>
      <c r="L165" s="223"/>
      <c r="M165" s="225"/>
      <c r="N165" s="226"/>
      <c r="O165" s="226"/>
      <c r="P165" s="232"/>
      <c r="Q165" s="223"/>
      <c r="R165" s="223"/>
      <c r="S165" s="223"/>
      <c r="T165" s="225"/>
      <c r="U165" s="223"/>
      <c r="V165" s="223"/>
      <c r="W165" s="223"/>
      <c r="X165" s="240"/>
      <c r="Y165" s="240"/>
      <c r="Z165" s="223"/>
      <c r="AA165" s="220"/>
      <c r="AB165" s="223"/>
      <c r="AC165" s="233" t="str">
        <f>IF(Q165="","",VLOOKUP(Q165,RawData!AA157:AB167,2,FALSE))</f>
        <v/>
      </c>
      <c r="AD165" s="221" t="str">
        <f>IF(R165="","",VLOOKUP(R165,RawData!X157:Y174,2,FALSE))</f>
        <v/>
      </c>
    </row>
    <row r="166" spans="1:30" x14ac:dyDescent="0.35">
      <c r="A166" s="229"/>
      <c r="B166" s="220"/>
      <c r="C166" s="220"/>
      <c r="D166" s="98"/>
      <c r="E166" s="98"/>
      <c r="F166" s="96" t="str">
        <f t="shared" ref="F166:F229" si="12">IF(O166&gt;0.75*N166,"ACV OVER 75% SPENT. START VARIATION/REPLACEMENT PROCESS","")</f>
        <v/>
      </c>
      <c r="G166" s="97" t="str">
        <f t="shared" ref="G166:G229" ca="1" si="13">IF(K166="","",IF(K166-NOW()&lt;180,"START CONTRACT VARIATION",""))</f>
        <v/>
      </c>
      <c r="H166" s="97" t="str">
        <f t="shared" ref="H166:H229" ca="1" si="14">IF(K166="","",IF(K166-NOW()&lt;365,"START REPLACEMENT PROCESS",""))</f>
        <v/>
      </c>
      <c r="I166" s="219" t="str">
        <f t="shared" ca="1" si="11"/>
        <v/>
      </c>
      <c r="J166" s="238"/>
      <c r="K166" s="238"/>
      <c r="L166" s="239"/>
      <c r="M166" s="220"/>
      <c r="N166" s="231"/>
      <c r="O166" s="231"/>
      <c r="P166" s="232"/>
      <c r="Q166" s="233"/>
      <c r="R166" s="220"/>
      <c r="S166" s="233"/>
      <c r="T166" s="220"/>
      <c r="U166" s="227"/>
      <c r="V166" s="227"/>
      <c r="W166" s="242"/>
      <c r="X166" s="219"/>
      <c r="Y166" s="240"/>
      <c r="Z166" s="221"/>
      <c r="AA166" s="229"/>
      <c r="AB166" s="221"/>
      <c r="AC166" s="233" t="str">
        <f>IF(Q166="","",VLOOKUP(Q166,RawData!AA158:AB168,2,FALSE))</f>
        <v/>
      </c>
      <c r="AD166" s="221" t="str">
        <f>IF(R166="","",VLOOKUP(R166,RawData!X158:Y175,2,FALSE))</f>
        <v/>
      </c>
    </row>
    <row r="167" spans="1:30" x14ac:dyDescent="0.35">
      <c r="A167" s="229"/>
      <c r="B167" s="98"/>
      <c r="C167" s="228"/>
      <c r="D167" s="98"/>
      <c r="E167" s="98"/>
      <c r="F167" s="96" t="str">
        <f t="shared" si="12"/>
        <v/>
      </c>
      <c r="G167" s="97" t="str">
        <f t="shared" ca="1" si="13"/>
        <v/>
      </c>
      <c r="H167" s="97" t="str">
        <f t="shared" ca="1" si="14"/>
        <v/>
      </c>
      <c r="I167" s="219" t="str">
        <f t="shared" ca="1" si="11"/>
        <v/>
      </c>
      <c r="J167" s="238"/>
      <c r="K167" s="238"/>
      <c r="L167" s="223"/>
      <c r="M167" s="225"/>
      <c r="N167" s="226"/>
      <c r="O167" s="226"/>
      <c r="P167" s="232"/>
      <c r="Q167" s="223"/>
      <c r="R167" s="223"/>
      <c r="S167" s="223"/>
      <c r="T167" s="225"/>
      <c r="U167" s="223"/>
      <c r="V167" s="223"/>
      <c r="W167" s="223"/>
      <c r="X167" s="240"/>
      <c r="Y167" s="240"/>
      <c r="Z167" s="223"/>
      <c r="AA167" s="220"/>
      <c r="AB167" s="223"/>
      <c r="AC167" s="233" t="str">
        <f>IF(Q167="","",VLOOKUP(Q167,RawData!AA159:AB169,2,FALSE))</f>
        <v/>
      </c>
      <c r="AD167" s="221" t="str">
        <f>IF(R167="","",VLOOKUP(R167,RawData!X159:Y176,2,FALSE))</f>
        <v/>
      </c>
    </row>
    <row r="168" spans="1:30" x14ac:dyDescent="0.35">
      <c r="A168" s="229"/>
      <c r="B168" s="220"/>
      <c r="C168" s="220"/>
      <c r="D168" s="98"/>
      <c r="E168" s="98"/>
      <c r="F168" s="96" t="str">
        <f t="shared" si="12"/>
        <v/>
      </c>
      <c r="G168" s="97" t="str">
        <f t="shared" ca="1" si="13"/>
        <v/>
      </c>
      <c r="H168" s="97" t="str">
        <f t="shared" ca="1" si="14"/>
        <v/>
      </c>
      <c r="I168" s="219" t="str">
        <f t="shared" ca="1" si="11"/>
        <v/>
      </c>
      <c r="J168" s="238"/>
      <c r="K168" s="238"/>
      <c r="L168" s="239"/>
      <c r="M168" s="220"/>
      <c r="N168" s="231"/>
      <c r="O168" s="231"/>
      <c r="P168" s="232"/>
      <c r="Q168" s="233"/>
      <c r="R168" s="220"/>
      <c r="S168" s="233"/>
      <c r="T168" s="220"/>
      <c r="U168" s="227"/>
      <c r="V168" s="227"/>
      <c r="W168" s="242"/>
      <c r="X168" s="219"/>
      <c r="Y168" s="240"/>
      <c r="Z168" s="221"/>
      <c r="AA168" s="229"/>
      <c r="AB168" s="221"/>
      <c r="AC168" s="233" t="str">
        <f>IF(Q168="","",VLOOKUP(Q168,RawData!AA160:AB170,2,FALSE))</f>
        <v/>
      </c>
      <c r="AD168" s="221" t="str">
        <f>IF(R168="","",VLOOKUP(R168,RawData!X160:Y177,2,FALSE))</f>
        <v/>
      </c>
    </row>
    <row r="169" spans="1:30" x14ac:dyDescent="0.35">
      <c r="A169" s="229"/>
      <c r="B169" s="98"/>
      <c r="C169" s="228"/>
      <c r="D169" s="98"/>
      <c r="E169" s="98"/>
      <c r="F169" s="96" t="str">
        <f t="shared" si="12"/>
        <v/>
      </c>
      <c r="G169" s="97" t="str">
        <f t="shared" ca="1" si="13"/>
        <v/>
      </c>
      <c r="H169" s="97" t="str">
        <f t="shared" ca="1" si="14"/>
        <v/>
      </c>
      <c r="I169" s="219" t="str">
        <f t="shared" ca="1" si="11"/>
        <v/>
      </c>
      <c r="J169" s="238"/>
      <c r="K169" s="238"/>
      <c r="L169" s="223"/>
      <c r="M169" s="225"/>
      <c r="N169" s="226"/>
      <c r="O169" s="226"/>
      <c r="P169" s="232"/>
      <c r="Q169" s="223"/>
      <c r="R169" s="223"/>
      <c r="S169" s="223"/>
      <c r="T169" s="225"/>
      <c r="U169" s="223"/>
      <c r="V169" s="223"/>
      <c r="W169" s="223"/>
      <c r="X169" s="240"/>
      <c r="Y169" s="240"/>
      <c r="Z169" s="223"/>
      <c r="AA169" s="220"/>
      <c r="AB169" s="223"/>
      <c r="AC169" s="233" t="str">
        <f>IF(Q169="","",VLOOKUP(Q169,RawData!AA161:AB171,2,FALSE))</f>
        <v/>
      </c>
      <c r="AD169" s="221" t="str">
        <f>IF(R169="","",VLOOKUP(R169,RawData!X161:Y178,2,FALSE))</f>
        <v/>
      </c>
    </row>
    <row r="170" spans="1:30" x14ac:dyDescent="0.35">
      <c r="A170" s="229"/>
      <c r="B170" s="220"/>
      <c r="C170" s="220"/>
      <c r="D170" s="98"/>
      <c r="E170" s="98"/>
      <c r="F170" s="96" t="str">
        <f t="shared" si="12"/>
        <v/>
      </c>
      <c r="G170" s="97" t="str">
        <f t="shared" ca="1" si="13"/>
        <v/>
      </c>
      <c r="H170" s="97" t="str">
        <f t="shared" ca="1" si="14"/>
        <v/>
      </c>
      <c r="I170" s="219" t="str">
        <f t="shared" ca="1" si="11"/>
        <v/>
      </c>
      <c r="J170" s="238"/>
      <c r="K170" s="238"/>
      <c r="L170" s="239"/>
      <c r="M170" s="220"/>
      <c r="N170" s="231"/>
      <c r="O170" s="231"/>
      <c r="P170" s="232"/>
      <c r="Q170" s="233"/>
      <c r="R170" s="220"/>
      <c r="S170" s="233"/>
      <c r="T170" s="220"/>
      <c r="U170" s="227"/>
      <c r="V170" s="227"/>
      <c r="W170" s="242"/>
      <c r="X170" s="219"/>
      <c r="Y170" s="240"/>
      <c r="Z170" s="221"/>
      <c r="AA170" s="229"/>
      <c r="AB170" s="221"/>
      <c r="AC170" s="233" t="str">
        <f>IF(Q170="","",VLOOKUP(Q170,RawData!AA162:AB172,2,FALSE))</f>
        <v/>
      </c>
      <c r="AD170" s="221" t="str">
        <f>IF(R170="","",VLOOKUP(R170,RawData!X162:Y179,2,FALSE))</f>
        <v/>
      </c>
    </row>
    <row r="171" spans="1:30" x14ac:dyDescent="0.35">
      <c r="A171" s="229"/>
      <c r="B171" s="98"/>
      <c r="C171" s="228"/>
      <c r="D171" s="98"/>
      <c r="E171" s="98"/>
      <c r="F171" s="96" t="str">
        <f t="shared" si="12"/>
        <v/>
      </c>
      <c r="G171" s="97" t="str">
        <f t="shared" ca="1" si="13"/>
        <v/>
      </c>
      <c r="H171" s="97" t="str">
        <f t="shared" ca="1" si="14"/>
        <v/>
      </c>
      <c r="I171" s="219" t="str">
        <f t="shared" ca="1" si="11"/>
        <v/>
      </c>
      <c r="J171" s="238"/>
      <c r="K171" s="238"/>
      <c r="L171" s="223"/>
      <c r="M171" s="225"/>
      <c r="N171" s="226"/>
      <c r="O171" s="226"/>
      <c r="P171" s="232"/>
      <c r="Q171" s="223"/>
      <c r="R171" s="223"/>
      <c r="S171" s="223"/>
      <c r="T171" s="225"/>
      <c r="U171" s="223"/>
      <c r="V171" s="223"/>
      <c r="W171" s="223"/>
      <c r="X171" s="240"/>
      <c r="Y171" s="240"/>
      <c r="Z171" s="223"/>
      <c r="AA171" s="220"/>
      <c r="AB171" s="223"/>
      <c r="AC171" s="233" t="str">
        <f>IF(Q171="","",VLOOKUP(Q171,RawData!AA163:AB173,2,FALSE))</f>
        <v/>
      </c>
      <c r="AD171" s="221" t="str">
        <f>IF(R171="","",VLOOKUP(R171,RawData!X163:Y180,2,FALSE))</f>
        <v/>
      </c>
    </row>
    <row r="172" spans="1:30" x14ac:dyDescent="0.35">
      <c r="A172" s="229"/>
      <c r="B172" s="220"/>
      <c r="C172" s="220"/>
      <c r="D172" s="98"/>
      <c r="E172" s="98"/>
      <c r="F172" s="96" t="str">
        <f t="shared" si="12"/>
        <v/>
      </c>
      <c r="G172" s="97" t="str">
        <f t="shared" ca="1" si="13"/>
        <v/>
      </c>
      <c r="H172" s="97" t="str">
        <f t="shared" ca="1" si="14"/>
        <v/>
      </c>
      <c r="I172" s="219" t="str">
        <f t="shared" ca="1" si="11"/>
        <v/>
      </c>
      <c r="J172" s="238"/>
      <c r="K172" s="238"/>
      <c r="L172" s="239"/>
      <c r="M172" s="220"/>
      <c r="N172" s="231"/>
      <c r="O172" s="231"/>
      <c r="P172" s="232"/>
      <c r="Q172" s="233"/>
      <c r="R172" s="220"/>
      <c r="S172" s="233"/>
      <c r="T172" s="220"/>
      <c r="U172" s="227"/>
      <c r="V172" s="227"/>
      <c r="W172" s="242"/>
      <c r="X172" s="219"/>
      <c r="Y172" s="240"/>
      <c r="Z172" s="221"/>
      <c r="AA172" s="229"/>
      <c r="AB172" s="221"/>
      <c r="AC172" s="233" t="str">
        <f>IF(Q172="","",VLOOKUP(Q172,RawData!AA164:AB174,2,FALSE))</f>
        <v/>
      </c>
      <c r="AD172" s="221" t="str">
        <f>IF(R172="","",VLOOKUP(R172,RawData!X164:Y181,2,FALSE))</f>
        <v/>
      </c>
    </row>
    <row r="173" spans="1:30" x14ac:dyDescent="0.35">
      <c r="A173" s="229"/>
      <c r="B173" s="98"/>
      <c r="C173" s="228"/>
      <c r="D173" s="98"/>
      <c r="E173" s="98"/>
      <c r="F173" s="96" t="str">
        <f t="shared" si="12"/>
        <v/>
      </c>
      <c r="G173" s="97" t="str">
        <f t="shared" ca="1" si="13"/>
        <v/>
      </c>
      <c r="H173" s="97" t="str">
        <f t="shared" ca="1" si="14"/>
        <v/>
      </c>
      <c r="I173" s="219" t="str">
        <f t="shared" ca="1" si="11"/>
        <v/>
      </c>
      <c r="J173" s="238"/>
      <c r="K173" s="238"/>
      <c r="L173" s="223"/>
      <c r="M173" s="225"/>
      <c r="N173" s="226"/>
      <c r="O173" s="226"/>
      <c r="P173" s="232"/>
      <c r="Q173" s="223"/>
      <c r="R173" s="223"/>
      <c r="S173" s="223"/>
      <c r="T173" s="225"/>
      <c r="U173" s="223"/>
      <c r="V173" s="223"/>
      <c r="W173" s="223"/>
      <c r="X173" s="240"/>
      <c r="Y173" s="240"/>
      <c r="Z173" s="223"/>
      <c r="AA173" s="220"/>
      <c r="AB173" s="223"/>
      <c r="AC173" s="233" t="str">
        <f>IF(Q173="","",VLOOKUP(Q173,RawData!AA165:AB175,2,FALSE))</f>
        <v/>
      </c>
      <c r="AD173" s="221" t="str">
        <f>IF(R173="","",VLOOKUP(R173,RawData!X165:Y182,2,FALSE))</f>
        <v/>
      </c>
    </row>
    <row r="174" spans="1:30" x14ac:dyDescent="0.35">
      <c r="A174" s="229"/>
      <c r="B174" s="220"/>
      <c r="C174" s="220"/>
      <c r="D174" s="98"/>
      <c r="E174" s="98"/>
      <c r="F174" s="96" t="str">
        <f t="shared" si="12"/>
        <v/>
      </c>
      <c r="G174" s="97" t="str">
        <f t="shared" ca="1" si="13"/>
        <v/>
      </c>
      <c r="H174" s="97" t="str">
        <f t="shared" ca="1" si="14"/>
        <v/>
      </c>
      <c r="I174" s="219" t="str">
        <f t="shared" ca="1" si="11"/>
        <v/>
      </c>
      <c r="J174" s="238"/>
      <c r="K174" s="238"/>
      <c r="L174" s="239"/>
      <c r="M174" s="220"/>
      <c r="N174" s="231"/>
      <c r="O174" s="231"/>
      <c r="P174" s="232"/>
      <c r="Q174" s="233"/>
      <c r="R174" s="220"/>
      <c r="S174" s="233"/>
      <c r="T174" s="220"/>
      <c r="U174" s="227"/>
      <c r="V174" s="227"/>
      <c r="W174" s="242"/>
      <c r="X174" s="219"/>
      <c r="Y174" s="240"/>
      <c r="Z174" s="221"/>
      <c r="AA174" s="229"/>
      <c r="AB174" s="221"/>
      <c r="AC174" s="233" t="str">
        <f>IF(Q174="","",VLOOKUP(Q174,RawData!AA166:AB176,2,FALSE))</f>
        <v/>
      </c>
      <c r="AD174" s="221" t="str">
        <f>IF(R174="","",VLOOKUP(R174,RawData!X166:Y183,2,FALSE))</f>
        <v/>
      </c>
    </row>
    <row r="175" spans="1:30" x14ac:dyDescent="0.35">
      <c r="A175" s="229"/>
      <c r="B175" s="98"/>
      <c r="C175" s="228"/>
      <c r="D175" s="98"/>
      <c r="E175" s="98"/>
      <c r="F175" s="96" t="str">
        <f t="shared" si="12"/>
        <v/>
      </c>
      <c r="G175" s="97" t="str">
        <f t="shared" ca="1" si="13"/>
        <v/>
      </c>
      <c r="H175" s="97" t="str">
        <f t="shared" ca="1" si="14"/>
        <v/>
      </c>
      <c r="I175" s="219" t="str">
        <f t="shared" ca="1" si="11"/>
        <v/>
      </c>
      <c r="J175" s="238"/>
      <c r="K175" s="238"/>
      <c r="L175" s="223"/>
      <c r="M175" s="225"/>
      <c r="N175" s="226"/>
      <c r="O175" s="226"/>
      <c r="P175" s="232"/>
      <c r="Q175" s="223"/>
      <c r="R175" s="223"/>
      <c r="S175" s="223"/>
      <c r="T175" s="225"/>
      <c r="U175" s="223"/>
      <c r="V175" s="223"/>
      <c r="W175" s="223"/>
      <c r="X175" s="240"/>
      <c r="Y175" s="240"/>
      <c r="Z175" s="223"/>
      <c r="AA175" s="220"/>
      <c r="AB175" s="223"/>
      <c r="AC175" s="233" t="str">
        <f>IF(Q175="","",VLOOKUP(Q175,RawData!AA167:AB177,2,FALSE))</f>
        <v/>
      </c>
      <c r="AD175" s="221" t="str">
        <f>IF(R175="","",VLOOKUP(R175,RawData!X167:Y184,2,FALSE))</f>
        <v/>
      </c>
    </row>
    <row r="176" spans="1:30" x14ac:dyDescent="0.35">
      <c r="A176" s="229"/>
      <c r="B176" s="220"/>
      <c r="C176" s="220"/>
      <c r="D176" s="98"/>
      <c r="E176" s="98"/>
      <c r="F176" s="96" t="str">
        <f t="shared" si="12"/>
        <v/>
      </c>
      <c r="G176" s="97" t="str">
        <f t="shared" ca="1" si="13"/>
        <v/>
      </c>
      <c r="H176" s="97" t="str">
        <f t="shared" ca="1" si="14"/>
        <v/>
      </c>
      <c r="I176" s="219" t="str">
        <f t="shared" ca="1" si="11"/>
        <v/>
      </c>
      <c r="J176" s="238"/>
      <c r="K176" s="238"/>
      <c r="L176" s="239"/>
      <c r="M176" s="220"/>
      <c r="N176" s="231"/>
      <c r="O176" s="231"/>
      <c r="P176" s="232"/>
      <c r="Q176" s="233"/>
      <c r="R176" s="220"/>
      <c r="S176" s="233"/>
      <c r="T176" s="220"/>
      <c r="U176" s="227"/>
      <c r="V176" s="227"/>
      <c r="W176" s="242"/>
      <c r="X176" s="219"/>
      <c r="Y176" s="240"/>
      <c r="Z176" s="221"/>
      <c r="AA176" s="229"/>
      <c r="AB176" s="221"/>
      <c r="AC176" s="233" t="str">
        <f>IF(Q176="","",VLOOKUP(Q176,RawData!AA168:AB178,2,FALSE))</f>
        <v/>
      </c>
      <c r="AD176" s="221" t="str">
        <f>IF(R176="","",VLOOKUP(R176,RawData!X168:Y185,2,FALSE))</f>
        <v/>
      </c>
    </row>
    <row r="177" spans="1:30" x14ac:dyDescent="0.35">
      <c r="A177" s="229"/>
      <c r="B177" s="98"/>
      <c r="C177" s="228"/>
      <c r="D177" s="98"/>
      <c r="E177" s="98"/>
      <c r="F177" s="96" t="str">
        <f t="shared" si="12"/>
        <v/>
      </c>
      <c r="G177" s="97" t="str">
        <f t="shared" ca="1" si="13"/>
        <v/>
      </c>
      <c r="H177" s="97" t="str">
        <f t="shared" ca="1" si="14"/>
        <v/>
      </c>
      <c r="I177" s="219" t="str">
        <f t="shared" ca="1" si="11"/>
        <v/>
      </c>
      <c r="J177" s="238"/>
      <c r="K177" s="238"/>
      <c r="L177" s="223"/>
      <c r="M177" s="225"/>
      <c r="N177" s="226"/>
      <c r="O177" s="226"/>
      <c r="P177" s="232"/>
      <c r="Q177" s="223"/>
      <c r="R177" s="223"/>
      <c r="S177" s="223"/>
      <c r="T177" s="225"/>
      <c r="U177" s="223"/>
      <c r="V177" s="223"/>
      <c r="W177" s="223"/>
      <c r="X177" s="240"/>
      <c r="Y177" s="240"/>
      <c r="Z177" s="223"/>
      <c r="AA177" s="220"/>
      <c r="AB177" s="223"/>
      <c r="AC177" s="233" t="str">
        <f>IF(Q177="","",VLOOKUP(Q177,RawData!AA169:AB179,2,FALSE))</f>
        <v/>
      </c>
      <c r="AD177" s="221" t="str">
        <f>IF(R177="","",VLOOKUP(R177,RawData!X169:Y186,2,FALSE))</f>
        <v/>
      </c>
    </row>
    <row r="178" spans="1:30" x14ac:dyDescent="0.35">
      <c r="A178" s="229"/>
      <c r="B178" s="220"/>
      <c r="C178" s="220"/>
      <c r="D178" s="98"/>
      <c r="E178" s="98"/>
      <c r="F178" s="96" t="str">
        <f t="shared" si="12"/>
        <v/>
      </c>
      <c r="G178" s="97" t="str">
        <f t="shared" ca="1" si="13"/>
        <v/>
      </c>
      <c r="H178" s="97" t="str">
        <f t="shared" ca="1" si="14"/>
        <v/>
      </c>
      <c r="I178" s="219" t="str">
        <f t="shared" ca="1" si="11"/>
        <v/>
      </c>
      <c r="J178" s="238"/>
      <c r="K178" s="238"/>
      <c r="L178" s="239"/>
      <c r="M178" s="220"/>
      <c r="N178" s="231"/>
      <c r="O178" s="231"/>
      <c r="P178" s="232"/>
      <c r="Q178" s="233"/>
      <c r="R178" s="220"/>
      <c r="S178" s="233"/>
      <c r="T178" s="220"/>
      <c r="U178" s="227"/>
      <c r="V178" s="227"/>
      <c r="W178" s="242"/>
      <c r="X178" s="219"/>
      <c r="Y178" s="240"/>
      <c r="Z178" s="221"/>
      <c r="AA178" s="229"/>
      <c r="AB178" s="221"/>
      <c r="AC178" s="233" t="str">
        <f>IF(Q178="","",VLOOKUP(Q178,RawData!AA170:AB180,2,FALSE))</f>
        <v/>
      </c>
      <c r="AD178" s="221" t="str">
        <f>IF(R178="","",VLOOKUP(R178,RawData!X170:Y187,2,FALSE))</f>
        <v/>
      </c>
    </row>
    <row r="179" spans="1:30" x14ac:dyDescent="0.35">
      <c r="A179" s="229"/>
      <c r="B179" s="98"/>
      <c r="C179" s="228"/>
      <c r="D179" s="98"/>
      <c r="E179" s="98"/>
      <c r="F179" s="96" t="str">
        <f t="shared" si="12"/>
        <v/>
      </c>
      <c r="G179" s="97" t="str">
        <f t="shared" ca="1" si="13"/>
        <v/>
      </c>
      <c r="H179" s="97" t="str">
        <f t="shared" ca="1" si="14"/>
        <v/>
      </c>
      <c r="I179" s="219" t="str">
        <f t="shared" ca="1" si="11"/>
        <v/>
      </c>
      <c r="J179" s="238"/>
      <c r="K179" s="238"/>
      <c r="L179" s="223"/>
      <c r="M179" s="225"/>
      <c r="N179" s="226"/>
      <c r="O179" s="226"/>
      <c r="P179" s="232"/>
      <c r="Q179" s="223"/>
      <c r="R179" s="223"/>
      <c r="S179" s="223"/>
      <c r="T179" s="225"/>
      <c r="U179" s="223"/>
      <c r="V179" s="223"/>
      <c r="W179" s="223"/>
      <c r="X179" s="240"/>
      <c r="Y179" s="240"/>
      <c r="Z179" s="223"/>
      <c r="AA179" s="220"/>
      <c r="AB179" s="223"/>
      <c r="AC179" s="233" t="str">
        <f>IF(Q179="","",VLOOKUP(Q179,RawData!AA171:AB181,2,FALSE))</f>
        <v/>
      </c>
      <c r="AD179" s="221" t="str">
        <f>IF(R179="","",VLOOKUP(R179,RawData!X171:Y188,2,FALSE))</f>
        <v/>
      </c>
    </row>
    <row r="180" spans="1:30" x14ac:dyDescent="0.35">
      <c r="A180" s="229"/>
      <c r="B180" s="220"/>
      <c r="C180" s="220"/>
      <c r="D180" s="98"/>
      <c r="E180" s="98"/>
      <c r="F180" s="96" t="str">
        <f t="shared" si="12"/>
        <v/>
      </c>
      <c r="G180" s="97" t="str">
        <f t="shared" ca="1" si="13"/>
        <v/>
      </c>
      <c r="H180" s="97" t="str">
        <f t="shared" ca="1" si="14"/>
        <v/>
      </c>
      <c r="I180" s="219" t="str">
        <f t="shared" ca="1" si="11"/>
        <v/>
      </c>
      <c r="J180" s="238"/>
      <c r="K180" s="238"/>
      <c r="L180" s="239"/>
      <c r="M180" s="220"/>
      <c r="N180" s="231"/>
      <c r="O180" s="231"/>
      <c r="P180" s="232"/>
      <c r="Q180" s="233"/>
      <c r="R180" s="220"/>
      <c r="S180" s="233"/>
      <c r="T180" s="220"/>
      <c r="U180" s="227"/>
      <c r="V180" s="227"/>
      <c r="W180" s="242"/>
      <c r="X180" s="219"/>
      <c r="Y180" s="240"/>
      <c r="Z180" s="221"/>
      <c r="AA180" s="229"/>
      <c r="AB180" s="221"/>
      <c r="AC180" s="233" t="str">
        <f>IF(Q180="","",VLOOKUP(Q180,RawData!AA172:AB182,2,FALSE))</f>
        <v/>
      </c>
      <c r="AD180" s="221" t="str">
        <f>IF(R180="","",VLOOKUP(R180,RawData!X172:Y189,2,FALSE))</f>
        <v/>
      </c>
    </row>
    <row r="181" spans="1:30" x14ac:dyDescent="0.35">
      <c r="A181" s="229"/>
      <c r="B181" s="98"/>
      <c r="C181" s="228"/>
      <c r="D181" s="98"/>
      <c r="E181" s="98"/>
      <c r="F181" s="96" t="str">
        <f t="shared" si="12"/>
        <v/>
      </c>
      <c r="G181" s="97" t="str">
        <f t="shared" ca="1" si="13"/>
        <v/>
      </c>
      <c r="H181" s="97" t="str">
        <f t="shared" ca="1" si="14"/>
        <v/>
      </c>
      <c r="I181" s="219" t="str">
        <f t="shared" ca="1" si="11"/>
        <v/>
      </c>
      <c r="J181" s="238"/>
      <c r="K181" s="238"/>
      <c r="L181" s="223"/>
      <c r="M181" s="225"/>
      <c r="N181" s="226"/>
      <c r="O181" s="226"/>
      <c r="P181" s="232"/>
      <c r="Q181" s="223"/>
      <c r="R181" s="223"/>
      <c r="S181" s="223"/>
      <c r="T181" s="225"/>
      <c r="U181" s="223"/>
      <c r="V181" s="223"/>
      <c r="W181" s="223"/>
      <c r="X181" s="240"/>
      <c r="Y181" s="240"/>
      <c r="Z181" s="223"/>
      <c r="AA181" s="220"/>
      <c r="AB181" s="223"/>
      <c r="AC181" s="233" t="str">
        <f>IF(Q181="","",VLOOKUP(Q181,RawData!AA173:AB183,2,FALSE))</f>
        <v/>
      </c>
      <c r="AD181" s="221" t="str">
        <f>IF(R181="","",VLOOKUP(R181,RawData!X173:Y190,2,FALSE))</f>
        <v/>
      </c>
    </row>
    <row r="182" spans="1:30" x14ac:dyDescent="0.35">
      <c r="A182" s="229"/>
      <c r="B182" s="220"/>
      <c r="C182" s="220"/>
      <c r="D182" s="98"/>
      <c r="E182" s="98"/>
      <c r="F182" s="96" t="str">
        <f t="shared" si="12"/>
        <v/>
      </c>
      <c r="G182" s="97" t="str">
        <f t="shared" ca="1" si="13"/>
        <v/>
      </c>
      <c r="H182" s="97" t="str">
        <f t="shared" ca="1" si="14"/>
        <v/>
      </c>
      <c r="I182" s="219" t="str">
        <f t="shared" ca="1" si="11"/>
        <v/>
      </c>
      <c r="J182" s="238"/>
      <c r="K182" s="238"/>
      <c r="L182" s="239"/>
      <c r="M182" s="220"/>
      <c r="N182" s="231"/>
      <c r="O182" s="231"/>
      <c r="P182" s="232"/>
      <c r="Q182" s="233"/>
      <c r="R182" s="220"/>
      <c r="S182" s="233"/>
      <c r="T182" s="220"/>
      <c r="U182" s="227"/>
      <c r="V182" s="227"/>
      <c r="W182" s="242"/>
      <c r="X182" s="219"/>
      <c r="Y182" s="240"/>
      <c r="Z182" s="221"/>
      <c r="AA182" s="229"/>
      <c r="AB182" s="221"/>
      <c r="AC182" s="233" t="str">
        <f>IF(Q182="","",VLOOKUP(Q182,RawData!AA174:AB184,2,FALSE))</f>
        <v/>
      </c>
      <c r="AD182" s="221" t="str">
        <f>IF(R182="","",VLOOKUP(R182,RawData!X174:Y191,2,FALSE))</f>
        <v/>
      </c>
    </row>
    <row r="183" spans="1:30" x14ac:dyDescent="0.35">
      <c r="A183" s="229"/>
      <c r="B183" s="98"/>
      <c r="C183" s="228"/>
      <c r="D183" s="98"/>
      <c r="E183" s="98"/>
      <c r="F183" s="96" t="str">
        <f t="shared" si="12"/>
        <v/>
      </c>
      <c r="G183" s="97" t="str">
        <f t="shared" ca="1" si="13"/>
        <v/>
      </c>
      <c r="H183" s="97" t="str">
        <f t="shared" ca="1" si="14"/>
        <v/>
      </c>
      <c r="I183" s="219" t="str">
        <f t="shared" ca="1" si="11"/>
        <v/>
      </c>
      <c r="J183" s="238"/>
      <c r="K183" s="238"/>
      <c r="L183" s="223"/>
      <c r="M183" s="225"/>
      <c r="N183" s="226"/>
      <c r="O183" s="226"/>
      <c r="P183" s="232"/>
      <c r="Q183" s="223"/>
      <c r="R183" s="223"/>
      <c r="S183" s="223"/>
      <c r="T183" s="225"/>
      <c r="U183" s="223"/>
      <c r="V183" s="223"/>
      <c r="W183" s="223"/>
      <c r="X183" s="240"/>
      <c r="Y183" s="240"/>
      <c r="Z183" s="223"/>
      <c r="AA183" s="220"/>
      <c r="AB183" s="223"/>
      <c r="AC183" s="233" t="str">
        <f>IF(Q183="","",VLOOKUP(Q183,RawData!AA175:AB185,2,FALSE))</f>
        <v/>
      </c>
      <c r="AD183" s="221" t="str">
        <f>IF(R183="","",VLOOKUP(R183,RawData!X175:Y192,2,FALSE))</f>
        <v/>
      </c>
    </row>
    <row r="184" spans="1:30" x14ac:dyDescent="0.35">
      <c r="A184" s="229"/>
      <c r="B184" s="220"/>
      <c r="C184" s="220"/>
      <c r="D184" s="98"/>
      <c r="E184" s="98"/>
      <c r="F184" s="96" t="str">
        <f t="shared" si="12"/>
        <v/>
      </c>
      <c r="G184" s="97" t="str">
        <f t="shared" ca="1" si="13"/>
        <v/>
      </c>
      <c r="H184" s="97" t="str">
        <f t="shared" ca="1" si="14"/>
        <v/>
      </c>
      <c r="I184" s="219" t="str">
        <f t="shared" ca="1" si="11"/>
        <v/>
      </c>
      <c r="J184" s="238"/>
      <c r="K184" s="238"/>
      <c r="L184" s="239"/>
      <c r="M184" s="220"/>
      <c r="N184" s="231"/>
      <c r="O184" s="231"/>
      <c r="P184" s="232"/>
      <c r="Q184" s="233"/>
      <c r="R184" s="220"/>
      <c r="S184" s="233"/>
      <c r="T184" s="220"/>
      <c r="U184" s="227"/>
      <c r="V184" s="227"/>
      <c r="W184" s="242"/>
      <c r="X184" s="219"/>
      <c r="Y184" s="240"/>
      <c r="Z184" s="221"/>
      <c r="AA184" s="229"/>
      <c r="AB184" s="221"/>
      <c r="AC184" s="233" t="str">
        <f>IF(Q184="","",VLOOKUP(Q184,RawData!AA176:AB186,2,FALSE))</f>
        <v/>
      </c>
      <c r="AD184" s="221" t="str">
        <f>IF(R184="","",VLOOKUP(R184,RawData!X176:Y193,2,FALSE))</f>
        <v/>
      </c>
    </row>
    <row r="185" spans="1:30" x14ac:dyDescent="0.35">
      <c r="A185" s="229"/>
      <c r="B185" s="98"/>
      <c r="C185" s="228"/>
      <c r="D185" s="98"/>
      <c r="E185" s="98"/>
      <c r="F185" s="96" t="str">
        <f t="shared" si="12"/>
        <v/>
      </c>
      <c r="G185" s="97" t="str">
        <f t="shared" ca="1" si="13"/>
        <v/>
      </c>
      <c r="H185" s="97" t="str">
        <f t="shared" ca="1" si="14"/>
        <v/>
      </c>
      <c r="I185" s="219" t="str">
        <f t="shared" ca="1" si="11"/>
        <v/>
      </c>
      <c r="J185" s="238"/>
      <c r="K185" s="238"/>
      <c r="L185" s="223"/>
      <c r="M185" s="225"/>
      <c r="N185" s="226"/>
      <c r="O185" s="226"/>
      <c r="P185" s="232"/>
      <c r="Q185" s="223"/>
      <c r="R185" s="223"/>
      <c r="S185" s="223"/>
      <c r="T185" s="225"/>
      <c r="U185" s="223"/>
      <c r="V185" s="223"/>
      <c r="W185" s="223"/>
      <c r="X185" s="240"/>
      <c r="Y185" s="240"/>
      <c r="Z185" s="223"/>
      <c r="AA185" s="220"/>
      <c r="AB185" s="223"/>
      <c r="AC185" s="233" t="str">
        <f>IF(Q185="","",VLOOKUP(Q185,RawData!AA177:AB187,2,FALSE))</f>
        <v/>
      </c>
      <c r="AD185" s="221" t="str">
        <f>IF(R185="","",VLOOKUP(R185,RawData!X177:Y194,2,FALSE))</f>
        <v/>
      </c>
    </row>
    <row r="186" spans="1:30" x14ac:dyDescent="0.35">
      <c r="A186" s="229"/>
      <c r="B186" s="220"/>
      <c r="C186" s="220"/>
      <c r="D186" s="98"/>
      <c r="E186" s="98"/>
      <c r="F186" s="96" t="str">
        <f t="shared" si="12"/>
        <v/>
      </c>
      <c r="G186" s="97" t="str">
        <f t="shared" ca="1" si="13"/>
        <v/>
      </c>
      <c r="H186" s="97" t="str">
        <f t="shared" ca="1" si="14"/>
        <v/>
      </c>
      <c r="I186" s="219" t="str">
        <f t="shared" ca="1" si="11"/>
        <v/>
      </c>
      <c r="J186" s="238"/>
      <c r="K186" s="238"/>
      <c r="L186" s="239"/>
      <c r="M186" s="220"/>
      <c r="N186" s="231"/>
      <c r="O186" s="231"/>
      <c r="P186" s="232"/>
      <c r="Q186" s="233"/>
      <c r="R186" s="220"/>
      <c r="S186" s="233"/>
      <c r="T186" s="220"/>
      <c r="U186" s="227"/>
      <c r="V186" s="227"/>
      <c r="W186" s="242"/>
      <c r="X186" s="219"/>
      <c r="Y186" s="240"/>
      <c r="Z186" s="221"/>
      <c r="AA186" s="229"/>
      <c r="AB186" s="221"/>
      <c r="AC186" s="233" t="str">
        <f>IF(Q186="","",VLOOKUP(Q186,RawData!AA178:AB188,2,FALSE))</f>
        <v/>
      </c>
      <c r="AD186" s="221" t="str">
        <f>IF(R186="","",VLOOKUP(R186,RawData!X178:Y195,2,FALSE))</f>
        <v/>
      </c>
    </row>
    <row r="187" spans="1:30" x14ac:dyDescent="0.35">
      <c r="A187" s="229"/>
      <c r="B187" s="98"/>
      <c r="C187" s="228"/>
      <c r="D187" s="98"/>
      <c r="E187" s="98"/>
      <c r="F187" s="96" t="str">
        <f t="shared" si="12"/>
        <v/>
      </c>
      <c r="G187" s="97" t="str">
        <f t="shared" ca="1" si="13"/>
        <v/>
      </c>
      <c r="H187" s="97" t="str">
        <f t="shared" ca="1" si="14"/>
        <v/>
      </c>
      <c r="I187" s="219" t="str">
        <f t="shared" ca="1" si="11"/>
        <v/>
      </c>
      <c r="J187" s="238"/>
      <c r="K187" s="238"/>
      <c r="L187" s="223"/>
      <c r="M187" s="225"/>
      <c r="N187" s="226"/>
      <c r="O187" s="226"/>
      <c r="P187" s="232"/>
      <c r="Q187" s="223"/>
      <c r="R187" s="223"/>
      <c r="S187" s="223"/>
      <c r="T187" s="225"/>
      <c r="U187" s="223"/>
      <c r="V187" s="223"/>
      <c r="W187" s="223"/>
      <c r="X187" s="240"/>
      <c r="Y187" s="240"/>
      <c r="Z187" s="223"/>
      <c r="AA187" s="220"/>
      <c r="AB187" s="223"/>
      <c r="AC187" s="233" t="str">
        <f>IF(Q187="","",VLOOKUP(Q187,RawData!AA179:AB189,2,FALSE))</f>
        <v/>
      </c>
      <c r="AD187" s="221" t="str">
        <f>IF(R187="","",VLOOKUP(R187,RawData!X179:Y196,2,FALSE))</f>
        <v/>
      </c>
    </row>
    <row r="188" spans="1:30" x14ac:dyDescent="0.35">
      <c r="A188" s="229"/>
      <c r="B188" s="220"/>
      <c r="C188" s="220"/>
      <c r="D188" s="98"/>
      <c r="E188" s="98"/>
      <c r="F188" s="96" t="str">
        <f t="shared" si="12"/>
        <v/>
      </c>
      <c r="G188" s="97" t="str">
        <f t="shared" ca="1" si="13"/>
        <v/>
      </c>
      <c r="H188" s="97" t="str">
        <f t="shared" ca="1" si="14"/>
        <v/>
      </c>
      <c r="I188" s="219" t="str">
        <f t="shared" ca="1" si="11"/>
        <v/>
      </c>
      <c r="J188" s="238"/>
      <c r="K188" s="238"/>
      <c r="L188" s="239"/>
      <c r="M188" s="220"/>
      <c r="N188" s="231"/>
      <c r="O188" s="231"/>
      <c r="P188" s="232"/>
      <c r="Q188" s="233"/>
      <c r="R188" s="220"/>
      <c r="S188" s="233"/>
      <c r="T188" s="220"/>
      <c r="U188" s="227"/>
      <c r="V188" s="227"/>
      <c r="W188" s="242"/>
      <c r="X188" s="219"/>
      <c r="Y188" s="240"/>
      <c r="Z188" s="221"/>
      <c r="AA188" s="229"/>
      <c r="AB188" s="221"/>
      <c r="AC188" s="233" t="str">
        <f>IF(Q188="","",VLOOKUP(Q188,RawData!AA180:AB190,2,FALSE))</f>
        <v/>
      </c>
      <c r="AD188" s="221" t="str">
        <f>IF(R188="","",VLOOKUP(R188,RawData!X180:Y197,2,FALSE))</f>
        <v/>
      </c>
    </row>
    <row r="189" spans="1:30" x14ac:dyDescent="0.35">
      <c r="A189" s="229"/>
      <c r="B189" s="98"/>
      <c r="C189" s="228"/>
      <c r="D189" s="98"/>
      <c r="E189" s="98"/>
      <c r="F189" s="96" t="str">
        <f t="shared" si="12"/>
        <v/>
      </c>
      <c r="G189" s="97" t="str">
        <f t="shared" ca="1" si="13"/>
        <v/>
      </c>
      <c r="H189" s="97" t="str">
        <f t="shared" ca="1" si="14"/>
        <v/>
      </c>
      <c r="I189" s="219" t="str">
        <f t="shared" ca="1" si="11"/>
        <v/>
      </c>
      <c r="J189" s="238"/>
      <c r="K189" s="238"/>
      <c r="L189" s="223"/>
      <c r="M189" s="225"/>
      <c r="N189" s="226"/>
      <c r="O189" s="226"/>
      <c r="P189" s="232"/>
      <c r="Q189" s="223"/>
      <c r="R189" s="223"/>
      <c r="S189" s="223"/>
      <c r="T189" s="225"/>
      <c r="U189" s="223"/>
      <c r="V189" s="223"/>
      <c r="W189" s="223"/>
      <c r="X189" s="240"/>
      <c r="Y189" s="240"/>
      <c r="Z189" s="223"/>
      <c r="AA189" s="220"/>
      <c r="AB189" s="223"/>
      <c r="AC189" s="233" t="str">
        <f>IF(Q189="","",VLOOKUP(Q189,RawData!AA181:AB191,2,FALSE))</f>
        <v/>
      </c>
      <c r="AD189" s="221" t="str">
        <f>IF(R189="","",VLOOKUP(R189,RawData!X181:Y198,2,FALSE))</f>
        <v/>
      </c>
    </row>
    <row r="190" spans="1:30" x14ac:dyDescent="0.35">
      <c r="A190" s="229"/>
      <c r="B190" s="220"/>
      <c r="C190" s="220"/>
      <c r="D190" s="98"/>
      <c r="E190" s="98"/>
      <c r="F190" s="96" t="str">
        <f t="shared" si="12"/>
        <v/>
      </c>
      <c r="G190" s="97" t="str">
        <f t="shared" ca="1" si="13"/>
        <v/>
      </c>
      <c r="H190" s="97" t="str">
        <f t="shared" ca="1" si="14"/>
        <v/>
      </c>
      <c r="I190" s="219" t="str">
        <f t="shared" ca="1" si="11"/>
        <v/>
      </c>
      <c r="J190" s="238"/>
      <c r="K190" s="238"/>
      <c r="L190" s="239"/>
      <c r="M190" s="220"/>
      <c r="N190" s="231"/>
      <c r="O190" s="231"/>
      <c r="P190" s="232"/>
      <c r="Q190" s="233"/>
      <c r="R190" s="220"/>
      <c r="S190" s="233"/>
      <c r="T190" s="220"/>
      <c r="U190" s="227"/>
      <c r="V190" s="227"/>
      <c r="W190" s="242"/>
      <c r="X190" s="219"/>
      <c r="Y190" s="240"/>
      <c r="Z190" s="221"/>
      <c r="AA190" s="229"/>
      <c r="AB190" s="221"/>
      <c r="AC190" s="233" t="str">
        <f>IF(Q190="","",VLOOKUP(Q190,RawData!AA182:AB192,2,FALSE))</f>
        <v/>
      </c>
      <c r="AD190" s="221" t="str">
        <f>IF(R190="","",VLOOKUP(R190,RawData!X182:Y199,2,FALSE))</f>
        <v/>
      </c>
    </row>
    <row r="191" spans="1:30" x14ac:dyDescent="0.35">
      <c r="A191" s="229"/>
      <c r="B191" s="98"/>
      <c r="C191" s="228"/>
      <c r="D191" s="98"/>
      <c r="E191" s="98"/>
      <c r="F191" s="96" t="str">
        <f t="shared" si="12"/>
        <v/>
      </c>
      <c r="G191" s="97" t="str">
        <f t="shared" ca="1" si="13"/>
        <v/>
      </c>
      <c r="H191" s="97" t="str">
        <f t="shared" ca="1" si="14"/>
        <v/>
      </c>
      <c r="I191" s="219" t="str">
        <f t="shared" ca="1" si="11"/>
        <v/>
      </c>
      <c r="J191" s="238"/>
      <c r="K191" s="238"/>
      <c r="L191" s="223"/>
      <c r="M191" s="225"/>
      <c r="N191" s="226"/>
      <c r="O191" s="226"/>
      <c r="P191" s="232"/>
      <c r="Q191" s="223"/>
      <c r="R191" s="223"/>
      <c r="S191" s="223"/>
      <c r="T191" s="225"/>
      <c r="U191" s="223"/>
      <c r="V191" s="223"/>
      <c r="W191" s="223"/>
      <c r="X191" s="240"/>
      <c r="Y191" s="240"/>
      <c r="Z191" s="223"/>
      <c r="AA191" s="220"/>
      <c r="AB191" s="223"/>
      <c r="AC191" s="233" t="str">
        <f>IF(Q191="","",VLOOKUP(Q191,RawData!AA183:AB193,2,FALSE))</f>
        <v/>
      </c>
      <c r="AD191" s="221" t="str">
        <f>IF(R191="","",VLOOKUP(R191,RawData!X183:Y200,2,FALSE))</f>
        <v/>
      </c>
    </row>
    <row r="192" spans="1:30" x14ac:dyDescent="0.35">
      <c r="A192" s="229"/>
      <c r="B192" s="220"/>
      <c r="C192" s="220"/>
      <c r="D192" s="98"/>
      <c r="E192" s="98"/>
      <c r="F192" s="96" t="str">
        <f t="shared" si="12"/>
        <v/>
      </c>
      <c r="G192" s="97" t="str">
        <f t="shared" ca="1" si="13"/>
        <v/>
      </c>
      <c r="H192" s="97" t="str">
        <f t="shared" ca="1" si="14"/>
        <v/>
      </c>
      <c r="I192" s="219" t="str">
        <f t="shared" ca="1" si="11"/>
        <v/>
      </c>
      <c r="J192" s="238"/>
      <c r="K192" s="238"/>
      <c r="L192" s="239"/>
      <c r="M192" s="220"/>
      <c r="N192" s="231"/>
      <c r="O192" s="231"/>
      <c r="P192" s="232"/>
      <c r="Q192" s="233"/>
      <c r="R192" s="220"/>
      <c r="S192" s="233"/>
      <c r="T192" s="220"/>
      <c r="U192" s="227"/>
      <c r="V192" s="227"/>
      <c r="W192" s="242"/>
      <c r="X192" s="219"/>
      <c r="Y192" s="240"/>
      <c r="Z192" s="221"/>
      <c r="AA192" s="229"/>
      <c r="AB192" s="221"/>
      <c r="AC192" s="233" t="str">
        <f>IF(Q192="","",VLOOKUP(Q192,RawData!AA184:AB194,2,FALSE))</f>
        <v/>
      </c>
      <c r="AD192" s="221" t="str">
        <f>IF(R192="","",VLOOKUP(R192,RawData!X184:Y201,2,FALSE))</f>
        <v/>
      </c>
    </row>
    <row r="193" spans="1:30" x14ac:dyDescent="0.35">
      <c r="A193" s="229"/>
      <c r="B193" s="98"/>
      <c r="C193" s="228"/>
      <c r="D193" s="98"/>
      <c r="E193" s="98"/>
      <c r="F193" s="96" t="str">
        <f t="shared" si="12"/>
        <v/>
      </c>
      <c r="G193" s="97" t="str">
        <f t="shared" ca="1" si="13"/>
        <v/>
      </c>
      <c r="H193" s="97" t="str">
        <f t="shared" ca="1" si="14"/>
        <v/>
      </c>
      <c r="I193" s="219" t="str">
        <f t="shared" ca="1" si="11"/>
        <v/>
      </c>
      <c r="J193" s="238"/>
      <c r="K193" s="238"/>
      <c r="L193" s="223"/>
      <c r="M193" s="225"/>
      <c r="N193" s="226"/>
      <c r="O193" s="226"/>
      <c r="P193" s="232"/>
      <c r="Q193" s="223"/>
      <c r="R193" s="223"/>
      <c r="S193" s="223"/>
      <c r="T193" s="225"/>
      <c r="U193" s="223"/>
      <c r="V193" s="223"/>
      <c r="W193" s="223"/>
      <c r="X193" s="240"/>
      <c r="Y193" s="240"/>
      <c r="Z193" s="223"/>
      <c r="AA193" s="220"/>
      <c r="AB193" s="223"/>
      <c r="AC193" s="233" t="str">
        <f>IF(Q193="","",VLOOKUP(Q193,RawData!AA185:AB195,2,FALSE))</f>
        <v/>
      </c>
      <c r="AD193" s="221" t="str">
        <f>IF(R193="","",VLOOKUP(R193,RawData!X185:Y202,2,FALSE))</f>
        <v/>
      </c>
    </row>
    <row r="194" spans="1:30" x14ac:dyDescent="0.35">
      <c r="A194" s="229"/>
      <c r="B194" s="220"/>
      <c r="C194" s="220"/>
      <c r="D194" s="98"/>
      <c r="E194" s="98"/>
      <c r="F194" s="96" t="str">
        <f t="shared" si="12"/>
        <v/>
      </c>
      <c r="G194" s="97" t="str">
        <f t="shared" ca="1" si="13"/>
        <v/>
      </c>
      <c r="H194" s="97" t="str">
        <f t="shared" ca="1" si="14"/>
        <v/>
      </c>
      <c r="I194" s="219" t="str">
        <f t="shared" ca="1" si="11"/>
        <v/>
      </c>
      <c r="J194" s="238"/>
      <c r="K194" s="238"/>
      <c r="L194" s="239"/>
      <c r="M194" s="220"/>
      <c r="N194" s="231"/>
      <c r="O194" s="231"/>
      <c r="P194" s="232"/>
      <c r="Q194" s="233"/>
      <c r="R194" s="220"/>
      <c r="S194" s="233"/>
      <c r="T194" s="220"/>
      <c r="U194" s="227"/>
      <c r="V194" s="227"/>
      <c r="W194" s="242"/>
      <c r="X194" s="219"/>
      <c r="Y194" s="240"/>
      <c r="Z194" s="221"/>
      <c r="AA194" s="229"/>
      <c r="AB194" s="221"/>
      <c r="AC194" s="233" t="str">
        <f>IF(Q194="","",VLOOKUP(Q194,RawData!AA186:AB196,2,FALSE))</f>
        <v/>
      </c>
      <c r="AD194" s="221" t="str">
        <f>IF(R194="","",VLOOKUP(R194,RawData!X186:Y203,2,FALSE))</f>
        <v/>
      </c>
    </row>
    <row r="195" spans="1:30" x14ac:dyDescent="0.35">
      <c r="A195" s="229"/>
      <c r="B195" s="98"/>
      <c r="C195" s="228"/>
      <c r="D195" s="98"/>
      <c r="E195" s="98"/>
      <c r="F195" s="96" t="str">
        <f t="shared" si="12"/>
        <v/>
      </c>
      <c r="G195" s="97" t="str">
        <f t="shared" ca="1" si="13"/>
        <v/>
      </c>
      <c r="H195" s="97" t="str">
        <f t="shared" ca="1" si="14"/>
        <v/>
      </c>
      <c r="I195" s="219" t="str">
        <f t="shared" ca="1" si="11"/>
        <v/>
      </c>
      <c r="J195" s="238"/>
      <c r="K195" s="238"/>
      <c r="L195" s="223"/>
      <c r="M195" s="225"/>
      <c r="N195" s="226"/>
      <c r="O195" s="226"/>
      <c r="P195" s="232"/>
      <c r="Q195" s="223"/>
      <c r="R195" s="223"/>
      <c r="S195" s="223"/>
      <c r="T195" s="225"/>
      <c r="U195" s="223"/>
      <c r="V195" s="223"/>
      <c r="W195" s="223"/>
      <c r="X195" s="240"/>
      <c r="Y195" s="240"/>
      <c r="Z195" s="223"/>
      <c r="AA195" s="220"/>
      <c r="AB195" s="223"/>
      <c r="AC195" s="233" t="str">
        <f>IF(Q195="","",VLOOKUP(Q195,RawData!AA187:AB197,2,FALSE))</f>
        <v/>
      </c>
      <c r="AD195" s="221" t="str">
        <f>IF(R195="","",VLOOKUP(R195,RawData!X187:Y204,2,FALSE))</f>
        <v/>
      </c>
    </row>
    <row r="196" spans="1:30" x14ac:dyDescent="0.35">
      <c r="A196" s="229"/>
      <c r="B196" s="220"/>
      <c r="C196" s="220"/>
      <c r="D196" s="98"/>
      <c r="E196" s="98"/>
      <c r="F196" s="96" t="str">
        <f t="shared" si="12"/>
        <v/>
      </c>
      <c r="G196" s="97" t="str">
        <f t="shared" ca="1" si="13"/>
        <v/>
      </c>
      <c r="H196" s="97" t="str">
        <f t="shared" ca="1" si="14"/>
        <v/>
      </c>
      <c r="I196" s="219" t="str">
        <f t="shared" ca="1" si="11"/>
        <v/>
      </c>
      <c r="J196" s="238"/>
      <c r="K196" s="238"/>
      <c r="L196" s="239"/>
      <c r="M196" s="220"/>
      <c r="N196" s="231"/>
      <c r="O196" s="231"/>
      <c r="P196" s="232"/>
      <c r="Q196" s="233"/>
      <c r="R196" s="220"/>
      <c r="S196" s="233"/>
      <c r="T196" s="220"/>
      <c r="U196" s="227"/>
      <c r="V196" s="227"/>
      <c r="W196" s="242"/>
      <c r="X196" s="219"/>
      <c r="Y196" s="240"/>
      <c r="Z196" s="221"/>
      <c r="AA196" s="229"/>
      <c r="AB196" s="221"/>
      <c r="AC196" s="233" t="str">
        <f>IF(Q196="","",VLOOKUP(Q196,RawData!AA188:AB198,2,FALSE))</f>
        <v/>
      </c>
      <c r="AD196" s="221" t="str">
        <f>IF(R196="","",VLOOKUP(R196,RawData!X188:Y205,2,FALSE))</f>
        <v/>
      </c>
    </row>
    <row r="197" spans="1:30" x14ac:dyDescent="0.35">
      <c r="A197" s="229"/>
      <c r="B197" s="98"/>
      <c r="C197" s="228"/>
      <c r="D197" s="98"/>
      <c r="E197" s="98"/>
      <c r="F197" s="96" t="str">
        <f t="shared" si="12"/>
        <v/>
      </c>
      <c r="G197" s="97" t="str">
        <f t="shared" ca="1" si="13"/>
        <v/>
      </c>
      <c r="H197" s="97" t="str">
        <f t="shared" ca="1" si="14"/>
        <v/>
      </c>
      <c r="I197" s="219" t="str">
        <f t="shared" ca="1" si="11"/>
        <v/>
      </c>
      <c r="J197" s="238"/>
      <c r="K197" s="238"/>
      <c r="L197" s="223"/>
      <c r="M197" s="225"/>
      <c r="N197" s="226"/>
      <c r="O197" s="226"/>
      <c r="P197" s="232"/>
      <c r="Q197" s="223"/>
      <c r="R197" s="223"/>
      <c r="S197" s="223"/>
      <c r="T197" s="225"/>
      <c r="U197" s="223"/>
      <c r="V197" s="223"/>
      <c r="W197" s="223"/>
      <c r="X197" s="240"/>
      <c r="Y197" s="240"/>
      <c r="Z197" s="223"/>
      <c r="AA197" s="220"/>
      <c r="AB197" s="223"/>
      <c r="AC197" s="233" t="str">
        <f>IF(Q197="","",VLOOKUP(Q197,RawData!AA189:AB199,2,FALSE))</f>
        <v/>
      </c>
      <c r="AD197" s="221" t="str">
        <f>IF(R197="","",VLOOKUP(R197,RawData!X189:Y206,2,FALSE))</f>
        <v/>
      </c>
    </row>
    <row r="198" spans="1:30" x14ac:dyDescent="0.35">
      <c r="A198" s="229"/>
      <c r="B198" s="220"/>
      <c r="C198" s="220"/>
      <c r="D198" s="98"/>
      <c r="E198" s="98"/>
      <c r="F198" s="96" t="str">
        <f t="shared" si="12"/>
        <v/>
      </c>
      <c r="G198" s="97" t="str">
        <f t="shared" ca="1" si="13"/>
        <v/>
      </c>
      <c r="H198" s="97" t="str">
        <f t="shared" ca="1" si="14"/>
        <v/>
      </c>
      <c r="I198" s="219" t="str">
        <f t="shared" ca="1" si="11"/>
        <v/>
      </c>
      <c r="J198" s="238"/>
      <c r="K198" s="238"/>
      <c r="L198" s="239"/>
      <c r="M198" s="220"/>
      <c r="N198" s="231"/>
      <c r="O198" s="231"/>
      <c r="P198" s="232"/>
      <c r="Q198" s="233"/>
      <c r="R198" s="220"/>
      <c r="S198" s="233"/>
      <c r="T198" s="220"/>
      <c r="U198" s="227"/>
      <c r="V198" s="227"/>
      <c r="W198" s="242"/>
      <c r="X198" s="219"/>
      <c r="Y198" s="240"/>
      <c r="Z198" s="221"/>
      <c r="AA198" s="229"/>
      <c r="AB198" s="221"/>
      <c r="AC198" s="233" t="str">
        <f>IF(Q198="","",VLOOKUP(Q198,RawData!AA190:AB200,2,FALSE))</f>
        <v/>
      </c>
      <c r="AD198" s="221" t="str">
        <f>IF(R198="","",VLOOKUP(R198,RawData!X190:Y207,2,FALSE))</f>
        <v/>
      </c>
    </row>
    <row r="199" spans="1:30" x14ac:dyDescent="0.35">
      <c r="A199" s="229"/>
      <c r="B199" s="98"/>
      <c r="C199" s="228"/>
      <c r="D199" s="98"/>
      <c r="E199" s="98"/>
      <c r="F199" s="96" t="str">
        <f t="shared" si="12"/>
        <v/>
      </c>
      <c r="G199" s="97" t="str">
        <f t="shared" ca="1" si="13"/>
        <v/>
      </c>
      <c r="H199" s="97" t="str">
        <f t="shared" ca="1" si="14"/>
        <v/>
      </c>
      <c r="I199" s="219" t="str">
        <f t="shared" ca="1" si="11"/>
        <v/>
      </c>
      <c r="J199" s="238"/>
      <c r="K199" s="238"/>
      <c r="L199" s="223"/>
      <c r="M199" s="225"/>
      <c r="N199" s="226"/>
      <c r="O199" s="226"/>
      <c r="P199" s="232"/>
      <c r="Q199" s="223"/>
      <c r="R199" s="223"/>
      <c r="S199" s="223"/>
      <c r="T199" s="225"/>
      <c r="U199" s="223"/>
      <c r="V199" s="223"/>
      <c r="W199" s="223"/>
      <c r="X199" s="240"/>
      <c r="Y199" s="240"/>
      <c r="Z199" s="223"/>
      <c r="AA199" s="220"/>
      <c r="AB199" s="223"/>
      <c r="AC199" s="233" t="str">
        <f>IF(Q199="","",VLOOKUP(Q199,RawData!AA191:AB201,2,FALSE))</f>
        <v/>
      </c>
      <c r="AD199" s="221" t="str">
        <f>IF(R199="","",VLOOKUP(R199,RawData!X191:Y208,2,FALSE))</f>
        <v/>
      </c>
    </row>
    <row r="200" spans="1:30" x14ac:dyDescent="0.35">
      <c r="A200" s="229"/>
      <c r="B200" s="220"/>
      <c r="C200" s="220"/>
      <c r="D200" s="98"/>
      <c r="E200" s="98"/>
      <c r="F200" s="96" t="str">
        <f t="shared" si="12"/>
        <v/>
      </c>
      <c r="G200" s="97" t="str">
        <f t="shared" ca="1" si="13"/>
        <v/>
      </c>
      <c r="H200" s="97" t="str">
        <f t="shared" ca="1" si="14"/>
        <v/>
      </c>
      <c r="I200" s="219" t="str">
        <f t="shared" ca="1" si="11"/>
        <v/>
      </c>
      <c r="J200" s="238"/>
      <c r="K200" s="238"/>
      <c r="L200" s="239"/>
      <c r="M200" s="220"/>
      <c r="N200" s="231"/>
      <c r="O200" s="231"/>
      <c r="P200" s="232"/>
      <c r="Q200" s="233"/>
      <c r="R200" s="220"/>
      <c r="S200" s="233"/>
      <c r="T200" s="220"/>
      <c r="U200" s="227"/>
      <c r="V200" s="227"/>
      <c r="W200" s="242"/>
      <c r="X200" s="219"/>
      <c r="Y200" s="240"/>
      <c r="Z200" s="221"/>
      <c r="AA200" s="229"/>
      <c r="AB200" s="221"/>
      <c r="AC200" s="233" t="str">
        <f>IF(Q200="","",VLOOKUP(Q200,RawData!AA192:AB202,2,FALSE))</f>
        <v/>
      </c>
      <c r="AD200" s="221" t="str">
        <f>IF(R200="","",VLOOKUP(R200,RawData!X192:Y209,2,FALSE))</f>
        <v/>
      </c>
    </row>
    <row r="201" spans="1:30" x14ac:dyDescent="0.35">
      <c r="A201" s="229"/>
      <c r="B201" s="98"/>
      <c r="C201" s="228"/>
      <c r="D201" s="98"/>
      <c r="E201" s="98"/>
      <c r="F201" s="96" t="str">
        <f t="shared" si="12"/>
        <v/>
      </c>
      <c r="G201" s="97" t="str">
        <f t="shared" ca="1" si="13"/>
        <v/>
      </c>
      <c r="H201" s="97" t="str">
        <f t="shared" ca="1" si="14"/>
        <v/>
      </c>
      <c r="I201" s="219" t="str">
        <f t="shared" ca="1" si="11"/>
        <v/>
      </c>
      <c r="J201" s="238"/>
      <c r="K201" s="238"/>
      <c r="L201" s="223"/>
      <c r="M201" s="225"/>
      <c r="N201" s="226"/>
      <c r="O201" s="226"/>
      <c r="P201" s="232"/>
      <c r="Q201" s="223"/>
      <c r="R201" s="223"/>
      <c r="S201" s="223"/>
      <c r="T201" s="225"/>
      <c r="U201" s="223"/>
      <c r="V201" s="223"/>
      <c r="W201" s="223"/>
      <c r="X201" s="240"/>
      <c r="Y201" s="240"/>
      <c r="Z201" s="223"/>
      <c r="AA201" s="220"/>
      <c r="AB201" s="223"/>
      <c r="AC201" s="233" t="str">
        <f>IF(Q201="","",VLOOKUP(Q201,RawData!AA193:AB203,2,FALSE))</f>
        <v/>
      </c>
      <c r="AD201" s="221" t="str">
        <f>IF(R201="","",VLOOKUP(R201,RawData!X193:Y210,2,FALSE))</f>
        <v/>
      </c>
    </row>
    <row r="202" spans="1:30" x14ac:dyDescent="0.35">
      <c r="A202" s="229"/>
      <c r="B202" s="220"/>
      <c r="C202" s="220"/>
      <c r="D202" s="98"/>
      <c r="E202" s="98"/>
      <c r="F202" s="96" t="str">
        <f t="shared" si="12"/>
        <v/>
      </c>
      <c r="G202" s="97" t="str">
        <f t="shared" ca="1" si="13"/>
        <v/>
      </c>
      <c r="H202" s="97" t="str">
        <f t="shared" ca="1" si="14"/>
        <v/>
      </c>
      <c r="I202" s="219" t="str">
        <f t="shared" ca="1" si="11"/>
        <v/>
      </c>
      <c r="J202" s="238"/>
      <c r="K202" s="238"/>
      <c r="L202" s="239"/>
      <c r="M202" s="220"/>
      <c r="N202" s="231"/>
      <c r="O202" s="231"/>
      <c r="P202" s="232"/>
      <c r="Q202" s="233"/>
      <c r="R202" s="220"/>
      <c r="S202" s="233"/>
      <c r="T202" s="220"/>
      <c r="U202" s="227"/>
      <c r="V202" s="227"/>
      <c r="W202" s="242"/>
      <c r="X202" s="219"/>
      <c r="Y202" s="240"/>
      <c r="Z202" s="221"/>
      <c r="AA202" s="229"/>
      <c r="AB202" s="221"/>
      <c r="AC202" s="233" t="str">
        <f>IF(Q202="","",VLOOKUP(Q202,RawData!AA194:AB204,2,FALSE))</f>
        <v/>
      </c>
      <c r="AD202" s="221" t="str">
        <f>IF(R202="","",VLOOKUP(R202,RawData!X194:Y211,2,FALSE))</f>
        <v/>
      </c>
    </row>
    <row r="203" spans="1:30" x14ac:dyDescent="0.35">
      <c r="A203" s="229"/>
      <c r="B203" s="98"/>
      <c r="C203" s="228"/>
      <c r="D203" s="98"/>
      <c r="E203" s="98"/>
      <c r="F203" s="96" t="str">
        <f t="shared" si="12"/>
        <v/>
      </c>
      <c r="G203" s="97" t="str">
        <f t="shared" ca="1" si="13"/>
        <v/>
      </c>
      <c r="H203" s="97" t="str">
        <f t="shared" ca="1" si="14"/>
        <v/>
      </c>
      <c r="I203" s="219" t="str">
        <f t="shared" ca="1" si="11"/>
        <v/>
      </c>
      <c r="J203" s="238"/>
      <c r="K203" s="238"/>
      <c r="L203" s="223"/>
      <c r="M203" s="225"/>
      <c r="N203" s="226"/>
      <c r="O203" s="226"/>
      <c r="P203" s="232"/>
      <c r="Q203" s="223"/>
      <c r="R203" s="223"/>
      <c r="S203" s="223"/>
      <c r="T203" s="225"/>
      <c r="U203" s="223"/>
      <c r="V203" s="223"/>
      <c r="W203" s="223"/>
      <c r="X203" s="240"/>
      <c r="Y203" s="240"/>
      <c r="Z203" s="223"/>
      <c r="AA203" s="220"/>
      <c r="AB203" s="223"/>
      <c r="AC203" s="233" t="str">
        <f>IF(Q203="","",VLOOKUP(Q203,RawData!AA195:AB205,2,FALSE))</f>
        <v/>
      </c>
      <c r="AD203" s="221" t="str">
        <f>IF(R203="","",VLOOKUP(R203,RawData!X195:Y212,2,FALSE))</f>
        <v/>
      </c>
    </row>
    <row r="204" spans="1:30" x14ac:dyDescent="0.35">
      <c r="A204" s="229"/>
      <c r="B204" s="220"/>
      <c r="C204" s="220"/>
      <c r="D204" s="98"/>
      <c r="E204" s="98"/>
      <c r="F204" s="96" t="str">
        <f t="shared" si="12"/>
        <v/>
      </c>
      <c r="G204" s="97" t="str">
        <f t="shared" ca="1" si="13"/>
        <v/>
      </c>
      <c r="H204" s="97" t="str">
        <f t="shared" ca="1" si="14"/>
        <v/>
      </c>
      <c r="I204" s="219" t="str">
        <f t="shared" ref="I204:I267" ca="1" si="15">IF(H204="","","yes")</f>
        <v/>
      </c>
      <c r="J204" s="238"/>
      <c r="K204" s="238"/>
      <c r="L204" s="239"/>
      <c r="M204" s="220"/>
      <c r="N204" s="231"/>
      <c r="O204" s="231"/>
      <c r="P204" s="232"/>
      <c r="Q204" s="233"/>
      <c r="R204" s="220"/>
      <c r="S204" s="233"/>
      <c r="T204" s="220"/>
      <c r="U204" s="227"/>
      <c r="V204" s="227"/>
      <c r="W204" s="242"/>
      <c r="X204" s="219"/>
      <c r="Y204" s="240"/>
      <c r="Z204" s="221"/>
      <c r="AA204" s="229"/>
      <c r="AB204" s="221"/>
      <c r="AC204" s="233" t="str">
        <f>IF(Q204="","",VLOOKUP(Q204,RawData!AA196:AB206,2,FALSE))</f>
        <v/>
      </c>
      <c r="AD204" s="221" t="str">
        <f>IF(R204="","",VLOOKUP(R204,RawData!X196:Y213,2,FALSE))</f>
        <v/>
      </c>
    </row>
    <row r="205" spans="1:30" x14ac:dyDescent="0.35">
      <c r="A205" s="229"/>
      <c r="B205" s="98"/>
      <c r="C205" s="228"/>
      <c r="D205" s="98"/>
      <c r="E205" s="98"/>
      <c r="F205" s="96" t="str">
        <f t="shared" si="12"/>
        <v/>
      </c>
      <c r="G205" s="97" t="str">
        <f t="shared" ca="1" si="13"/>
        <v/>
      </c>
      <c r="H205" s="97" t="str">
        <f t="shared" ca="1" si="14"/>
        <v/>
      </c>
      <c r="I205" s="219" t="str">
        <f t="shared" ca="1" si="15"/>
        <v/>
      </c>
      <c r="J205" s="238"/>
      <c r="K205" s="238"/>
      <c r="L205" s="223"/>
      <c r="M205" s="225"/>
      <c r="N205" s="226"/>
      <c r="O205" s="226"/>
      <c r="P205" s="232"/>
      <c r="Q205" s="223"/>
      <c r="R205" s="223"/>
      <c r="S205" s="223"/>
      <c r="T205" s="225"/>
      <c r="U205" s="223"/>
      <c r="V205" s="223"/>
      <c r="W205" s="223"/>
      <c r="X205" s="240"/>
      <c r="Y205" s="240"/>
      <c r="Z205" s="223"/>
      <c r="AA205" s="220"/>
      <c r="AB205" s="223"/>
      <c r="AC205" s="233" t="str">
        <f>IF(Q205="","",VLOOKUP(Q205,RawData!AA197:AB207,2,FALSE))</f>
        <v/>
      </c>
      <c r="AD205" s="221" t="str">
        <f>IF(R205="","",VLOOKUP(R205,RawData!X197:Y214,2,FALSE))</f>
        <v/>
      </c>
    </row>
    <row r="206" spans="1:30" x14ac:dyDescent="0.35">
      <c r="A206" s="229"/>
      <c r="B206" s="220"/>
      <c r="C206" s="220"/>
      <c r="D206" s="98"/>
      <c r="E206" s="98"/>
      <c r="F206" s="96" t="str">
        <f t="shared" si="12"/>
        <v/>
      </c>
      <c r="G206" s="97" t="str">
        <f t="shared" ca="1" si="13"/>
        <v/>
      </c>
      <c r="H206" s="97" t="str">
        <f t="shared" ca="1" si="14"/>
        <v/>
      </c>
      <c r="I206" s="219" t="str">
        <f t="shared" ca="1" si="15"/>
        <v/>
      </c>
      <c r="J206" s="238"/>
      <c r="K206" s="238"/>
      <c r="L206" s="239"/>
      <c r="M206" s="220"/>
      <c r="N206" s="231"/>
      <c r="O206" s="231"/>
      <c r="P206" s="232"/>
      <c r="Q206" s="233"/>
      <c r="R206" s="220"/>
      <c r="S206" s="233"/>
      <c r="T206" s="220"/>
      <c r="U206" s="227"/>
      <c r="V206" s="227"/>
      <c r="W206" s="242"/>
      <c r="X206" s="219"/>
      <c r="Y206" s="240"/>
      <c r="Z206" s="221"/>
      <c r="AA206" s="229"/>
      <c r="AB206" s="221"/>
      <c r="AC206" s="233" t="str">
        <f>IF(Q206="","",VLOOKUP(Q206,RawData!AA198:AB208,2,FALSE))</f>
        <v/>
      </c>
      <c r="AD206" s="221" t="str">
        <f>IF(R206="","",VLOOKUP(R206,RawData!X198:Y215,2,FALSE))</f>
        <v/>
      </c>
    </row>
    <row r="207" spans="1:30" x14ac:dyDescent="0.35">
      <c r="A207" s="229"/>
      <c r="B207" s="98"/>
      <c r="C207" s="228"/>
      <c r="D207" s="98"/>
      <c r="E207" s="98"/>
      <c r="F207" s="96" t="str">
        <f t="shared" si="12"/>
        <v/>
      </c>
      <c r="G207" s="97" t="str">
        <f t="shared" ca="1" si="13"/>
        <v/>
      </c>
      <c r="H207" s="97" t="str">
        <f t="shared" ca="1" si="14"/>
        <v/>
      </c>
      <c r="I207" s="219" t="str">
        <f t="shared" ca="1" si="15"/>
        <v/>
      </c>
      <c r="J207" s="238"/>
      <c r="K207" s="238"/>
      <c r="L207" s="223"/>
      <c r="M207" s="225"/>
      <c r="N207" s="226"/>
      <c r="O207" s="226"/>
      <c r="P207" s="232"/>
      <c r="Q207" s="223"/>
      <c r="R207" s="223"/>
      <c r="S207" s="223"/>
      <c r="T207" s="225"/>
      <c r="U207" s="223"/>
      <c r="V207" s="223"/>
      <c r="W207" s="223"/>
      <c r="X207" s="240"/>
      <c r="Y207" s="240"/>
      <c r="Z207" s="223"/>
      <c r="AA207" s="220"/>
      <c r="AB207" s="223"/>
      <c r="AC207" s="233" t="str">
        <f>IF(Q207="","",VLOOKUP(Q207,RawData!AA199:AB209,2,FALSE))</f>
        <v/>
      </c>
      <c r="AD207" s="221" t="str">
        <f>IF(R207="","",VLOOKUP(R207,RawData!X199:Y216,2,FALSE))</f>
        <v/>
      </c>
    </row>
    <row r="208" spans="1:30" x14ac:dyDescent="0.35">
      <c r="A208" s="229"/>
      <c r="B208" s="220"/>
      <c r="C208" s="220"/>
      <c r="D208" s="98"/>
      <c r="E208" s="98"/>
      <c r="F208" s="96" t="str">
        <f t="shared" si="12"/>
        <v/>
      </c>
      <c r="G208" s="97" t="str">
        <f t="shared" ca="1" si="13"/>
        <v/>
      </c>
      <c r="H208" s="97" t="str">
        <f t="shared" ca="1" si="14"/>
        <v/>
      </c>
      <c r="I208" s="219" t="str">
        <f t="shared" ca="1" si="15"/>
        <v/>
      </c>
      <c r="J208" s="238"/>
      <c r="K208" s="238"/>
      <c r="L208" s="239"/>
      <c r="M208" s="220"/>
      <c r="N208" s="231"/>
      <c r="O208" s="231"/>
      <c r="P208" s="232"/>
      <c r="Q208" s="233"/>
      <c r="R208" s="220"/>
      <c r="S208" s="233"/>
      <c r="T208" s="220"/>
      <c r="U208" s="227"/>
      <c r="V208" s="227"/>
      <c r="W208" s="242"/>
      <c r="X208" s="219"/>
      <c r="Y208" s="240"/>
      <c r="Z208" s="221"/>
      <c r="AA208" s="229"/>
      <c r="AB208" s="221"/>
      <c r="AC208" s="233" t="str">
        <f>IF(Q208="","",VLOOKUP(Q208,RawData!AA200:AB210,2,FALSE))</f>
        <v/>
      </c>
      <c r="AD208" s="221" t="str">
        <f>IF(R208="","",VLOOKUP(R208,RawData!X200:Y217,2,FALSE))</f>
        <v/>
      </c>
    </row>
    <row r="209" spans="1:30" x14ac:dyDescent="0.35">
      <c r="A209" s="229"/>
      <c r="B209" s="98"/>
      <c r="C209" s="228"/>
      <c r="D209" s="98"/>
      <c r="E209" s="98"/>
      <c r="F209" s="96" t="str">
        <f t="shared" si="12"/>
        <v/>
      </c>
      <c r="G209" s="97" t="str">
        <f t="shared" ca="1" si="13"/>
        <v/>
      </c>
      <c r="H209" s="97" t="str">
        <f t="shared" ca="1" si="14"/>
        <v/>
      </c>
      <c r="I209" s="219" t="str">
        <f t="shared" ca="1" si="15"/>
        <v/>
      </c>
      <c r="J209" s="238"/>
      <c r="K209" s="238"/>
      <c r="L209" s="223"/>
      <c r="M209" s="225"/>
      <c r="N209" s="226"/>
      <c r="O209" s="226"/>
      <c r="P209" s="232"/>
      <c r="Q209" s="223"/>
      <c r="R209" s="223"/>
      <c r="S209" s="223"/>
      <c r="T209" s="225"/>
      <c r="U209" s="223"/>
      <c r="V209" s="223"/>
      <c r="W209" s="223"/>
      <c r="X209" s="240"/>
      <c r="Y209" s="240"/>
      <c r="Z209" s="223"/>
      <c r="AA209" s="220"/>
      <c r="AB209" s="223"/>
      <c r="AC209" s="233" t="str">
        <f>IF(Q209="","",VLOOKUP(Q209,RawData!AA201:AB211,2,FALSE))</f>
        <v/>
      </c>
      <c r="AD209" s="221" t="str">
        <f>IF(R209="","",VLOOKUP(R209,RawData!X201:Y218,2,FALSE))</f>
        <v/>
      </c>
    </row>
    <row r="210" spans="1:30" x14ac:dyDescent="0.35">
      <c r="A210" s="229"/>
      <c r="B210" s="220"/>
      <c r="C210" s="220"/>
      <c r="D210" s="98"/>
      <c r="E210" s="98"/>
      <c r="F210" s="96" t="str">
        <f t="shared" si="12"/>
        <v/>
      </c>
      <c r="G210" s="97" t="str">
        <f t="shared" ca="1" si="13"/>
        <v/>
      </c>
      <c r="H210" s="97" t="str">
        <f t="shared" ca="1" si="14"/>
        <v/>
      </c>
      <c r="I210" s="219" t="str">
        <f t="shared" ca="1" si="15"/>
        <v/>
      </c>
      <c r="J210" s="238"/>
      <c r="K210" s="238"/>
      <c r="L210" s="239"/>
      <c r="M210" s="220"/>
      <c r="N210" s="231"/>
      <c r="O210" s="231"/>
      <c r="P210" s="232"/>
      <c r="Q210" s="233"/>
      <c r="R210" s="220"/>
      <c r="S210" s="233"/>
      <c r="T210" s="220"/>
      <c r="U210" s="227"/>
      <c r="V210" s="227"/>
      <c r="W210" s="242"/>
      <c r="X210" s="219"/>
      <c r="Y210" s="240"/>
      <c r="Z210" s="221"/>
      <c r="AA210" s="229"/>
      <c r="AB210" s="221"/>
      <c r="AC210" s="233" t="str">
        <f>IF(Q210="","",VLOOKUP(Q210,RawData!AA202:AB212,2,FALSE))</f>
        <v/>
      </c>
      <c r="AD210" s="221" t="str">
        <f>IF(R210="","",VLOOKUP(R210,RawData!X202:Y219,2,FALSE))</f>
        <v/>
      </c>
    </row>
    <row r="211" spans="1:30" x14ac:dyDescent="0.35">
      <c r="A211" s="229"/>
      <c r="B211" s="98"/>
      <c r="C211" s="228"/>
      <c r="D211" s="98"/>
      <c r="E211" s="98"/>
      <c r="F211" s="96" t="str">
        <f t="shared" si="12"/>
        <v/>
      </c>
      <c r="G211" s="97" t="str">
        <f t="shared" ca="1" si="13"/>
        <v/>
      </c>
      <c r="H211" s="97" t="str">
        <f t="shared" ca="1" si="14"/>
        <v/>
      </c>
      <c r="I211" s="219" t="str">
        <f t="shared" ca="1" si="15"/>
        <v/>
      </c>
      <c r="J211" s="238"/>
      <c r="K211" s="238"/>
      <c r="L211" s="223"/>
      <c r="M211" s="225"/>
      <c r="N211" s="226"/>
      <c r="O211" s="226"/>
      <c r="P211" s="232"/>
      <c r="Q211" s="223"/>
      <c r="R211" s="223"/>
      <c r="S211" s="223"/>
      <c r="T211" s="225"/>
      <c r="U211" s="223"/>
      <c r="V211" s="223"/>
      <c r="W211" s="223"/>
      <c r="X211" s="240"/>
      <c r="Y211" s="240"/>
      <c r="Z211" s="223"/>
      <c r="AA211" s="220"/>
      <c r="AB211" s="223"/>
      <c r="AC211" s="233" t="str">
        <f>IF(Q211="","",VLOOKUP(Q211,RawData!AA203:AB213,2,FALSE))</f>
        <v/>
      </c>
      <c r="AD211" s="221" t="str">
        <f>IF(R211="","",VLOOKUP(R211,RawData!X203:Y220,2,FALSE))</f>
        <v/>
      </c>
    </row>
    <row r="212" spans="1:30" x14ac:dyDescent="0.35">
      <c r="A212" s="229"/>
      <c r="B212" s="220"/>
      <c r="C212" s="220"/>
      <c r="D212" s="98"/>
      <c r="E212" s="98"/>
      <c r="F212" s="96" t="str">
        <f t="shared" si="12"/>
        <v/>
      </c>
      <c r="G212" s="97" t="str">
        <f t="shared" ca="1" si="13"/>
        <v/>
      </c>
      <c r="H212" s="97" t="str">
        <f t="shared" ca="1" si="14"/>
        <v/>
      </c>
      <c r="I212" s="219" t="str">
        <f t="shared" ca="1" si="15"/>
        <v/>
      </c>
      <c r="J212" s="238"/>
      <c r="K212" s="238"/>
      <c r="L212" s="239"/>
      <c r="M212" s="220"/>
      <c r="N212" s="231"/>
      <c r="O212" s="231"/>
      <c r="P212" s="232"/>
      <c r="Q212" s="233"/>
      <c r="R212" s="220"/>
      <c r="S212" s="233"/>
      <c r="T212" s="220"/>
      <c r="U212" s="227"/>
      <c r="V212" s="227"/>
      <c r="W212" s="242"/>
      <c r="X212" s="219"/>
      <c r="Y212" s="240"/>
      <c r="Z212" s="221"/>
      <c r="AA212" s="229"/>
      <c r="AB212" s="221"/>
      <c r="AC212" s="233" t="str">
        <f>IF(Q212="","",VLOOKUP(Q212,RawData!AA204:AB214,2,FALSE))</f>
        <v/>
      </c>
      <c r="AD212" s="221" t="str">
        <f>IF(R212="","",VLOOKUP(R212,RawData!X204:Y221,2,FALSE))</f>
        <v/>
      </c>
    </row>
    <row r="213" spans="1:30" x14ac:dyDescent="0.35">
      <c r="A213" s="229"/>
      <c r="B213" s="98"/>
      <c r="C213" s="228"/>
      <c r="D213" s="98"/>
      <c r="E213" s="98"/>
      <c r="F213" s="96" t="str">
        <f t="shared" si="12"/>
        <v/>
      </c>
      <c r="G213" s="97" t="str">
        <f t="shared" ca="1" si="13"/>
        <v/>
      </c>
      <c r="H213" s="97" t="str">
        <f t="shared" ca="1" si="14"/>
        <v/>
      </c>
      <c r="I213" s="219" t="str">
        <f t="shared" ca="1" si="15"/>
        <v/>
      </c>
      <c r="J213" s="238"/>
      <c r="K213" s="238"/>
      <c r="L213" s="223"/>
      <c r="M213" s="225"/>
      <c r="N213" s="226"/>
      <c r="O213" s="226"/>
      <c r="P213" s="232"/>
      <c r="Q213" s="223"/>
      <c r="R213" s="223"/>
      <c r="S213" s="223"/>
      <c r="T213" s="225"/>
      <c r="U213" s="223"/>
      <c r="V213" s="223"/>
      <c r="W213" s="223"/>
      <c r="X213" s="240"/>
      <c r="Y213" s="240"/>
      <c r="Z213" s="223"/>
      <c r="AA213" s="220"/>
      <c r="AB213" s="223"/>
      <c r="AC213" s="233" t="str">
        <f>IF(Q213="","",VLOOKUP(Q213,RawData!AA205:AB215,2,FALSE))</f>
        <v/>
      </c>
      <c r="AD213" s="221" t="str">
        <f>IF(R213="","",VLOOKUP(R213,RawData!X205:Y222,2,FALSE))</f>
        <v/>
      </c>
    </row>
    <row r="214" spans="1:30" x14ac:dyDescent="0.35">
      <c r="A214" s="229"/>
      <c r="B214" s="220"/>
      <c r="C214" s="220"/>
      <c r="D214" s="98"/>
      <c r="E214" s="98"/>
      <c r="F214" s="96" t="str">
        <f t="shared" si="12"/>
        <v/>
      </c>
      <c r="G214" s="97" t="str">
        <f t="shared" ca="1" si="13"/>
        <v/>
      </c>
      <c r="H214" s="97" t="str">
        <f t="shared" ca="1" si="14"/>
        <v/>
      </c>
      <c r="I214" s="219" t="str">
        <f t="shared" ca="1" si="15"/>
        <v/>
      </c>
      <c r="J214" s="238"/>
      <c r="K214" s="238"/>
      <c r="L214" s="239"/>
      <c r="M214" s="220"/>
      <c r="N214" s="231"/>
      <c r="O214" s="231"/>
      <c r="P214" s="232"/>
      <c r="Q214" s="233"/>
      <c r="R214" s="220"/>
      <c r="S214" s="233"/>
      <c r="T214" s="220"/>
      <c r="U214" s="227"/>
      <c r="V214" s="227"/>
      <c r="W214" s="242"/>
      <c r="X214" s="219"/>
      <c r="Y214" s="240"/>
      <c r="Z214" s="221"/>
      <c r="AA214" s="229"/>
      <c r="AB214" s="221"/>
      <c r="AC214" s="233" t="str">
        <f>IF(Q214="","",VLOOKUP(Q214,RawData!AA206:AB216,2,FALSE))</f>
        <v/>
      </c>
      <c r="AD214" s="221" t="str">
        <f>IF(R214="","",VLOOKUP(R214,RawData!X206:Y223,2,FALSE))</f>
        <v/>
      </c>
    </row>
    <row r="215" spans="1:30" x14ac:dyDescent="0.35">
      <c r="A215" s="229"/>
      <c r="B215" s="98"/>
      <c r="C215" s="228"/>
      <c r="D215" s="98"/>
      <c r="E215" s="98"/>
      <c r="F215" s="96" t="str">
        <f t="shared" si="12"/>
        <v/>
      </c>
      <c r="G215" s="97" t="str">
        <f t="shared" ca="1" si="13"/>
        <v/>
      </c>
      <c r="H215" s="97" t="str">
        <f t="shared" ca="1" si="14"/>
        <v/>
      </c>
      <c r="I215" s="219" t="str">
        <f t="shared" ca="1" si="15"/>
        <v/>
      </c>
      <c r="J215" s="238"/>
      <c r="K215" s="238"/>
      <c r="L215" s="223"/>
      <c r="M215" s="225"/>
      <c r="N215" s="226"/>
      <c r="O215" s="226"/>
      <c r="P215" s="232"/>
      <c r="Q215" s="223"/>
      <c r="R215" s="223"/>
      <c r="S215" s="223"/>
      <c r="T215" s="225"/>
      <c r="U215" s="223"/>
      <c r="V215" s="223"/>
      <c r="W215" s="223"/>
      <c r="X215" s="240"/>
      <c r="Y215" s="240"/>
      <c r="Z215" s="223"/>
      <c r="AA215" s="220"/>
      <c r="AB215" s="223"/>
      <c r="AC215" s="233" t="str">
        <f>IF(Q215="","",VLOOKUP(Q215,RawData!AA207:AB217,2,FALSE))</f>
        <v/>
      </c>
      <c r="AD215" s="221" t="str">
        <f>IF(R215="","",VLOOKUP(R215,RawData!X207:Y224,2,FALSE))</f>
        <v/>
      </c>
    </row>
    <row r="216" spans="1:30" x14ac:dyDescent="0.35">
      <c r="A216" s="229"/>
      <c r="B216" s="220"/>
      <c r="C216" s="220"/>
      <c r="D216" s="98"/>
      <c r="E216" s="98"/>
      <c r="F216" s="96" t="str">
        <f t="shared" si="12"/>
        <v/>
      </c>
      <c r="G216" s="97" t="str">
        <f t="shared" ca="1" si="13"/>
        <v/>
      </c>
      <c r="H216" s="97" t="str">
        <f t="shared" ca="1" si="14"/>
        <v/>
      </c>
      <c r="I216" s="219" t="str">
        <f t="shared" ca="1" si="15"/>
        <v/>
      </c>
      <c r="J216" s="238"/>
      <c r="K216" s="238"/>
      <c r="L216" s="239"/>
      <c r="M216" s="220"/>
      <c r="N216" s="231"/>
      <c r="O216" s="231"/>
      <c r="P216" s="232"/>
      <c r="Q216" s="233"/>
      <c r="R216" s="220"/>
      <c r="S216" s="233"/>
      <c r="T216" s="220"/>
      <c r="U216" s="227"/>
      <c r="V216" s="227"/>
      <c r="W216" s="242"/>
      <c r="X216" s="219"/>
      <c r="Y216" s="240"/>
      <c r="Z216" s="221"/>
      <c r="AA216" s="229"/>
      <c r="AB216" s="221"/>
      <c r="AC216" s="233" t="str">
        <f>IF(Q216="","",VLOOKUP(Q216,RawData!AA208:AB218,2,FALSE))</f>
        <v/>
      </c>
      <c r="AD216" s="221" t="str">
        <f>IF(R216="","",VLOOKUP(R216,RawData!X208:Y225,2,FALSE))</f>
        <v/>
      </c>
    </row>
    <row r="217" spans="1:30" x14ac:dyDescent="0.35">
      <c r="A217" s="229"/>
      <c r="B217" s="98"/>
      <c r="C217" s="228"/>
      <c r="D217" s="98"/>
      <c r="E217" s="98"/>
      <c r="F217" s="96" t="str">
        <f t="shared" si="12"/>
        <v/>
      </c>
      <c r="G217" s="97" t="str">
        <f t="shared" ca="1" si="13"/>
        <v/>
      </c>
      <c r="H217" s="97" t="str">
        <f t="shared" ca="1" si="14"/>
        <v/>
      </c>
      <c r="I217" s="219" t="str">
        <f t="shared" ca="1" si="15"/>
        <v/>
      </c>
      <c r="J217" s="238"/>
      <c r="K217" s="238"/>
      <c r="L217" s="223"/>
      <c r="M217" s="225"/>
      <c r="N217" s="226"/>
      <c r="O217" s="226"/>
      <c r="P217" s="232"/>
      <c r="Q217" s="223"/>
      <c r="R217" s="223"/>
      <c r="S217" s="223"/>
      <c r="T217" s="225"/>
      <c r="U217" s="223"/>
      <c r="V217" s="223"/>
      <c r="W217" s="223"/>
      <c r="X217" s="240"/>
      <c r="Y217" s="240"/>
      <c r="Z217" s="223"/>
      <c r="AA217" s="220"/>
      <c r="AB217" s="223"/>
      <c r="AC217" s="233" t="str">
        <f>IF(Q217="","",VLOOKUP(Q217,RawData!AA209:AB219,2,FALSE))</f>
        <v/>
      </c>
      <c r="AD217" s="221" t="str">
        <f>IF(R217="","",VLOOKUP(R217,RawData!X209:Y226,2,FALSE))</f>
        <v/>
      </c>
    </row>
    <row r="218" spans="1:30" x14ac:dyDescent="0.35">
      <c r="A218" s="229"/>
      <c r="B218" s="220"/>
      <c r="C218" s="220"/>
      <c r="D218" s="98"/>
      <c r="E218" s="98"/>
      <c r="F218" s="96" t="str">
        <f t="shared" si="12"/>
        <v/>
      </c>
      <c r="G218" s="97" t="str">
        <f t="shared" ca="1" si="13"/>
        <v/>
      </c>
      <c r="H218" s="97" t="str">
        <f t="shared" ca="1" si="14"/>
        <v/>
      </c>
      <c r="I218" s="219" t="str">
        <f t="shared" ca="1" si="15"/>
        <v/>
      </c>
      <c r="J218" s="238"/>
      <c r="K218" s="238"/>
      <c r="L218" s="239"/>
      <c r="M218" s="220"/>
      <c r="N218" s="231"/>
      <c r="O218" s="231"/>
      <c r="P218" s="232"/>
      <c r="Q218" s="233"/>
      <c r="R218" s="220"/>
      <c r="S218" s="233"/>
      <c r="T218" s="220"/>
      <c r="U218" s="227"/>
      <c r="V218" s="227"/>
      <c r="W218" s="242"/>
      <c r="X218" s="219"/>
      <c r="Y218" s="240"/>
      <c r="Z218" s="221"/>
      <c r="AA218" s="229"/>
      <c r="AB218" s="221"/>
      <c r="AC218" s="233" t="str">
        <f>IF(Q218="","",VLOOKUP(Q218,RawData!AA210:AB220,2,FALSE))</f>
        <v/>
      </c>
      <c r="AD218" s="221" t="str">
        <f>IF(R218="","",VLOOKUP(R218,RawData!X210:Y227,2,FALSE))</f>
        <v/>
      </c>
    </row>
    <row r="219" spans="1:30" x14ac:dyDescent="0.35">
      <c r="A219" s="229"/>
      <c r="B219" s="98"/>
      <c r="C219" s="228"/>
      <c r="D219" s="98"/>
      <c r="E219" s="98"/>
      <c r="F219" s="96" t="str">
        <f t="shared" si="12"/>
        <v/>
      </c>
      <c r="G219" s="97" t="str">
        <f t="shared" ca="1" si="13"/>
        <v/>
      </c>
      <c r="H219" s="97" t="str">
        <f t="shared" ca="1" si="14"/>
        <v/>
      </c>
      <c r="I219" s="219" t="str">
        <f t="shared" ca="1" si="15"/>
        <v/>
      </c>
      <c r="J219" s="238"/>
      <c r="K219" s="238"/>
      <c r="L219" s="223"/>
      <c r="M219" s="225"/>
      <c r="N219" s="226"/>
      <c r="O219" s="226"/>
      <c r="P219" s="232"/>
      <c r="Q219" s="223"/>
      <c r="R219" s="223"/>
      <c r="S219" s="223"/>
      <c r="T219" s="225"/>
      <c r="U219" s="223"/>
      <c r="V219" s="223"/>
      <c r="W219" s="223"/>
      <c r="X219" s="240"/>
      <c r="Y219" s="240"/>
      <c r="Z219" s="223"/>
      <c r="AA219" s="220"/>
      <c r="AB219" s="223"/>
      <c r="AC219" s="233" t="str">
        <f>IF(Q219="","",VLOOKUP(Q219,RawData!AA211:AB221,2,FALSE))</f>
        <v/>
      </c>
      <c r="AD219" s="221" t="str">
        <f>IF(R219="","",VLOOKUP(R219,RawData!X211:Y228,2,FALSE))</f>
        <v/>
      </c>
    </row>
    <row r="220" spans="1:30" x14ac:dyDescent="0.35">
      <c r="A220" s="229"/>
      <c r="B220" s="220"/>
      <c r="C220" s="220"/>
      <c r="D220" s="98"/>
      <c r="E220" s="98"/>
      <c r="F220" s="96" t="str">
        <f t="shared" si="12"/>
        <v/>
      </c>
      <c r="G220" s="97" t="str">
        <f t="shared" ca="1" si="13"/>
        <v/>
      </c>
      <c r="H220" s="97" t="str">
        <f t="shared" ca="1" si="14"/>
        <v/>
      </c>
      <c r="I220" s="219" t="str">
        <f t="shared" ca="1" si="15"/>
        <v/>
      </c>
      <c r="J220" s="238"/>
      <c r="K220" s="238"/>
      <c r="L220" s="239"/>
      <c r="M220" s="220"/>
      <c r="N220" s="231"/>
      <c r="O220" s="231"/>
      <c r="P220" s="232"/>
      <c r="Q220" s="233"/>
      <c r="R220" s="220"/>
      <c r="S220" s="233"/>
      <c r="T220" s="220"/>
      <c r="U220" s="227"/>
      <c r="V220" s="227"/>
      <c r="W220" s="242"/>
      <c r="X220" s="219"/>
      <c r="Y220" s="240"/>
      <c r="Z220" s="221"/>
      <c r="AA220" s="229"/>
      <c r="AB220" s="221"/>
      <c r="AC220" s="233" t="str">
        <f>IF(Q220="","",VLOOKUP(Q220,RawData!AA212:AB222,2,FALSE))</f>
        <v/>
      </c>
      <c r="AD220" s="221" t="str">
        <f>IF(R220="","",VLOOKUP(R220,RawData!X212:Y229,2,FALSE))</f>
        <v/>
      </c>
    </row>
    <row r="221" spans="1:30" x14ac:dyDescent="0.35">
      <c r="A221" s="229"/>
      <c r="B221" s="98"/>
      <c r="C221" s="228"/>
      <c r="D221" s="98"/>
      <c r="E221" s="98"/>
      <c r="F221" s="96" t="str">
        <f t="shared" si="12"/>
        <v/>
      </c>
      <c r="G221" s="97" t="str">
        <f t="shared" ca="1" si="13"/>
        <v/>
      </c>
      <c r="H221" s="97" t="str">
        <f t="shared" ca="1" si="14"/>
        <v/>
      </c>
      <c r="I221" s="219" t="str">
        <f t="shared" ca="1" si="15"/>
        <v/>
      </c>
      <c r="J221" s="238"/>
      <c r="K221" s="238"/>
      <c r="L221" s="223"/>
      <c r="M221" s="225"/>
      <c r="N221" s="226"/>
      <c r="O221" s="226"/>
      <c r="P221" s="232"/>
      <c r="Q221" s="223"/>
      <c r="R221" s="223"/>
      <c r="S221" s="223"/>
      <c r="T221" s="225"/>
      <c r="U221" s="223"/>
      <c r="V221" s="223"/>
      <c r="W221" s="223"/>
      <c r="X221" s="240"/>
      <c r="Y221" s="240"/>
      <c r="Z221" s="223"/>
      <c r="AA221" s="220"/>
      <c r="AB221" s="223"/>
      <c r="AC221" s="233" t="str">
        <f>IF(Q221="","",VLOOKUP(Q221,RawData!AA213:AB223,2,FALSE))</f>
        <v/>
      </c>
      <c r="AD221" s="221" t="str">
        <f>IF(R221="","",VLOOKUP(R221,RawData!X213:Y230,2,FALSE))</f>
        <v/>
      </c>
    </row>
    <row r="222" spans="1:30" x14ac:dyDescent="0.35">
      <c r="A222" s="229"/>
      <c r="B222" s="220"/>
      <c r="C222" s="220"/>
      <c r="D222" s="98"/>
      <c r="E222" s="98"/>
      <c r="F222" s="96" t="str">
        <f t="shared" si="12"/>
        <v/>
      </c>
      <c r="G222" s="97" t="str">
        <f t="shared" ca="1" si="13"/>
        <v/>
      </c>
      <c r="H222" s="97" t="str">
        <f t="shared" ca="1" si="14"/>
        <v/>
      </c>
      <c r="I222" s="219" t="str">
        <f t="shared" ca="1" si="15"/>
        <v/>
      </c>
      <c r="J222" s="238"/>
      <c r="K222" s="238"/>
      <c r="L222" s="239"/>
      <c r="M222" s="220"/>
      <c r="N222" s="231"/>
      <c r="O222" s="231"/>
      <c r="P222" s="232"/>
      <c r="Q222" s="233"/>
      <c r="R222" s="220"/>
      <c r="S222" s="233"/>
      <c r="T222" s="220"/>
      <c r="U222" s="227"/>
      <c r="V222" s="227"/>
      <c r="W222" s="242"/>
      <c r="X222" s="219"/>
      <c r="Y222" s="240"/>
      <c r="Z222" s="221"/>
      <c r="AA222" s="229"/>
      <c r="AB222" s="221"/>
      <c r="AC222" s="233" t="str">
        <f>IF(Q222="","",VLOOKUP(Q222,RawData!AA214:AB224,2,FALSE))</f>
        <v/>
      </c>
      <c r="AD222" s="221" t="str">
        <f>IF(R222="","",VLOOKUP(R222,RawData!X214:Y231,2,FALSE))</f>
        <v/>
      </c>
    </row>
    <row r="223" spans="1:30" x14ac:dyDescent="0.35">
      <c r="A223" s="229"/>
      <c r="B223" s="98"/>
      <c r="C223" s="228"/>
      <c r="D223" s="98"/>
      <c r="E223" s="98"/>
      <c r="F223" s="96" t="str">
        <f t="shared" si="12"/>
        <v/>
      </c>
      <c r="G223" s="97" t="str">
        <f t="shared" ca="1" si="13"/>
        <v/>
      </c>
      <c r="H223" s="97" t="str">
        <f t="shared" ca="1" si="14"/>
        <v/>
      </c>
      <c r="I223" s="219" t="str">
        <f t="shared" ca="1" si="15"/>
        <v/>
      </c>
      <c r="J223" s="238"/>
      <c r="K223" s="238"/>
      <c r="L223" s="223"/>
      <c r="M223" s="225"/>
      <c r="N223" s="226"/>
      <c r="O223" s="226"/>
      <c r="P223" s="232"/>
      <c r="Q223" s="223"/>
      <c r="R223" s="223"/>
      <c r="S223" s="223"/>
      <c r="T223" s="225"/>
      <c r="U223" s="223"/>
      <c r="V223" s="223"/>
      <c r="W223" s="223"/>
      <c r="X223" s="240"/>
      <c r="Y223" s="240"/>
      <c r="Z223" s="223"/>
      <c r="AA223" s="220"/>
      <c r="AB223" s="223"/>
      <c r="AC223" s="233" t="str">
        <f>IF(Q223="","",VLOOKUP(Q223,RawData!AA215:AB225,2,FALSE))</f>
        <v/>
      </c>
      <c r="AD223" s="221" t="str">
        <f>IF(R223="","",VLOOKUP(R223,RawData!X215:Y232,2,FALSE))</f>
        <v/>
      </c>
    </row>
    <row r="224" spans="1:30" x14ac:dyDescent="0.35">
      <c r="A224" s="229"/>
      <c r="B224" s="220"/>
      <c r="C224" s="220"/>
      <c r="D224" s="98"/>
      <c r="E224" s="98"/>
      <c r="F224" s="96" t="str">
        <f t="shared" si="12"/>
        <v/>
      </c>
      <c r="G224" s="97" t="str">
        <f t="shared" ca="1" si="13"/>
        <v/>
      </c>
      <c r="H224" s="97" t="str">
        <f t="shared" ca="1" si="14"/>
        <v/>
      </c>
      <c r="I224" s="219" t="str">
        <f t="shared" ca="1" si="15"/>
        <v/>
      </c>
      <c r="J224" s="238"/>
      <c r="K224" s="238"/>
      <c r="L224" s="239"/>
      <c r="M224" s="220"/>
      <c r="N224" s="231"/>
      <c r="O224" s="231"/>
      <c r="P224" s="232"/>
      <c r="Q224" s="233"/>
      <c r="R224" s="220"/>
      <c r="S224" s="233"/>
      <c r="T224" s="220"/>
      <c r="U224" s="227"/>
      <c r="V224" s="227"/>
      <c r="W224" s="242"/>
      <c r="X224" s="219"/>
      <c r="Y224" s="240"/>
      <c r="Z224" s="221"/>
      <c r="AA224" s="229"/>
      <c r="AB224" s="221"/>
      <c r="AC224" s="233" t="str">
        <f>IF(Q224="","",VLOOKUP(Q224,RawData!AA216:AB226,2,FALSE))</f>
        <v/>
      </c>
      <c r="AD224" s="221" t="str">
        <f>IF(R224="","",VLOOKUP(R224,RawData!X216:Y233,2,FALSE))</f>
        <v/>
      </c>
    </row>
    <row r="225" spans="1:30" x14ac:dyDescent="0.35">
      <c r="A225" s="229"/>
      <c r="B225" s="98"/>
      <c r="C225" s="228"/>
      <c r="D225" s="98"/>
      <c r="E225" s="98"/>
      <c r="F225" s="96" t="str">
        <f t="shared" si="12"/>
        <v/>
      </c>
      <c r="G225" s="97" t="str">
        <f t="shared" ca="1" si="13"/>
        <v/>
      </c>
      <c r="H225" s="97" t="str">
        <f t="shared" ca="1" si="14"/>
        <v/>
      </c>
      <c r="I225" s="219" t="str">
        <f t="shared" ca="1" si="15"/>
        <v/>
      </c>
      <c r="J225" s="238"/>
      <c r="K225" s="238"/>
      <c r="L225" s="223"/>
      <c r="M225" s="225"/>
      <c r="N225" s="226"/>
      <c r="O225" s="226"/>
      <c r="P225" s="232"/>
      <c r="Q225" s="223"/>
      <c r="R225" s="223"/>
      <c r="S225" s="223"/>
      <c r="T225" s="225"/>
      <c r="U225" s="223"/>
      <c r="V225" s="223"/>
      <c r="W225" s="223"/>
      <c r="X225" s="240"/>
      <c r="Y225" s="240"/>
      <c r="Z225" s="223"/>
      <c r="AA225" s="220"/>
      <c r="AB225" s="223"/>
      <c r="AC225" s="233" t="str">
        <f>IF(Q225="","",VLOOKUP(Q225,RawData!AA217:AB227,2,FALSE))</f>
        <v/>
      </c>
      <c r="AD225" s="221" t="str">
        <f>IF(R225="","",VLOOKUP(R225,RawData!X217:Y234,2,FALSE))</f>
        <v/>
      </c>
    </row>
    <row r="226" spans="1:30" x14ac:dyDescent="0.35">
      <c r="A226" s="229"/>
      <c r="B226" s="220"/>
      <c r="C226" s="220"/>
      <c r="D226" s="98"/>
      <c r="E226" s="98"/>
      <c r="F226" s="96" t="str">
        <f t="shared" si="12"/>
        <v/>
      </c>
      <c r="G226" s="97" t="str">
        <f t="shared" ca="1" si="13"/>
        <v/>
      </c>
      <c r="H226" s="97" t="str">
        <f t="shared" ca="1" si="14"/>
        <v/>
      </c>
      <c r="I226" s="219" t="str">
        <f t="shared" ca="1" si="15"/>
        <v/>
      </c>
      <c r="J226" s="238"/>
      <c r="K226" s="238"/>
      <c r="L226" s="239"/>
      <c r="M226" s="220"/>
      <c r="N226" s="231"/>
      <c r="O226" s="231"/>
      <c r="P226" s="232"/>
      <c r="Q226" s="233"/>
      <c r="R226" s="220"/>
      <c r="S226" s="233"/>
      <c r="T226" s="220"/>
      <c r="U226" s="227"/>
      <c r="V226" s="227"/>
      <c r="W226" s="242"/>
      <c r="X226" s="219"/>
      <c r="Y226" s="240"/>
      <c r="Z226" s="221"/>
      <c r="AA226" s="229"/>
      <c r="AB226" s="221"/>
      <c r="AC226" s="233" t="str">
        <f>IF(Q226="","",VLOOKUP(Q226,RawData!AA218:AB228,2,FALSE))</f>
        <v/>
      </c>
      <c r="AD226" s="221" t="str">
        <f>IF(R226="","",VLOOKUP(R226,RawData!X218:Y235,2,FALSE))</f>
        <v/>
      </c>
    </row>
    <row r="227" spans="1:30" x14ac:dyDescent="0.35">
      <c r="A227" s="229"/>
      <c r="B227" s="98"/>
      <c r="C227" s="228"/>
      <c r="D227" s="98"/>
      <c r="E227" s="98"/>
      <c r="F227" s="96" t="str">
        <f t="shared" si="12"/>
        <v/>
      </c>
      <c r="G227" s="97" t="str">
        <f t="shared" ca="1" si="13"/>
        <v/>
      </c>
      <c r="H227" s="97" t="str">
        <f t="shared" ca="1" si="14"/>
        <v/>
      </c>
      <c r="I227" s="219" t="str">
        <f t="shared" ca="1" si="15"/>
        <v/>
      </c>
      <c r="J227" s="238"/>
      <c r="K227" s="238"/>
      <c r="L227" s="223"/>
      <c r="M227" s="225"/>
      <c r="N227" s="226"/>
      <c r="O227" s="226"/>
      <c r="P227" s="232"/>
      <c r="Q227" s="223"/>
      <c r="R227" s="223"/>
      <c r="S227" s="223"/>
      <c r="T227" s="225"/>
      <c r="U227" s="223"/>
      <c r="V227" s="223"/>
      <c r="W227" s="223"/>
      <c r="X227" s="240"/>
      <c r="Y227" s="240"/>
      <c r="Z227" s="223"/>
      <c r="AA227" s="220"/>
      <c r="AB227" s="223"/>
      <c r="AC227" s="233" t="str">
        <f>IF(Q227="","",VLOOKUP(Q227,RawData!AA219:AB229,2,FALSE))</f>
        <v/>
      </c>
      <c r="AD227" s="221" t="str">
        <f>IF(R227="","",VLOOKUP(R227,RawData!X219:Y236,2,FALSE))</f>
        <v/>
      </c>
    </row>
    <row r="228" spans="1:30" x14ac:dyDescent="0.35">
      <c r="A228" s="229"/>
      <c r="B228" s="220"/>
      <c r="C228" s="220"/>
      <c r="D228" s="98"/>
      <c r="E228" s="98"/>
      <c r="F228" s="96" t="str">
        <f t="shared" si="12"/>
        <v/>
      </c>
      <c r="G228" s="97" t="str">
        <f t="shared" ca="1" si="13"/>
        <v/>
      </c>
      <c r="H228" s="97" t="str">
        <f t="shared" ca="1" si="14"/>
        <v/>
      </c>
      <c r="I228" s="219" t="str">
        <f t="shared" ca="1" si="15"/>
        <v/>
      </c>
      <c r="J228" s="238"/>
      <c r="K228" s="238"/>
      <c r="L228" s="239"/>
      <c r="M228" s="220"/>
      <c r="N228" s="231"/>
      <c r="O228" s="231"/>
      <c r="P228" s="232"/>
      <c r="Q228" s="233"/>
      <c r="R228" s="220"/>
      <c r="S228" s="233"/>
      <c r="T228" s="220"/>
      <c r="U228" s="227"/>
      <c r="V228" s="227"/>
      <c r="W228" s="242"/>
      <c r="X228" s="219"/>
      <c r="Y228" s="240"/>
      <c r="Z228" s="221"/>
      <c r="AA228" s="229"/>
      <c r="AB228" s="221"/>
      <c r="AC228" s="233" t="str">
        <f>IF(Q228="","",VLOOKUP(Q228,RawData!AA220:AB230,2,FALSE))</f>
        <v/>
      </c>
      <c r="AD228" s="221" t="str">
        <f>IF(R228="","",VLOOKUP(R228,RawData!X220:Y237,2,FALSE))</f>
        <v/>
      </c>
    </row>
    <row r="229" spans="1:30" x14ac:dyDescent="0.35">
      <c r="A229" s="229"/>
      <c r="B229" s="98"/>
      <c r="C229" s="228"/>
      <c r="D229" s="98"/>
      <c r="E229" s="98"/>
      <c r="F229" s="96" t="str">
        <f t="shared" si="12"/>
        <v/>
      </c>
      <c r="G229" s="97" t="str">
        <f t="shared" ca="1" si="13"/>
        <v/>
      </c>
      <c r="H229" s="97" t="str">
        <f t="shared" ca="1" si="14"/>
        <v/>
      </c>
      <c r="I229" s="219" t="str">
        <f t="shared" ca="1" si="15"/>
        <v/>
      </c>
      <c r="J229" s="238"/>
      <c r="K229" s="238"/>
      <c r="L229" s="223"/>
      <c r="M229" s="225"/>
      <c r="N229" s="226"/>
      <c r="O229" s="226"/>
      <c r="P229" s="232"/>
      <c r="Q229" s="223"/>
      <c r="R229" s="223"/>
      <c r="S229" s="223"/>
      <c r="T229" s="225"/>
      <c r="U229" s="223"/>
      <c r="V229" s="223"/>
      <c r="W229" s="223"/>
      <c r="X229" s="240"/>
      <c r="Y229" s="240"/>
      <c r="Z229" s="223"/>
      <c r="AA229" s="220"/>
      <c r="AB229" s="223"/>
      <c r="AC229" s="233" t="str">
        <f>IF(Q229="","",VLOOKUP(Q229,RawData!AA221:AB231,2,FALSE))</f>
        <v/>
      </c>
      <c r="AD229" s="221" t="str">
        <f>IF(R229="","",VLOOKUP(R229,RawData!X221:Y238,2,FALSE))</f>
        <v/>
      </c>
    </row>
    <row r="230" spans="1:30" x14ac:dyDescent="0.35">
      <c r="A230" s="229"/>
      <c r="B230" s="220"/>
      <c r="C230" s="220"/>
      <c r="D230" s="98"/>
      <c r="E230" s="98"/>
      <c r="F230" s="96" t="str">
        <f t="shared" ref="F230:F293" si="16">IF(O230&gt;0.75*N230,"ACV OVER 75% SPENT. START VARIATION/REPLACEMENT PROCESS","")</f>
        <v/>
      </c>
      <c r="G230" s="97" t="str">
        <f t="shared" ref="G230:G293" ca="1" si="17">IF(K230="","",IF(K230-NOW()&lt;180,"START CONTRACT VARIATION",""))</f>
        <v/>
      </c>
      <c r="H230" s="97" t="str">
        <f t="shared" ref="H230:H293" ca="1" si="18">IF(K230="","",IF(K230-NOW()&lt;365,"START REPLACEMENT PROCESS",""))</f>
        <v/>
      </c>
      <c r="I230" s="219" t="str">
        <f t="shared" ca="1" si="15"/>
        <v/>
      </c>
      <c r="J230" s="238"/>
      <c r="K230" s="238"/>
      <c r="L230" s="239"/>
      <c r="M230" s="220"/>
      <c r="N230" s="231"/>
      <c r="O230" s="231"/>
      <c r="P230" s="232"/>
      <c r="Q230" s="233"/>
      <c r="R230" s="220"/>
      <c r="S230" s="233"/>
      <c r="T230" s="220"/>
      <c r="U230" s="227"/>
      <c r="V230" s="227"/>
      <c r="W230" s="242"/>
      <c r="X230" s="219"/>
      <c r="Y230" s="240"/>
      <c r="Z230" s="221"/>
      <c r="AA230" s="229"/>
      <c r="AB230" s="221"/>
      <c r="AC230" s="233" t="str">
        <f>IF(Q230="","",VLOOKUP(Q230,RawData!AA222:AB232,2,FALSE))</f>
        <v/>
      </c>
      <c r="AD230" s="221" t="str">
        <f>IF(R230="","",VLOOKUP(R230,RawData!X222:Y239,2,FALSE))</f>
        <v/>
      </c>
    </row>
    <row r="231" spans="1:30" x14ac:dyDescent="0.35">
      <c r="A231" s="229"/>
      <c r="B231" s="98"/>
      <c r="C231" s="228"/>
      <c r="D231" s="98"/>
      <c r="E231" s="98"/>
      <c r="F231" s="96" t="str">
        <f t="shared" si="16"/>
        <v/>
      </c>
      <c r="G231" s="97" t="str">
        <f t="shared" ca="1" si="17"/>
        <v/>
      </c>
      <c r="H231" s="97" t="str">
        <f t="shared" ca="1" si="18"/>
        <v/>
      </c>
      <c r="I231" s="219" t="str">
        <f t="shared" ca="1" si="15"/>
        <v/>
      </c>
      <c r="J231" s="238"/>
      <c r="K231" s="238"/>
      <c r="L231" s="223"/>
      <c r="M231" s="225"/>
      <c r="N231" s="226"/>
      <c r="O231" s="226"/>
      <c r="P231" s="232"/>
      <c r="Q231" s="223"/>
      <c r="R231" s="223"/>
      <c r="S231" s="223"/>
      <c r="T231" s="225"/>
      <c r="U231" s="223"/>
      <c r="V231" s="223"/>
      <c r="W231" s="223"/>
      <c r="X231" s="240"/>
      <c r="Y231" s="240"/>
      <c r="Z231" s="223"/>
      <c r="AA231" s="220"/>
      <c r="AB231" s="223"/>
      <c r="AC231" s="233" t="str">
        <f>IF(Q231="","",VLOOKUP(Q231,RawData!AA223:AB233,2,FALSE))</f>
        <v/>
      </c>
      <c r="AD231" s="221" t="str">
        <f>IF(R231="","",VLOOKUP(R231,RawData!X223:Y240,2,FALSE))</f>
        <v/>
      </c>
    </row>
    <row r="232" spans="1:30" x14ac:dyDescent="0.35">
      <c r="A232" s="229"/>
      <c r="B232" s="220"/>
      <c r="C232" s="220"/>
      <c r="D232" s="98"/>
      <c r="E232" s="98"/>
      <c r="F232" s="96" t="str">
        <f t="shared" si="16"/>
        <v/>
      </c>
      <c r="G232" s="97" t="str">
        <f t="shared" ca="1" si="17"/>
        <v/>
      </c>
      <c r="H232" s="97" t="str">
        <f t="shared" ca="1" si="18"/>
        <v/>
      </c>
      <c r="I232" s="219" t="str">
        <f t="shared" ca="1" si="15"/>
        <v/>
      </c>
      <c r="J232" s="238"/>
      <c r="K232" s="238"/>
      <c r="L232" s="239"/>
      <c r="M232" s="220"/>
      <c r="N232" s="231"/>
      <c r="O232" s="231"/>
      <c r="P232" s="232"/>
      <c r="Q232" s="233"/>
      <c r="R232" s="220"/>
      <c r="S232" s="233"/>
      <c r="T232" s="220"/>
      <c r="U232" s="227"/>
      <c r="V232" s="227"/>
      <c r="W232" s="242"/>
      <c r="X232" s="219"/>
      <c r="Y232" s="240"/>
      <c r="Z232" s="221"/>
      <c r="AA232" s="229"/>
      <c r="AB232" s="221"/>
      <c r="AC232" s="233" t="str">
        <f>IF(Q232="","",VLOOKUP(Q232,RawData!AA224:AB234,2,FALSE))</f>
        <v/>
      </c>
      <c r="AD232" s="221" t="str">
        <f>IF(R232="","",VLOOKUP(R232,RawData!X224:Y241,2,FALSE))</f>
        <v/>
      </c>
    </row>
    <row r="233" spans="1:30" x14ac:dyDescent="0.35">
      <c r="A233" s="229"/>
      <c r="B233" s="98"/>
      <c r="C233" s="228"/>
      <c r="D233" s="98"/>
      <c r="E233" s="98"/>
      <c r="F233" s="96" t="str">
        <f t="shared" si="16"/>
        <v/>
      </c>
      <c r="G233" s="97" t="str">
        <f t="shared" ca="1" si="17"/>
        <v/>
      </c>
      <c r="H233" s="97" t="str">
        <f t="shared" ca="1" si="18"/>
        <v/>
      </c>
      <c r="I233" s="219" t="str">
        <f t="shared" ca="1" si="15"/>
        <v/>
      </c>
      <c r="J233" s="238"/>
      <c r="K233" s="238"/>
      <c r="L233" s="223"/>
      <c r="M233" s="225"/>
      <c r="N233" s="226"/>
      <c r="O233" s="226"/>
      <c r="P233" s="232"/>
      <c r="Q233" s="223"/>
      <c r="R233" s="223"/>
      <c r="S233" s="223"/>
      <c r="T233" s="225"/>
      <c r="U233" s="223"/>
      <c r="V233" s="223"/>
      <c r="W233" s="223"/>
      <c r="X233" s="240"/>
      <c r="Y233" s="240"/>
      <c r="Z233" s="223"/>
      <c r="AA233" s="220"/>
      <c r="AB233" s="223"/>
      <c r="AC233" s="233" t="str">
        <f>IF(Q233="","",VLOOKUP(Q233,RawData!AA225:AB235,2,FALSE))</f>
        <v/>
      </c>
      <c r="AD233" s="221" t="str">
        <f>IF(R233="","",VLOOKUP(R233,RawData!X225:Y242,2,FALSE))</f>
        <v/>
      </c>
    </row>
    <row r="234" spans="1:30" x14ac:dyDescent="0.35">
      <c r="A234" s="229"/>
      <c r="B234" s="220"/>
      <c r="C234" s="220"/>
      <c r="D234" s="98"/>
      <c r="E234" s="98"/>
      <c r="F234" s="96" t="str">
        <f t="shared" si="16"/>
        <v/>
      </c>
      <c r="G234" s="97" t="str">
        <f t="shared" ca="1" si="17"/>
        <v/>
      </c>
      <c r="H234" s="97" t="str">
        <f t="shared" ca="1" si="18"/>
        <v/>
      </c>
      <c r="I234" s="219" t="str">
        <f t="shared" ca="1" si="15"/>
        <v/>
      </c>
      <c r="J234" s="238"/>
      <c r="K234" s="238"/>
      <c r="L234" s="239"/>
      <c r="M234" s="220"/>
      <c r="N234" s="231"/>
      <c r="O234" s="231"/>
      <c r="P234" s="232"/>
      <c r="Q234" s="233"/>
      <c r="R234" s="220"/>
      <c r="S234" s="233"/>
      <c r="T234" s="220"/>
      <c r="U234" s="227"/>
      <c r="V234" s="227"/>
      <c r="W234" s="242"/>
      <c r="X234" s="219"/>
      <c r="Y234" s="240"/>
      <c r="Z234" s="221"/>
      <c r="AA234" s="229"/>
      <c r="AB234" s="221"/>
      <c r="AC234" s="233" t="str">
        <f>IF(Q234="","",VLOOKUP(Q234,RawData!AA226:AB236,2,FALSE))</f>
        <v/>
      </c>
      <c r="AD234" s="221" t="str">
        <f>IF(R234="","",VLOOKUP(R234,RawData!X226:Y243,2,FALSE))</f>
        <v/>
      </c>
    </row>
    <row r="235" spans="1:30" x14ac:dyDescent="0.35">
      <c r="A235" s="229"/>
      <c r="B235" s="98"/>
      <c r="C235" s="228"/>
      <c r="D235" s="98"/>
      <c r="E235" s="98"/>
      <c r="F235" s="96" t="str">
        <f t="shared" si="16"/>
        <v/>
      </c>
      <c r="G235" s="97" t="str">
        <f t="shared" ca="1" si="17"/>
        <v/>
      </c>
      <c r="H235" s="97" t="str">
        <f t="shared" ca="1" si="18"/>
        <v/>
      </c>
      <c r="I235" s="219" t="str">
        <f t="shared" ca="1" si="15"/>
        <v/>
      </c>
      <c r="J235" s="238"/>
      <c r="K235" s="238"/>
      <c r="L235" s="223"/>
      <c r="M235" s="225"/>
      <c r="N235" s="226"/>
      <c r="O235" s="226"/>
      <c r="P235" s="232"/>
      <c r="Q235" s="223"/>
      <c r="R235" s="223"/>
      <c r="S235" s="223"/>
      <c r="T235" s="225"/>
      <c r="U235" s="223"/>
      <c r="V235" s="223"/>
      <c r="W235" s="223"/>
      <c r="X235" s="240"/>
      <c r="Y235" s="240"/>
      <c r="Z235" s="223"/>
      <c r="AA235" s="220"/>
      <c r="AB235" s="223"/>
      <c r="AC235" s="233" t="str">
        <f>IF(Q235="","",VLOOKUP(Q235,RawData!AA227:AB237,2,FALSE))</f>
        <v/>
      </c>
      <c r="AD235" s="221" t="str">
        <f>IF(R235="","",VLOOKUP(R235,RawData!X227:Y244,2,FALSE))</f>
        <v/>
      </c>
    </row>
    <row r="236" spans="1:30" x14ac:dyDescent="0.35">
      <c r="A236" s="229"/>
      <c r="B236" s="220"/>
      <c r="C236" s="220"/>
      <c r="D236" s="98"/>
      <c r="E236" s="98"/>
      <c r="F236" s="96" t="str">
        <f t="shared" si="16"/>
        <v/>
      </c>
      <c r="G236" s="97" t="str">
        <f t="shared" ca="1" si="17"/>
        <v/>
      </c>
      <c r="H236" s="97" t="str">
        <f t="shared" ca="1" si="18"/>
        <v/>
      </c>
      <c r="I236" s="219" t="str">
        <f t="shared" ca="1" si="15"/>
        <v/>
      </c>
      <c r="J236" s="238"/>
      <c r="K236" s="238"/>
      <c r="L236" s="239"/>
      <c r="M236" s="220"/>
      <c r="N236" s="231"/>
      <c r="O236" s="231"/>
      <c r="P236" s="232"/>
      <c r="Q236" s="233"/>
      <c r="R236" s="220"/>
      <c r="S236" s="233"/>
      <c r="T236" s="220"/>
      <c r="U236" s="227"/>
      <c r="V236" s="227"/>
      <c r="W236" s="242"/>
      <c r="X236" s="219"/>
      <c r="Y236" s="240"/>
      <c r="Z236" s="221"/>
      <c r="AA236" s="229"/>
      <c r="AB236" s="221"/>
      <c r="AC236" s="233" t="str">
        <f>IF(Q236="","",VLOOKUP(Q236,RawData!AA228:AB238,2,FALSE))</f>
        <v/>
      </c>
      <c r="AD236" s="221" t="str">
        <f>IF(R236="","",VLOOKUP(R236,RawData!X228:Y245,2,FALSE))</f>
        <v/>
      </c>
    </row>
    <row r="237" spans="1:30" x14ac:dyDescent="0.35">
      <c r="A237" s="229"/>
      <c r="B237" s="98"/>
      <c r="C237" s="228"/>
      <c r="D237" s="98"/>
      <c r="E237" s="98"/>
      <c r="F237" s="96" t="str">
        <f t="shared" si="16"/>
        <v/>
      </c>
      <c r="G237" s="97" t="str">
        <f t="shared" ca="1" si="17"/>
        <v/>
      </c>
      <c r="H237" s="97" t="str">
        <f t="shared" ca="1" si="18"/>
        <v/>
      </c>
      <c r="I237" s="219" t="str">
        <f t="shared" ca="1" si="15"/>
        <v/>
      </c>
      <c r="J237" s="238"/>
      <c r="K237" s="238"/>
      <c r="L237" s="223"/>
      <c r="M237" s="225"/>
      <c r="N237" s="226"/>
      <c r="O237" s="226"/>
      <c r="P237" s="232"/>
      <c r="Q237" s="223"/>
      <c r="R237" s="223"/>
      <c r="S237" s="223"/>
      <c r="T237" s="225"/>
      <c r="U237" s="223"/>
      <c r="V237" s="223"/>
      <c r="W237" s="223"/>
      <c r="X237" s="240"/>
      <c r="Y237" s="240"/>
      <c r="Z237" s="223"/>
      <c r="AA237" s="220"/>
      <c r="AB237" s="223"/>
      <c r="AC237" s="233" t="str">
        <f>IF(Q237="","",VLOOKUP(Q237,RawData!AA229:AB239,2,FALSE))</f>
        <v/>
      </c>
      <c r="AD237" s="221" t="str">
        <f>IF(R237="","",VLOOKUP(R237,RawData!X229:Y246,2,FALSE))</f>
        <v/>
      </c>
    </row>
    <row r="238" spans="1:30" x14ac:dyDescent="0.35">
      <c r="A238" s="229"/>
      <c r="B238" s="220"/>
      <c r="C238" s="220"/>
      <c r="D238" s="98"/>
      <c r="E238" s="98"/>
      <c r="F238" s="96" t="str">
        <f t="shared" si="16"/>
        <v/>
      </c>
      <c r="G238" s="97" t="str">
        <f t="shared" ca="1" si="17"/>
        <v/>
      </c>
      <c r="H238" s="97" t="str">
        <f t="shared" ca="1" si="18"/>
        <v/>
      </c>
      <c r="I238" s="219" t="str">
        <f t="shared" ca="1" si="15"/>
        <v/>
      </c>
      <c r="J238" s="238"/>
      <c r="K238" s="238"/>
      <c r="L238" s="239"/>
      <c r="M238" s="220"/>
      <c r="N238" s="231"/>
      <c r="O238" s="231"/>
      <c r="P238" s="232"/>
      <c r="Q238" s="233"/>
      <c r="R238" s="220"/>
      <c r="S238" s="233"/>
      <c r="T238" s="220"/>
      <c r="U238" s="227"/>
      <c r="V238" s="227"/>
      <c r="W238" s="242"/>
      <c r="X238" s="219"/>
      <c r="Y238" s="240"/>
      <c r="Z238" s="221"/>
      <c r="AA238" s="229"/>
      <c r="AB238" s="221"/>
      <c r="AC238" s="233" t="str">
        <f>IF(Q238="","",VLOOKUP(Q238,RawData!AA230:AB240,2,FALSE))</f>
        <v/>
      </c>
      <c r="AD238" s="221" t="str">
        <f>IF(R238="","",VLOOKUP(R238,RawData!X230:Y247,2,FALSE))</f>
        <v/>
      </c>
    </row>
    <row r="239" spans="1:30" x14ac:dyDescent="0.35">
      <c r="A239" s="229"/>
      <c r="B239" s="98"/>
      <c r="C239" s="228"/>
      <c r="D239" s="98"/>
      <c r="E239" s="98"/>
      <c r="F239" s="96" t="str">
        <f t="shared" si="16"/>
        <v/>
      </c>
      <c r="G239" s="97" t="str">
        <f t="shared" ca="1" si="17"/>
        <v/>
      </c>
      <c r="H239" s="97" t="str">
        <f t="shared" ca="1" si="18"/>
        <v/>
      </c>
      <c r="I239" s="219" t="str">
        <f t="shared" ca="1" si="15"/>
        <v/>
      </c>
      <c r="J239" s="238"/>
      <c r="K239" s="238"/>
      <c r="L239" s="223"/>
      <c r="M239" s="225"/>
      <c r="N239" s="226"/>
      <c r="O239" s="226"/>
      <c r="P239" s="232"/>
      <c r="Q239" s="223"/>
      <c r="R239" s="223"/>
      <c r="S239" s="223"/>
      <c r="T239" s="225"/>
      <c r="U239" s="223"/>
      <c r="V239" s="223"/>
      <c r="W239" s="223"/>
      <c r="X239" s="240"/>
      <c r="Y239" s="240"/>
      <c r="Z239" s="223"/>
      <c r="AA239" s="220"/>
      <c r="AB239" s="223"/>
      <c r="AC239" s="233" t="str">
        <f>IF(Q239="","",VLOOKUP(Q239,RawData!AA231:AB241,2,FALSE))</f>
        <v/>
      </c>
      <c r="AD239" s="221" t="str">
        <f>IF(R239="","",VLOOKUP(R239,RawData!X231:Y248,2,FALSE))</f>
        <v/>
      </c>
    </row>
    <row r="240" spans="1:30" x14ac:dyDescent="0.35">
      <c r="A240" s="229"/>
      <c r="B240" s="220"/>
      <c r="C240" s="220"/>
      <c r="D240" s="98"/>
      <c r="E240" s="98"/>
      <c r="F240" s="96" t="str">
        <f t="shared" si="16"/>
        <v/>
      </c>
      <c r="G240" s="97" t="str">
        <f t="shared" ca="1" si="17"/>
        <v/>
      </c>
      <c r="H240" s="97" t="str">
        <f t="shared" ca="1" si="18"/>
        <v/>
      </c>
      <c r="I240" s="219" t="str">
        <f t="shared" ca="1" si="15"/>
        <v/>
      </c>
      <c r="J240" s="238"/>
      <c r="K240" s="238"/>
      <c r="L240" s="239"/>
      <c r="M240" s="220"/>
      <c r="N240" s="231"/>
      <c r="O240" s="231"/>
      <c r="P240" s="232"/>
      <c r="Q240" s="233"/>
      <c r="R240" s="220"/>
      <c r="S240" s="233"/>
      <c r="T240" s="220"/>
      <c r="U240" s="227"/>
      <c r="V240" s="227"/>
      <c r="W240" s="242"/>
      <c r="X240" s="219"/>
      <c r="Y240" s="240"/>
      <c r="Z240" s="221"/>
      <c r="AA240" s="229"/>
      <c r="AB240" s="221"/>
      <c r="AC240" s="233" t="str">
        <f>IF(Q240="","",VLOOKUP(Q240,RawData!AA232:AB242,2,FALSE))</f>
        <v/>
      </c>
      <c r="AD240" s="221" t="str">
        <f>IF(R240="","",VLOOKUP(R240,RawData!X232:Y249,2,FALSE))</f>
        <v/>
      </c>
    </row>
    <row r="241" spans="1:30" x14ac:dyDescent="0.35">
      <c r="A241" s="229"/>
      <c r="B241" s="98"/>
      <c r="C241" s="228"/>
      <c r="D241" s="98"/>
      <c r="E241" s="98"/>
      <c r="F241" s="96" t="str">
        <f t="shared" si="16"/>
        <v/>
      </c>
      <c r="G241" s="97" t="str">
        <f t="shared" ca="1" si="17"/>
        <v/>
      </c>
      <c r="H241" s="97" t="str">
        <f t="shared" ca="1" si="18"/>
        <v/>
      </c>
      <c r="I241" s="219" t="str">
        <f t="shared" ca="1" si="15"/>
        <v/>
      </c>
      <c r="J241" s="238"/>
      <c r="K241" s="238"/>
      <c r="L241" s="223"/>
      <c r="M241" s="225"/>
      <c r="N241" s="226"/>
      <c r="O241" s="226"/>
      <c r="P241" s="232"/>
      <c r="Q241" s="223"/>
      <c r="R241" s="223"/>
      <c r="S241" s="223"/>
      <c r="T241" s="225"/>
      <c r="U241" s="223"/>
      <c r="V241" s="223"/>
      <c r="W241" s="223"/>
      <c r="X241" s="240"/>
      <c r="Y241" s="240"/>
      <c r="Z241" s="223"/>
      <c r="AA241" s="220"/>
      <c r="AB241" s="223"/>
      <c r="AC241" s="233" t="str">
        <f>IF(Q241="","",VLOOKUP(Q241,RawData!AA233:AB243,2,FALSE))</f>
        <v/>
      </c>
      <c r="AD241" s="221" t="str">
        <f>IF(R241="","",VLOOKUP(R241,RawData!X233:Y250,2,FALSE))</f>
        <v/>
      </c>
    </row>
    <row r="242" spans="1:30" x14ac:dyDescent="0.35">
      <c r="A242" s="229"/>
      <c r="B242" s="220"/>
      <c r="C242" s="220"/>
      <c r="D242" s="98"/>
      <c r="E242" s="98"/>
      <c r="F242" s="96" t="str">
        <f t="shared" si="16"/>
        <v/>
      </c>
      <c r="G242" s="97" t="str">
        <f t="shared" ca="1" si="17"/>
        <v/>
      </c>
      <c r="H242" s="97" t="str">
        <f t="shared" ca="1" si="18"/>
        <v/>
      </c>
      <c r="I242" s="219" t="str">
        <f t="shared" ca="1" si="15"/>
        <v/>
      </c>
      <c r="J242" s="238"/>
      <c r="K242" s="238"/>
      <c r="L242" s="239"/>
      <c r="M242" s="220"/>
      <c r="N242" s="231"/>
      <c r="O242" s="231"/>
      <c r="P242" s="232"/>
      <c r="Q242" s="233"/>
      <c r="R242" s="220"/>
      <c r="S242" s="233"/>
      <c r="T242" s="220"/>
      <c r="U242" s="227"/>
      <c r="V242" s="227"/>
      <c r="W242" s="242"/>
      <c r="X242" s="219"/>
      <c r="Y242" s="240"/>
      <c r="Z242" s="221"/>
      <c r="AA242" s="229"/>
      <c r="AB242" s="221"/>
      <c r="AC242" s="233" t="str">
        <f>IF(Q242="","",VLOOKUP(Q242,RawData!AA234:AB244,2,FALSE))</f>
        <v/>
      </c>
      <c r="AD242" s="221" t="str">
        <f>IF(R242="","",VLOOKUP(R242,RawData!X234:Y251,2,FALSE))</f>
        <v/>
      </c>
    </row>
    <row r="243" spans="1:30" x14ac:dyDescent="0.35">
      <c r="A243" s="229"/>
      <c r="B243" s="98"/>
      <c r="C243" s="228"/>
      <c r="D243" s="98"/>
      <c r="E243" s="98"/>
      <c r="F243" s="96" t="str">
        <f t="shared" si="16"/>
        <v/>
      </c>
      <c r="G243" s="97" t="str">
        <f t="shared" ca="1" si="17"/>
        <v/>
      </c>
      <c r="H243" s="97" t="str">
        <f t="shared" ca="1" si="18"/>
        <v/>
      </c>
      <c r="I243" s="219" t="str">
        <f t="shared" ca="1" si="15"/>
        <v/>
      </c>
      <c r="J243" s="238"/>
      <c r="K243" s="238"/>
      <c r="L243" s="223"/>
      <c r="M243" s="225"/>
      <c r="N243" s="226"/>
      <c r="O243" s="226"/>
      <c r="P243" s="232"/>
      <c r="Q243" s="223"/>
      <c r="R243" s="223"/>
      <c r="S243" s="223"/>
      <c r="T243" s="225"/>
      <c r="U243" s="223"/>
      <c r="V243" s="223"/>
      <c r="W243" s="223"/>
      <c r="X243" s="240"/>
      <c r="Y243" s="240"/>
      <c r="Z243" s="223"/>
      <c r="AA243" s="220"/>
      <c r="AB243" s="223"/>
      <c r="AC243" s="233" t="str">
        <f>IF(Q243="","",VLOOKUP(Q243,RawData!AA235:AB245,2,FALSE))</f>
        <v/>
      </c>
      <c r="AD243" s="221" t="str">
        <f>IF(R243="","",VLOOKUP(R243,RawData!X235:Y252,2,FALSE))</f>
        <v/>
      </c>
    </row>
    <row r="244" spans="1:30" x14ac:dyDescent="0.35">
      <c r="A244" s="229"/>
      <c r="B244" s="220"/>
      <c r="C244" s="220"/>
      <c r="D244" s="98"/>
      <c r="E244" s="98"/>
      <c r="F244" s="96" t="str">
        <f t="shared" si="16"/>
        <v/>
      </c>
      <c r="G244" s="97" t="str">
        <f t="shared" ca="1" si="17"/>
        <v/>
      </c>
      <c r="H244" s="97" t="str">
        <f t="shared" ca="1" si="18"/>
        <v/>
      </c>
      <c r="I244" s="219" t="str">
        <f t="shared" ca="1" si="15"/>
        <v/>
      </c>
      <c r="J244" s="238"/>
      <c r="K244" s="238"/>
      <c r="L244" s="239"/>
      <c r="M244" s="220"/>
      <c r="N244" s="231"/>
      <c r="O244" s="231"/>
      <c r="P244" s="232"/>
      <c r="Q244" s="233"/>
      <c r="R244" s="220"/>
      <c r="S244" s="233"/>
      <c r="T244" s="220"/>
      <c r="U244" s="227"/>
      <c r="V244" s="227"/>
      <c r="W244" s="242"/>
      <c r="X244" s="219"/>
      <c r="Y244" s="240"/>
      <c r="Z244" s="221"/>
      <c r="AA244" s="229"/>
      <c r="AB244" s="221"/>
      <c r="AC244" s="233" t="str">
        <f>IF(Q244="","",VLOOKUP(Q244,RawData!AA236:AB246,2,FALSE))</f>
        <v/>
      </c>
      <c r="AD244" s="221" t="str">
        <f>IF(R244="","",VLOOKUP(R244,RawData!X236:Y253,2,FALSE))</f>
        <v/>
      </c>
    </row>
    <row r="245" spans="1:30" x14ac:dyDescent="0.35">
      <c r="A245" s="229"/>
      <c r="B245" s="98"/>
      <c r="C245" s="228"/>
      <c r="D245" s="98"/>
      <c r="E245" s="98"/>
      <c r="F245" s="96" t="str">
        <f t="shared" si="16"/>
        <v/>
      </c>
      <c r="G245" s="97" t="str">
        <f t="shared" ca="1" si="17"/>
        <v/>
      </c>
      <c r="H245" s="97" t="str">
        <f t="shared" ca="1" si="18"/>
        <v/>
      </c>
      <c r="I245" s="219" t="str">
        <f t="shared" ca="1" si="15"/>
        <v/>
      </c>
      <c r="J245" s="238"/>
      <c r="K245" s="238"/>
      <c r="L245" s="223"/>
      <c r="M245" s="225"/>
      <c r="N245" s="226"/>
      <c r="O245" s="226"/>
      <c r="P245" s="232"/>
      <c r="Q245" s="223"/>
      <c r="R245" s="223"/>
      <c r="S245" s="223"/>
      <c r="T245" s="225"/>
      <c r="U245" s="223"/>
      <c r="V245" s="223"/>
      <c r="W245" s="223"/>
      <c r="X245" s="240"/>
      <c r="Y245" s="240"/>
      <c r="Z245" s="223"/>
      <c r="AA245" s="220"/>
      <c r="AB245" s="223"/>
      <c r="AC245" s="233" t="str">
        <f>IF(Q245="","",VLOOKUP(Q245,RawData!AA237:AB247,2,FALSE))</f>
        <v/>
      </c>
      <c r="AD245" s="221" t="str">
        <f>IF(R245="","",VLOOKUP(R245,RawData!X237:Y254,2,FALSE))</f>
        <v/>
      </c>
    </row>
    <row r="246" spans="1:30" x14ac:dyDescent="0.35">
      <c r="A246" s="229"/>
      <c r="B246" s="220"/>
      <c r="C246" s="220"/>
      <c r="D246" s="98"/>
      <c r="E246" s="98"/>
      <c r="F246" s="96" t="str">
        <f t="shared" si="16"/>
        <v/>
      </c>
      <c r="G246" s="97" t="str">
        <f t="shared" ca="1" si="17"/>
        <v/>
      </c>
      <c r="H246" s="97" t="str">
        <f t="shared" ca="1" si="18"/>
        <v/>
      </c>
      <c r="I246" s="219" t="str">
        <f t="shared" ca="1" si="15"/>
        <v/>
      </c>
      <c r="J246" s="238"/>
      <c r="K246" s="238"/>
      <c r="L246" s="239"/>
      <c r="M246" s="220"/>
      <c r="N246" s="231"/>
      <c r="O246" s="231"/>
      <c r="P246" s="232"/>
      <c r="Q246" s="233"/>
      <c r="R246" s="220"/>
      <c r="S246" s="233"/>
      <c r="T246" s="220"/>
      <c r="U246" s="227"/>
      <c r="V246" s="227"/>
      <c r="W246" s="242"/>
      <c r="X246" s="219"/>
      <c r="Y246" s="240"/>
      <c r="Z246" s="221"/>
      <c r="AA246" s="229"/>
      <c r="AB246" s="221"/>
      <c r="AC246" s="233" t="str">
        <f>IF(Q246="","",VLOOKUP(Q246,RawData!AA238:AB248,2,FALSE))</f>
        <v/>
      </c>
      <c r="AD246" s="221" t="str">
        <f>IF(R246="","",VLOOKUP(R246,RawData!X238:Y255,2,FALSE))</f>
        <v/>
      </c>
    </row>
    <row r="247" spans="1:30" x14ac:dyDescent="0.35">
      <c r="A247" s="229"/>
      <c r="B247" s="98"/>
      <c r="C247" s="228"/>
      <c r="D247" s="98"/>
      <c r="E247" s="98"/>
      <c r="F247" s="96" t="str">
        <f t="shared" si="16"/>
        <v/>
      </c>
      <c r="G247" s="97" t="str">
        <f t="shared" ca="1" si="17"/>
        <v/>
      </c>
      <c r="H247" s="97" t="str">
        <f t="shared" ca="1" si="18"/>
        <v/>
      </c>
      <c r="I247" s="219" t="str">
        <f t="shared" ca="1" si="15"/>
        <v/>
      </c>
      <c r="J247" s="238"/>
      <c r="K247" s="238"/>
      <c r="L247" s="223"/>
      <c r="M247" s="225"/>
      <c r="N247" s="226"/>
      <c r="O247" s="226"/>
      <c r="P247" s="232"/>
      <c r="Q247" s="223"/>
      <c r="R247" s="223"/>
      <c r="S247" s="223"/>
      <c r="T247" s="225"/>
      <c r="U247" s="223"/>
      <c r="V247" s="223"/>
      <c r="W247" s="223"/>
      <c r="X247" s="240"/>
      <c r="Y247" s="240"/>
      <c r="Z247" s="223"/>
      <c r="AA247" s="220"/>
      <c r="AB247" s="223"/>
      <c r="AC247" s="233" t="str">
        <f>IF(Q247="","",VLOOKUP(Q247,RawData!AA239:AB249,2,FALSE))</f>
        <v/>
      </c>
      <c r="AD247" s="221" t="str">
        <f>IF(R247="","",VLOOKUP(R247,RawData!X239:Y256,2,FALSE))</f>
        <v/>
      </c>
    </row>
    <row r="248" spans="1:30" x14ac:dyDescent="0.35">
      <c r="A248" s="229"/>
      <c r="B248" s="220"/>
      <c r="C248" s="220"/>
      <c r="D248" s="98"/>
      <c r="E248" s="98"/>
      <c r="F248" s="96" t="str">
        <f t="shared" si="16"/>
        <v/>
      </c>
      <c r="G248" s="97" t="str">
        <f t="shared" ca="1" si="17"/>
        <v/>
      </c>
      <c r="H248" s="97" t="str">
        <f t="shared" ca="1" si="18"/>
        <v/>
      </c>
      <c r="I248" s="219" t="str">
        <f t="shared" ca="1" si="15"/>
        <v/>
      </c>
      <c r="J248" s="238"/>
      <c r="K248" s="238"/>
      <c r="L248" s="239"/>
      <c r="M248" s="220"/>
      <c r="N248" s="231"/>
      <c r="O248" s="231"/>
      <c r="P248" s="232"/>
      <c r="Q248" s="233"/>
      <c r="R248" s="220"/>
      <c r="S248" s="233"/>
      <c r="T248" s="220"/>
      <c r="U248" s="227"/>
      <c r="V248" s="227"/>
      <c r="W248" s="242"/>
      <c r="X248" s="219"/>
      <c r="Y248" s="240"/>
      <c r="Z248" s="221"/>
      <c r="AA248" s="229"/>
      <c r="AB248" s="221"/>
      <c r="AC248" s="233" t="str">
        <f>IF(Q248="","",VLOOKUP(Q248,RawData!AA240:AB250,2,FALSE))</f>
        <v/>
      </c>
      <c r="AD248" s="221" t="str">
        <f>IF(R248="","",VLOOKUP(R248,RawData!X240:Y257,2,FALSE))</f>
        <v/>
      </c>
    </row>
    <row r="249" spans="1:30" x14ac:dyDescent="0.35">
      <c r="A249" s="229"/>
      <c r="B249" s="98"/>
      <c r="C249" s="228"/>
      <c r="D249" s="98"/>
      <c r="E249" s="98"/>
      <c r="F249" s="96" t="str">
        <f t="shared" si="16"/>
        <v/>
      </c>
      <c r="G249" s="97" t="str">
        <f t="shared" ca="1" si="17"/>
        <v/>
      </c>
      <c r="H249" s="97" t="str">
        <f t="shared" ca="1" si="18"/>
        <v/>
      </c>
      <c r="I249" s="219" t="str">
        <f t="shared" ca="1" si="15"/>
        <v/>
      </c>
      <c r="J249" s="238"/>
      <c r="K249" s="238"/>
      <c r="L249" s="223"/>
      <c r="M249" s="225"/>
      <c r="N249" s="226"/>
      <c r="O249" s="226"/>
      <c r="P249" s="232"/>
      <c r="Q249" s="223"/>
      <c r="R249" s="223"/>
      <c r="S249" s="223"/>
      <c r="T249" s="225"/>
      <c r="U249" s="223"/>
      <c r="V249" s="223"/>
      <c r="W249" s="223"/>
      <c r="X249" s="240"/>
      <c r="Y249" s="240"/>
      <c r="Z249" s="223"/>
      <c r="AA249" s="220"/>
      <c r="AB249" s="223"/>
      <c r="AC249" s="233" t="str">
        <f>IF(Q249="","",VLOOKUP(Q249,RawData!AA241:AB251,2,FALSE))</f>
        <v/>
      </c>
      <c r="AD249" s="221" t="str">
        <f>IF(R249="","",VLOOKUP(R249,RawData!X241:Y258,2,FALSE))</f>
        <v/>
      </c>
    </row>
    <row r="250" spans="1:30" x14ac:dyDescent="0.35">
      <c r="A250" s="229"/>
      <c r="B250" s="220"/>
      <c r="C250" s="220"/>
      <c r="D250" s="98"/>
      <c r="E250" s="98"/>
      <c r="F250" s="96" t="str">
        <f t="shared" si="16"/>
        <v/>
      </c>
      <c r="G250" s="97" t="str">
        <f t="shared" ca="1" si="17"/>
        <v/>
      </c>
      <c r="H250" s="97" t="str">
        <f t="shared" ca="1" si="18"/>
        <v/>
      </c>
      <c r="I250" s="219" t="str">
        <f t="shared" ca="1" si="15"/>
        <v/>
      </c>
      <c r="J250" s="238"/>
      <c r="K250" s="238"/>
      <c r="L250" s="239"/>
      <c r="M250" s="220"/>
      <c r="N250" s="231"/>
      <c r="O250" s="231"/>
      <c r="P250" s="232"/>
      <c r="Q250" s="233"/>
      <c r="R250" s="220"/>
      <c r="S250" s="233"/>
      <c r="T250" s="220"/>
      <c r="U250" s="227"/>
      <c r="V250" s="227"/>
      <c r="W250" s="242"/>
      <c r="X250" s="219"/>
      <c r="Y250" s="240"/>
      <c r="Z250" s="221"/>
      <c r="AA250" s="229"/>
      <c r="AB250" s="221"/>
      <c r="AC250" s="233" t="str">
        <f>IF(Q250="","",VLOOKUP(Q250,RawData!AA242:AB252,2,FALSE))</f>
        <v/>
      </c>
      <c r="AD250" s="221" t="str">
        <f>IF(R250="","",VLOOKUP(R250,RawData!X242:Y259,2,FALSE))</f>
        <v/>
      </c>
    </row>
    <row r="251" spans="1:30" x14ac:dyDescent="0.35">
      <c r="A251" s="229"/>
      <c r="B251" s="98"/>
      <c r="C251" s="228"/>
      <c r="D251" s="98"/>
      <c r="E251" s="98"/>
      <c r="F251" s="96" t="str">
        <f t="shared" si="16"/>
        <v/>
      </c>
      <c r="G251" s="97" t="str">
        <f t="shared" ca="1" si="17"/>
        <v/>
      </c>
      <c r="H251" s="97" t="str">
        <f t="shared" ca="1" si="18"/>
        <v/>
      </c>
      <c r="I251" s="219" t="str">
        <f t="shared" ca="1" si="15"/>
        <v/>
      </c>
      <c r="J251" s="238"/>
      <c r="K251" s="238"/>
      <c r="L251" s="223"/>
      <c r="M251" s="225"/>
      <c r="N251" s="226"/>
      <c r="O251" s="226"/>
      <c r="P251" s="232"/>
      <c r="Q251" s="223"/>
      <c r="R251" s="223"/>
      <c r="S251" s="223"/>
      <c r="T251" s="225"/>
      <c r="U251" s="223"/>
      <c r="V251" s="223"/>
      <c r="W251" s="223"/>
      <c r="X251" s="240"/>
      <c r="Y251" s="240"/>
      <c r="Z251" s="223"/>
      <c r="AA251" s="220"/>
      <c r="AB251" s="223"/>
      <c r="AC251" s="233" t="str">
        <f>IF(Q251="","",VLOOKUP(Q251,RawData!AA243:AB253,2,FALSE))</f>
        <v/>
      </c>
      <c r="AD251" s="221" t="str">
        <f>IF(R251="","",VLOOKUP(R251,RawData!X243:Y260,2,FALSE))</f>
        <v/>
      </c>
    </row>
    <row r="252" spans="1:30" x14ac:dyDescent="0.35">
      <c r="A252" s="229"/>
      <c r="B252" s="220"/>
      <c r="C252" s="220"/>
      <c r="D252" s="98"/>
      <c r="E252" s="98"/>
      <c r="F252" s="96" t="str">
        <f t="shared" si="16"/>
        <v/>
      </c>
      <c r="G252" s="97" t="str">
        <f t="shared" ca="1" si="17"/>
        <v/>
      </c>
      <c r="H252" s="97" t="str">
        <f t="shared" ca="1" si="18"/>
        <v/>
      </c>
      <c r="I252" s="219" t="str">
        <f t="shared" ca="1" si="15"/>
        <v/>
      </c>
      <c r="J252" s="238"/>
      <c r="K252" s="238"/>
      <c r="L252" s="239"/>
      <c r="M252" s="220"/>
      <c r="N252" s="231"/>
      <c r="O252" s="231"/>
      <c r="P252" s="232"/>
      <c r="Q252" s="233"/>
      <c r="R252" s="220"/>
      <c r="S252" s="233"/>
      <c r="T252" s="220"/>
      <c r="U252" s="227"/>
      <c r="V252" s="227"/>
      <c r="W252" s="242"/>
      <c r="X252" s="219"/>
      <c r="Y252" s="240"/>
      <c r="Z252" s="221"/>
      <c r="AA252" s="229"/>
      <c r="AB252" s="221"/>
      <c r="AC252" s="233" t="str">
        <f>IF(Q252="","",VLOOKUP(Q252,RawData!AA244:AB254,2,FALSE))</f>
        <v/>
      </c>
      <c r="AD252" s="221" t="str">
        <f>IF(R252="","",VLOOKUP(R252,RawData!X244:Y261,2,FALSE))</f>
        <v/>
      </c>
    </row>
    <row r="253" spans="1:30" x14ac:dyDescent="0.35">
      <c r="A253" s="229"/>
      <c r="B253" s="98"/>
      <c r="C253" s="228"/>
      <c r="D253" s="98"/>
      <c r="E253" s="98"/>
      <c r="F253" s="96" t="str">
        <f t="shared" si="16"/>
        <v/>
      </c>
      <c r="G253" s="97" t="str">
        <f t="shared" ca="1" si="17"/>
        <v/>
      </c>
      <c r="H253" s="97" t="str">
        <f t="shared" ca="1" si="18"/>
        <v/>
      </c>
      <c r="I253" s="219" t="str">
        <f t="shared" ca="1" si="15"/>
        <v/>
      </c>
      <c r="J253" s="238"/>
      <c r="K253" s="238"/>
      <c r="L253" s="223"/>
      <c r="M253" s="225"/>
      <c r="N253" s="226"/>
      <c r="O253" s="226"/>
      <c r="P253" s="232"/>
      <c r="Q253" s="223"/>
      <c r="R253" s="223"/>
      <c r="S253" s="223"/>
      <c r="T253" s="225"/>
      <c r="U253" s="223"/>
      <c r="V253" s="223"/>
      <c r="W253" s="223"/>
      <c r="X253" s="240"/>
      <c r="Y253" s="240"/>
      <c r="Z253" s="223"/>
      <c r="AA253" s="220"/>
      <c r="AB253" s="223"/>
      <c r="AC253" s="233" t="str">
        <f>IF(Q253="","",VLOOKUP(Q253,RawData!AA245:AB255,2,FALSE))</f>
        <v/>
      </c>
      <c r="AD253" s="221" t="str">
        <f>IF(R253="","",VLOOKUP(R253,RawData!X245:Y262,2,FALSE))</f>
        <v/>
      </c>
    </row>
    <row r="254" spans="1:30" x14ac:dyDescent="0.35">
      <c r="A254" s="229"/>
      <c r="B254" s="220"/>
      <c r="C254" s="220"/>
      <c r="D254" s="98"/>
      <c r="E254" s="98"/>
      <c r="F254" s="96" t="str">
        <f t="shared" si="16"/>
        <v/>
      </c>
      <c r="G254" s="97" t="str">
        <f t="shared" ca="1" si="17"/>
        <v/>
      </c>
      <c r="H254" s="97" t="str">
        <f t="shared" ca="1" si="18"/>
        <v/>
      </c>
      <c r="I254" s="219" t="str">
        <f t="shared" ca="1" si="15"/>
        <v/>
      </c>
      <c r="J254" s="238"/>
      <c r="K254" s="238"/>
      <c r="L254" s="239"/>
      <c r="M254" s="220"/>
      <c r="N254" s="231"/>
      <c r="O254" s="231"/>
      <c r="P254" s="232"/>
      <c r="Q254" s="233"/>
      <c r="R254" s="220"/>
      <c r="S254" s="233"/>
      <c r="T254" s="220"/>
      <c r="U254" s="227"/>
      <c r="V254" s="227"/>
      <c r="W254" s="242"/>
      <c r="X254" s="219"/>
      <c r="Y254" s="240"/>
      <c r="Z254" s="221"/>
      <c r="AA254" s="229"/>
      <c r="AB254" s="221"/>
      <c r="AC254" s="233" t="str">
        <f>IF(Q254="","",VLOOKUP(Q254,RawData!AA246:AB256,2,FALSE))</f>
        <v/>
      </c>
      <c r="AD254" s="221" t="str">
        <f>IF(R254="","",VLOOKUP(R254,RawData!X246:Y263,2,FALSE))</f>
        <v/>
      </c>
    </row>
    <row r="255" spans="1:30" x14ac:dyDescent="0.35">
      <c r="A255" s="229"/>
      <c r="B255" s="98"/>
      <c r="C255" s="228"/>
      <c r="D255" s="98"/>
      <c r="E255" s="98"/>
      <c r="F255" s="96" t="str">
        <f t="shared" si="16"/>
        <v/>
      </c>
      <c r="G255" s="97" t="str">
        <f t="shared" ca="1" si="17"/>
        <v/>
      </c>
      <c r="H255" s="97" t="str">
        <f t="shared" ca="1" si="18"/>
        <v/>
      </c>
      <c r="I255" s="219" t="str">
        <f t="shared" ca="1" si="15"/>
        <v/>
      </c>
      <c r="J255" s="238"/>
      <c r="K255" s="238"/>
      <c r="L255" s="223"/>
      <c r="M255" s="225"/>
      <c r="N255" s="226"/>
      <c r="O255" s="226"/>
      <c r="P255" s="232"/>
      <c r="Q255" s="223"/>
      <c r="R255" s="223"/>
      <c r="S255" s="223"/>
      <c r="T255" s="225"/>
      <c r="U255" s="223"/>
      <c r="V255" s="223"/>
      <c r="W255" s="223"/>
      <c r="X255" s="240"/>
      <c r="Y255" s="240"/>
      <c r="Z255" s="223"/>
      <c r="AA255" s="220"/>
      <c r="AB255" s="223"/>
      <c r="AC255" s="233" t="str">
        <f>IF(Q255="","",VLOOKUP(Q255,RawData!AA247:AB257,2,FALSE))</f>
        <v/>
      </c>
      <c r="AD255" s="221" t="str">
        <f>IF(R255="","",VLOOKUP(R255,RawData!X247:Y264,2,FALSE))</f>
        <v/>
      </c>
    </row>
    <row r="256" spans="1:30" x14ac:dyDescent="0.35">
      <c r="A256" s="229"/>
      <c r="B256" s="220"/>
      <c r="C256" s="220"/>
      <c r="D256" s="98"/>
      <c r="E256" s="98"/>
      <c r="F256" s="96" t="str">
        <f t="shared" si="16"/>
        <v/>
      </c>
      <c r="G256" s="97" t="str">
        <f t="shared" ca="1" si="17"/>
        <v/>
      </c>
      <c r="H256" s="97" t="str">
        <f t="shared" ca="1" si="18"/>
        <v/>
      </c>
      <c r="I256" s="219" t="str">
        <f t="shared" ca="1" si="15"/>
        <v/>
      </c>
      <c r="J256" s="238"/>
      <c r="K256" s="238"/>
      <c r="L256" s="239"/>
      <c r="M256" s="220"/>
      <c r="N256" s="231"/>
      <c r="O256" s="231"/>
      <c r="P256" s="232"/>
      <c r="Q256" s="233"/>
      <c r="R256" s="220"/>
      <c r="S256" s="233"/>
      <c r="T256" s="220"/>
      <c r="U256" s="227"/>
      <c r="V256" s="227"/>
      <c r="W256" s="242"/>
      <c r="X256" s="219"/>
      <c r="Y256" s="240"/>
      <c r="Z256" s="221"/>
      <c r="AA256" s="229"/>
      <c r="AB256" s="221"/>
      <c r="AC256" s="233" t="str">
        <f>IF(Q256="","",VLOOKUP(Q256,RawData!AA248:AB258,2,FALSE))</f>
        <v/>
      </c>
      <c r="AD256" s="221" t="str">
        <f>IF(R256="","",VLOOKUP(R256,RawData!X248:Y265,2,FALSE))</f>
        <v/>
      </c>
    </row>
    <row r="257" spans="1:30" x14ac:dyDescent="0.35">
      <c r="A257" s="229"/>
      <c r="B257" s="98"/>
      <c r="C257" s="228"/>
      <c r="D257" s="98"/>
      <c r="E257" s="98"/>
      <c r="F257" s="96" t="str">
        <f t="shared" si="16"/>
        <v/>
      </c>
      <c r="G257" s="97" t="str">
        <f t="shared" ca="1" si="17"/>
        <v/>
      </c>
      <c r="H257" s="97" t="str">
        <f t="shared" ca="1" si="18"/>
        <v/>
      </c>
      <c r="I257" s="219" t="str">
        <f t="shared" ca="1" si="15"/>
        <v/>
      </c>
      <c r="J257" s="238"/>
      <c r="K257" s="238"/>
      <c r="L257" s="223"/>
      <c r="M257" s="225"/>
      <c r="N257" s="226"/>
      <c r="O257" s="226"/>
      <c r="P257" s="232"/>
      <c r="Q257" s="223"/>
      <c r="R257" s="223"/>
      <c r="S257" s="223"/>
      <c r="T257" s="225"/>
      <c r="U257" s="223"/>
      <c r="V257" s="223"/>
      <c r="W257" s="223"/>
      <c r="X257" s="240"/>
      <c r="Y257" s="240"/>
      <c r="Z257" s="223"/>
      <c r="AA257" s="220"/>
      <c r="AB257" s="223"/>
      <c r="AC257" s="233" t="str">
        <f>IF(Q257="","",VLOOKUP(Q257,RawData!AA249:AB259,2,FALSE))</f>
        <v/>
      </c>
      <c r="AD257" s="221" t="str">
        <f>IF(R257="","",VLOOKUP(R257,RawData!X249:Y266,2,FALSE))</f>
        <v/>
      </c>
    </row>
    <row r="258" spans="1:30" x14ac:dyDescent="0.35">
      <c r="A258" s="229"/>
      <c r="B258" s="220"/>
      <c r="C258" s="220"/>
      <c r="D258" s="98"/>
      <c r="E258" s="98"/>
      <c r="F258" s="96" t="str">
        <f t="shared" si="16"/>
        <v/>
      </c>
      <c r="G258" s="97" t="str">
        <f t="shared" ca="1" si="17"/>
        <v/>
      </c>
      <c r="H258" s="97" t="str">
        <f t="shared" ca="1" si="18"/>
        <v/>
      </c>
      <c r="I258" s="219" t="str">
        <f t="shared" ca="1" si="15"/>
        <v/>
      </c>
      <c r="J258" s="238"/>
      <c r="K258" s="238"/>
      <c r="L258" s="239"/>
      <c r="M258" s="220"/>
      <c r="N258" s="231"/>
      <c r="O258" s="231"/>
      <c r="P258" s="232"/>
      <c r="Q258" s="233"/>
      <c r="R258" s="220"/>
      <c r="S258" s="233"/>
      <c r="T258" s="220"/>
      <c r="U258" s="227"/>
      <c r="V258" s="227"/>
      <c r="W258" s="242"/>
      <c r="X258" s="219"/>
      <c r="Y258" s="240"/>
      <c r="Z258" s="221"/>
      <c r="AA258" s="229"/>
      <c r="AB258" s="221"/>
      <c r="AC258" s="233" t="str">
        <f>IF(Q258="","",VLOOKUP(Q258,RawData!AA250:AB260,2,FALSE))</f>
        <v/>
      </c>
      <c r="AD258" s="221" t="str">
        <f>IF(R258="","",VLOOKUP(R258,RawData!X250:Y267,2,FALSE))</f>
        <v/>
      </c>
    </row>
    <row r="259" spans="1:30" x14ac:dyDescent="0.35">
      <c r="A259" s="229"/>
      <c r="B259" s="98"/>
      <c r="C259" s="228"/>
      <c r="D259" s="98"/>
      <c r="E259" s="98"/>
      <c r="F259" s="96" t="str">
        <f t="shared" si="16"/>
        <v/>
      </c>
      <c r="G259" s="97" t="str">
        <f t="shared" ca="1" si="17"/>
        <v/>
      </c>
      <c r="H259" s="97" t="str">
        <f t="shared" ca="1" si="18"/>
        <v/>
      </c>
      <c r="I259" s="219" t="str">
        <f t="shared" ca="1" si="15"/>
        <v/>
      </c>
      <c r="J259" s="238"/>
      <c r="K259" s="238"/>
      <c r="L259" s="223"/>
      <c r="M259" s="225"/>
      <c r="N259" s="226"/>
      <c r="O259" s="226"/>
      <c r="P259" s="232"/>
      <c r="Q259" s="223"/>
      <c r="R259" s="223"/>
      <c r="S259" s="223"/>
      <c r="T259" s="225"/>
      <c r="U259" s="223"/>
      <c r="V259" s="223"/>
      <c r="W259" s="223"/>
      <c r="X259" s="240"/>
      <c r="Y259" s="240"/>
      <c r="Z259" s="223"/>
      <c r="AA259" s="220"/>
      <c r="AB259" s="223"/>
      <c r="AC259" s="233" t="str">
        <f>IF(Q259="","",VLOOKUP(Q259,RawData!AA251:AB261,2,FALSE))</f>
        <v/>
      </c>
      <c r="AD259" s="221" t="str">
        <f>IF(R259="","",VLOOKUP(R259,RawData!X251:Y268,2,FALSE))</f>
        <v/>
      </c>
    </row>
    <row r="260" spans="1:30" x14ac:dyDescent="0.35">
      <c r="A260" s="229"/>
      <c r="B260" s="220"/>
      <c r="C260" s="220"/>
      <c r="D260" s="98"/>
      <c r="E260" s="98"/>
      <c r="F260" s="96" t="str">
        <f t="shared" si="16"/>
        <v/>
      </c>
      <c r="G260" s="97" t="str">
        <f t="shared" ca="1" si="17"/>
        <v/>
      </c>
      <c r="H260" s="97" t="str">
        <f t="shared" ca="1" si="18"/>
        <v/>
      </c>
      <c r="I260" s="219" t="str">
        <f t="shared" ca="1" si="15"/>
        <v/>
      </c>
      <c r="J260" s="238"/>
      <c r="K260" s="238"/>
      <c r="L260" s="239"/>
      <c r="M260" s="220"/>
      <c r="N260" s="231"/>
      <c r="O260" s="231"/>
      <c r="P260" s="232"/>
      <c r="Q260" s="233"/>
      <c r="R260" s="220"/>
      <c r="S260" s="233"/>
      <c r="T260" s="220"/>
      <c r="U260" s="227"/>
      <c r="V260" s="227"/>
      <c r="W260" s="242"/>
      <c r="X260" s="219"/>
      <c r="Y260" s="240"/>
      <c r="Z260" s="221"/>
      <c r="AA260" s="229"/>
      <c r="AB260" s="221"/>
      <c r="AC260" s="233" t="str">
        <f>IF(Q260="","",VLOOKUP(Q260,RawData!AA252:AB262,2,FALSE))</f>
        <v/>
      </c>
      <c r="AD260" s="221" t="str">
        <f>IF(R260="","",VLOOKUP(R260,RawData!X252:Y269,2,FALSE))</f>
        <v/>
      </c>
    </row>
    <row r="261" spans="1:30" x14ac:dyDescent="0.35">
      <c r="A261" s="229"/>
      <c r="B261" s="98"/>
      <c r="C261" s="228"/>
      <c r="D261" s="98"/>
      <c r="E261" s="98"/>
      <c r="F261" s="96" t="str">
        <f t="shared" si="16"/>
        <v/>
      </c>
      <c r="G261" s="97" t="str">
        <f t="shared" ca="1" si="17"/>
        <v/>
      </c>
      <c r="H261" s="97" t="str">
        <f t="shared" ca="1" si="18"/>
        <v/>
      </c>
      <c r="I261" s="219" t="str">
        <f t="shared" ca="1" si="15"/>
        <v/>
      </c>
      <c r="J261" s="238"/>
      <c r="K261" s="238"/>
      <c r="L261" s="223"/>
      <c r="M261" s="225"/>
      <c r="N261" s="226"/>
      <c r="O261" s="226"/>
      <c r="P261" s="232"/>
      <c r="Q261" s="223"/>
      <c r="R261" s="223"/>
      <c r="S261" s="223"/>
      <c r="T261" s="225"/>
      <c r="U261" s="223"/>
      <c r="V261" s="223"/>
      <c r="W261" s="223"/>
      <c r="X261" s="240"/>
      <c r="Y261" s="240"/>
      <c r="Z261" s="223"/>
      <c r="AA261" s="220"/>
      <c r="AB261" s="223"/>
      <c r="AC261" s="233" t="str">
        <f>IF(Q261="","",VLOOKUP(Q261,RawData!AA253:AB263,2,FALSE))</f>
        <v/>
      </c>
      <c r="AD261" s="221" t="str">
        <f>IF(R261="","",VLOOKUP(R261,RawData!X253:Y270,2,FALSE))</f>
        <v/>
      </c>
    </row>
    <row r="262" spans="1:30" x14ac:dyDescent="0.35">
      <c r="A262" s="229"/>
      <c r="B262" s="220"/>
      <c r="C262" s="220"/>
      <c r="D262" s="98"/>
      <c r="E262" s="98"/>
      <c r="F262" s="96" t="str">
        <f t="shared" si="16"/>
        <v/>
      </c>
      <c r="G262" s="97" t="str">
        <f t="shared" ca="1" si="17"/>
        <v/>
      </c>
      <c r="H262" s="97" t="str">
        <f t="shared" ca="1" si="18"/>
        <v/>
      </c>
      <c r="I262" s="219" t="str">
        <f t="shared" ca="1" si="15"/>
        <v/>
      </c>
      <c r="J262" s="238"/>
      <c r="K262" s="238"/>
      <c r="L262" s="239"/>
      <c r="M262" s="220"/>
      <c r="N262" s="231"/>
      <c r="O262" s="231"/>
      <c r="P262" s="232"/>
      <c r="Q262" s="233"/>
      <c r="R262" s="220"/>
      <c r="S262" s="233"/>
      <c r="T262" s="220"/>
      <c r="U262" s="227"/>
      <c r="V262" s="227"/>
      <c r="W262" s="242"/>
      <c r="X262" s="219"/>
      <c r="Y262" s="240"/>
      <c r="Z262" s="221"/>
      <c r="AA262" s="229"/>
      <c r="AB262" s="221"/>
      <c r="AC262" s="233" t="str">
        <f>IF(Q262="","",VLOOKUP(Q262,RawData!AA254:AB264,2,FALSE))</f>
        <v/>
      </c>
      <c r="AD262" s="221" t="str">
        <f>IF(R262="","",VLOOKUP(R262,RawData!X254:Y271,2,FALSE))</f>
        <v/>
      </c>
    </row>
    <row r="263" spans="1:30" x14ac:dyDescent="0.35">
      <c r="A263" s="229"/>
      <c r="B263" s="98"/>
      <c r="C263" s="228"/>
      <c r="D263" s="98"/>
      <c r="E263" s="98"/>
      <c r="F263" s="96" t="str">
        <f t="shared" si="16"/>
        <v/>
      </c>
      <c r="G263" s="97" t="str">
        <f t="shared" ca="1" si="17"/>
        <v/>
      </c>
      <c r="H263" s="97" t="str">
        <f t="shared" ca="1" si="18"/>
        <v/>
      </c>
      <c r="I263" s="219" t="str">
        <f t="shared" ca="1" si="15"/>
        <v/>
      </c>
      <c r="J263" s="238"/>
      <c r="K263" s="238"/>
      <c r="L263" s="223"/>
      <c r="M263" s="225"/>
      <c r="N263" s="226"/>
      <c r="O263" s="226"/>
      <c r="P263" s="232"/>
      <c r="Q263" s="223"/>
      <c r="R263" s="223"/>
      <c r="S263" s="223"/>
      <c r="T263" s="225"/>
      <c r="U263" s="223"/>
      <c r="V263" s="223"/>
      <c r="W263" s="223"/>
      <c r="X263" s="240"/>
      <c r="Y263" s="240"/>
      <c r="Z263" s="223"/>
      <c r="AA263" s="220"/>
      <c r="AB263" s="223"/>
      <c r="AC263" s="233" t="str">
        <f>IF(Q263="","",VLOOKUP(Q263,RawData!AA255:AB265,2,FALSE))</f>
        <v/>
      </c>
      <c r="AD263" s="221" t="str">
        <f>IF(R263="","",VLOOKUP(R263,RawData!X255:Y272,2,FALSE))</f>
        <v/>
      </c>
    </row>
    <row r="264" spans="1:30" x14ac:dyDescent="0.35">
      <c r="A264" s="229"/>
      <c r="B264" s="220"/>
      <c r="C264" s="220"/>
      <c r="D264" s="98"/>
      <c r="E264" s="98"/>
      <c r="F264" s="96" t="str">
        <f t="shared" si="16"/>
        <v/>
      </c>
      <c r="G264" s="97" t="str">
        <f t="shared" ca="1" si="17"/>
        <v/>
      </c>
      <c r="H264" s="97" t="str">
        <f t="shared" ca="1" si="18"/>
        <v/>
      </c>
      <c r="I264" s="219" t="str">
        <f t="shared" ca="1" si="15"/>
        <v/>
      </c>
      <c r="J264" s="238"/>
      <c r="K264" s="238"/>
      <c r="L264" s="239"/>
      <c r="M264" s="220"/>
      <c r="N264" s="231"/>
      <c r="O264" s="231"/>
      <c r="P264" s="232"/>
      <c r="Q264" s="233"/>
      <c r="R264" s="220"/>
      <c r="S264" s="233"/>
      <c r="T264" s="220"/>
      <c r="U264" s="227"/>
      <c r="V264" s="227"/>
      <c r="W264" s="242"/>
      <c r="X264" s="219"/>
      <c r="Y264" s="240"/>
      <c r="Z264" s="221"/>
      <c r="AA264" s="229"/>
      <c r="AB264" s="221"/>
      <c r="AC264" s="233" t="str">
        <f>IF(Q264="","",VLOOKUP(Q264,RawData!AA256:AB266,2,FALSE))</f>
        <v/>
      </c>
      <c r="AD264" s="221" t="str">
        <f>IF(R264="","",VLOOKUP(R264,RawData!X256:Y273,2,FALSE))</f>
        <v/>
      </c>
    </row>
    <row r="265" spans="1:30" x14ac:dyDescent="0.35">
      <c r="A265" s="229"/>
      <c r="B265" s="98"/>
      <c r="C265" s="228"/>
      <c r="D265" s="98"/>
      <c r="E265" s="98"/>
      <c r="F265" s="96" t="str">
        <f t="shared" si="16"/>
        <v/>
      </c>
      <c r="G265" s="97" t="str">
        <f t="shared" ca="1" si="17"/>
        <v/>
      </c>
      <c r="H265" s="97" t="str">
        <f t="shared" ca="1" si="18"/>
        <v/>
      </c>
      <c r="I265" s="219" t="str">
        <f t="shared" ca="1" si="15"/>
        <v/>
      </c>
      <c r="J265" s="238"/>
      <c r="K265" s="238"/>
      <c r="L265" s="223"/>
      <c r="M265" s="225"/>
      <c r="N265" s="226"/>
      <c r="O265" s="226"/>
      <c r="P265" s="232"/>
      <c r="Q265" s="223"/>
      <c r="R265" s="223"/>
      <c r="S265" s="223"/>
      <c r="T265" s="225"/>
      <c r="U265" s="223"/>
      <c r="V265" s="223"/>
      <c r="W265" s="223"/>
      <c r="X265" s="240"/>
      <c r="Y265" s="240"/>
      <c r="Z265" s="223"/>
      <c r="AA265" s="220"/>
      <c r="AB265" s="223"/>
      <c r="AC265" s="233" t="str">
        <f>IF(Q265="","",VLOOKUP(Q265,RawData!AA257:AB267,2,FALSE))</f>
        <v/>
      </c>
      <c r="AD265" s="221" t="str">
        <f>IF(R265="","",VLOOKUP(R265,RawData!X257:Y274,2,FALSE))</f>
        <v/>
      </c>
    </row>
    <row r="266" spans="1:30" x14ac:dyDescent="0.35">
      <c r="A266" s="229"/>
      <c r="B266" s="220"/>
      <c r="C266" s="220"/>
      <c r="D266" s="98"/>
      <c r="E266" s="98"/>
      <c r="F266" s="96" t="str">
        <f t="shared" si="16"/>
        <v/>
      </c>
      <c r="G266" s="97" t="str">
        <f t="shared" ca="1" si="17"/>
        <v/>
      </c>
      <c r="H266" s="97" t="str">
        <f t="shared" ca="1" si="18"/>
        <v/>
      </c>
      <c r="I266" s="219" t="str">
        <f t="shared" ca="1" si="15"/>
        <v/>
      </c>
      <c r="J266" s="238"/>
      <c r="K266" s="238"/>
      <c r="L266" s="239"/>
      <c r="M266" s="220"/>
      <c r="N266" s="231"/>
      <c r="O266" s="231"/>
      <c r="P266" s="232"/>
      <c r="Q266" s="233"/>
      <c r="R266" s="220"/>
      <c r="S266" s="233"/>
      <c r="T266" s="220"/>
      <c r="U266" s="227"/>
      <c r="V266" s="227"/>
      <c r="W266" s="242"/>
      <c r="X266" s="219"/>
      <c r="Y266" s="240"/>
      <c r="Z266" s="221"/>
      <c r="AA266" s="229"/>
      <c r="AB266" s="221"/>
      <c r="AC266" s="233" t="str">
        <f>IF(Q266="","",VLOOKUP(Q266,RawData!AA258:AB268,2,FALSE))</f>
        <v/>
      </c>
      <c r="AD266" s="221" t="str">
        <f>IF(R266="","",VLOOKUP(R266,RawData!X258:Y275,2,FALSE))</f>
        <v/>
      </c>
    </row>
    <row r="267" spans="1:30" x14ac:dyDescent="0.35">
      <c r="A267" s="229"/>
      <c r="B267" s="98"/>
      <c r="C267" s="228"/>
      <c r="D267" s="98"/>
      <c r="E267" s="98"/>
      <c r="F267" s="96" t="str">
        <f t="shared" si="16"/>
        <v/>
      </c>
      <c r="G267" s="97" t="str">
        <f t="shared" ca="1" si="17"/>
        <v/>
      </c>
      <c r="H267" s="97" t="str">
        <f t="shared" ca="1" si="18"/>
        <v/>
      </c>
      <c r="I267" s="219" t="str">
        <f t="shared" ca="1" si="15"/>
        <v/>
      </c>
      <c r="J267" s="238"/>
      <c r="K267" s="238"/>
      <c r="L267" s="223"/>
      <c r="M267" s="225"/>
      <c r="N267" s="226"/>
      <c r="O267" s="226"/>
      <c r="P267" s="232"/>
      <c r="Q267" s="223"/>
      <c r="R267" s="223"/>
      <c r="S267" s="223"/>
      <c r="T267" s="225"/>
      <c r="U267" s="223"/>
      <c r="V267" s="223"/>
      <c r="W267" s="223"/>
      <c r="X267" s="240"/>
      <c r="Y267" s="240"/>
      <c r="Z267" s="223"/>
      <c r="AA267" s="220"/>
      <c r="AB267" s="223"/>
      <c r="AC267" s="233" t="str">
        <f>IF(Q267="","",VLOOKUP(Q267,RawData!AA259:AB269,2,FALSE))</f>
        <v/>
      </c>
      <c r="AD267" s="221" t="str">
        <f>IF(R267="","",VLOOKUP(R267,RawData!X259:Y276,2,FALSE))</f>
        <v/>
      </c>
    </row>
    <row r="268" spans="1:30" x14ac:dyDescent="0.35">
      <c r="A268" s="229"/>
      <c r="B268" s="220"/>
      <c r="C268" s="220"/>
      <c r="D268" s="98"/>
      <c r="E268" s="98"/>
      <c r="F268" s="96" t="str">
        <f t="shared" si="16"/>
        <v/>
      </c>
      <c r="G268" s="97" t="str">
        <f t="shared" ca="1" si="17"/>
        <v/>
      </c>
      <c r="H268" s="97" t="str">
        <f t="shared" ca="1" si="18"/>
        <v/>
      </c>
      <c r="I268" s="219" t="str">
        <f t="shared" ref="I268:I331" ca="1" si="19">IF(H268="","","yes")</f>
        <v/>
      </c>
      <c r="J268" s="238"/>
      <c r="K268" s="238"/>
      <c r="L268" s="239"/>
      <c r="M268" s="220"/>
      <c r="N268" s="231"/>
      <c r="O268" s="231"/>
      <c r="P268" s="232"/>
      <c r="Q268" s="233"/>
      <c r="R268" s="220"/>
      <c r="S268" s="233"/>
      <c r="T268" s="220"/>
      <c r="U268" s="227"/>
      <c r="V268" s="227"/>
      <c r="W268" s="242"/>
      <c r="X268" s="219"/>
      <c r="Y268" s="240"/>
      <c r="Z268" s="221"/>
      <c r="AA268" s="229"/>
      <c r="AB268" s="221"/>
      <c r="AC268" s="233" t="str">
        <f>IF(Q268="","",VLOOKUP(Q268,RawData!AA260:AB270,2,FALSE))</f>
        <v/>
      </c>
      <c r="AD268" s="221" t="str">
        <f>IF(R268="","",VLOOKUP(R268,RawData!X260:Y277,2,FALSE))</f>
        <v/>
      </c>
    </row>
    <row r="269" spans="1:30" x14ac:dyDescent="0.35">
      <c r="A269" s="229"/>
      <c r="B269" s="98"/>
      <c r="C269" s="228"/>
      <c r="D269" s="98"/>
      <c r="E269" s="98"/>
      <c r="F269" s="96" t="str">
        <f t="shared" si="16"/>
        <v/>
      </c>
      <c r="G269" s="97" t="str">
        <f t="shared" ca="1" si="17"/>
        <v/>
      </c>
      <c r="H269" s="97" t="str">
        <f t="shared" ca="1" si="18"/>
        <v/>
      </c>
      <c r="I269" s="219" t="str">
        <f t="shared" ca="1" si="19"/>
        <v/>
      </c>
      <c r="J269" s="238"/>
      <c r="K269" s="238"/>
      <c r="L269" s="223"/>
      <c r="M269" s="225"/>
      <c r="N269" s="226"/>
      <c r="O269" s="226"/>
      <c r="P269" s="232"/>
      <c r="Q269" s="223"/>
      <c r="R269" s="223"/>
      <c r="S269" s="223"/>
      <c r="T269" s="225"/>
      <c r="U269" s="223"/>
      <c r="V269" s="223"/>
      <c r="W269" s="223"/>
      <c r="X269" s="240"/>
      <c r="Y269" s="240"/>
      <c r="Z269" s="223"/>
      <c r="AA269" s="220"/>
      <c r="AB269" s="223"/>
      <c r="AC269" s="233" t="str">
        <f>IF(Q269="","",VLOOKUP(Q269,RawData!AA261:AB271,2,FALSE))</f>
        <v/>
      </c>
      <c r="AD269" s="221" t="str">
        <f>IF(R269="","",VLOOKUP(R269,RawData!X261:Y278,2,FALSE))</f>
        <v/>
      </c>
    </row>
    <row r="270" spans="1:30" x14ac:dyDescent="0.35">
      <c r="A270" s="229"/>
      <c r="B270" s="220"/>
      <c r="C270" s="220"/>
      <c r="D270" s="98"/>
      <c r="E270" s="98"/>
      <c r="F270" s="96" t="str">
        <f t="shared" si="16"/>
        <v/>
      </c>
      <c r="G270" s="97" t="str">
        <f t="shared" ca="1" si="17"/>
        <v/>
      </c>
      <c r="H270" s="97" t="str">
        <f t="shared" ca="1" si="18"/>
        <v/>
      </c>
      <c r="I270" s="219" t="str">
        <f t="shared" ca="1" si="19"/>
        <v/>
      </c>
      <c r="J270" s="238"/>
      <c r="K270" s="238"/>
      <c r="L270" s="239"/>
      <c r="M270" s="220"/>
      <c r="N270" s="231"/>
      <c r="O270" s="231"/>
      <c r="P270" s="232"/>
      <c r="Q270" s="233"/>
      <c r="R270" s="220"/>
      <c r="S270" s="233"/>
      <c r="T270" s="220"/>
      <c r="U270" s="227"/>
      <c r="V270" s="227"/>
      <c r="W270" s="242"/>
      <c r="X270" s="219"/>
      <c r="Y270" s="240"/>
      <c r="Z270" s="221"/>
      <c r="AA270" s="229"/>
      <c r="AB270" s="221"/>
      <c r="AC270" s="233" t="str">
        <f>IF(Q270="","",VLOOKUP(Q270,RawData!AA262:AB272,2,FALSE))</f>
        <v/>
      </c>
      <c r="AD270" s="221" t="str">
        <f>IF(R270="","",VLOOKUP(R270,RawData!X262:Y279,2,FALSE))</f>
        <v/>
      </c>
    </row>
    <row r="271" spans="1:30" x14ac:dyDescent="0.35">
      <c r="A271" s="229"/>
      <c r="B271" s="98"/>
      <c r="C271" s="228"/>
      <c r="D271" s="98"/>
      <c r="E271" s="98"/>
      <c r="F271" s="96" t="str">
        <f t="shared" si="16"/>
        <v/>
      </c>
      <c r="G271" s="97" t="str">
        <f t="shared" ca="1" si="17"/>
        <v/>
      </c>
      <c r="H271" s="97" t="str">
        <f t="shared" ca="1" si="18"/>
        <v/>
      </c>
      <c r="I271" s="219" t="str">
        <f t="shared" ca="1" si="19"/>
        <v/>
      </c>
      <c r="J271" s="238"/>
      <c r="K271" s="238"/>
      <c r="L271" s="223"/>
      <c r="M271" s="225"/>
      <c r="N271" s="226"/>
      <c r="O271" s="226"/>
      <c r="P271" s="232"/>
      <c r="Q271" s="223"/>
      <c r="R271" s="223"/>
      <c r="S271" s="223"/>
      <c r="T271" s="225"/>
      <c r="U271" s="223"/>
      <c r="V271" s="223"/>
      <c r="W271" s="223"/>
      <c r="X271" s="240"/>
      <c r="Y271" s="240"/>
      <c r="Z271" s="223"/>
      <c r="AA271" s="220"/>
      <c r="AB271" s="223"/>
      <c r="AC271" s="233" t="str">
        <f>IF(Q271="","",VLOOKUP(Q271,RawData!AA263:AB273,2,FALSE))</f>
        <v/>
      </c>
      <c r="AD271" s="221" t="str">
        <f>IF(R271="","",VLOOKUP(R271,RawData!X263:Y280,2,FALSE))</f>
        <v/>
      </c>
    </row>
    <row r="272" spans="1:30" x14ac:dyDescent="0.35">
      <c r="A272" s="229"/>
      <c r="B272" s="220"/>
      <c r="C272" s="220"/>
      <c r="D272" s="98"/>
      <c r="E272" s="98"/>
      <c r="F272" s="96" t="str">
        <f t="shared" si="16"/>
        <v/>
      </c>
      <c r="G272" s="97" t="str">
        <f t="shared" ca="1" si="17"/>
        <v/>
      </c>
      <c r="H272" s="97" t="str">
        <f t="shared" ca="1" si="18"/>
        <v/>
      </c>
      <c r="I272" s="219" t="str">
        <f t="shared" ca="1" si="19"/>
        <v/>
      </c>
      <c r="J272" s="238"/>
      <c r="K272" s="238"/>
      <c r="L272" s="239"/>
      <c r="M272" s="220"/>
      <c r="N272" s="231"/>
      <c r="O272" s="231"/>
      <c r="P272" s="232"/>
      <c r="Q272" s="233"/>
      <c r="R272" s="220"/>
      <c r="S272" s="233"/>
      <c r="T272" s="220"/>
      <c r="U272" s="227"/>
      <c r="V272" s="227"/>
      <c r="W272" s="242"/>
      <c r="X272" s="219"/>
      <c r="Y272" s="240"/>
      <c r="Z272" s="221"/>
      <c r="AA272" s="229"/>
      <c r="AB272" s="221"/>
      <c r="AC272" s="233" t="str">
        <f>IF(Q272="","",VLOOKUP(Q272,RawData!AA264:AB274,2,FALSE))</f>
        <v/>
      </c>
      <c r="AD272" s="221" t="str">
        <f>IF(R272="","",VLOOKUP(R272,RawData!X264:Y281,2,FALSE))</f>
        <v/>
      </c>
    </row>
    <row r="273" spans="1:30" x14ac:dyDescent="0.35">
      <c r="A273" s="229"/>
      <c r="B273" s="98"/>
      <c r="C273" s="228"/>
      <c r="D273" s="98"/>
      <c r="E273" s="98"/>
      <c r="F273" s="96" t="str">
        <f t="shared" si="16"/>
        <v/>
      </c>
      <c r="G273" s="97" t="str">
        <f t="shared" ca="1" si="17"/>
        <v/>
      </c>
      <c r="H273" s="97" t="str">
        <f t="shared" ca="1" si="18"/>
        <v/>
      </c>
      <c r="I273" s="219" t="str">
        <f t="shared" ca="1" si="19"/>
        <v/>
      </c>
      <c r="J273" s="238"/>
      <c r="K273" s="238"/>
      <c r="L273" s="223"/>
      <c r="M273" s="225"/>
      <c r="N273" s="226"/>
      <c r="O273" s="226"/>
      <c r="P273" s="232"/>
      <c r="Q273" s="223"/>
      <c r="R273" s="223"/>
      <c r="S273" s="223"/>
      <c r="T273" s="225"/>
      <c r="U273" s="223"/>
      <c r="V273" s="223"/>
      <c r="W273" s="223"/>
      <c r="X273" s="240"/>
      <c r="Y273" s="240"/>
      <c r="Z273" s="223"/>
      <c r="AA273" s="220"/>
      <c r="AB273" s="223"/>
      <c r="AC273" s="233" t="str">
        <f>IF(Q273="","",VLOOKUP(Q273,RawData!AA265:AB275,2,FALSE))</f>
        <v/>
      </c>
      <c r="AD273" s="221" t="str">
        <f>IF(R273="","",VLOOKUP(R273,RawData!X265:Y282,2,FALSE))</f>
        <v/>
      </c>
    </row>
    <row r="274" spans="1:30" x14ac:dyDescent="0.35">
      <c r="A274" s="229"/>
      <c r="B274" s="220"/>
      <c r="C274" s="220"/>
      <c r="D274" s="98"/>
      <c r="E274" s="98"/>
      <c r="F274" s="96" t="str">
        <f t="shared" si="16"/>
        <v/>
      </c>
      <c r="G274" s="97" t="str">
        <f t="shared" ca="1" si="17"/>
        <v/>
      </c>
      <c r="H274" s="97" t="str">
        <f t="shared" ca="1" si="18"/>
        <v/>
      </c>
      <c r="I274" s="219" t="str">
        <f t="shared" ca="1" si="19"/>
        <v/>
      </c>
      <c r="J274" s="238"/>
      <c r="K274" s="238"/>
      <c r="L274" s="239"/>
      <c r="M274" s="220"/>
      <c r="N274" s="231"/>
      <c r="O274" s="231"/>
      <c r="P274" s="232"/>
      <c r="Q274" s="233"/>
      <c r="R274" s="220"/>
      <c r="S274" s="233"/>
      <c r="T274" s="220"/>
      <c r="U274" s="227"/>
      <c r="V274" s="227"/>
      <c r="W274" s="242"/>
      <c r="X274" s="219"/>
      <c r="Y274" s="240"/>
      <c r="Z274" s="221"/>
      <c r="AA274" s="229"/>
      <c r="AB274" s="221"/>
      <c r="AC274" s="233" t="str">
        <f>IF(Q274="","",VLOOKUP(Q274,RawData!AA266:AB276,2,FALSE))</f>
        <v/>
      </c>
      <c r="AD274" s="221" t="str">
        <f>IF(R274="","",VLOOKUP(R274,RawData!X266:Y283,2,FALSE))</f>
        <v/>
      </c>
    </row>
    <row r="275" spans="1:30" x14ac:dyDescent="0.35">
      <c r="A275" s="229"/>
      <c r="B275" s="98"/>
      <c r="C275" s="228"/>
      <c r="D275" s="98"/>
      <c r="E275" s="98"/>
      <c r="F275" s="96" t="str">
        <f t="shared" si="16"/>
        <v/>
      </c>
      <c r="G275" s="97" t="str">
        <f t="shared" ca="1" si="17"/>
        <v/>
      </c>
      <c r="H275" s="97" t="str">
        <f t="shared" ca="1" si="18"/>
        <v/>
      </c>
      <c r="I275" s="219" t="str">
        <f t="shared" ca="1" si="19"/>
        <v/>
      </c>
      <c r="J275" s="238"/>
      <c r="K275" s="238"/>
      <c r="L275" s="223"/>
      <c r="M275" s="225"/>
      <c r="N275" s="226"/>
      <c r="O275" s="226"/>
      <c r="P275" s="232"/>
      <c r="Q275" s="223"/>
      <c r="R275" s="223"/>
      <c r="S275" s="223"/>
      <c r="T275" s="225"/>
      <c r="U275" s="223"/>
      <c r="V275" s="223"/>
      <c r="W275" s="223"/>
      <c r="X275" s="240"/>
      <c r="Y275" s="240"/>
      <c r="Z275" s="223"/>
      <c r="AA275" s="220"/>
      <c r="AB275" s="223"/>
      <c r="AC275" s="233" t="str">
        <f>IF(Q275="","",VLOOKUP(Q275,RawData!AA267:AB277,2,FALSE))</f>
        <v/>
      </c>
      <c r="AD275" s="221" t="str">
        <f>IF(R275="","",VLOOKUP(R275,RawData!X267:Y284,2,FALSE))</f>
        <v/>
      </c>
    </row>
    <row r="276" spans="1:30" x14ac:dyDescent="0.35">
      <c r="A276" s="229"/>
      <c r="B276" s="220"/>
      <c r="C276" s="220"/>
      <c r="D276" s="98"/>
      <c r="E276" s="98"/>
      <c r="F276" s="96" t="str">
        <f t="shared" si="16"/>
        <v/>
      </c>
      <c r="G276" s="97" t="str">
        <f t="shared" ca="1" si="17"/>
        <v/>
      </c>
      <c r="H276" s="97" t="str">
        <f t="shared" ca="1" si="18"/>
        <v/>
      </c>
      <c r="I276" s="219" t="str">
        <f t="shared" ca="1" si="19"/>
        <v/>
      </c>
      <c r="J276" s="238"/>
      <c r="K276" s="238"/>
      <c r="L276" s="239"/>
      <c r="M276" s="220"/>
      <c r="N276" s="231"/>
      <c r="O276" s="231"/>
      <c r="P276" s="232"/>
      <c r="Q276" s="233"/>
      <c r="R276" s="220"/>
      <c r="S276" s="233"/>
      <c r="T276" s="220"/>
      <c r="U276" s="227"/>
      <c r="V276" s="227"/>
      <c r="W276" s="242"/>
      <c r="X276" s="219"/>
      <c r="Y276" s="240"/>
      <c r="Z276" s="221"/>
      <c r="AA276" s="229"/>
      <c r="AB276" s="221"/>
      <c r="AC276" s="233" t="str">
        <f>IF(Q276="","",VLOOKUP(Q276,RawData!AA268:AB278,2,FALSE))</f>
        <v/>
      </c>
      <c r="AD276" s="221" t="str">
        <f>IF(R276="","",VLOOKUP(R276,RawData!X268:Y285,2,FALSE))</f>
        <v/>
      </c>
    </row>
    <row r="277" spans="1:30" x14ac:dyDescent="0.35">
      <c r="A277" s="229"/>
      <c r="B277" s="98"/>
      <c r="C277" s="228"/>
      <c r="D277" s="98"/>
      <c r="E277" s="98"/>
      <c r="F277" s="96" t="str">
        <f t="shared" si="16"/>
        <v/>
      </c>
      <c r="G277" s="97" t="str">
        <f t="shared" ca="1" si="17"/>
        <v/>
      </c>
      <c r="H277" s="97" t="str">
        <f t="shared" ca="1" si="18"/>
        <v/>
      </c>
      <c r="I277" s="219" t="str">
        <f t="shared" ca="1" si="19"/>
        <v/>
      </c>
      <c r="J277" s="238"/>
      <c r="K277" s="238"/>
      <c r="L277" s="223"/>
      <c r="M277" s="225"/>
      <c r="N277" s="226"/>
      <c r="O277" s="226"/>
      <c r="P277" s="232"/>
      <c r="Q277" s="223"/>
      <c r="R277" s="223"/>
      <c r="S277" s="223"/>
      <c r="T277" s="225"/>
      <c r="U277" s="223"/>
      <c r="V277" s="223"/>
      <c r="W277" s="223"/>
      <c r="X277" s="240"/>
      <c r="Y277" s="240"/>
      <c r="Z277" s="223"/>
      <c r="AA277" s="220"/>
      <c r="AB277" s="223"/>
      <c r="AC277" s="233" t="str">
        <f>IF(Q277="","",VLOOKUP(Q277,RawData!AA269:AB279,2,FALSE))</f>
        <v/>
      </c>
      <c r="AD277" s="221" t="str">
        <f>IF(R277="","",VLOOKUP(R277,RawData!X269:Y286,2,FALSE))</f>
        <v/>
      </c>
    </row>
    <row r="278" spans="1:30" x14ac:dyDescent="0.35">
      <c r="A278" s="229"/>
      <c r="B278" s="220"/>
      <c r="C278" s="220"/>
      <c r="D278" s="98"/>
      <c r="E278" s="98"/>
      <c r="F278" s="96" t="str">
        <f t="shared" si="16"/>
        <v/>
      </c>
      <c r="G278" s="97" t="str">
        <f t="shared" ca="1" si="17"/>
        <v/>
      </c>
      <c r="H278" s="97" t="str">
        <f t="shared" ca="1" si="18"/>
        <v/>
      </c>
      <c r="I278" s="219" t="str">
        <f t="shared" ca="1" si="19"/>
        <v/>
      </c>
      <c r="J278" s="238"/>
      <c r="K278" s="238"/>
      <c r="L278" s="239"/>
      <c r="M278" s="220"/>
      <c r="N278" s="231"/>
      <c r="O278" s="231"/>
      <c r="P278" s="232"/>
      <c r="Q278" s="233"/>
      <c r="R278" s="220"/>
      <c r="S278" s="233"/>
      <c r="T278" s="220"/>
      <c r="U278" s="227"/>
      <c r="V278" s="227"/>
      <c r="W278" s="242"/>
      <c r="X278" s="219"/>
      <c r="Y278" s="240"/>
      <c r="Z278" s="221"/>
      <c r="AA278" s="229"/>
      <c r="AB278" s="221"/>
      <c r="AC278" s="233" t="str">
        <f>IF(Q278="","",VLOOKUP(Q278,RawData!AA270:AB280,2,FALSE))</f>
        <v/>
      </c>
      <c r="AD278" s="221" t="str">
        <f>IF(R278="","",VLOOKUP(R278,RawData!X270:Y287,2,FALSE))</f>
        <v/>
      </c>
    </row>
    <row r="279" spans="1:30" x14ac:dyDescent="0.35">
      <c r="A279" s="229"/>
      <c r="B279" s="98"/>
      <c r="C279" s="228"/>
      <c r="D279" s="98"/>
      <c r="E279" s="98"/>
      <c r="F279" s="96" t="str">
        <f t="shared" si="16"/>
        <v/>
      </c>
      <c r="G279" s="97" t="str">
        <f t="shared" ca="1" si="17"/>
        <v/>
      </c>
      <c r="H279" s="97" t="str">
        <f t="shared" ca="1" si="18"/>
        <v/>
      </c>
      <c r="I279" s="219" t="str">
        <f t="shared" ca="1" si="19"/>
        <v/>
      </c>
      <c r="J279" s="238"/>
      <c r="K279" s="238"/>
      <c r="L279" s="223"/>
      <c r="M279" s="225"/>
      <c r="N279" s="226"/>
      <c r="O279" s="226"/>
      <c r="P279" s="232"/>
      <c r="Q279" s="223"/>
      <c r="R279" s="223"/>
      <c r="S279" s="223"/>
      <c r="T279" s="225"/>
      <c r="U279" s="223"/>
      <c r="V279" s="223"/>
      <c r="W279" s="223"/>
      <c r="X279" s="240"/>
      <c r="Y279" s="240"/>
      <c r="Z279" s="223"/>
      <c r="AA279" s="220"/>
      <c r="AB279" s="223"/>
      <c r="AC279" s="233" t="str">
        <f>IF(Q279="","",VLOOKUP(Q279,RawData!AA271:AB281,2,FALSE))</f>
        <v/>
      </c>
      <c r="AD279" s="221" t="str">
        <f>IF(R279="","",VLOOKUP(R279,RawData!X271:Y288,2,FALSE))</f>
        <v/>
      </c>
    </row>
    <row r="280" spans="1:30" x14ac:dyDescent="0.35">
      <c r="A280" s="229"/>
      <c r="B280" s="220"/>
      <c r="C280" s="220"/>
      <c r="D280" s="98"/>
      <c r="E280" s="98"/>
      <c r="F280" s="96" t="str">
        <f t="shared" si="16"/>
        <v/>
      </c>
      <c r="G280" s="97" t="str">
        <f t="shared" ca="1" si="17"/>
        <v/>
      </c>
      <c r="H280" s="97" t="str">
        <f t="shared" ca="1" si="18"/>
        <v/>
      </c>
      <c r="I280" s="219" t="str">
        <f t="shared" ca="1" si="19"/>
        <v/>
      </c>
      <c r="J280" s="238"/>
      <c r="K280" s="238"/>
      <c r="L280" s="239"/>
      <c r="M280" s="220"/>
      <c r="N280" s="231"/>
      <c r="O280" s="231"/>
      <c r="P280" s="232"/>
      <c r="Q280" s="233"/>
      <c r="R280" s="220"/>
      <c r="S280" s="233"/>
      <c r="T280" s="220"/>
      <c r="U280" s="227"/>
      <c r="V280" s="227"/>
      <c r="W280" s="242"/>
      <c r="X280" s="219"/>
      <c r="Y280" s="240"/>
      <c r="Z280" s="221"/>
      <c r="AA280" s="229"/>
      <c r="AB280" s="221"/>
      <c r="AC280" s="233" t="str">
        <f>IF(Q280="","",VLOOKUP(Q280,RawData!AA272:AB282,2,FALSE))</f>
        <v/>
      </c>
      <c r="AD280" s="221" t="str">
        <f>IF(R280="","",VLOOKUP(R280,RawData!X272:Y289,2,FALSE))</f>
        <v/>
      </c>
    </row>
    <row r="281" spans="1:30" x14ac:dyDescent="0.35">
      <c r="A281" s="229"/>
      <c r="B281" s="98"/>
      <c r="C281" s="228"/>
      <c r="D281" s="98"/>
      <c r="E281" s="98"/>
      <c r="F281" s="96" t="str">
        <f t="shared" si="16"/>
        <v/>
      </c>
      <c r="G281" s="97" t="str">
        <f t="shared" ca="1" si="17"/>
        <v/>
      </c>
      <c r="H281" s="97" t="str">
        <f t="shared" ca="1" si="18"/>
        <v/>
      </c>
      <c r="I281" s="219" t="str">
        <f t="shared" ca="1" si="19"/>
        <v/>
      </c>
      <c r="J281" s="238"/>
      <c r="K281" s="238"/>
      <c r="L281" s="223"/>
      <c r="M281" s="225"/>
      <c r="N281" s="226"/>
      <c r="O281" s="226"/>
      <c r="P281" s="232"/>
      <c r="Q281" s="223"/>
      <c r="R281" s="223"/>
      <c r="S281" s="223"/>
      <c r="T281" s="225"/>
      <c r="U281" s="223"/>
      <c r="V281" s="223"/>
      <c r="W281" s="223"/>
      <c r="X281" s="240"/>
      <c r="Y281" s="240"/>
      <c r="Z281" s="223"/>
      <c r="AA281" s="220"/>
      <c r="AB281" s="223"/>
      <c r="AC281" s="233" t="str">
        <f>IF(Q281="","",VLOOKUP(Q281,RawData!AA273:AB283,2,FALSE))</f>
        <v/>
      </c>
      <c r="AD281" s="221" t="str">
        <f>IF(R281="","",VLOOKUP(R281,RawData!X273:Y290,2,FALSE))</f>
        <v/>
      </c>
    </row>
    <row r="282" spans="1:30" x14ac:dyDescent="0.35">
      <c r="A282" s="229"/>
      <c r="B282" s="220"/>
      <c r="C282" s="220"/>
      <c r="D282" s="98"/>
      <c r="E282" s="98"/>
      <c r="F282" s="96" t="str">
        <f t="shared" si="16"/>
        <v/>
      </c>
      <c r="G282" s="97" t="str">
        <f t="shared" ca="1" si="17"/>
        <v/>
      </c>
      <c r="H282" s="97" t="str">
        <f t="shared" ca="1" si="18"/>
        <v/>
      </c>
      <c r="I282" s="219" t="str">
        <f t="shared" ca="1" si="19"/>
        <v/>
      </c>
      <c r="J282" s="238"/>
      <c r="K282" s="238"/>
      <c r="L282" s="239"/>
      <c r="M282" s="220"/>
      <c r="N282" s="231"/>
      <c r="O282" s="231"/>
      <c r="P282" s="232"/>
      <c r="Q282" s="233"/>
      <c r="R282" s="220"/>
      <c r="S282" s="233"/>
      <c r="T282" s="220"/>
      <c r="U282" s="227"/>
      <c r="V282" s="227"/>
      <c r="W282" s="242"/>
      <c r="X282" s="219"/>
      <c r="Y282" s="240"/>
      <c r="Z282" s="221"/>
      <c r="AA282" s="229"/>
      <c r="AB282" s="221"/>
      <c r="AC282" s="233" t="str">
        <f>IF(Q282="","",VLOOKUP(Q282,RawData!AA274:AB284,2,FALSE))</f>
        <v/>
      </c>
      <c r="AD282" s="221" t="str">
        <f>IF(R282="","",VLOOKUP(R282,RawData!X274:Y291,2,FALSE))</f>
        <v/>
      </c>
    </row>
    <row r="283" spans="1:30" x14ac:dyDescent="0.35">
      <c r="A283" s="229"/>
      <c r="B283" s="98"/>
      <c r="C283" s="228"/>
      <c r="D283" s="98"/>
      <c r="E283" s="98"/>
      <c r="F283" s="96" t="str">
        <f t="shared" si="16"/>
        <v/>
      </c>
      <c r="G283" s="97" t="str">
        <f t="shared" ca="1" si="17"/>
        <v/>
      </c>
      <c r="H283" s="97" t="str">
        <f t="shared" ca="1" si="18"/>
        <v/>
      </c>
      <c r="I283" s="219" t="str">
        <f t="shared" ca="1" si="19"/>
        <v/>
      </c>
      <c r="J283" s="238"/>
      <c r="K283" s="238"/>
      <c r="L283" s="223"/>
      <c r="M283" s="225"/>
      <c r="N283" s="226"/>
      <c r="O283" s="226"/>
      <c r="P283" s="232"/>
      <c r="Q283" s="223"/>
      <c r="R283" s="223"/>
      <c r="S283" s="223"/>
      <c r="T283" s="225"/>
      <c r="U283" s="223"/>
      <c r="V283" s="223"/>
      <c r="W283" s="223"/>
      <c r="X283" s="240"/>
      <c r="Y283" s="240"/>
      <c r="Z283" s="223"/>
      <c r="AA283" s="220"/>
      <c r="AB283" s="223"/>
      <c r="AC283" s="233" t="str">
        <f>IF(Q283="","",VLOOKUP(Q283,RawData!AA275:AB285,2,FALSE))</f>
        <v/>
      </c>
      <c r="AD283" s="221" t="str">
        <f>IF(R283="","",VLOOKUP(R283,RawData!X275:Y292,2,FALSE))</f>
        <v/>
      </c>
    </row>
    <row r="284" spans="1:30" x14ac:dyDescent="0.35">
      <c r="A284" s="229"/>
      <c r="B284" s="220"/>
      <c r="C284" s="220"/>
      <c r="D284" s="98"/>
      <c r="E284" s="98"/>
      <c r="F284" s="96" t="str">
        <f t="shared" si="16"/>
        <v/>
      </c>
      <c r="G284" s="97" t="str">
        <f t="shared" ca="1" si="17"/>
        <v/>
      </c>
      <c r="H284" s="97" t="str">
        <f t="shared" ca="1" si="18"/>
        <v/>
      </c>
      <c r="I284" s="219" t="str">
        <f t="shared" ca="1" si="19"/>
        <v/>
      </c>
      <c r="J284" s="238"/>
      <c r="K284" s="238"/>
      <c r="L284" s="239"/>
      <c r="M284" s="220"/>
      <c r="N284" s="231"/>
      <c r="O284" s="231"/>
      <c r="P284" s="232"/>
      <c r="Q284" s="233"/>
      <c r="R284" s="220"/>
      <c r="S284" s="233"/>
      <c r="T284" s="220"/>
      <c r="U284" s="227"/>
      <c r="V284" s="227"/>
      <c r="W284" s="242"/>
      <c r="X284" s="219"/>
      <c r="Y284" s="240"/>
      <c r="Z284" s="221"/>
      <c r="AA284" s="229"/>
      <c r="AB284" s="221"/>
      <c r="AC284" s="233" t="str">
        <f>IF(Q284="","",VLOOKUP(Q284,RawData!AA276:AB286,2,FALSE))</f>
        <v/>
      </c>
      <c r="AD284" s="221" t="str">
        <f>IF(R284="","",VLOOKUP(R284,RawData!X276:Y293,2,FALSE))</f>
        <v/>
      </c>
    </row>
    <row r="285" spans="1:30" x14ac:dyDescent="0.35">
      <c r="A285" s="229"/>
      <c r="B285" s="98"/>
      <c r="C285" s="228"/>
      <c r="D285" s="98"/>
      <c r="E285" s="98"/>
      <c r="F285" s="96" t="str">
        <f t="shared" si="16"/>
        <v/>
      </c>
      <c r="G285" s="97" t="str">
        <f t="shared" ca="1" si="17"/>
        <v/>
      </c>
      <c r="H285" s="97" t="str">
        <f t="shared" ca="1" si="18"/>
        <v/>
      </c>
      <c r="I285" s="219" t="str">
        <f t="shared" ca="1" si="19"/>
        <v/>
      </c>
      <c r="J285" s="238"/>
      <c r="K285" s="238"/>
      <c r="L285" s="223"/>
      <c r="M285" s="225"/>
      <c r="N285" s="226"/>
      <c r="O285" s="226"/>
      <c r="P285" s="232"/>
      <c r="Q285" s="223"/>
      <c r="R285" s="223"/>
      <c r="S285" s="223"/>
      <c r="T285" s="225"/>
      <c r="U285" s="223"/>
      <c r="V285" s="223"/>
      <c r="W285" s="223"/>
      <c r="X285" s="240"/>
      <c r="Y285" s="240"/>
      <c r="Z285" s="223"/>
      <c r="AA285" s="220"/>
      <c r="AB285" s="223"/>
      <c r="AC285" s="233" t="str">
        <f>IF(Q285="","",VLOOKUP(Q285,RawData!AA277:AB287,2,FALSE))</f>
        <v/>
      </c>
      <c r="AD285" s="221" t="str">
        <f>IF(R285="","",VLOOKUP(R285,RawData!X277:Y294,2,FALSE))</f>
        <v/>
      </c>
    </row>
    <row r="286" spans="1:30" x14ac:dyDescent="0.35">
      <c r="A286" s="229"/>
      <c r="B286" s="220"/>
      <c r="C286" s="220"/>
      <c r="D286" s="98"/>
      <c r="E286" s="98"/>
      <c r="F286" s="96" t="str">
        <f t="shared" si="16"/>
        <v/>
      </c>
      <c r="G286" s="97" t="str">
        <f t="shared" ca="1" si="17"/>
        <v/>
      </c>
      <c r="H286" s="97" t="str">
        <f t="shared" ca="1" si="18"/>
        <v/>
      </c>
      <c r="I286" s="219" t="str">
        <f t="shared" ca="1" si="19"/>
        <v/>
      </c>
      <c r="J286" s="238"/>
      <c r="K286" s="238"/>
      <c r="L286" s="239"/>
      <c r="M286" s="220"/>
      <c r="N286" s="231"/>
      <c r="O286" s="231"/>
      <c r="P286" s="232"/>
      <c r="Q286" s="233"/>
      <c r="R286" s="220"/>
      <c r="S286" s="233"/>
      <c r="T286" s="220"/>
      <c r="U286" s="227"/>
      <c r="V286" s="227"/>
      <c r="W286" s="242"/>
      <c r="X286" s="219"/>
      <c r="Y286" s="240"/>
      <c r="Z286" s="221"/>
      <c r="AA286" s="229"/>
      <c r="AB286" s="221"/>
      <c r="AC286" s="233" t="str">
        <f>IF(Q286="","",VLOOKUP(Q286,RawData!AA278:AB288,2,FALSE))</f>
        <v/>
      </c>
      <c r="AD286" s="221" t="str">
        <f>IF(R286="","",VLOOKUP(R286,RawData!X278:Y295,2,FALSE))</f>
        <v/>
      </c>
    </row>
    <row r="287" spans="1:30" x14ac:dyDescent="0.35">
      <c r="A287" s="229"/>
      <c r="B287" s="98"/>
      <c r="C287" s="228"/>
      <c r="D287" s="98"/>
      <c r="E287" s="98"/>
      <c r="F287" s="96" t="str">
        <f t="shared" si="16"/>
        <v/>
      </c>
      <c r="G287" s="97" t="str">
        <f t="shared" ca="1" si="17"/>
        <v/>
      </c>
      <c r="H287" s="97" t="str">
        <f t="shared" ca="1" si="18"/>
        <v/>
      </c>
      <c r="I287" s="219" t="str">
        <f t="shared" ca="1" si="19"/>
        <v/>
      </c>
      <c r="J287" s="238"/>
      <c r="K287" s="238"/>
      <c r="L287" s="223"/>
      <c r="M287" s="225"/>
      <c r="N287" s="226"/>
      <c r="O287" s="226"/>
      <c r="P287" s="232"/>
      <c r="Q287" s="223"/>
      <c r="R287" s="223"/>
      <c r="S287" s="223"/>
      <c r="T287" s="225"/>
      <c r="U287" s="223"/>
      <c r="V287" s="223"/>
      <c r="W287" s="223"/>
      <c r="X287" s="240"/>
      <c r="Y287" s="240"/>
      <c r="Z287" s="223"/>
      <c r="AA287" s="220"/>
      <c r="AB287" s="223"/>
      <c r="AC287" s="233" t="str">
        <f>IF(Q287="","",VLOOKUP(Q287,RawData!AA279:AB289,2,FALSE))</f>
        <v/>
      </c>
      <c r="AD287" s="221" t="str">
        <f>IF(R287="","",VLOOKUP(R287,RawData!X279:Y296,2,FALSE))</f>
        <v/>
      </c>
    </row>
    <row r="288" spans="1:30" x14ac:dyDescent="0.35">
      <c r="A288" s="229"/>
      <c r="B288" s="220"/>
      <c r="C288" s="220"/>
      <c r="D288" s="98"/>
      <c r="E288" s="98"/>
      <c r="F288" s="96" t="str">
        <f t="shared" si="16"/>
        <v/>
      </c>
      <c r="G288" s="97" t="str">
        <f t="shared" ca="1" si="17"/>
        <v/>
      </c>
      <c r="H288" s="97" t="str">
        <f t="shared" ca="1" si="18"/>
        <v/>
      </c>
      <c r="I288" s="219" t="str">
        <f t="shared" ca="1" si="19"/>
        <v/>
      </c>
      <c r="J288" s="238"/>
      <c r="K288" s="238"/>
      <c r="L288" s="239"/>
      <c r="M288" s="220"/>
      <c r="N288" s="231"/>
      <c r="O288" s="231"/>
      <c r="P288" s="232"/>
      <c r="Q288" s="233"/>
      <c r="R288" s="220"/>
      <c r="S288" s="233"/>
      <c r="T288" s="220"/>
      <c r="U288" s="227"/>
      <c r="V288" s="227"/>
      <c r="W288" s="242"/>
      <c r="X288" s="219"/>
      <c r="Y288" s="240"/>
      <c r="Z288" s="221"/>
      <c r="AA288" s="229"/>
      <c r="AB288" s="221"/>
      <c r="AC288" s="233" t="str">
        <f>IF(Q288="","",VLOOKUP(Q288,RawData!AA280:AB290,2,FALSE))</f>
        <v/>
      </c>
      <c r="AD288" s="221" t="str">
        <f>IF(R288="","",VLOOKUP(R288,RawData!X280:Y297,2,FALSE))</f>
        <v/>
      </c>
    </row>
    <row r="289" spans="1:30" x14ac:dyDescent="0.35">
      <c r="A289" s="229"/>
      <c r="B289" s="98"/>
      <c r="C289" s="228"/>
      <c r="D289" s="98"/>
      <c r="E289" s="98"/>
      <c r="F289" s="96" t="str">
        <f t="shared" si="16"/>
        <v/>
      </c>
      <c r="G289" s="97" t="str">
        <f t="shared" ca="1" si="17"/>
        <v/>
      </c>
      <c r="H289" s="97" t="str">
        <f t="shared" ca="1" si="18"/>
        <v/>
      </c>
      <c r="I289" s="219" t="str">
        <f t="shared" ca="1" si="19"/>
        <v/>
      </c>
      <c r="J289" s="238"/>
      <c r="K289" s="238"/>
      <c r="L289" s="223"/>
      <c r="M289" s="225"/>
      <c r="N289" s="226"/>
      <c r="O289" s="226"/>
      <c r="P289" s="232"/>
      <c r="Q289" s="223"/>
      <c r="R289" s="223"/>
      <c r="S289" s="223"/>
      <c r="T289" s="225"/>
      <c r="U289" s="223"/>
      <c r="V289" s="223"/>
      <c r="W289" s="223"/>
      <c r="X289" s="240"/>
      <c r="Y289" s="240"/>
      <c r="Z289" s="223"/>
      <c r="AA289" s="220"/>
      <c r="AB289" s="223"/>
      <c r="AC289" s="233" t="str">
        <f>IF(Q289="","",VLOOKUP(Q289,RawData!AA281:AB291,2,FALSE))</f>
        <v/>
      </c>
      <c r="AD289" s="221" t="str">
        <f>IF(R289="","",VLOOKUP(R289,RawData!X281:Y298,2,FALSE))</f>
        <v/>
      </c>
    </row>
    <row r="290" spans="1:30" x14ac:dyDescent="0.35">
      <c r="A290" s="229"/>
      <c r="B290" s="220"/>
      <c r="C290" s="220"/>
      <c r="D290" s="98"/>
      <c r="E290" s="98"/>
      <c r="F290" s="96" t="str">
        <f t="shared" si="16"/>
        <v/>
      </c>
      <c r="G290" s="97" t="str">
        <f t="shared" ca="1" si="17"/>
        <v/>
      </c>
      <c r="H290" s="97" t="str">
        <f t="shared" ca="1" si="18"/>
        <v/>
      </c>
      <c r="I290" s="219" t="str">
        <f t="shared" ca="1" si="19"/>
        <v/>
      </c>
      <c r="J290" s="238"/>
      <c r="K290" s="238"/>
      <c r="L290" s="239"/>
      <c r="M290" s="220"/>
      <c r="N290" s="231"/>
      <c r="O290" s="231"/>
      <c r="P290" s="232"/>
      <c r="Q290" s="233"/>
      <c r="R290" s="220"/>
      <c r="S290" s="233"/>
      <c r="T290" s="220"/>
      <c r="U290" s="227"/>
      <c r="V290" s="227"/>
      <c r="W290" s="242"/>
      <c r="X290" s="219"/>
      <c r="Y290" s="240"/>
      <c r="Z290" s="221"/>
      <c r="AA290" s="229"/>
      <c r="AB290" s="221"/>
      <c r="AC290" s="233" t="str">
        <f>IF(Q290="","",VLOOKUP(Q290,RawData!AA282:AB292,2,FALSE))</f>
        <v/>
      </c>
      <c r="AD290" s="221" t="str">
        <f>IF(R290="","",VLOOKUP(R290,RawData!X282:Y299,2,FALSE))</f>
        <v/>
      </c>
    </row>
    <row r="291" spans="1:30" x14ac:dyDescent="0.35">
      <c r="A291" s="229"/>
      <c r="B291" s="98"/>
      <c r="C291" s="228"/>
      <c r="D291" s="98"/>
      <c r="E291" s="98"/>
      <c r="F291" s="96" t="str">
        <f t="shared" si="16"/>
        <v/>
      </c>
      <c r="G291" s="97" t="str">
        <f t="shared" ca="1" si="17"/>
        <v/>
      </c>
      <c r="H291" s="97" t="str">
        <f t="shared" ca="1" si="18"/>
        <v/>
      </c>
      <c r="I291" s="219" t="str">
        <f t="shared" ca="1" si="19"/>
        <v/>
      </c>
      <c r="J291" s="238"/>
      <c r="K291" s="238"/>
      <c r="L291" s="223"/>
      <c r="M291" s="225"/>
      <c r="N291" s="226"/>
      <c r="O291" s="226"/>
      <c r="P291" s="232"/>
      <c r="Q291" s="223"/>
      <c r="R291" s="223"/>
      <c r="S291" s="223"/>
      <c r="T291" s="225"/>
      <c r="U291" s="223"/>
      <c r="V291" s="223"/>
      <c r="W291" s="223"/>
      <c r="X291" s="240"/>
      <c r="Y291" s="240"/>
      <c r="Z291" s="223"/>
      <c r="AA291" s="220"/>
      <c r="AB291" s="223"/>
      <c r="AC291" s="233" t="str">
        <f>IF(Q291="","",VLOOKUP(Q291,RawData!AA283:AB293,2,FALSE))</f>
        <v/>
      </c>
      <c r="AD291" s="221" t="str">
        <f>IF(R291="","",VLOOKUP(R291,RawData!X283:Y300,2,FALSE))</f>
        <v/>
      </c>
    </row>
    <row r="292" spans="1:30" x14ac:dyDescent="0.35">
      <c r="A292" s="229"/>
      <c r="B292" s="220"/>
      <c r="C292" s="220"/>
      <c r="D292" s="98"/>
      <c r="E292" s="98"/>
      <c r="F292" s="96" t="str">
        <f t="shared" si="16"/>
        <v/>
      </c>
      <c r="G292" s="97" t="str">
        <f t="shared" ca="1" si="17"/>
        <v/>
      </c>
      <c r="H292" s="97" t="str">
        <f t="shared" ca="1" si="18"/>
        <v/>
      </c>
      <c r="I292" s="219" t="str">
        <f t="shared" ca="1" si="19"/>
        <v/>
      </c>
      <c r="J292" s="238"/>
      <c r="K292" s="238"/>
      <c r="L292" s="239"/>
      <c r="M292" s="220"/>
      <c r="N292" s="231"/>
      <c r="O292" s="231"/>
      <c r="P292" s="232"/>
      <c r="Q292" s="233"/>
      <c r="R292" s="220"/>
      <c r="S292" s="233"/>
      <c r="T292" s="220"/>
      <c r="U292" s="227"/>
      <c r="V292" s="227"/>
      <c r="W292" s="242"/>
      <c r="X292" s="219"/>
      <c r="Y292" s="240"/>
      <c r="Z292" s="221"/>
      <c r="AA292" s="229"/>
      <c r="AB292" s="221"/>
      <c r="AC292" s="233" t="str">
        <f>IF(Q292="","",VLOOKUP(Q292,RawData!AA284:AB294,2,FALSE))</f>
        <v/>
      </c>
      <c r="AD292" s="221" t="str">
        <f>IF(R292="","",VLOOKUP(R292,RawData!X284:Y301,2,FALSE))</f>
        <v/>
      </c>
    </row>
    <row r="293" spans="1:30" x14ac:dyDescent="0.35">
      <c r="A293" s="229"/>
      <c r="B293" s="98"/>
      <c r="C293" s="228"/>
      <c r="D293" s="98"/>
      <c r="E293" s="98"/>
      <c r="F293" s="96" t="str">
        <f t="shared" si="16"/>
        <v/>
      </c>
      <c r="G293" s="97" t="str">
        <f t="shared" ca="1" si="17"/>
        <v/>
      </c>
      <c r="H293" s="97" t="str">
        <f t="shared" ca="1" si="18"/>
        <v/>
      </c>
      <c r="I293" s="219" t="str">
        <f t="shared" ca="1" si="19"/>
        <v/>
      </c>
      <c r="J293" s="238"/>
      <c r="K293" s="238"/>
      <c r="L293" s="223"/>
      <c r="M293" s="225"/>
      <c r="N293" s="226"/>
      <c r="O293" s="226"/>
      <c r="P293" s="232"/>
      <c r="Q293" s="223"/>
      <c r="R293" s="223"/>
      <c r="S293" s="223"/>
      <c r="T293" s="225"/>
      <c r="U293" s="223"/>
      <c r="V293" s="223"/>
      <c r="W293" s="223"/>
      <c r="X293" s="240"/>
      <c r="Y293" s="240"/>
      <c r="Z293" s="223"/>
      <c r="AA293" s="220"/>
      <c r="AB293" s="223"/>
      <c r="AC293" s="233" t="str">
        <f>IF(Q293="","",VLOOKUP(Q293,RawData!AA285:AB295,2,FALSE))</f>
        <v/>
      </c>
      <c r="AD293" s="221" t="str">
        <f>IF(R293="","",VLOOKUP(R293,RawData!X285:Y302,2,FALSE))</f>
        <v/>
      </c>
    </row>
    <row r="294" spans="1:30" x14ac:dyDescent="0.35">
      <c r="A294" s="229"/>
      <c r="B294" s="220"/>
      <c r="C294" s="220"/>
      <c r="D294" s="98"/>
      <c r="E294" s="98"/>
      <c r="F294" s="96" t="str">
        <f t="shared" ref="F294:F357" si="20">IF(O294&gt;0.75*N294,"ACV OVER 75% SPENT. START VARIATION/REPLACEMENT PROCESS","")</f>
        <v/>
      </c>
      <c r="G294" s="97" t="str">
        <f t="shared" ref="G294:G357" ca="1" si="21">IF(K294="","",IF(K294-NOW()&lt;180,"START CONTRACT VARIATION",""))</f>
        <v/>
      </c>
      <c r="H294" s="97" t="str">
        <f t="shared" ref="H294:H357" ca="1" si="22">IF(K294="","",IF(K294-NOW()&lt;365,"START REPLACEMENT PROCESS",""))</f>
        <v/>
      </c>
      <c r="I294" s="219" t="str">
        <f t="shared" ca="1" si="19"/>
        <v/>
      </c>
      <c r="J294" s="238"/>
      <c r="K294" s="238"/>
      <c r="L294" s="239"/>
      <c r="M294" s="220"/>
      <c r="N294" s="231"/>
      <c r="O294" s="231"/>
      <c r="P294" s="232"/>
      <c r="Q294" s="233"/>
      <c r="R294" s="220"/>
      <c r="S294" s="233"/>
      <c r="T294" s="220"/>
      <c r="U294" s="227"/>
      <c r="V294" s="227"/>
      <c r="W294" s="242"/>
      <c r="X294" s="219"/>
      <c r="Y294" s="240"/>
      <c r="Z294" s="221"/>
      <c r="AA294" s="229"/>
      <c r="AB294" s="221"/>
      <c r="AC294" s="233" t="str">
        <f>IF(Q294="","",VLOOKUP(Q294,RawData!AA286:AB296,2,FALSE))</f>
        <v/>
      </c>
      <c r="AD294" s="221" t="str">
        <f>IF(R294="","",VLOOKUP(R294,RawData!X286:Y303,2,FALSE))</f>
        <v/>
      </c>
    </row>
    <row r="295" spans="1:30" x14ac:dyDescent="0.35">
      <c r="A295" s="229"/>
      <c r="B295" s="98"/>
      <c r="C295" s="228"/>
      <c r="D295" s="98"/>
      <c r="E295" s="98"/>
      <c r="F295" s="96" t="str">
        <f t="shared" si="20"/>
        <v/>
      </c>
      <c r="G295" s="97" t="str">
        <f t="shared" ca="1" si="21"/>
        <v/>
      </c>
      <c r="H295" s="97" t="str">
        <f t="shared" ca="1" si="22"/>
        <v/>
      </c>
      <c r="I295" s="219" t="str">
        <f t="shared" ca="1" si="19"/>
        <v/>
      </c>
      <c r="J295" s="238"/>
      <c r="K295" s="238"/>
      <c r="L295" s="223"/>
      <c r="M295" s="225"/>
      <c r="N295" s="226"/>
      <c r="O295" s="226"/>
      <c r="P295" s="232"/>
      <c r="Q295" s="223"/>
      <c r="R295" s="223"/>
      <c r="S295" s="223"/>
      <c r="T295" s="225"/>
      <c r="U295" s="223"/>
      <c r="V295" s="223"/>
      <c r="W295" s="223"/>
      <c r="X295" s="240"/>
      <c r="Y295" s="240"/>
      <c r="Z295" s="223"/>
      <c r="AA295" s="220"/>
      <c r="AB295" s="223"/>
      <c r="AC295" s="233" t="str">
        <f>IF(Q295="","",VLOOKUP(Q295,RawData!AA287:AB297,2,FALSE))</f>
        <v/>
      </c>
      <c r="AD295" s="221" t="str">
        <f>IF(R295="","",VLOOKUP(R295,RawData!X287:Y304,2,FALSE))</f>
        <v/>
      </c>
    </row>
    <row r="296" spans="1:30" x14ac:dyDescent="0.35">
      <c r="A296" s="229"/>
      <c r="B296" s="220"/>
      <c r="C296" s="220"/>
      <c r="D296" s="98"/>
      <c r="E296" s="98"/>
      <c r="F296" s="96" t="str">
        <f t="shared" si="20"/>
        <v/>
      </c>
      <c r="G296" s="97" t="str">
        <f t="shared" ca="1" si="21"/>
        <v/>
      </c>
      <c r="H296" s="97" t="str">
        <f t="shared" ca="1" si="22"/>
        <v/>
      </c>
      <c r="I296" s="219" t="str">
        <f t="shared" ca="1" si="19"/>
        <v/>
      </c>
      <c r="J296" s="238"/>
      <c r="K296" s="238"/>
      <c r="L296" s="239"/>
      <c r="M296" s="220"/>
      <c r="N296" s="231"/>
      <c r="O296" s="231"/>
      <c r="P296" s="232"/>
      <c r="Q296" s="233"/>
      <c r="R296" s="220"/>
      <c r="S296" s="233"/>
      <c r="T296" s="220"/>
      <c r="U296" s="227"/>
      <c r="V296" s="227"/>
      <c r="W296" s="242"/>
      <c r="X296" s="219"/>
      <c r="Y296" s="240"/>
      <c r="Z296" s="221"/>
      <c r="AA296" s="229"/>
      <c r="AB296" s="221"/>
      <c r="AC296" s="233" t="str">
        <f>IF(Q296="","",VLOOKUP(Q296,RawData!AA288:AB298,2,FALSE))</f>
        <v/>
      </c>
      <c r="AD296" s="221" t="str">
        <f>IF(R296="","",VLOOKUP(R296,RawData!X288:Y305,2,FALSE))</f>
        <v/>
      </c>
    </row>
    <row r="297" spans="1:30" x14ac:dyDescent="0.35">
      <c r="A297" s="229"/>
      <c r="B297" s="98"/>
      <c r="C297" s="228"/>
      <c r="D297" s="98"/>
      <c r="E297" s="98"/>
      <c r="F297" s="96" t="str">
        <f t="shared" si="20"/>
        <v/>
      </c>
      <c r="G297" s="97" t="str">
        <f t="shared" ca="1" si="21"/>
        <v/>
      </c>
      <c r="H297" s="97" t="str">
        <f t="shared" ca="1" si="22"/>
        <v/>
      </c>
      <c r="I297" s="219" t="str">
        <f t="shared" ca="1" si="19"/>
        <v/>
      </c>
      <c r="J297" s="238"/>
      <c r="K297" s="238"/>
      <c r="L297" s="223"/>
      <c r="M297" s="225"/>
      <c r="N297" s="226"/>
      <c r="O297" s="226"/>
      <c r="P297" s="232"/>
      <c r="Q297" s="223"/>
      <c r="R297" s="223"/>
      <c r="S297" s="223"/>
      <c r="T297" s="225"/>
      <c r="U297" s="223"/>
      <c r="V297" s="223"/>
      <c r="W297" s="223"/>
      <c r="X297" s="240"/>
      <c r="Y297" s="240"/>
      <c r="Z297" s="223"/>
      <c r="AA297" s="220"/>
      <c r="AB297" s="223"/>
      <c r="AC297" s="233" t="str">
        <f>IF(Q297="","",VLOOKUP(Q297,RawData!AA289:AB299,2,FALSE))</f>
        <v/>
      </c>
      <c r="AD297" s="221" t="str">
        <f>IF(R297="","",VLOOKUP(R297,RawData!X289:Y306,2,FALSE))</f>
        <v/>
      </c>
    </row>
    <row r="298" spans="1:30" x14ac:dyDescent="0.35">
      <c r="A298" s="229"/>
      <c r="B298" s="220"/>
      <c r="C298" s="220"/>
      <c r="D298" s="98"/>
      <c r="E298" s="98"/>
      <c r="F298" s="96" t="str">
        <f t="shared" si="20"/>
        <v/>
      </c>
      <c r="G298" s="97" t="str">
        <f t="shared" ca="1" si="21"/>
        <v/>
      </c>
      <c r="H298" s="97" t="str">
        <f t="shared" ca="1" si="22"/>
        <v/>
      </c>
      <c r="I298" s="219" t="str">
        <f t="shared" ca="1" si="19"/>
        <v/>
      </c>
      <c r="J298" s="238"/>
      <c r="K298" s="238"/>
      <c r="L298" s="239"/>
      <c r="M298" s="220"/>
      <c r="N298" s="231"/>
      <c r="O298" s="231"/>
      <c r="P298" s="232"/>
      <c r="Q298" s="233"/>
      <c r="R298" s="220"/>
      <c r="S298" s="233"/>
      <c r="T298" s="220"/>
      <c r="U298" s="227"/>
      <c r="V298" s="227"/>
      <c r="W298" s="242"/>
      <c r="X298" s="219"/>
      <c r="Y298" s="240"/>
      <c r="Z298" s="221"/>
      <c r="AA298" s="229"/>
      <c r="AB298" s="221"/>
      <c r="AC298" s="233" t="str">
        <f>IF(Q298="","",VLOOKUP(Q298,RawData!AA290:AB300,2,FALSE))</f>
        <v/>
      </c>
      <c r="AD298" s="221" t="str">
        <f>IF(R298="","",VLOOKUP(R298,RawData!X290:Y307,2,FALSE))</f>
        <v/>
      </c>
    </row>
    <row r="299" spans="1:30" x14ac:dyDescent="0.35">
      <c r="A299" s="229"/>
      <c r="B299" s="98"/>
      <c r="C299" s="228"/>
      <c r="D299" s="98"/>
      <c r="E299" s="98"/>
      <c r="F299" s="96" t="str">
        <f t="shared" si="20"/>
        <v/>
      </c>
      <c r="G299" s="97" t="str">
        <f t="shared" ca="1" si="21"/>
        <v/>
      </c>
      <c r="H299" s="97" t="str">
        <f t="shared" ca="1" si="22"/>
        <v/>
      </c>
      <c r="I299" s="219" t="str">
        <f t="shared" ca="1" si="19"/>
        <v/>
      </c>
      <c r="J299" s="238"/>
      <c r="K299" s="238"/>
      <c r="L299" s="223"/>
      <c r="M299" s="225"/>
      <c r="N299" s="226"/>
      <c r="O299" s="226"/>
      <c r="P299" s="232"/>
      <c r="Q299" s="223"/>
      <c r="R299" s="223"/>
      <c r="S299" s="223"/>
      <c r="T299" s="225"/>
      <c r="U299" s="223"/>
      <c r="V299" s="223"/>
      <c r="W299" s="223"/>
      <c r="X299" s="240"/>
      <c r="Y299" s="240"/>
      <c r="Z299" s="223"/>
      <c r="AA299" s="220"/>
      <c r="AB299" s="223"/>
      <c r="AC299" s="233" t="str">
        <f>IF(Q299="","",VLOOKUP(Q299,RawData!AA291:AB301,2,FALSE))</f>
        <v/>
      </c>
      <c r="AD299" s="221" t="str">
        <f>IF(R299="","",VLOOKUP(R299,RawData!X291:Y308,2,FALSE))</f>
        <v/>
      </c>
    </row>
    <row r="300" spans="1:30" x14ac:dyDescent="0.35">
      <c r="A300" s="229"/>
      <c r="B300" s="220"/>
      <c r="C300" s="220"/>
      <c r="D300" s="98"/>
      <c r="E300" s="98"/>
      <c r="F300" s="96" t="str">
        <f t="shared" si="20"/>
        <v/>
      </c>
      <c r="G300" s="97" t="str">
        <f t="shared" ca="1" si="21"/>
        <v/>
      </c>
      <c r="H300" s="97" t="str">
        <f t="shared" ca="1" si="22"/>
        <v/>
      </c>
      <c r="I300" s="219" t="str">
        <f t="shared" ca="1" si="19"/>
        <v/>
      </c>
      <c r="J300" s="238"/>
      <c r="K300" s="238"/>
      <c r="L300" s="239"/>
      <c r="M300" s="220"/>
      <c r="N300" s="231"/>
      <c r="O300" s="231"/>
      <c r="P300" s="232"/>
      <c r="Q300" s="233"/>
      <c r="R300" s="220"/>
      <c r="S300" s="233"/>
      <c r="T300" s="220"/>
      <c r="U300" s="227"/>
      <c r="V300" s="227"/>
      <c r="W300" s="242"/>
      <c r="X300" s="219"/>
      <c r="Y300" s="240"/>
      <c r="Z300" s="221"/>
      <c r="AA300" s="229"/>
      <c r="AB300" s="221"/>
      <c r="AC300" s="233" t="str">
        <f>IF(Q300="","",VLOOKUP(Q300,RawData!AA292:AB302,2,FALSE))</f>
        <v/>
      </c>
      <c r="AD300" s="221" t="str">
        <f>IF(R300="","",VLOOKUP(R300,RawData!X292:Y309,2,FALSE))</f>
        <v/>
      </c>
    </row>
    <row r="301" spans="1:30" x14ac:dyDescent="0.35">
      <c r="A301" s="229"/>
      <c r="B301" s="98"/>
      <c r="C301" s="228"/>
      <c r="D301" s="98"/>
      <c r="E301" s="98"/>
      <c r="F301" s="96" t="str">
        <f t="shared" si="20"/>
        <v/>
      </c>
      <c r="G301" s="97" t="str">
        <f t="shared" ca="1" si="21"/>
        <v/>
      </c>
      <c r="H301" s="97" t="str">
        <f t="shared" ca="1" si="22"/>
        <v/>
      </c>
      <c r="I301" s="219" t="str">
        <f t="shared" ca="1" si="19"/>
        <v/>
      </c>
      <c r="J301" s="238"/>
      <c r="K301" s="238"/>
      <c r="L301" s="223"/>
      <c r="M301" s="225"/>
      <c r="N301" s="226"/>
      <c r="O301" s="226"/>
      <c r="P301" s="232"/>
      <c r="Q301" s="223"/>
      <c r="R301" s="223"/>
      <c r="S301" s="223"/>
      <c r="T301" s="225"/>
      <c r="U301" s="223"/>
      <c r="V301" s="223"/>
      <c r="W301" s="223"/>
      <c r="X301" s="240"/>
      <c r="Y301" s="240"/>
      <c r="Z301" s="223"/>
      <c r="AA301" s="220"/>
      <c r="AB301" s="223"/>
      <c r="AC301" s="233" t="str">
        <f>IF(Q301="","",VLOOKUP(Q301,RawData!AA293:AB303,2,FALSE))</f>
        <v/>
      </c>
      <c r="AD301" s="221" t="str">
        <f>IF(R301="","",VLOOKUP(R301,RawData!X293:Y310,2,FALSE))</f>
        <v/>
      </c>
    </row>
    <row r="302" spans="1:30" x14ac:dyDescent="0.35">
      <c r="A302" s="229"/>
      <c r="B302" s="220"/>
      <c r="C302" s="220"/>
      <c r="D302" s="98"/>
      <c r="E302" s="98"/>
      <c r="F302" s="96" t="str">
        <f t="shared" si="20"/>
        <v/>
      </c>
      <c r="G302" s="97" t="str">
        <f t="shared" ca="1" si="21"/>
        <v/>
      </c>
      <c r="H302" s="97" t="str">
        <f t="shared" ca="1" si="22"/>
        <v/>
      </c>
      <c r="I302" s="219" t="str">
        <f t="shared" ca="1" si="19"/>
        <v/>
      </c>
      <c r="J302" s="238"/>
      <c r="K302" s="238"/>
      <c r="L302" s="239"/>
      <c r="M302" s="220"/>
      <c r="N302" s="231"/>
      <c r="O302" s="231"/>
      <c r="P302" s="232"/>
      <c r="Q302" s="233"/>
      <c r="R302" s="220"/>
      <c r="S302" s="233"/>
      <c r="T302" s="220"/>
      <c r="U302" s="227"/>
      <c r="V302" s="227"/>
      <c r="W302" s="242"/>
      <c r="X302" s="219"/>
      <c r="Y302" s="240"/>
      <c r="Z302" s="221"/>
      <c r="AA302" s="229"/>
      <c r="AB302" s="221"/>
      <c r="AC302" s="233" t="str">
        <f>IF(Q302="","",VLOOKUP(Q302,RawData!AA294:AB304,2,FALSE))</f>
        <v/>
      </c>
      <c r="AD302" s="221" t="str">
        <f>IF(R302="","",VLOOKUP(R302,RawData!X294:Y311,2,FALSE))</f>
        <v/>
      </c>
    </row>
    <row r="303" spans="1:30" x14ac:dyDescent="0.35">
      <c r="A303" s="229"/>
      <c r="B303" s="98"/>
      <c r="C303" s="228"/>
      <c r="D303" s="98"/>
      <c r="E303" s="98"/>
      <c r="F303" s="96" t="str">
        <f t="shared" si="20"/>
        <v/>
      </c>
      <c r="G303" s="97" t="str">
        <f t="shared" ca="1" si="21"/>
        <v/>
      </c>
      <c r="H303" s="97" t="str">
        <f t="shared" ca="1" si="22"/>
        <v/>
      </c>
      <c r="I303" s="219" t="str">
        <f t="shared" ca="1" si="19"/>
        <v/>
      </c>
      <c r="J303" s="238"/>
      <c r="K303" s="238"/>
      <c r="L303" s="223"/>
      <c r="M303" s="225"/>
      <c r="N303" s="226"/>
      <c r="O303" s="226"/>
      <c r="P303" s="232"/>
      <c r="Q303" s="223"/>
      <c r="R303" s="223"/>
      <c r="S303" s="223"/>
      <c r="T303" s="225"/>
      <c r="U303" s="223"/>
      <c r="V303" s="223"/>
      <c r="W303" s="223"/>
      <c r="X303" s="240"/>
      <c r="Y303" s="240"/>
      <c r="Z303" s="223"/>
      <c r="AA303" s="220"/>
      <c r="AB303" s="223"/>
      <c r="AC303" s="233" t="str">
        <f>IF(Q303="","",VLOOKUP(Q303,RawData!AA295:AB305,2,FALSE))</f>
        <v/>
      </c>
      <c r="AD303" s="221" t="str">
        <f>IF(R303="","",VLOOKUP(R303,RawData!X295:Y312,2,FALSE))</f>
        <v/>
      </c>
    </row>
    <row r="304" spans="1:30" x14ac:dyDescent="0.35">
      <c r="A304" s="229"/>
      <c r="B304" s="220"/>
      <c r="C304" s="220"/>
      <c r="D304" s="98"/>
      <c r="E304" s="98"/>
      <c r="F304" s="96" t="str">
        <f t="shared" si="20"/>
        <v/>
      </c>
      <c r="G304" s="97" t="str">
        <f t="shared" ca="1" si="21"/>
        <v/>
      </c>
      <c r="H304" s="97" t="str">
        <f t="shared" ca="1" si="22"/>
        <v/>
      </c>
      <c r="I304" s="219" t="str">
        <f t="shared" ca="1" si="19"/>
        <v/>
      </c>
      <c r="J304" s="238"/>
      <c r="K304" s="238"/>
      <c r="L304" s="239"/>
      <c r="M304" s="220"/>
      <c r="N304" s="231"/>
      <c r="O304" s="231"/>
      <c r="P304" s="232"/>
      <c r="Q304" s="233"/>
      <c r="R304" s="220"/>
      <c r="S304" s="233"/>
      <c r="T304" s="220"/>
      <c r="U304" s="227"/>
      <c r="V304" s="227"/>
      <c r="W304" s="242"/>
      <c r="X304" s="219"/>
      <c r="Y304" s="240"/>
      <c r="Z304" s="221"/>
      <c r="AA304" s="229"/>
      <c r="AB304" s="221"/>
      <c r="AC304" s="233" t="str">
        <f>IF(Q304="","",VLOOKUP(Q304,RawData!AA296:AB306,2,FALSE))</f>
        <v/>
      </c>
      <c r="AD304" s="221" t="str">
        <f>IF(R304="","",VLOOKUP(R304,RawData!X296:Y313,2,FALSE))</f>
        <v/>
      </c>
    </row>
    <row r="305" spans="1:30" x14ac:dyDescent="0.35">
      <c r="A305" s="229"/>
      <c r="B305" s="98"/>
      <c r="C305" s="228"/>
      <c r="D305" s="98"/>
      <c r="E305" s="98"/>
      <c r="F305" s="96" t="str">
        <f t="shared" si="20"/>
        <v/>
      </c>
      <c r="G305" s="97" t="str">
        <f t="shared" ca="1" si="21"/>
        <v/>
      </c>
      <c r="H305" s="97" t="str">
        <f t="shared" ca="1" si="22"/>
        <v/>
      </c>
      <c r="I305" s="219" t="str">
        <f t="shared" ca="1" si="19"/>
        <v/>
      </c>
      <c r="J305" s="238"/>
      <c r="K305" s="238"/>
      <c r="L305" s="223"/>
      <c r="M305" s="225"/>
      <c r="N305" s="226"/>
      <c r="O305" s="226"/>
      <c r="P305" s="232"/>
      <c r="Q305" s="223"/>
      <c r="R305" s="223"/>
      <c r="S305" s="223"/>
      <c r="T305" s="225"/>
      <c r="U305" s="223"/>
      <c r="V305" s="223"/>
      <c r="W305" s="223"/>
      <c r="X305" s="240"/>
      <c r="Y305" s="240"/>
      <c r="Z305" s="223"/>
      <c r="AA305" s="220"/>
      <c r="AB305" s="223"/>
      <c r="AC305" s="233" t="str">
        <f>IF(Q305="","",VLOOKUP(Q305,RawData!AA297:AB307,2,FALSE))</f>
        <v/>
      </c>
      <c r="AD305" s="221" t="str">
        <f>IF(R305="","",VLOOKUP(R305,RawData!X297:Y314,2,FALSE))</f>
        <v/>
      </c>
    </row>
    <row r="306" spans="1:30" x14ac:dyDescent="0.35">
      <c r="A306" s="229"/>
      <c r="B306" s="220"/>
      <c r="C306" s="220"/>
      <c r="D306" s="98"/>
      <c r="E306" s="98"/>
      <c r="F306" s="96" t="str">
        <f t="shared" si="20"/>
        <v/>
      </c>
      <c r="G306" s="97" t="str">
        <f t="shared" ca="1" si="21"/>
        <v/>
      </c>
      <c r="H306" s="97" t="str">
        <f t="shared" ca="1" si="22"/>
        <v/>
      </c>
      <c r="I306" s="219" t="str">
        <f t="shared" ca="1" si="19"/>
        <v/>
      </c>
      <c r="J306" s="238"/>
      <c r="K306" s="238"/>
      <c r="L306" s="239"/>
      <c r="M306" s="220"/>
      <c r="N306" s="231"/>
      <c r="O306" s="231"/>
      <c r="P306" s="232"/>
      <c r="Q306" s="233"/>
      <c r="R306" s="220"/>
      <c r="S306" s="233"/>
      <c r="T306" s="220"/>
      <c r="U306" s="227"/>
      <c r="V306" s="227"/>
      <c r="W306" s="242"/>
      <c r="X306" s="219"/>
      <c r="Y306" s="240"/>
      <c r="Z306" s="221"/>
      <c r="AA306" s="229"/>
      <c r="AB306" s="221"/>
      <c r="AC306" s="233" t="str">
        <f>IF(Q306="","",VLOOKUP(Q306,RawData!AA298:AB308,2,FALSE))</f>
        <v/>
      </c>
      <c r="AD306" s="221" t="str">
        <f>IF(R306="","",VLOOKUP(R306,RawData!X298:Y315,2,FALSE))</f>
        <v/>
      </c>
    </row>
    <row r="307" spans="1:30" x14ac:dyDescent="0.35">
      <c r="A307" s="229"/>
      <c r="B307" s="98"/>
      <c r="C307" s="228"/>
      <c r="D307" s="98"/>
      <c r="E307" s="98"/>
      <c r="F307" s="96" t="str">
        <f t="shared" si="20"/>
        <v/>
      </c>
      <c r="G307" s="97" t="str">
        <f t="shared" ca="1" si="21"/>
        <v/>
      </c>
      <c r="H307" s="97" t="str">
        <f t="shared" ca="1" si="22"/>
        <v/>
      </c>
      <c r="I307" s="219" t="str">
        <f t="shared" ca="1" si="19"/>
        <v/>
      </c>
      <c r="J307" s="238"/>
      <c r="K307" s="238"/>
      <c r="L307" s="223"/>
      <c r="M307" s="225"/>
      <c r="N307" s="226"/>
      <c r="O307" s="226"/>
      <c r="P307" s="232"/>
      <c r="Q307" s="223"/>
      <c r="R307" s="223"/>
      <c r="S307" s="223"/>
      <c r="T307" s="225"/>
      <c r="U307" s="223"/>
      <c r="V307" s="223"/>
      <c r="W307" s="223"/>
      <c r="X307" s="240"/>
      <c r="Y307" s="240"/>
      <c r="Z307" s="223"/>
      <c r="AA307" s="220"/>
      <c r="AB307" s="223"/>
      <c r="AC307" s="233" t="str">
        <f>IF(Q307="","",VLOOKUP(Q307,RawData!AA299:AB309,2,FALSE))</f>
        <v/>
      </c>
      <c r="AD307" s="221" t="str">
        <f>IF(R307="","",VLOOKUP(R307,RawData!X299:Y316,2,FALSE))</f>
        <v/>
      </c>
    </row>
    <row r="308" spans="1:30" x14ac:dyDescent="0.35">
      <c r="A308" s="229"/>
      <c r="B308" s="220"/>
      <c r="C308" s="220"/>
      <c r="D308" s="98"/>
      <c r="E308" s="98"/>
      <c r="F308" s="96" t="str">
        <f t="shared" si="20"/>
        <v/>
      </c>
      <c r="G308" s="97" t="str">
        <f t="shared" ca="1" si="21"/>
        <v/>
      </c>
      <c r="H308" s="97" t="str">
        <f t="shared" ca="1" si="22"/>
        <v/>
      </c>
      <c r="I308" s="219" t="str">
        <f t="shared" ca="1" si="19"/>
        <v/>
      </c>
      <c r="J308" s="238"/>
      <c r="K308" s="238"/>
      <c r="L308" s="239"/>
      <c r="M308" s="220"/>
      <c r="N308" s="231"/>
      <c r="O308" s="231"/>
      <c r="P308" s="232"/>
      <c r="Q308" s="233"/>
      <c r="R308" s="220"/>
      <c r="S308" s="233"/>
      <c r="T308" s="220"/>
      <c r="U308" s="227"/>
      <c r="V308" s="227"/>
      <c r="W308" s="242"/>
      <c r="X308" s="219"/>
      <c r="Y308" s="240"/>
      <c r="Z308" s="221"/>
      <c r="AA308" s="229"/>
      <c r="AB308" s="221"/>
      <c r="AC308" s="233" t="str">
        <f>IF(Q308="","",VLOOKUP(Q308,RawData!AA300:AB310,2,FALSE))</f>
        <v/>
      </c>
      <c r="AD308" s="221" t="str">
        <f>IF(R308="","",VLOOKUP(R308,RawData!X300:Y317,2,FALSE))</f>
        <v/>
      </c>
    </row>
    <row r="309" spans="1:30" x14ac:dyDescent="0.35">
      <c r="A309" s="229"/>
      <c r="B309" s="98"/>
      <c r="C309" s="228"/>
      <c r="D309" s="98"/>
      <c r="E309" s="98"/>
      <c r="F309" s="96" t="str">
        <f t="shared" si="20"/>
        <v/>
      </c>
      <c r="G309" s="97" t="str">
        <f t="shared" ca="1" si="21"/>
        <v/>
      </c>
      <c r="H309" s="97" t="str">
        <f t="shared" ca="1" si="22"/>
        <v/>
      </c>
      <c r="I309" s="219" t="str">
        <f t="shared" ca="1" si="19"/>
        <v/>
      </c>
      <c r="J309" s="238"/>
      <c r="K309" s="238"/>
      <c r="L309" s="223"/>
      <c r="M309" s="225"/>
      <c r="N309" s="226"/>
      <c r="O309" s="226"/>
      <c r="P309" s="232"/>
      <c r="Q309" s="223"/>
      <c r="R309" s="223"/>
      <c r="S309" s="223"/>
      <c r="T309" s="225"/>
      <c r="U309" s="223"/>
      <c r="V309" s="223"/>
      <c r="W309" s="223"/>
      <c r="X309" s="240"/>
      <c r="Y309" s="240"/>
      <c r="Z309" s="223"/>
      <c r="AA309" s="220"/>
      <c r="AB309" s="223"/>
      <c r="AC309" s="233" t="str">
        <f>IF(Q309="","",VLOOKUP(Q309,RawData!AA301:AB311,2,FALSE))</f>
        <v/>
      </c>
      <c r="AD309" s="221" t="str">
        <f>IF(R309="","",VLOOKUP(R309,RawData!X301:Y318,2,FALSE))</f>
        <v/>
      </c>
    </row>
    <row r="310" spans="1:30" x14ac:dyDescent="0.35">
      <c r="A310" s="229"/>
      <c r="B310" s="220"/>
      <c r="C310" s="220"/>
      <c r="D310" s="98"/>
      <c r="E310" s="98"/>
      <c r="F310" s="96" t="str">
        <f t="shared" si="20"/>
        <v/>
      </c>
      <c r="G310" s="97" t="str">
        <f t="shared" ca="1" si="21"/>
        <v/>
      </c>
      <c r="H310" s="97" t="str">
        <f t="shared" ca="1" si="22"/>
        <v/>
      </c>
      <c r="I310" s="219" t="str">
        <f t="shared" ca="1" si="19"/>
        <v/>
      </c>
      <c r="J310" s="238"/>
      <c r="K310" s="238"/>
      <c r="L310" s="239"/>
      <c r="M310" s="220"/>
      <c r="N310" s="231"/>
      <c r="O310" s="231"/>
      <c r="P310" s="232"/>
      <c r="Q310" s="233"/>
      <c r="R310" s="220"/>
      <c r="S310" s="233"/>
      <c r="T310" s="220"/>
      <c r="U310" s="227"/>
      <c r="V310" s="227"/>
      <c r="W310" s="242"/>
      <c r="X310" s="219"/>
      <c r="Y310" s="240"/>
      <c r="Z310" s="221"/>
      <c r="AA310" s="229"/>
      <c r="AB310" s="221"/>
      <c r="AC310" s="233" t="str">
        <f>IF(Q310="","",VLOOKUP(Q310,RawData!AA302:AB312,2,FALSE))</f>
        <v/>
      </c>
      <c r="AD310" s="221" t="str">
        <f>IF(R310="","",VLOOKUP(R310,RawData!X302:Y319,2,FALSE))</f>
        <v/>
      </c>
    </row>
    <row r="311" spans="1:30" x14ac:dyDescent="0.35">
      <c r="A311" s="229"/>
      <c r="B311" s="98"/>
      <c r="C311" s="228"/>
      <c r="D311" s="98"/>
      <c r="E311" s="98"/>
      <c r="F311" s="96" t="str">
        <f t="shared" si="20"/>
        <v/>
      </c>
      <c r="G311" s="97" t="str">
        <f t="shared" ca="1" si="21"/>
        <v/>
      </c>
      <c r="H311" s="97" t="str">
        <f t="shared" ca="1" si="22"/>
        <v/>
      </c>
      <c r="I311" s="219" t="str">
        <f t="shared" ca="1" si="19"/>
        <v/>
      </c>
      <c r="J311" s="238"/>
      <c r="K311" s="238"/>
      <c r="L311" s="223"/>
      <c r="M311" s="225"/>
      <c r="N311" s="226"/>
      <c r="O311" s="226"/>
      <c r="P311" s="232"/>
      <c r="Q311" s="223"/>
      <c r="R311" s="223"/>
      <c r="S311" s="223"/>
      <c r="T311" s="225"/>
      <c r="U311" s="223"/>
      <c r="V311" s="223"/>
      <c r="W311" s="223"/>
      <c r="X311" s="240"/>
      <c r="Y311" s="240"/>
      <c r="Z311" s="223"/>
      <c r="AA311" s="220"/>
      <c r="AB311" s="223"/>
      <c r="AC311" s="233" t="str">
        <f>IF(Q311="","",VLOOKUP(Q311,RawData!AA303:AB313,2,FALSE))</f>
        <v/>
      </c>
      <c r="AD311" s="221" t="str">
        <f>IF(R311="","",VLOOKUP(R311,RawData!X303:Y320,2,FALSE))</f>
        <v/>
      </c>
    </row>
    <row r="312" spans="1:30" x14ac:dyDescent="0.35">
      <c r="A312" s="229"/>
      <c r="B312" s="220"/>
      <c r="C312" s="220"/>
      <c r="D312" s="98"/>
      <c r="E312" s="98"/>
      <c r="F312" s="96" t="str">
        <f t="shared" si="20"/>
        <v/>
      </c>
      <c r="G312" s="97" t="str">
        <f t="shared" ca="1" si="21"/>
        <v/>
      </c>
      <c r="H312" s="97" t="str">
        <f t="shared" ca="1" si="22"/>
        <v/>
      </c>
      <c r="I312" s="219" t="str">
        <f t="shared" ca="1" si="19"/>
        <v/>
      </c>
      <c r="J312" s="238"/>
      <c r="K312" s="238"/>
      <c r="L312" s="239"/>
      <c r="M312" s="220"/>
      <c r="N312" s="231"/>
      <c r="O312" s="231"/>
      <c r="P312" s="232"/>
      <c r="Q312" s="233"/>
      <c r="R312" s="220"/>
      <c r="S312" s="233"/>
      <c r="T312" s="220"/>
      <c r="U312" s="227"/>
      <c r="V312" s="227"/>
      <c r="W312" s="242"/>
      <c r="X312" s="219"/>
      <c r="Y312" s="240"/>
      <c r="Z312" s="221"/>
      <c r="AA312" s="229"/>
      <c r="AB312" s="221"/>
      <c r="AC312" s="233" t="str">
        <f>IF(Q312="","",VLOOKUP(Q312,RawData!AA304:AB314,2,FALSE))</f>
        <v/>
      </c>
      <c r="AD312" s="221" t="str">
        <f>IF(R312="","",VLOOKUP(R312,RawData!X304:Y321,2,FALSE))</f>
        <v/>
      </c>
    </row>
    <row r="313" spans="1:30" x14ac:dyDescent="0.35">
      <c r="A313" s="229"/>
      <c r="B313" s="98"/>
      <c r="C313" s="228"/>
      <c r="D313" s="98"/>
      <c r="E313" s="98"/>
      <c r="F313" s="96" t="str">
        <f t="shared" si="20"/>
        <v/>
      </c>
      <c r="G313" s="97" t="str">
        <f t="shared" ca="1" si="21"/>
        <v/>
      </c>
      <c r="H313" s="97" t="str">
        <f t="shared" ca="1" si="22"/>
        <v/>
      </c>
      <c r="I313" s="219" t="str">
        <f t="shared" ca="1" si="19"/>
        <v/>
      </c>
      <c r="J313" s="238"/>
      <c r="K313" s="238"/>
      <c r="L313" s="223"/>
      <c r="M313" s="225"/>
      <c r="N313" s="226"/>
      <c r="O313" s="226"/>
      <c r="P313" s="232"/>
      <c r="Q313" s="223"/>
      <c r="R313" s="223"/>
      <c r="S313" s="223"/>
      <c r="T313" s="225"/>
      <c r="U313" s="223"/>
      <c r="V313" s="223"/>
      <c r="W313" s="223"/>
      <c r="X313" s="240"/>
      <c r="Y313" s="240"/>
      <c r="Z313" s="223"/>
      <c r="AA313" s="220"/>
      <c r="AB313" s="223"/>
      <c r="AC313" s="233" t="str">
        <f>IF(Q313="","",VLOOKUP(Q313,RawData!AA305:AB315,2,FALSE))</f>
        <v/>
      </c>
      <c r="AD313" s="221" t="str">
        <f>IF(R313="","",VLOOKUP(R313,RawData!X305:Y322,2,FALSE))</f>
        <v/>
      </c>
    </row>
    <row r="314" spans="1:30" x14ac:dyDescent="0.35">
      <c r="A314" s="229"/>
      <c r="B314" s="220"/>
      <c r="C314" s="220"/>
      <c r="D314" s="98"/>
      <c r="E314" s="98"/>
      <c r="F314" s="96" t="str">
        <f t="shared" si="20"/>
        <v/>
      </c>
      <c r="G314" s="97" t="str">
        <f t="shared" ca="1" si="21"/>
        <v/>
      </c>
      <c r="H314" s="97" t="str">
        <f t="shared" ca="1" si="22"/>
        <v/>
      </c>
      <c r="I314" s="219" t="str">
        <f t="shared" ca="1" si="19"/>
        <v/>
      </c>
      <c r="J314" s="238"/>
      <c r="K314" s="238"/>
      <c r="L314" s="239"/>
      <c r="M314" s="220"/>
      <c r="N314" s="231"/>
      <c r="O314" s="231"/>
      <c r="P314" s="232"/>
      <c r="Q314" s="233"/>
      <c r="R314" s="220"/>
      <c r="S314" s="233"/>
      <c r="T314" s="220"/>
      <c r="U314" s="227"/>
      <c r="V314" s="227"/>
      <c r="W314" s="242"/>
      <c r="X314" s="219"/>
      <c r="Y314" s="240"/>
      <c r="Z314" s="221"/>
      <c r="AA314" s="229"/>
      <c r="AB314" s="221"/>
      <c r="AC314" s="233" t="str">
        <f>IF(Q314="","",VLOOKUP(Q314,RawData!AA306:AB316,2,FALSE))</f>
        <v/>
      </c>
      <c r="AD314" s="221" t="str">
        <f>IF(R314="","",VLOOKUP(R314,RawData!X306:Y323,2,FALSE))</f>
        <v/>
      </c>
    </row>
    <row r="315" spans="1:30" x14ac:dyDescent="0.35">
      <c r="A315" s="229"/>
      <c r="B315" s="98"/>
      <c r="C315" s="228"/>
      <c r="D315" s="98"/>
      <c r="E315" s="98"/>
      <c r="F315" s="96" t="str">
        <f t="shared" si="20"/>
        <v/>
      </c>
      <c r="G315" s="97" t="str">
        <f t="shared" ca="1" si="21"/>
        <v/>
      </c>
      <c r="H315" s="97" t="str">
        <f t="shared" ca="1" si="22"/>
        <v/>
      </c>
      <c r="I315" s="219" t="str">
        <f t="shared" ca="1" si="19"/>
        <v/>
      </c>
      <c r="J315" s="238"/>
      <c r="K315" s="238"/>
      <c r="L315" s="223"/>
      <c r="M315" s="225"/>
      <c r="N315" s="226"/>
      <c r="O315" s="226"/>
      <c r="P315" s="232"/>
      <c r="Q315" s="223"/>
      <c r="R315" s="223"/>
      <c r="S315" s="223"/>
      <c r="T315" s="225"/>
      <c r="U315" s="223"/>
      <c r="V315" s="223"/>
      <c r="W315" s="223"/>
      <c r="X315" s="240"/>
      <c r="Y315" s="240"/>
      <c r="Z315" s="223"/>
      <c r="AA315" s="220"/>
      <c r="AB315" s="223"/>
      <c r="AC315" s="233" t="str">
        <f>IF(Q315="","",VLOOKUP(Q315,RawData!AA307:AB317,2,FALSE))</f>
        <v/>
      </c>
      <c r="AD315" s="221" t="str">
        <f>IF(R315="","",VLOOKUP(R315,RawData!X307:Y324,2,FALSE))</f>
        <v/>
      </c>
    </row>
    <row r="316" spans="1:30" x14ac:dyDescent="0.35">
      <c r="A316" s="229"/>
      <c r="B316" s="220"/>
      <c r="C316" s="220"/>
      <c r="D316" s="98"/>
      <c r="E316" s="98"/>
      <c r="F316" s="96" t="str">
        <f t="shared" si="20"/>
        <v/>
      </c>
      <c r="G316" s="97" t="str">
        <f t="shared" ca="1" si="21"/>
        <v/>
      </c>
      <c r="H316" s="97" t="str">
        <f t="shared" ca="1" si="22"/>
        <v/>
      </c>
      <c r="I316" s="219" t="str">
        <f t="shared" ca="1" si="19"/>
        <v/>
      </c>
      <c r="J316" s="238"/>
      <c r="K316" s="238"/>
      <c r="L316" s="239"/>
      <c r="M316" s="220"/>
      <c r="N316" s="231"/>
      <c r="O316" s="231"/>
      <c r="P316" s="232"/>
      <c r="Q316" s="233"/>
      <c r="R316" s="220"/>
      <c r="S316" s="233"/>
      <c r="T316" s="220"/>
      <c r="U316" s="227"/>
      <c r="V316" s="227"/>
      <c r="W316" s="242"/>
      <c r="X316" s="219"/>
      <c r="Y316" s="240"/>
      <c r="Z316" s="221"/>
      <c r="AA316" s="229"/>
      <c r="AB316" s="221"/>
      <c r="AC316" s="233" t="str">
        <f>IF(Q316="","",VLOOKUP(Q316,RawData!AA308:AB318,2,FALSE))</f>
        <v/>
      </c>
      <c r="AD316" s="221" t="str">
        <f>IF(R316="","",VLOOKUP(R316,RawData!X308:Y325,2,FALSE))</f>
        <v/>
      </c>
    </row>
    <row r="317" spans="1:30" x14ac:dyDescent="0.35">
      <c r="A317" s="229"/>
      <c r="B317" s="98"/>
      <c r="C317" s="228"/>
      <c r="D317" s="98"/>
      <c r="E317" s="98"/>
      <c r="F317" s="96" t="str">
        <f t="shared" si="20"/>
        <v/>
      </c>
      <c r="G317" s="97" t="str">
        <f t="shared" ca="1" si="21"/>
        <v/>
      </c>
      <c r="H317" s="97" t="str">
        <f t="shared" ca="1" si="22"/>
        <v/>
      </c>
      <c r="I317" s="219" t="str">
        <f t="shared" ca="1" si="19"/>
        <v/>
      </c>
      <c r="J317" s="238"/>
      <c r="K317" s="238"/>
      <c r="L317" s="223"/>
      <c r="M317" s="225"/>
      <c r="N317" s="226"/>
      <c r="O317" s="226"/>
      <c r="P317" s="232"/>
      <c r="Q317" s="223"/>
      <c r="R317" s="223"/>
      <c r="S317" s="223"/>
      <c r="T317" s="225"/>
      <c r="U317" s="223"/>
      <c r="V317" s="223"/>
      <c r="W317" s="223"/>
      <c r="X317" s="240"/>
      <c r="Y317" s="240"/>
      <c r="Z317" s="223"/>
      <c r="AA317" s="220"/>
      <c r="AB317" s="223"/>
      <c r="AC317" s="233" t="str">
        <f>IF(Q317="","",VLOOKUP(Q317,RawData!AA309:AB319,2,FALSE))</f>
        <v/>
      </c>
      <c r="AD317" s="221" t="str">
        <f>IF(R317="","",VLOOKUP(R317,RawData!X309:Y326,2,FALSE))</f>
        <v/>
      </c>
    </row>
    <row r="318" spans="1:30" x14ac:dyDescent="0.35">
      <c r="A318" s="229"/>
      <c r="B318" s="220"/>
      <c r="C318" s="220"/>
      <c r="D318" s="98"/>
      <c r="E318" s="98"/>
      <c r="F318" s="96" t="str">
        <f t="shared" si="20"/>
        <v/>
      </c>
      <c r="G318" s="97" t="str">
        <f t="shared" ca="1" si="21"/>
        <v/>
      </c>
      <c r="H318" s="97" t="str">
        <f t="shared" ca="1" si="22"/>
        <v/>
      </c>
      <c r="I318" s="219" t="str">
        <f t="shared" ca="1" si="19"/>
        <v/>
      </c>
      <c r="J318" s="238"/>
      <c r="K318" s="238"/>
      <c r="L318" s="239"/>
      <c r="M318" s="220"/>
      <c r="N318" s="231"/>
      <c r="O318" s="231"/>
      <c r="P318" s="232"/>
      <c r="Q318" s="233"/>
      <c r="R318" s="220"/>
      <c r="S318" s="233"/>
      <c r="T318" s="220"/>
      <c r="U318" s="227"/>
      <c r="V318" s="227"/>
      <c r="W318" s="242"/>
      <c r="X318" s="219"/>
      <c r="Y318" s="240"/>
      <c r="Z318" s="221"/>
      <c r="AA318" s="229"/>
      <c r="AB318" s="221"/>
      <c r="AC318" s="233" t="str">
        <f>IF(Q318="","",VLOOKUP(Q318,RawData!AA310:AB320,2,FALSE))</f>
        <v/>
      </c>
      <c r="AD318" s="221" t="str">
        <f>IF(R318="","",VLOOKUP(R318,RawData!X310:Y327,2,FALSE))</f>
        <v/>
      </c>
    </row>
    <row r="319" spans="1:30" x14ac:dyDescent="0.35">
      <c r="A319" s="229"/>
      <c r="B319" s="98"/>
      <c r="C319" s="228"/>
      <c r="D319" s="98"/>
      <c r="E319" s="98"/>
      <c r="F319" s="96" t="str">
        <f t="shared" si="20"/>
        <v/>
      </c>
      <c r="G319" s="97" t="str">
        <f t="shared" ca="1" si="21"/>
        <v/>
      </c>
      <c r="H319" s="97" t="str">
        <f t="shared" ca="1" si="22"/>
        <v/>
      </c>
      <c r="I319" s="219" t="str">
        <f t="shared" ca="1" si="19"/>
        <v/>
      </c>
      <c r="J319" s="238"/>
      <c r="K319" s="238"/>
      <c r="L319" s="223"/>
      <c r="M319" s="225"/>
      <c r="N319" s="226"/>
      <c r="O319" s="226"/>
      <c r="P319" s="232"/>
      <c r="Q319" s="223"/>
      <c r="R319" s="223"/>
      <c r="S319" s="223"/>
      <c r="T319" s="225"/>
      <c r="U319" s="223"/>
      <c r="V319" s="223"/>
      <c r="W319" s="223"/>
      <c r="X319" s="240"/>
      <c r="Y319" s="240"/>
      <c r="Z319" s="223"/>
      <c r="AA319" s="220"/>
      <c r="AB319" s="223"/>
      <c r="AC319" s="233" t="str">
        <f>IF(Q319="","",VLOOKUP(Q319,RawData!AA311:AB321,2,FALSE))</f>
        <v/>
      </c>
      <c r="AD319" s="221" t="str">
        <f>IF(R319="","",VLOOKUP(R319,RawData!X311:Y328,2,FALSE))</f>
        <v/>
      </c>
    </row>
    <row r="320" spans="1:30" x14ac:dyDescent="0.35">
      <c r="A320" s="229"/>
      <c r="B320" s="220"/>
      <c r="C320" s="220"/>
      <c r="D320" s="98"/>
      <c r="E320" s="98"/>
      <c r="F320" s="96" t="str">
        <f t="shared" si="20"/>
        <v/>
      </c>
      <c r="G320" s="97" t="str">
        <f t="shared" ca="1" si="21"/>
        <v/>
      </c>
      <c r="H320" s="97" t="str">
        <f t="shared" ca="1" si="22"/>
        <v/>
      </c>
      <c r="I320" s="219" t="str">
        <f t="shared" ca="1" si="19"/>
        <v/>
      </c>
      <c r="J320" s="238"/>
      <c r="K320" s="238"/>
      <c r="L320" s="239"/>
      <c r="M320" s="220"/>
      <c r="N320" s="231"/>
      <c r="O320" s="231"/>
      <c r="P320" s="232"/>
      <c r="Q320" s="233"/>
      <c r="R320" s="220"/>
      <c r="S320" s="233"/>
      <c r="T320" s="220"/>
      <c r="U320" s="227"/>
      <c r="V320" s="227"/>
      <c r="W320" s="242"/>
      <c r="X320" s="219"/>
      <c r="Y320" s="240"/>
      <c r="Z320" s="221"/>
      <c r="AA320" s="229"/>
      <c r="AB320" s="221"/>
      <c r="AC320" s="233" t="str">
        <f>IF(Q320="","",VLOOKUP(Q320,RawData!AA312:AB322,2,FALSE))</f>
        <v/>
      </c>
      <c r="AD320" s="221" t="str">
        <f>IF(R320="","",VLOOKUP(R320,RawData!X312:Y329,2,FALSE))</f>
        <v/>
      </c>
    </row>
    <row r="321" spans="1:30" x14ac:dyDescent="0.35">
      <c r="A321" s="229"/>
      <c r="B321" s="98"/>
      <c r="C321" s="228"/>
      <c r="D321" s="98"/>
      <c r="E321" s="98"/>
      <c r="F321" s="96" t="str">
        <f t="shared" si="20"/>
        <v/>
      </c>
      <c r="G321" s="97" t="str">
        <f t="shared" ca="1" si="21"/>
        <v/>
      </c>
      <c r="H321" s="97" t="str">
        <f t="shared" ca="1" si="22"/>
        <v/>
      </c>
      <c r="I321" s="219" t="str">
        <f t="shared" ca="1" si="19"/>
        <v/>
      </c>
      <c r="J321" s="238"/>
      <c r="K321" s="238"/>
      <c r="L321" s="223"/>
      <c r="M321" s="225"/>
      <c r="N321" s="226"/>
      <c r="O321" s="226"/>
      <c r="P321" s="232"/>
      <c r="Q321" s="223"/>
      <c r="R321" s="223"/>
      <c r="S321" s="223"/>
      <c r="T321" s="225"/>
      <c r="U321" s="223"/>
      <c r="V321" s="223"/>
      <c r="W321" s="223"/>
      <c r="X321" s="240"/>
      <c r="Y321" s="240"/>
      <c r="Z321" s="223"/>
      <c r="AA321" s="220"/>
      <c r="AB321" s="223"/>
      <c r="AC321" s="233" t="str">
        <f>IF(Q321="","",VLOOKUP(Q321,RawData!AA313:AB323,2,FALSE))</f>
        <v/>
      </c>
      <c r="AD321" s="221" t="str">
        <f>IF(R321="","",VLOOKUP(R321,RawData!X313:Y330,2,FALSE))</f>
        <v/>
      </c>
    </row>
    <row r="322" spans="1:30" x14ac:dyDescent="0.35">
      <c r="A322" s="229"/>
      <c r="B322" s="220"/>
      <c r="C322" s="220"/>
      <c r="D322" s="98"/>
      <c r="E322" s="98"/>
      <c r="F322" s="96" t="str">
        <f t="shared" si="20"/>
        <v/>
      </c>
      <c r="G322" s="97" t="str">
        <f t="shared" ca="1" si="21"/>
        <v/>
      </c>
      <c r="H322" s="97" t="str">
        <f t="shared" ca="1" si="22"/>
        <v/>
      </c>
      <c r="I322" s="219" t="str">
        <f t="shared" ca="1" si="19"/>
        <v/>
      </c>
      <c r="J322" s="238"/>
      <c r="K322" s="238"/>
      <c r="L322" s="239"/>
      <c r="M322" s="220"/>
      <c r="N322" s="231"/>
      <c r="O322" s="231"/>
      <c r="P322" s="232"/>
      <c r="Q322" s="233"/>
      <c r="R322" s="220"/>
      <c r="S322" s="233"/>
      <c r="T322" s="220"/>
      <c r="U322" s="227"/>
      <c r="V322" s="227"/>
      <c r="W322" s="242"/>
      <c r="X322" s="219"/>
      <c r="Y322" s="240"/>
      <c r="Z322" s="221"/>
      <c r="AA322" s="229"/>
      <c r="AB322" s="221"/>
      <c r="AC322" s="233" t="str">
        <f>IF(Q322="","",VLOOKUP(Q322,RawData!AA314:AB324,2,FALSE))</f>
        <v/>
      </c>
      <c r="AD322" s="221" t="str">
        <f>IF(R322="","",VLOOKUP(R322,RawData!X314:Y331,2,FALSE))</f>
        <v/>
      </c>
    </row>
    <row r="323" spans="1:30" x14ac:dyDescent="0.35">
      <c r="A323" s="229"/>
      <c r="B323" s="98"/>
      <c r="C323" s="228"/>
      <c r="D323" s="98"/>
      <c r="E323" s="98"/>
      <c r="F323" s="96" t="str">
        <f t="shared" si="20"/>
        <v/>
      </c>
      <c r="G323" s="97" t="str">
        <f t="shared" ca="1" si="21"/>
        <v/>
      </c>
      <c r="H323" s="97" t="str">
        <f t="shared" ca="1" si="22"/>
        <v/>
      </c>
      <c r="I323" s="219" t="str">
        <f t="shared" ca="1" si="19"/>
        <v/>
      </c>
      <c r="J323" s="238"/>
      <c r="K323" s="238"/>
      <c r="L323" s="223"/>
      <c r="M323" s="225"/>
      <c r="N323" s="226"/>
      <c r="O323" s="226"/>
      <c r="P323" s="232"/>
      <c r="Q323" s="223"/>
      <c r="R323" s="223"/>
      <c r="S323" s="223"/>
      <c r="T323" s="225"/>
      <c r="U323" s="223"/>
      <c r="V323" s="223"/>
      <c r="W323" s="223"/>
      <c r="X323" s="240"/>
      <c r="Y323" s="240"/>
      <c r="Z323" s="223"/>
      <c r="AA323" s="220"/>
      <c r="AB323" s="223"/>
      <c r="AC323" s="233" t="str">
        <f>IF(Q323="","",VLOOKUP(Q323,RawData!AA315:AB325,2,FALSE))</f>
        <v/>
      </c>
      <c r="AD323" s="221" t="str">
        <f>IF(R323="","",VLOOKUP(R323,RawData!X315:Y332,2,FALSE))</f>
        <v/>
      </c>
    </row>
    <row r="324" spans="1:30" x14ac:dyDescent="0.35">
      <c r="A324" s="229"/>
      <c r="B324" s="220"/>
      <c r="C324" s="220"/>
      <c r="D324" s="98"/>
      <c r="E324" s="98"/>
      <c r="F324" s="96" t="str">
        <f t="shared" si="20"/>
        <v/>
      </c>
      <c r="G324" s="97" t="str">
        <f t="shared" ca="1" si="21"/>
        <v/>
      </c>
      <c r="H324" s="97" t="str">
        <f t="shared" ca="1" si="22"/>
        <v/>
      </c>
      <c r="I324" s="219" t="str">
        <f t="shared" ca="1" si="19"/>
        <v/>
      </c>
      <c r="J324" s="238"/>
      <c r="K324" s="238"/>
      <c r="L324" s="239"/>
      <c r="M324" s="220"/>
      <c r="N324" s="231"/>
      <c r="O324" s="231"/>
      <c r="P324" s="232"/>
      <c r="Q324" s="233"/>
      <c r="R324" s="220"/>
      <c r="S324" s="233"/>
      <c r="T324" s="220"/>
      <c r="U324" s="227"/>
      <c r="V324" s="227"/>
      <c r="W324" s="242"/>
      <c r="X324" s="219"/>
      <c r="Y324" s="240"/>
      <c r="Z324" s="221"/>
      <c r="AA324" s="229"/>
      <c r="AB324" s="221"/>
      <c r="AC324" s="233" t="str">
        <f>IF(Q324="","",VLOOKUP(Q324,RawData!AA316:AB326,2,FALSE))</f>
        <v/>
      </c>
      <c r="AD324" s="221" t="str">
        <f>IF(R324="","",VLOOKUP(R324,RawData!X316:Y333,2,FALSE))</f>
        <v/>
      </c>
    </row>
    <row r="325" spans="1:30" x14ac:dyDescent="0.35">
      <c r="A325" s="229"/>
      <c r="B325" s="98"/>
      <c r="C325" s="228"/>
      <c r="D325" s="98"/>
      <c r="E325" s="98"/>
      <c r="F325" s="96" t="str">
        <f t="shared" si="20"/>
        <v/>
      </c>
      <c r="G325" s="97" t="str">
        <f t="shared" ca="1" si="21"/>
        <v/>
      </c>
      <c r="H325" s="97" t="str">
        <f t="shared" ca="1" si="22"/>
        <v/>
      </c>
      <c r="I325" s="219" t="str">
        <f t="shared" ca="1" si="19"/>
        <v/>
      </c>
      <c r="J325" s="238"/>
      <c r="K325" s="238"/>
      <c r="L325" s="223"/>
      <c r="M325" s="225"/>
      <c r="N325" s="226"/>
      <c r="O325" s="226"/>
      <c r="P325" s="232"/>
      <c r="Q325" s="223"/>
      <c r="R325" s="223"/>
      <c r="S325" s="223"/>
      <c r="T325" s="225"/>
      <c r="U325" s="223"/>
      <c r="V325" s="223"/>
      <c r="W325" s="223"/>
      <c r="X325" s="240"/>
      <c r="Y325" s="240"/>
      <c r="Z325" s="223"/>
      <c r="AA325" s="220"/>
      <c r="AB325" s="223"/>
      <c r="AC325" s="233" t="str">
        <f>IF(Q325="","",VLOOKUP(Q325,RawData!AA317:AB327,2,FALSE))</f>
        <v/>
      </c>
      <c r="AD325" s="221" t="str">
        <f>IF(R325="","",VLOOKUP(R325,RawData!X317:Y334,2,FALSE))</f>
        <v/>
      </c>
    </row>
    <row r="326" spans="1:30" x14ac:dyDescent="0.35">
      <c r="A326" s="229"/>
      <c r="B326" s="220"/>
      <c r="C326" s="220"/>
      <c r="D326" s="98"/>
      <c r="E326" s="98"/>
      <c r="F326" s="96" t="str">
        <f t="shared" si="20"/>
        <v/>
      </c>
      <c r="G326" s="97" t="str">
        <f t="shared" ca="1" si="21"/>
        <v/>
      </c>
      <c r="H326" s="97" t="str">
        <f t="shared" ca="1" si="22"/>
        <v/>
      </c>
      <c r="I326" s="219" t="str">
        <f t="shared" ca="1" si="19"/>
        <v/>
      </c>
      <c r="J326" s="238"/>
      <c r="K326" s="238"/>
      <c r="L326" s="239"/>
      <c r="M326" s="220"/>
      <c r="N326" s="231"/>
      <c r="O326" s="231"/>
      <c r="P326" s="232"/>
      <c r="Q326" s="233"/>
      <c r="R326" s="220"/>
      <c r="S326" s="233"/>
      <c r="T326" s="220"/>
      <c r="U326" s="227"/>
      <c r="V326" s="227"/>
      <c r="W326" s="242"/>
      <c r="X326" s="219"/>
      <c r="Y326" s="240"/>
      <c r="Z326" s="221"/>
      <c r="AA326" s="229"/>
      <c r="AB326" s="221"/>
      <c r="AC326" s="233" t="str">
        <f>IF(Q326="","",VLOOKUP(Q326,RawData!AA318:AB328,2,FALSE))</f>
        <v/>
      </c>
      <c r="AD326" s="221" t="str">
        <f>IF(R326="","",VLOOKUP(R326,RawData!X318:Y335,2,FALSE))</f>
        <v/>
      </c>
    </row>
    <row r="327" spans="1:30" x14ac:dyDescent="0.35">
      <c r="A327" s="229"/>
      <c r="B327" s="98"/>
      <c r="C327" s="228"/>
      <c r="D327" s="98"/>
      <c r="E327" s="98"/>
      <c r="F327" s="96" t="str">
        <f t="shared" si="20"/>
        <v/>
      </c>
      <c r="G327" s="97" t="str">
        <f t="shared" ca="1" si="21"/>
        <v/>
      </c>
      <c r="H327" s="97" t="str">
        <f t="shared" ca="1" si="22"/>
        <v/>
      </c>
      <c r="I327" s="219" t="str">
        <f t="shared" ca="1" si="19"/>
        <v/>
      </c>
      <c r="J327" s="238"/>
      <c r="K327" s="238"/>
      <c r="L327" s="223"/>
      <c r="M327" s="225"/>
      <c r="N327" s="226"/>
      <c r="O327" s="226"/>
      <c r="P327" s="232"/>
      <c r="Q327" s="223"/>
      <c r="R327" s="223"/>
      <c r="S327" s="223"/>
      <c r="T327" s="225"/>
      <c r="U327" s="223"/>
      <c r="V327" s="223"/>
      <c r="W327" s="223"/>
      <c r="X327" s="240"/>
      <c r="Y327" s="240"/>
      <c r="Z327" s="223"/>
      <c r="AA327" s="220"/>
      <c r="AB327" s="223"/>
      <c r="AC327" s="233" t="str">
        <f>IF(Q327="","",VLOOKUP(Q327,RawData!AA319:AB329,2,FALSE))</f>
        <v/>
      </c>
      <c r="AD327" s="221" t="str">
        <f>IF(R327="","",VLOOKUP(R327,RawData!X319:Y336,2,FALSE))</f>
        <v/>
      </c>
    </row>
    <row r="328" spans="1:30" x14ac:dyDescent="0.35">
      <c r="A328" s="229"/>
      <c r="B328" s="220"/>
      <c r="C328" s="220"/>
      <c r="D328" s="98"/>
      <c r="E328" s="98"/>
      <c r="F328" s="96" t="str">
        <f t="shared" si="20"/>
        <v/>
      </c>
      <c r="G328" s="97" t="str">
        <f t="shared" ca="1" si="21"/>
        <v/>
      </c>
      <c r="H328" s="97" t="str">
        <f t="shared" ca="1" si="22"/>
        <v/>
      </c>
      <c r="I328" s="219" t="str">
        <f t="shared" ca="1" si="19"/>
        <v/>
      </c>
      <c r="J328" s="238"/>
      <c r="K328" s="238"/>
      <c r="L328" s="239"/>
      <c r="M328" s="220"/>
      <c r="N328" s="231"/>
      <c r="O328" s="231"/>
      <c r="P328" s="232"/>
      <c r="Q328" s="233"/>
      <c r="R328" s="220"/>
      <c r="S328" s="233"/>
      <c r="T328" s="220"/>
      <c r="U328" s="227"/>
      <c r="V328" s="227"/>
      <c r="W328" s="242"/>
      <c r="X328" s="219"/>
      <c r="Y328" s="240"/>
      <c r="Z328" s="221"/>
      <c r="AA328" s="229"/>
      <c r="AB328" s="221"/>
      <c r="AC328" s="233" t="str">
        <f>IF(Q328="","",VLOOKUP(Q328,RawData!AA320:AB330,2,FALSE))</f>
        <v/>
      </c>
      <c r="AD328" s="221" t="str">
        <f>IF(R328="","",VLOOKUP(R328,RawData!X320:Y337,2,FALSE))</f>
        <v/>
      </c>
    </row>
    <row r="329" spans="1:30" x14ac:dyDescent="0.35">
      <c r="A329" s="229"/>
      <c r="B329" s="98"/>
      <c r="C329" s="228"/>
      <c r="D329" s="98"/>
      <c r="E329" s="98"/>
      <c r="F329" s="96" t="str">
        <f t="shared" si="20"/>
        <v/>
      </c>
      <c r="G329" s="97" t="str">
        <f t="shared" ca="1" si="21"/>
        <v/>
      </c>
      <c r="H329" s="97" t="str">
        <f t="shared" ca="1" si="22"/>
        <v/>
      </c>
      <c r="I329" s="219" t="str">
        <f t="shared" ca="1" si="19"/>
        <v/>
      </c>
      <c r="J329" s="238"/>
      <c r="K329" s="238"/>
      <c r="L329" s="223"/>
      <c r="M329" s="225"/>
      <c r="N329" s="226"/>
      <c r="O329" s="226"/>
      <c r="P329" s="232"/>
      <c r="Q329" s="223"/>
      <c r="R329" s="223"/>
      <c r="S329" s="223"/>
      <c r="T329" s="225"/>
      <c r="U329" s="223"/>
      <c r="V329" s="223"/>
      <c r="W329" s="223"/>
      <c r="X329" s="240"/>
      <c r="Y329" s="240"/>
      <c r="Z329" s="223"/>
      <c r="AA329" s="220"/>
      <c r="AB329" s="223"/>
      <c r="AC329" s="233" t="str">
        <f>IF(Q329="","",VLOOKUP(Q329,RawData!AA321:AB331,2,FALSE))</f>
        <v/>
      </c>
      <c r="AD329" s="221" t="str">
        <f>IF(R329="","",VLOOKUP(R329,RawData!X321:Y338,2,FALSE))</f>
        <v/>
      </c>
    </row>
    <row r="330" spans="1:30" x14ac:dyDescent="0.35">
      <c r="A330" s="229"/>
      <c r="B330" s="220"/>
      <c r="C330" s="220"/>
      <c r="D330" s="98"/>
      <c r="E330" s="98"/>
      <c r="F330" s="96" t="str">
        <f t="shared" si="20"/>
        <v/>
      </c>
      <c r="G330" s="97" t="str">
        <f t="shared" ca="1" si="21"/>
        <v/>
      </c>
      <c r="H330" s="97" t="str">
        <f t="shared" ca="1" si="22"/>
        <v/>
      </c>
      <c r="I330" s="219" t="str">
        <f t="shared" ca="1" si="19"/>
        <v/>
      </c>
      <c r="J330" s="238"/>
      <c r="K330" s="238"/>
      <c r="L330" s="239"/>
      <c r="M330" s="220"/>
      <c r="N330" s="231"/>
      <c r="O330" s="231"/>
      <c r="P330" s="232"/>
      <c r="Q330" s="233"/>
      <c r="R330" s="220"/>
      <c r="S330" s="233"/>
      <c r="T330" s="220"/>
      <c r="U330" s="227"/>
      <c r="V330" s="227"/>
      <c r="W330" s="242"/>
      <c r="X330" s="219"/>
      <c r="Y330" s="240"/>
      <c r="Z330" s="221"/>
      <c r="AA330" s="229"/>
      <c r="AB330" s="221"/>
      <c r="AC330" s="233" t="str">
        <f>IF(Q330="","",VLOOKUP(Q330,RawData!AA322:AB332,2,FALSE))</f>
        <v/>
      </c>
      <c r="AD330" s="221" t="str">
        <f>IF(R330="","",VLOOKUP(R330,RawData!X322:Y339,2,FALSE))</f>
        <v/>
      </c>
    </row>
    <row r="331" spans="1:30" x14ac:dyDescent="0.35">
      <c r="A331" s="229"/>
      <c r="B331" s="98"/>
      <c r="C331" s="228"/>
      <c r="D331" s="98"/>
      <c r="E331" s="98"/>
      <c r="F331" s="96" t="str">
        <f t="shared" si="20"/>
        <v/>
      </c>
      <c r="G331" s="97" t="str">
        <f t="shared" ca="1" si="21"/>
        <v/>
      </c>
      <c r="H331" s="97" t="str">
        <f t="shared" ca="1" si="22"/>
        <v/>
      </c>
      <c r="I331" s="219" t="str">
        <f t="shared" ca="1" si="19"/>
        <v/>
      </c>
      <c r="J331" s="238"/>
      <c r="K331" s="238"/>
      <c r="L331" s="223"/>
      <c r="M331" s="225"/>
      <c r="N331" s="226"/>
      <c r="O331" s="226"/>
      <c r="P331" s="232"/>
      <c r="Q331" s="223"/>
      <c r="R331" s="223"/>
      <c r="S331" s="223"/>
      <c r="T331" s="225"/>
      <c r="U331" s="223"/>
      <c r="V331" s="223"/>
      <c r="W331" s="223"/>
      <c r="X331" s="240"/>
      <c r="Y331" s="240"/>
      <c r="Z331" s="223"/>
      <c r="AA331" s="220"/>
      <c r="AB331" s="223"/>
      <c r="AC331" s="233" t="str">
        <f>IF(Q331="","",VLOOKUP(Q331,RawData!AA323:AB333,2,FALSE))</f>
        <v/>
      </c>
      <c r="AD331" s="221" t="str">
        <f>IF(R331="","",VLOOKUP(R331,RawData!X323:Y340,2,FALSE))</f>
        <v/>
      </c>
    </row>
    <row r="332" spans="1:30" x14ac:dyDescent="0.35">
      <c r="A332" s="229"/>
      <c r="B332" s="220"/>
      <c r="C332" s="220"/>
      <c r="D332" s="98"/>
      <c r="E332" s="98"/>
      <c r="F332" s="96" t="str">
        <f t="shared" si="20"/>
        <v/>
      </c>
      <c r="G332" s="97" t="str">
        <f t="shared" ca="1" si="21"/>
        <v/>
      </c>
      <c r="H332" s="97" t="str">
        <f t="shared" ca="1" si="22"/>
        <v/>
      </c>
      <c r="I332" s="219" t="str">
        <f t="shared" ref="I332:I395" ca="1" si="23">IF(H332="","","yes")</f>
        <v/>
      </c>
      <c r="J332" s="238"/>
      <c r="K332" s="238"/>
      <c r="L332" s="239"/>
      <c r="M332" s="220"/>
      <c r="N332" s="231"/>
      <c r="O332" s="231"/>
      <c r="P332" s="232"/>
      <c r="Q332" s="233"/>
      <c r="R332" s="220"/>
      <c r="S332" s="233"/>
      <c r="T332" s="220"/>
      <c r="U332" s="227"/>
      <c r="V332" s="227"/>
      <c r="W332" s="242"/>
      <c r="X332" s="219"/>
      <c r="Y332" s="240"/>
      <c r="Z332" s="221"/>
      <c r="AA332" s="229"/>
      <c r="AB332" s="221"/>
      <c r="AC332" s="233" t="str">
        <f>IF(Q332="","",VLOOKUP(Q332,RawData!AA324:AB334,2,FALSE))</f>
        <v/>
      </c>
      <c r="AD332" s="221" t="str">
        <f>IF(R332="","",VLOOKUP(R332,RawData!X324:Y341,2,FALSE))</f>
        <v/>
      </c>
    </row>
    <row r="333" spans="1:30" x14ac:dyDescent="0.35">
      <c r="A333" s="229"/>
      <c r="B333" s="98"/>
      <c r="C333" s="228"/>
      <c r="D333" s="98"/>
      <c r="E333" s="98"/>
      <c r="F333" s="96" t="str">
        <f t="shared" si="20"/>
        <v/>
      </c>
      <c r="G333" s="97" t="str">
        <f t="shared" ca="1" si="21"/>
        <v/>
      </c>
      <c r="H333" s="97" t="str">
        <f t="shared" ca="1" si="22"/>
        <v/>
      </c>
      <c r="I333" s="219" t="str">
        <f t="shared" ca="1" si="23"/>
        <v/>
      </c>
      <c r="J333" s="238"/>
      <c r="K333" s="238"/>
      <c r="L333" s="223"/>
      <c r="M333" s="225"/>
      <c r="N333" s="226"/>
      <c r="O333" s="226"/>
      <c r="P333" s="232"/>
      <c r="Q333" s="223"/>
      <c r="R333" s="223"/>
      <c r="S333" s="223"/>
      <c r="T333" s="225"/>
      <c r="U333" s="223"/>
      <c r="V333" s="223"/>
      <c r="W333" s="223"/>
      <c r="X333" s="240"/>
      <c r="Y333" s="240"/>
      <c r="Z333" s="223"/>
      <c r="AA333" s="220"/>
      <c r="AB333" s="223"/>
      <c r="AC333" s="233" t="str">
        <f>IF(Q333="","",VLOOKUP(Q333,RawData!AA325:AB335,2,FALSE))</f>
        <v/>
      </c>
      <c r="AD333" s="221" t="str">
        <f>IF(R333="","",VLOOKUP(R333,RawData!X325:Y342,2,FALSE))</f>
        <v/>
      </c>
    </row>
    <row r="334" spans="1:30" x14ac:dyDescent="0.35">
      <c r="A334" s="229"/>
      <c r="B334" s="220"/>
      <c r="C334" s="220"/>
      <c r="D334" s="98"/>
      <c r="E334" s="98"/>
      <c r="F334" s="96" t="str">
        <f t="shared" si="20"/>
        <v/>
      </c>
      <c r="G334" s="97" t="str">
        <f t="shared" ca="1" si="21"/>
        <v/>
      </c>
      <c r="H334" s="97" t="str">
        <f t="shared" ca="1" si="22"/>
        <v/>
      </c>
      <c r="I334" s="219" t="str">
        <f t="shared" ca="1" si="23"/>
        <v/>
      </c>
      <c r="J334" s="238"/>
      <c r="K334" s="238"/>
      <c r="L334" s="239"/>
      <c r="M334" s="220"/>
      <c r="N334" s="231"/>
      <c r="O334" s="231"/>
      <c r="P334" s="232"/>
      <c r="Q334" s="233"/>
      <c r="R334" s="220"/>
      <c r="S334" s="233"/>
      <c r="T334" s="220"/>
      <c r="U334" s="227"/>
      <c r="V334" s="227"/>
      <c r="W334" s="242"/>
      <c r="X334" s="219"/>
      <c r="Y334" s="240"/>
      <c r="Z334" s="221"/>
      <c r="AA334" s="229"/>
      <c r="AB334" s="221"/>
      <c r="AC334" s="233" t="str">
        <f>IF(Q334="","",VLOOKUP(Q334,RawData!AA326:AB336,2,FALSE))</f>
        <v/>
      </c>
      <c r="AD334" s="221" t="str">
        <f>IF(R334="","",VLOOKUP(R334,RawData!X326:Y343,2,FALSE))</f>
        <v/>
      </c>
    </row>
    <row r="335" spans="1:30" x14ac:dyDescent="0.35">
      <c r="A335" s="229"/>
      <c r="B335" s="98"/>
      <c r="C335" s="228"/>
      <c r="D335" s="98"/>
      <c r="E335" s="98"/>
      <c r="F335" s="96" t="str">
        <f t="shared" si="20"/>
        <v/>
      </c>
      <c r="G335" s="97" t="str">
        <f t="shared" ca="1" si="21"/>
        <v/>
      </c>
      <c r="H335" s="97" t="str">
        <f t="shared" ca="1" si="22"/>
        <v/>
      </c>
      <c r="I335" s="219" t="str">
        <f t="shared" ca="1" si="23"/>
        <v/>
      </c>
      <c r="J335" s="238"/>
      <c r="K335" s="238"/>
      <c r="L335" s="223"/>
      <c r="M335" s="225"/>
      <c r="N335" s="226"/>
      <c r="O335" s="226"/>
      <c r="P335" s="232"/>
      <c r="Q335" s="223"/>
      <c r="R335" s="223"/>
      <c r="S335" s="223"/>
      <c r="T335" s="225"/>
      <c r="U335" s="223"/>
      <c r="V335" s="223"/>
      <c r="W335" s="223"/>
      <c r="X335" s="240"/>
      <c r="Y335" s="240"/>
      <c r="Z335" s="223"/>
      <c r="AA335" s="220"/>
      <c r="AB335" s="223"/>
      <c r="AC335" s="233" t="str">
        <f>IF(Q335="","",VLOOKUP(Q335,RawData!AA327:AB337,2,FALSE))</f>
        <v/>
      </c>
      <c r="AD335" s="221" t="str">
        <f>IF(R335="","",VLOOKUP(R335,RawData!X327:Y344,2,FALSE))</f>
        <v/>
      </c>
    </row>
    <row r="336" spans="1:30" x14ac:dyDescent="0.35">
      <c r="A336" s="229"/>
      <c r="B336" s="220"/>
      <c r="C336" s="220"/>
      <c r="D336" s="98"/>
      <c r="E336" s="98"/>
      <c r="F336" s="96" t="str">
        <f t="shared" si="20"/>
        <v/>
      </c>
      <c r="G336" s="97" t="str">
        <f t="shared" ca="1" si="21"/>
        <v/>
      </c>
      <c r="H336" s="97" t="str">
        <f t="shared" ca="1" si="22"/>
        <v/>
      </c>
      <c r="I336" s="219" t="str">
        <f t="shared" ca="1" si="23"/>
        <v/>
      </c>
      <c r="J336" s="238"/>
      <c r="K336" s="238"/>
      <c r="L336" s="239"/>
      <c r="M336" s="220"/>
      <c r="N336" s="231"/>
      <c r="O336" s="231"/>
      <c r="P336" s="232"/>
      <c r="Q336" s="233"/>
      <c r="R336" s="220"/>
      <c r="S336" s="233"/>
      <c r="T336" s="220"/>
      <c r="U336" s="227"/>
      <c r="V336" s="227"/>
      <c r="W336" s="242"/>
      <c r="X336" s="219"/>
      <c r="Y336" s="240"/>
      <c r="Z336" s="221"/>
      <c r="AA336" s="229"/>
      <c r="AB336" s="221"/>
      <c r="AC336" s="233" t="str">
        <f>IF(Q336="","",VLOOKUP(Q336,RawData!AA328:AB338,2,FALSE))</f>
        <v/>
      </c>
      <c r="AD336" s="221" t="str">
        <f>IF(R336="","",VLOOKUP(R336,RawData!X328:Y345,2,FALSE))</f>
        <v/>
      </c>
    </row>
    <row r="337" spans="1:30" x14ac:dyDescent="0.35">
      <c r="A337" s="229"/>
      <c r="B337" s="98"/>
      <c r="C337" s="228"/>
      <c r="D337" s="98"/>
      <c r="E337" s="98"/>
      <c r="F337" s="96" t="str">
        <f t="shared" si="20"/>
        <v/>
      </c>
      <c r="G337" s="97" t="str">
        <f t="shared" ca="1" si="21"/>
        <v/>
      </c>
      <c r="H337" s="97" t="str">
        <f t="shared" ca="1" si="22"/>
        <v/>
      </c>
      <c r="I337" s="219" t="str">
        <f t="shared" ca="1" si="23"/>
        <v/>
      </c>
      <c r="J337" s="238"/>
      <c r="K337" s="238"/>
      <c r="L337" s="223"/>
      <c r="M337" s="225"/>
      <c r="N337" s="226"/>
      <c r="O337" s="226"/>
      <c r="P337" s="232"/>
      <c r="Q337" s="223"/>
      <c r="R337" s="223"/>
      <c r="S337" s="223"/>
      <c r="T337" s="225"/>
      <c r="U337" s="223"/>
      <c r="V337" s="223"/>
      <c r="W337" s="223"/>
      <c r="X337" s="240"/>
      <c r="Y337" s="240"/>
      <c r="Z337" s="223"/>
      <c r="AA337" s="220"/>
      <c r="AB337" s="223"/>
      <c r="AC337" s="233" t="str">
        <f>IF(Q337="","",VLOOKUP(Q337,RawData!AA329:AB339,2,FALSE))</f>
        <v/>
      </c>
      <c r="AD337" s="221" t="str">
        <f>IF(R337="","",VLOOKUP(R337,RawData!X329:Y346,2,FALSE))</f>
        <v/>
      </c>
    </row>
    <row r="338" spans="1:30" x14ac:dyDescent="0.35">
      <c r="A338" s="229"/>
      <c r="B338" s="220"/>
      <c r="C338" s="220"/>
      <c r="D338" s="98"/>
      <c r="E338" s="98"/>
      <c r="F338" s="96" t="str">
        <f t="shared" si="20"/>
        <v/>
      </c>
      <c r="G338" s="97" t="str">
        <f t="shared" ca="1" si="21"/>
        <v/>
      </c>
      <c r="H338" s="97" t="str">
        <f t="shared" ca="1" si="22"/>
        <v/>
      </c>
      <c r="I338" s="219" t="str">
        <f t="shared" ca="1" si="23"/>
        <v/>
      </c>
      <c r="J338" s="238"/>
      <c r="K338" s="238"/>
      <c r="L338" s="239"/>
      <c r="M338" s="220"/>
      <c r="N338" s="231"/>
      <c r="O338" s="231"/>
      <c r="P338" s="232"/>
      <c r="Q338" s="233"/>
      <c r="R338" s="220"/>
      <c r="S338" s="233"/>
      <c r="T338" s="220"/>
      <c r="U338" s="227"/>
      <c r="V338" s="227"/>
      <c r="W338" s="242"/>
      <c r="X338" s="219"/>
      <c r="Y338" s="240"/>
      <c r="Z338" s="221"/>
      <c r="AA338" s="229"/>
      <c r="AB338" s="221"/>
      <c r="AC338" s="233" t="str">
        <f>IF(Q338="","",VLOOKUP(Q338,RawData!AA330:AB340,2,FALSE))</f>
        <v/>
      </c>
      <c r="AD338" s="221" t="str">
        <f>IF(R338="","",VLOOKUP(R338,RawData!X330:Y347,2,FALSE))</f>
        <v/>
      </c>
    </row>
    <row r="339" spans="1:30" x14ac:dyDescent="0.35">
      <c r="A339" s="229"/>
      <c r="B339" s="98"/>
      <c r="C339" s="228"/>
      <c r="D339" s="98"/>
      <c r="E339" s="98"/>
      <c r="F339" s="96" t="str">
        <f t="shared" si="20"/>
        <v/>
      </c>
      <c r="G339" s="97" t="str">
        <f t="shared" ca="1" si="21"/>
        <v/>
      </c>
      <c r="H339" s="97" t="str">
        <f t="shared" ca="1" si="22"/>
        <v/>
      </c>
      <c r="I339" s="219" t="str">
        <f t="shared" ca="1" si="23"/>
        <v/>
      </c>
      <c r="J339" s="238"/>
      <c r="K339" s="238"/>
      <c r="L339" s="223"/>
      <c r="M339" s="225"/>
      <c r="N339" s="226"/>
      <c r="O339" s="226"/>
      <c r="P339" s="232"/>
      <c r="Q339" s="223"/>
      <c r="R339" s="223"/>
      <c r="S339" s="223"/>
      <c r="T339" s="225"/>
      <c r="U339" s="223"/>
      <c r="V339" s="223"/>
      <c r="W339" s="223"/>
      <c r="X339" s="240"/>
      <c r="Y339" s="240"/>
      <c r="Z339" s="223"/>
      <c r="AA339" s="220"/>
      <c r="AB339" s="223"/>
      <c r="AC339" s="233" t="str">
        <f>IF(Q339="","",VLOOKUP(Q339,RawData!AA331:AB341,2,FALSE))</f>
        <v/>
      </c>
      <c r="AD339" s="221" t="str">
        <f>IF(R339="","",VLOOKUP(R339,RawData!X331:Y348,2,FALSE))</f>
        <v/>
      </c>
    </row>
    <row r="340" spans="1:30" x14ac:dyDescent="0.35">
      <c r="A340" s="229"/>
      <c r="B340" s="220"/>
      <c r="C340" s="220"/>
      <c r="D340" s="98"/>
      <c r="E340" s="98"/>
      <c r="F340" s="96" t="str">
        <f t="shared" si="20"/>
        <v/>
      </c>
      <c r="G340" s="97" t="str">
        <f t="shared" ca="1" si="21"/>
        <v/>
      </c>
      <c r="H340" s="97" t="str">
        <f t="shared" ca="1" si="22"/>
        <v/>
      </c>
      <c r="I340" s="219" t="str">
        <f t="shared" ca="1" si="23"/>
        <v/>
      </c>
      <c r="J340" s="238"/>
      <c r="K340" s="238"/>
      <c r="L340" s="239"/>
      <c r="M340" s="220"/>
      <c r="N340" s="231"/>
      <c r="O340" s="231"/>
      <c r="P340" s="232"/>
      <c r="Q340" s="233"/>
      <c r="R340" s="220"/>
      <c r="S340" s="233"/>
      <c r="T340" s="220"/>
      <c r="U340" s="227"/>
      <c r="V340" s="227"/>
      <c r="W340" s="242"/>
      <c r="X340" s="219"/>
      <c r="Y340" s="240"/>
      <c r="Z340" s="221"/>
      <c r="AA340" s="229"/>
      <c r="AB340" s="221"/>
      <c r="AC340" s="233" t="str">
        <f>IF(Q340="","",VLOOKUP(Q340,RawData!AA332:AB342,2,FALSE))</f>
        <v/>
      </c>
      <c r="AD340" s="221" t="str">
        <f>IF(R340="","",VLOOKUP(R340,RawData!X332:Y349,2,FALSE))</f>
        <v/>
      </c>
    </row>
    <row r="341" spans="1:30" x14ac:dyDescent="0.35">
      <c r="A341" s="229"/>
      <c r="B341" s="98"/>
      <c r="C341" s="228"/>
      <c r="D341" s="98"/>
      <c r="E341" s="98"/>
      <c r="F341" s="96" t="str">
        <f t="shared" si="20"/>
        <v/>
      </c>
      <c r="G341" s="97" t="str">
        <f t="shared" ca="1" si="21"/>
        <v/>
      </c>
      <c r="H341" s="97" t="str">
        <f t="shared" ca="1" si="22"/>
        <v/>
      </c>
      <c r="I341" s="219" t="str">
        <f t="shared" ca="1" si="23"/>
        <v/>
      </c>
      <c r="J341" s="238"/>
      <c r="K341" s="238"/>
      <c r="L341" s="223"/>
      <c r="M341" s="225"/>
      <c r="N341" s="226"/>
      <c r="O341" s="226"/>
      <c r="P341" s="232"/>
      <c r="Q341" s="223"/>
      <c r="R341" s="223"/>
      <c r="S341" s="223"/>
      <c r="T341" s="225"/>
      <c r="U341" s="223"/>
      <c r="V341" s="223"/>
      <c r="W341" s="223"/>
      <c r="X341" s="240"/>
      <c r="Y341" s="240"/>
      <c r="Z341" s="223"/>
      <c r="AA341" s="220"/>
      <c r="AB341" s="223"/>
      <c r="AC341" s="233" t="str">
        <f>IF(Q341="","",VLOOKUP(Q341,RawData!AA333:AB343,2,FALSE))</f>
        <v/>
      </c>
      <c r="AD341" s="221" t="str">
        <f>IF(R341="","",VLOOKUP(R341,RawData!X333:Y350,2,FALSE))</f>
        <v/>
      </c>
    </row>
    <row r="342" spans="1:30" x14ac:dyDescent="0.35">
      <c r="A342" s="229"/>
      <c r="B342" s="220"/>
      <c r="C342" s="220"/>
      <c r="D342" s="98"/>
      <c r="E342" s="98"/>
      <c r="F342" s="96" t="str">
        <f t="shared" si="20"/>
        <v/>
      </c>
      <c r="G342" s="97" t="str">
        <f t="shared" ca="1" si="21"/>
        <v/>
      </c>
      <c r="H342" s="97" t="str">
        <f t="shared" ca="1" si="22"/>
        <v/>
      </c>
      <c r="I342" s="219" t="str">
        <f t="shared" ca="1" si="23"/>
        <v/>
      </c>
      <c r="J342" s="238"/>
      <c r="K342" s="238"/>
      <c r="L342" s="239"/>
      <c r="M342" s="220"/>
      <c r="N342" s="231"/>
      <c r="O342" s="231"/>
      <c r="P342" s="232"/>
      <c r="Q342" s="233"/>
      <c r="R342" s="220"/>
      <c r="S342" s="233"/>
      <c r="T342" s="220"/>
      <c r="U342" s="227"/>
      <c r="V342" s="227"/>
      <c r="W342" s="242"/>
      <c r="X342" s="219"/>
      <c r="Y342" s="240"/>
      <c r="Z342" s="221"/>
      <c r="AA342" s="229"/>
      <c r="AB342" s="221"/>
      <c r="AC342" s="233" t="str">
        <f>IF(Q342="","",VLOOKUP(Q342,RawData!AA334:AB344,2,FALSE))</f>
        <v/>
      </c>
      <c r="AD342" s="221" t="str">
        <f>IF(R342="","",VLOOKUP(R342,RawData!X334:Y351,2,FALSE))</f>
        <v/>
      </c>
    </row>
    <row r="343" spans="1:30" x14ac:dyDescent="0.35">
      <c r="A343" s="229"/>
      <c r="B343" s="98"/>
      <c r="C343" s="228"/>
      <c r="D343" s="98"/>
      <c r="E343" s="98"/>
      <c r="F343" s="96" t="str">
        <f t="shared" si="20"/>
        <v/>
      </c>
      <c r="G343" s="97" t="str">
        <f t="shared" ca="1" si="21"/>
        <v/>
      </c>
      <c r="H343" s="97" t="str">
        <f t="shared" ca="1" si="22"/>
        <v/>
      </c>
      <c r="I343" s="219" t="str">
        <f t="shared" ca="1" si="23"/>
        <v/>
      </c>
      <c r="J343" s="238"/>
      <c r="K343" s="238"/>
      <c r="L343" s="223"/>
      <c r="M343" s="225"/>
      <c r="N343" s="226"/>
      <c r="O343" s="226"/>
      <c r="P343" s="232"/>
      <c r="Q343" s="223"/>
      <c r="R343" s="223"/>
      <c r="S343" s="223"/>
      <c r="T343" s="225"/>
      <c r="U343" s="223"/>
      <c r="V343" s="223"/>
      <c r="W343" s="223"/>
      <c r="X343" s="240"/>
      <c r="Y343" s="240"/>
      <c r="Z343" s="223"/>
      <c r="AA343" s="220"/>
      <c r="AB343" s="223"/>
      <c r="AC343" s="233" t="str">
        <f>IF(Q343="","",VLOOKUP(Q343,RawData!AA335:AB345,2,FALSE))</f>
        <v/>
      </c>
      <c r="AD343" s="221" t="str">
        <f>IF(R343="","",VLOOKUP(R343,RawData!X335:Y352,2,FALSE))</f>
        <v/>
      </c>
    </row>
    <row r="344" spans="1:30" x14ac:dyDescent="0.35">
      <c r="A344" s="229"/>
      <c r="B344" s="220"/>
      <c r="C344" s="220"/>
      <c r="D344" s="98"/>
      <c r="E344" s="98"/>
      <c r="F344" s="96" t="str">
        <f t="shared" si="20"/>
        <v/>
      </c>
      <c r="G344" s="97" t="str">
        <f t="shared" ca="1" si="21"/>
        <v/>
      </c>
      <c r="H344" s="97" t="str">
        <f t="shared" ca="1" si="22"/>
        <v/>
      </c>
      <c r="I344" s="219" t="str">
        <f t="shared" ca="1" si="23"/>
        <v/>
      </c>
      <c r="J344" s="238"/>
      <c r="K344" s="238"/>
      <c r="L344" s="239"/>
      <c r="M344" s="220"/>
      <c r="N344" s="231"/>
      <c r="O344" s="231"/>
      <c r="P344" s="232"/>
      <c r="Q344" s="233"/>
      <c r="R344" s="220"/>
      <c r="S344" s="233"/>
      <c r="T344" s="220"/>
      <c r="U344" s="227"/>
      <c r="V344" s="227"/>
      <c r="W344" s="242"/>
      <c r="X344" s="219"/>
      <c r="Y344" s="240"/>
      <c r="Z344" s="221"/>
      <c r="AA344" s="229"/>
      <c r="AB344" s="221"/>
      <c r="AC344" s="233" t="str">
        <f>IF(Q344="","",VLOOKUP(Q344,RawData!AA336:AB346,2,FALSE))</f>
        <v/>
      </c>
      <c r="AD344" s="221" t="str">
        <f>IF(R344="","",VLOOKUP(R344,RawData!X336:Y353,2,FALSE))</f>
        <v/>
      </c>
    </row>
    <row r="345" spans="1:30" x14ac:dyDescent="0.35">
      <c r="A345" s="229"/>
      <c r="B345" s="98"/>
      <c r="C345" s="228"/>
      <c r="D345" s="98"/>
      <c r="E345" s="98"/>
      <c r="F345" s="96" t="str">
        <f t="shared" si="20"/>
        <v/>
      </c>
      <c r="G345" s="97" t="str">
        <f t="shared" ca="1" si="21"/>
        <v/>
      </c>
      <c r="H345" s="97" t="str">
        <f t="shared" ca="1" si="22"/>
        <v/>
      </c>
      <c r="I345" s="219" t="str">
        <f t="shared" ca="1" si="23"/>
        <v/>
      </c>
      <c r="J345" s="238"/>
      <c r="K345" s="238"/>
      <c r="L345" s="223"/>
      <c r="M345" s="225"/>
      <c r="N345" s="226"/>
      <c r="O345" s="226"/>
      <c r="P345" s="232"/>
      <c r="Q345" s="223"/>
      <c r="R345" s="223"/>
      <c r="S345" s="223"/>
      <c r="T345" s="225"/>
      <c r="U345" s="223"/>
      <c r="V345" s="223"/>
      <c r="W345" s="223"/>
      <c r="X345" s="240"/>
      <c r="Y345" s="240"/>
      <c r="Z345" s="223"/>
      <c r="AA345" s="220"/>
      <c r="AB345" s="223"/>
      <c r="AC345" s="233" t="str">
        <f>IF(Q345="","",VLOOKUP(Q345,RawData!AA337:AB347,2,FALSE))</f>
        <v/>
      </c>
      <c r="AD345" s="221" t="str">
        <f>IF(R345="","",VLOOKUP(R345,RawData!X337:Y354,2,FALSE))</f>
        <v/>
      </c>
    </row>
    <row r="346" spans="1:30" x14ac:dyDescent="0.35">
      <c r="A346" s="229"/>
      <c r="B346" s="220"/>
      <c r="C346" s="220"/>
      <c r="D346" s="98"/>
      <c r="E346" s="98"/>
      <c r="F346" s="96" t="str">
        <f t="shared" si="20"/>
        <v/>
      </c>
      <c r="G346" s="97" t="str">
        <f t="shared" ca="1" si="21"/>
        <v/>
      </c>
      <c r="H346" s="97" t="str">
        <f t="shared" ca="1" si="22"/>
        <v/>
      </c>
      <c r="I346" s="219" t="str">
        <f t="shared" ca="1" si="23"/>
        <v/>
      </c>
      <c r="J346" s="238"/>
      <c r="K346" s="238"/>
      <c r="L346" s="239"/>
      <c r="M346" s="220"/>
      <c r="N346" s="231"/>
      <c r="O346" s="231"/>
      <c r="P346" s="232"/>
      <c r="Q346" s="233"/>
      <c r="R346" s="220"/>
      <c r="S346" s="233"/>
      <c r="T346" s="220"/>
      <c r="U346" s="227"/>
      <c r="V346" s="227"/>
      <c r="W346" s="242"/>
      <c r="X346" s="219"/>
      <c r="Y346" s="240"/>
      <c r="Z346" s="221"/>
      <c r="AA346" s="229"/>
      <c r="AB346" s="221"/>
      <c r="AC346" s="233" t="str">
        <f>IF(Q346="","",VLOOKUP(Q346,RawData!AA338:AB348,2,FALSE))</f>
        <v/>
      </c>
      <c r="AD346" s="221" t="str">
        <f>IF(R346="","",VLOOKUP(R346,RawData!X338:Y355,2,FALSE))</f>
        <v/>
      </c>
    </row>
    <row r="347" spans="1:30" x14ac:dyDescent="0.35">
      <c r="A347" s="229"/>
      <c r="B347" s="98"/>
      <c r="C347" s="228"/>
      <c r="D347" s="98"/>
      <c r="E347" s="98"/>
      <c r="F347" s="96" t="str">
        <f t="shared" si="20"/>
        <v/>
      </c>
      <c r="G347" s="97" t="str">
        <f t="shared" ca="1" si="21"/>
        <v/>
      </c>
      <c r="H347" s="97" t="str">
        <f t="shared" ca="1" si="22"/>
        <v/>
      </c>
      <c r="I347" s="219" t="str">
        <f t="shared" ca="1" si="23"/>
        <v/>
      </c>
      <c r="J347" s="238"/>
      <c r="K347" s="238"/>
      <c r="L347" s="223"/>
      <c r="M347" s="225"/>
      <c r="N347" s="226"/>
      <c r="O347" s="226"/>
      <c r="P347" s="232"/>
      <c r="Q347" s="223"/>
      <c r="R347" s="223"/>
      <c r="S347" s="223"/>
      <c r="T347" s="225"/>
      <c r="U347" s="223"/>
      <c r="V347" s="223"/>
      <c r="W347" s="223"/>
      <c r="X347" s="240"/>
      <c r="Y347" s="240"/>
      <c r="Z347" s="223"/>
      <c r="AA347" s="220"/>
      <c r="AB347" s="223"/>
      <c r="AC347" s="233" t="str">
        <f>IF(Q347="","",VLOOKUP(Q347,RawData!AA339:AB349,2,FALSE))</f>
        <v/>
      </c>
      <c r="AD347" s="221" t="str">
        <f>IF(R347="","",VLOOKUP(R347,RawData!X339:Y356,2,FALSE))</f>
        <v/>
      </c>
    </row>
    <row r="348" spans="1:30" x14ac:dyDescent="0.35">
      <c r="A348" s="229"/>
      <c r="B348" s="220"/>
      <c r="C348" s="220"/>
      <c r="D348" s="98"/>
      <c r="E348" s="98"/>
      <c r="F348" s="96" t="str">
        <f t="shared" si="20"/>
        <v/>
      </c>
      <c r="G348" s="97" t="str">
        <f t="shared" ca="1" si="21"/>
        <v/>
      </c>
      <c r="H348" s="97" t="str">
        <f t="shared" ca="1" si="22"/>
        <v/>
      </c>
      <c r="I348" s="219" t="str">
        <f t="shared" ca="1" si="23"/>
        <v/>
      </c>
      <c r="J348" s="238"/>
      <c r="K348" s="238"/>
      <c r="L348" s="239"/>
      <c r="M348" s="220"/>
      <c r="N348" s="231"/>
      <c r="O348" s="231"/>
      <c r="P348" s="232"/>
      <c r="Q348" s="233"/>
      <c r="R348" s="220"/>
      <c r="S348" s="233"/>
      <c r="T348" s="220"/>
      <c r="U348" s="227"/>
      <c r="V348" s="227"/>
      <c r="W348" s="242"/>
      <c r="X348" s="219"/>
      <c r="Y348" s="240"/>
      <c r="Z348" s="221"/>
      <c r="AA348" s="229"/>
      <c r="AB348" s="221"/>
      <c r="AC348" s="233" t="str">
        <f>IF(Q348="","",VLOOKUP(Q348,RawData!AA340:AB350,2,FALSE))</f>
        <v/>
      </c>
      <c r="AD348" s="221" t="str">
        <f>IF(R348="","",VLOOKUP(R348,RawData!X340:Y357,2,FALSE))</f>
        <v/>
      </c>
    </row>
    <row r="349" spans="1:30" x14ac:dyDescent="0.35">
      <c r="A349" s="229"/>
      <c r="B349" s="98"/>
      <c r="C349" s="228"/>
      <c r="D349" s="98"/>
      <c r="E349" s="98"/>
      <c r="F349" s="96" t="str">
        <f t="shared" si="20"/>
        <v/>
      </c>
      <c r="G349" s="97" t="str">
        <f t="shared" ca="1" si="21"/>
        <v/>
      </c>
      <c r="H349" s="97" t="str">
        <f t="shared" ca="1" si="22"/>
        <v/>
      </c>
      <c r="I349" s="219" t="str">
        <f t="shared" ca="1" si="23"/>
        <v/>
      </c>
      <c r="J349" s="238"/>
      <c r="K349" s="238"/>
      <c r="L349" s="223"/>
      <c r="M349" s="225"/>
      <c r="N349" s="226"/>
      <c r="O349" s="226"/>
      <c r="P349" s="232"/>
      <c r="Q349" s="223"/>
      <c r="R349" s="223"/>
      <c r="S349" s="223"/>
      <c r="T349" s="225"/>
      <c r="U349" s="223"/>
      <c r="V349" s="223"/>
      <c r="W349" s="223"/>
      <c r="X349" s="240"/>
      <c r="Y349" s="240"/>
      <c r="Z349" s="223"/>
      <c r="AA349" s="220"/>
      <c r="AB349" s="223"/>
      <c r="AC349" s="233" t="str">
        <f>IF(Q349="","",VLOOKUP(Q349,RawData!AA341:AB351,2,FALSE))</f>
        <v/>
      </c>
      <c r="AD349" s="221" t="str">
        <f>IF(R349="","",VLOOKUP(R349,RawData!X341:Y358,2,FALSE))</f>
        <v/>
      </c>
    </row>
    <row r="350" spans="1:30" x14ac:dyDescent="0.35">
      <c r="A350" s="229"/>
      <c r="B350" s="220"/>
      <c r="C350" s="220"/>
      <c r="D350" s="98"/>
      <c r="E350" s="98"/>
      <c r="F350" s="96" t="str">
        <f t="shared" si="20"/>
        <v/>
      </c>
      <c r="G350" s="97" t="str">
        <f t="shared" ca="1" si="21"/>
        <v/>
      </c>
      <c r="H350" s="97" t="str">
        <f t="shared" ca="1" si="22"/>
        <v/>
      </c>
      <c r="I350" s="219" t="str">
        <f t="shared" ca="1" si="23"/>
        <v/>
      </c>
      <c r="J350" s="238"/>
      <c r="K350" s="238"/>
      <c r="L350" s="239"/>
      <c r="M350" s="220"/>
      <c r="N350" s="231"/>
      <c r="O350" s="231"/>
      <c r="P350" s="232"/>
      <c r="Q350" s="233"/>
      <c r="R350" s="220"/>
      <c r="S350" s="233"/>
      <c r="T350" s="220"/>
      <c r="U350" s="227"/>
      <c r="V350" s="227"/>
      <c r="W350" s="242"/>
      <c r="X350" s="219"/>
      <c r="Y350" s="240"/>
      <c r="Z350" s="221"/>
      <c r="AA350" s="229"/>
      <c r="AB350" s="221"/>
      <c r="AC350" s="233" t="str">
        <f>IF(Q350="","",VLOOKUP(Q350,RawData!AA342:AB352,2,FALSE))</f>
        <v/>
      </c>
      <c r="AD350" s="221" t="str">
        <f>IF(R350="","",VLOOKUP(R350,RawData!X342:Y359,2,FALSE))</f>
        <v/>
      </c>
    </row>
    <row r="351" spans="1:30" x14ac:dyDescent="0.35">
      <c r="A351" s="229"/>
      <c r="B351" s="98"/>
      <c r="C351" s="228"/>
      <c r="D351" s="98"/>
      <c r="E351" s="98"/>
      <c r="F351" s="96" t="str">
        <f t="shared" si="20"/>
        <v/>
      </c>
      <c r="G351" s="97" t="str">
        <f t="shared" ca="1" si="21"/>
        <v/>
      </c>
      <c r="H351" s="97" t="str">
        <f t="shared" ca="1" si="22"/>
        <v/>
      </c>
      <c r="I351" s="219" t="str">
        <f t="shared" ca="1" si="23"/>
        <v/>
      </c>
      <c r="J351" s="238"/>
      <c r="K351" s="238"/>
      <c r="L351" s="223"/>
      <c r="M351" s="225"/>
      <c r="N351" s="226"/>
      <c r="O351" s="226"/>
      <c r="P351" s="232"/>
      <c r="Q351" s="223"/>
      <c r="R351" s="223"/>
      <c r="S351" s="223"/>
      <c r="T351" s="225"/>
      <c r="U351" s="223"/>
      <c r="V351" s="223"/>
      <c r="W351" s="223"/>
      <c r="X351" s="240"/>
      <c r="Y351" s="240"/>
      <c r="Z351" s="223"/>
      <c r="AA351" s="220"/>
      <c r="AB351" s="223"/>
      <c r="AC351" s="233" t="str">
        <f>IF(Q351="","",VLOOKUP(Q351,RawData!AA343:AB353,2,FALSE))</f>
        <v/>
      </c>
      <c r="AD351" s="221" t="str">
        <f>IF(R351="","",VLOOKUP(R351,RawData!X343:Y360,2,FALSE))</f>
        <v/>
      </c>
    </row>
    <row r="352" spans="1:30" x14ac:dyDescent="0.35">
      <c r="A352" s="229"/>
      <c r="B352" s="220"/>
      <c r="C352" s="220"/>
      <c r="D352" s="98"/>
      <c r="E352" s="98"/>
      <c r="F352" s="96" t="str">
        <f t="shared" si="20"/>
        <v/>
      </c>
      <c r="G352" s="97" t="str">
        <f t="shared" ca="1" si="21"/>
        <v/>
      </c>
      <c r="H352" s="97" t="str">
        <f t="shared" ca="1" si="22"/>
        <v/>
      </c>
      <c r="I352" s="219" t="str">
        <f t="shared" ca="1" si="23"/>
        <v/>
      </c>
      <c r="J352" s="238"/>
      <c r="K352" s="238"/>
      <c r="L352" s="239"/>
      <c r="M352" s="220"/>
      <c r="N352" s="231"/>
      <c r="O352" s="231"/>
      <c r="P352" s="232"/>
      <c r="Q352" s="233"/>
      <c r="R352" s="220"/>
      <c r="S352" s="233"/>
      <c r="T352" s="220"/>
      <c r="U352" s="227"/>
      <c r="V352" s="227"/>
      <c r="W352" s="242"/>
      <c r="X352" s="219"/>
      <c r="Y352" s="240"/>
      <c r="Z352" s="221"/>
      <c r="AA352" s="229"/>
      <c r="AB352" s="221"/>
      <c r="AC352" s="233" t="str">
        <f>IF(Q352="","",VLOOKUP(Q352,RawData!AA344:AB354,2,FALSE))</f>
        <v/>
      </c>
      <c r="AD352" s="221" t="str">
        <f>IF(R352="","",VLOOKUP(R352,RawData!X344:Y361,2,FALSE))</f>
        <v/>
      </c>
    </row>
    <row r="353" spans="1:30" x14ac:dyDescent="0.35">
      <c r="A353" s="229"/>
      <c r="B353" s="98"/>
      <c r="C353" s="228"/>
      <c r="D353" s="98"/>
      <c r="E353" s="98"/>
      <c r="F353" s="96" t="str">
        <f t="shared" si="20"/>
        <v/>
      </c>
      <c r="G353" s="97" t="str">
        <f t="shared" ca="1" si="21"/>
        <v/>
      </c>
      <c r="H353" s="97" t="str">
        <f t="shared" ca="1" si="22"/>
        <v/>
      </c>
      <c r="I353" s="219" t="str">
        <f t="shared" ca="1" si="23"/>
        <v/>
      </c>
      <c r="J353" s="238"/>
      <c r="K353" s="238"/>
      <c r="L353" s="223"/>
      <c r="M353" s="225"/>
      <c r="N353" s="226"/>
      <c r="O353" s="226"/>
      <c r="P353" s="232"/>
      <c r="Q353" s="223"/>
      <c r="R353" s="223"/>
      <c r="S353" s="223"/>
      <c r="T353" s="225"/>
      <c r="U353" s="223"/>
      <c r="V353" s="223"/>
      <c r="W353" s="223"/>
      <c r="X353" s="240"/>
      <c r="Y353" s="240"/>
      <c r="Z353" s="223"/>
      <c r="AA353" s="220"/>
      <c r="AB353" s="223"/>
      <c r="AC353" s="233" t="str">
        <f>IF(Q353="","",VLOOKUP(Q353,RawData!AA345:AB355,2,FALSE))</f>
        <v/>
      </c>
      <c r="AD353" s="221" t="str">
        <f>IF(R353="","",VLOOKUP(R353,RawData!X345:Y362,2,FALSE))</f>
        <v/>
      </c>
    </row>
    <row r="354" spans="1:30" x14ac:dyDescent="0.35">
      <c r="A354" s="229"/>
      <c r="B354" s="220"/>
      <c r="C354" s="220"/>
      <c r="D354" s="98"/>
      <c r="E354" s="98"/>
      <c r="F354" s="96" t="str">
        <f t="shared" si="20"/>
        <v/>
      </c>
      <c r="G354" s="97" t="str">
        <f t="shared" ca="1" si="21"/>
        <v/>
      </c>
      <c r="H354" s="97" t="str">
        <f t="shared" ca="1" si="22"/>
        <v/>
      </c>
      <c r="I354" s="219" t="str">
        <f t="shared" ca="1" si="23"/>
        <v/>
      </c>
      <c r="J354" s="238"/>
      <c r="K354" s="238"/>
      <c r="L354" s="239"/>
      <c r="M354" s="220"/>
      <c r="N354" s="231"/>
      <c r="O354" s="231"/>
      <c r="P354" s="232"/>
      <c r="Q354" s="233"/>
      <c r="R354" s="220"/>
      <c r="S354" s="233"/>
      <c r="T354" s="220"/>
      <c r="U354" s="227"/>
      <c r="V354" s="227"/>
      <c r="W354" s="242"/>
      <c r="X354" s="219"/>
      <c r="Y354" s="240"/>
      <c r="Z354" s="221"/>
      <c r="AA354" s="229"/>
      <c r="AB354" s="221"/>
      <c r="AC354" s="233" t="str">
        <f>IF(Q354="","",VLOOKUP(Q354,RawData!AA346:AB356,2,FALSE))</f>
        <v/>
      </c>
      <c r="AD354" s="221" t="str">
        <f>IF(R354="","",VLOOKUP(R354,RawData!X346:Y363,2,FALSE))</f>
        <v/>
      </c>
    </row>
    <row r="355" spans="1:30" x14ac:dyDescent="0.35">
      <c r="A355" s="229"/>
      <c r="B355" s="98"/>
      <c r="C355" s="228"/>
      <c r="D355" s="98"/>
      <c r="E355" s="98"/>
      <c r="F355" s="96" t="str">
        <f t="shared" si="20"/>
        <v/>
      </c>
      <c r="G355" s="97" t="str">
        <f t="shared" ca="1" si="21"/>
        <v/>
      </c>
      <c r="H355" s="97" t="str">
        <f t="shared" ca="1" si="22"/>
        <v/>
      </c>
      <c r="I355" s="219" t="str">
        <f t="shared" ca="1" si="23"/>
        <v/>
      </c>
      <c r="J355" s="238"/>
      <c r="K355" s="238"/>
      <c r="L355" s="223"/>
      <c r="M355" s="225"/>
      <c r="N355" s="226"/>
      <c r="O355" s="226"/>
      <c r="P355" s="232"/>
      <c r="Q355" s="223"/>
      <c r="R355" s="223"/>
      <c r="S355" s="223"/>
      <c r="T355" s="225"/>
      <c r="U355" s="223"/>
      <c r="V355" s="223"/>
      <c r="W355" s="223"/>
      <c r="X355" s="240"/>
      <c r="Y355" s="240"/>
      <c r="Z355" s="223"/>
      <c r="AA355" s="220"/>
      <c r="AB355" s="223"/>
      <c r="AC355" s="233" t="str">
        <f>IF(Q355="","",VLOOKUP(Q355,RawData!AA347:AB357,2,FALSE))</f>
        <v/>
      </c>
      <c r="AD355" s="221" t="str">
        <f>IF(R355="","",VLOOKUP(R355,RawData!X347:Y364,2,FALSE))</f>
        <v/>
      </c>
    </row>
    <row r="356" spans="1:30" x14ac:dyDescent="0.35">
      <c r="A356" s="229"/>
      <c r="B356" s="220"/>
      <c r="C356" s="220"/>
      <c r="D356" s="98"/>
      <c r="E356" s="98"/>
      <c r="F356" s="96" t="str">
        <f t="shared" si="20"/>
        <v/>
      </c>
      <c r="G356" s="97" t="str">
        <f t="shared" ca="1" si="21"/>
        <v/>
      </c>
      <c r="H356" s="97" t="str">
        <f t="shared" ca="1" si="22"/>
        <v/>
      </c>
      <c r="I356" s="219" t="str">
        <f t="shared" ca="1" si="23"/>
        <v/>
      </c>
      <c r="J356" s="238"/>
      <c r="K356" s="238"/>
      <c r="L356" s="239"/>
      <c r="M356" s="220"/>
      <c r="N356" s="231"/>
      <c r="O356" s="231"/>
      <c r="P356" s="232"/>
      <c r="Q356" s="233"/>
      <c r="R356" s="220"/>
      <c r="S356" s="233"/>
      <c r="T356" s="220"/>
      <c r="U356" s="227"/>
      <c r="V356" s="227"/>
      <c r="W356" s="242"/>
      <c r="X356" s="219"/>
      <c r="Y356" s="240"/>
      <c r="Z356" s="221"/>
      <c r="AA356" s="229"/>
      <c r="AB356" s="221"/>
      <c r="AC356" s="233" t="str">
        <f>IF(Q356="","",VLOOKUP(Q356,RawData!AA348:AB358,2,FALSE))</f>
        <v/>
      </c>
      <c r="AD356" s="221" t="str">
        <f>IF(R356="","",VLOOKUP(R356,RawData!X348:Y365,2,FALSE))</f>
        <v/>
      </c>
    </row>
    <row r="357" spans="1:30" x14ac:dyDescent="0.35">
      <c r="A357" s="229"/>
      <c r="B357" s="98"/>
      <c r="C357" s="228"/>
      <c r="D357" s="98"/>
      <c r="E357" s="98"/>
      <c r="F357" s="96" t="str">
        <f t="shared" si="20"/>
        <v/>
      </c>
      <c r="G357" s="97" t="str">
        <f t="shared" ca="1" si="21"/>
        <v/>
      </c>
      <c r="H357" s="97" t="str">
        <f t="shared" ca="1" si="22"/>
        <v/>
      </c>
      <c r="I357" s="219" t="str">
        <f t="shared" ca="1" si="23"/>
        <v/>
      </c>
      <c r="J357" s="238"/>
      <c r="K357" s="238"/>
      <c r="L357" s="223"/>
      <c r="M357" s="225"/>
      <c r="N357" s="226"/>
      <c r="O357" s="226"/>
      <c r="P357" s="232"/>
      <c r="Q357" s="223"/>
      <c r="R357" s="223"/>
      <c r="S357" s="223"/>
      <c r="T357" s="225"/>
      <c r="U357" s="223"/>
      <c r="V357" s="223"/>
      <c r="W357" s="223"/>
      <c r="X357" s="240"/>
      <c r="Y357" s="240"/>
      <c r="Z357" s="223"/>
      <c r="AA357" s="220"/>
      <c r="AB357" s="223"/>
      <c r="AC357" s="233" t="str">
        <f>IF(Q357="","",VLOOKUP(Q357,RawData!AA349:AB359,2,FALSE))</f>
        <v/>
      </c>
      <c r="AD357" s="221" t="str">
        <f>IF(R357="","",VLOOKUP(R357,RawData!X349:Y366,2,FALSE))</f>
        <v/>
      </c>
    </row>
    <row r="358" spans="1:30" x14ac:dyDescent="0.35">
      <c r="A358" s="229"/>
      <c r="B358" s="220"/>
      <c r="C358" s="220"/>
      <c r="D358" s="98"/>
      <c r="E358" s="98"/>
      <c r="F358" s="96" t="str">
        <f t="shared" ref="F358:F421" si="24">IF(O358&gt;0.75*N358,"ACV OVER 75% SPENT. START VARIATION/REPLACEMENT PROCESS","")</f>
        <v/>
      </c>
      <c r="G358" s="97" t="str">
        <f t="shared" ref="G358:G421" ca="1" si="25">IF(K358="","",IF(K358-NOW()&lt;180,"START CONTRACT VARIATION",""))</f>
        <v/>
      </c>
      <c r="H358" s="97" t="str">
        <f t="shared" ref="H358:H421" ca="1" si="26">IF(K358="","",IF(K358-NOW()&lt;365,"START REPLACEMENT PROCESS",""))</f>
        <v/>
      </c>
      <c r="I358" s="219" t="str">
        <f t="shared" ca="1" si="23"/>
        <v/>
      </c>
      <c r="J358" s="238"/>
      <c r="K358" s="238"/>
      <c r="L358" s="239"/>
      <c r="M358" s="220"/>
      <c r="N358" s="231"/>
      <c r="O358" s="231"/>
      <c r="P358" s="232"/>
      <c r="Q358" s="233"/>
      <c r="R358" s="220"/>
      <c r="S358" s="233"/>
      <c r="T358" s="220"/>
      <c r="U358" s="227"/>
      <c r="V358" s="227"/>
      <c r="W358" s="242"/>
      <c r="X358" s="219"/>
      <c r="Y358" s="240"/>
      <c r="Z358" s="221"/>
      <c r="AA358" s="229"/>
      <c r="AB358" s="221"/>
      <c r="AC358" s="233" t="str">
        <f>IF(Q358="","",VLOOKUP(Q358,RawData!AA350:AB360,2,FALSE))</f>
        <v/>
      </c>
      <c r="AD358" s="221" t="str">
        <f>IF(R358="","",VLOOKUP(R358,RawData!X350:Y367,2,FALSE))</f>
        <v/>
      </c>
    </row>
    <row r="359" spans="1:30" x14ac:dyDescent="0.35">
      <c r="A359" s="229"/>
      <c r="B359" s="98"/>
      <c r="C359" s="228"/>
      <c r="D359" s="98"/>
      <c r="E359" s="98"/>
      <c r="F359" s="96" t="str">
        <f t="shared" si="24"/>
        <v/>
      </c>
      <c r="G359" s="97" t="str">
        <f t="shared" ca="1" si="25"/>
        <v/>
      </c>
      <c r="H359" s="97" t="str">
        <f t="shared" ca="1" si="26"/>
        <v/>
      </c>
      <c r="I359" s="219" t="str">
        <f t="shared" ca="1" si="23"/>
        <v/>
      </c>
      <c r="J359" s="238"/>
      <c r="K359" s="238"/>
      <c r="L359" s="223"/>
      <c r="M359" s="225"/>
      <c r="N359" s="226"/>
      <c r="O359" s="226"/>
      <c r="P359" s="232"/>
      <c r="Q359" s="223"/>
      <c r="R359" s="223"/>
      <c r="S359" s="223"/>
      <c r="T359" s="225"/>
      <c r="U359" s="223"/>
      <c r="V359" s="223"/>
      <c r="W359" s="223"/>
      <c r="X359" s="240"/>
      <c r="Y359" s="240"/>
      <c r="Z359" s="223"/>
      <c r="AA359" s="220"/>
      <c r="AB359" s="223"/>
      <c r="AC359" s="233" t="str">
        <f>IF(Q359="","",VLOOKUP(Q359,RawData!AA351:AB361,2,FALSE))</f>
        <v/>
      </c>
      <c r="AD359" s="221" t="str">
        <f>IF(R359="","",VLOOKUP(R359,RawData!X351:Y368,2,FALSE))</f>
        <v/>
      </c>
    </row>
    <row r="360" spans="1:30" x14ac:dyDescent="0.35">
      <c r="A360" s="229"/>
      <c r="B360" s="220"/>
      <c r="C360" s="220"/>
      <c r="D360" s="98"/>
      <c r="E360" s="98"/>
      <c r="F360" s="96" t="str">
        <f t="shared" si="24"/>
        <v/>
      </c>
      <c r="G360" s="97" t="str">
        <f t="shared" ca="1" si="25"/>
        <v/>
      </c>
      <c r="H360" s="97" t="str">
        <f t="shared" ca="1" si="26"/>
        <v/>
      </c>
      <c r="I360" s="219" t="str">
        <f t="shared" ca="1" si="23"/>
        <v/>
      </c>
      <c r="J360" s="238"/>
      <c r="K360" s="238"/>
      <c r="L360" s="239"/>
      <c r="M360" s="220"/>
      <c r="N360" s="231"/>
      <c r="O360" s="231"/>
      <c r="P360" s="232"/>
      <c r="Q360" s="233"/>
      <c r="R360" s="220"/>
      <c r="S360" s="233"/>
      <c r="T360" s="220"/>
      <c r="U360" s="227"/>
      <c r="V360" s="227"/>
      <c r="W360" s="242"/>
      <c r="X360" s="219"/>
      <c r="Y360" s="240"/>
      <c r="Z360" s="221"/>
      <c r="AA360" s="229"/>
      <c r="AB360" s="221"/>
      <c r="AC360" s="233" t="str">
        <f>IF(Q360="","",VLOOKUP(Q360,RawData!AA352:AB362,2,FALSE))</f>
        <v/>
      </c>
      <c r="AD360" s="221" t="str">
        <f>IF(R360="","",VLOOKUP(R360,RawData!X352:Y369,2,FALSE))</f>
        <v/>
      </c>
    </row>
    <row r="361" spans="1:30" x14ac:dyDescent="0.35">
      <c r="A361" s="229"/>
      <c r="B361" s="98"/>
      <c r="C361" s="228"/>
      <c r="D361" s="98"/>
      <c r="E361" s="98"/>
      <c r="F361" s="96" t="str">
        <f t="shared" si="24"/>
        <v/>
      </c>
      <c r="G361" s="97" t="str">
        <f t="shared" ca="1" si="25"/>
        <v/>
      </c>
      <c r="H361" s="97" t="str">
        <f t="shared" ca="1" si="26"/>
        <v/>
      </c>
      <c r="I361" s="219" t="str">
        <f t="shared" ca="1" si="23"/>
        <v/>
      </c>
      <c r="J361" s="238"/>
      <c r="K361" s="238"/>
      <c r="L361" s="223"/>
      <c r="M361" s="225"/>
      <c r="N361" s="226"/>
      <c r="O361" s="226"/>
      <c r="P361" s="232"/>
      <c r="Q361" s="223"/>
      <c r="R361" s="223"/>
      <c r="S361" s="223"/>
      <c r="T361" s="225"/>
      <c r="U361" s="223"/>
      <c r="V361" s="223"/>
      <c r="W361" s="223"/>
      <c r="X361" s="240"/>
      <c r="Y361" s="240"/>
      <c r="Z361" s="223"/>
      <c r="AA361" s="220"/>
      <c r="AB361" s="223"/>
      <c r="AC361" s="233" t="str">
        <f>IF(Q361="","",VLOOKUP(Q361,RawData!AA353:AB363,2,FALSE))</f>
        <v/>
      </c>
      <c r="AD361" s="221" t="str">
        <f>IF(R361="","",VLOOKUP(R361,RawData!X353:Y370,2,FALSE))</f>
        <v/>
      </c>
    </row>
    <row r="362" spans="1:30" x14ac:dyDescent="0.35">
      <c r="A362" s="229"/>
      <c r="B362" s="220"/>
      <c r="C362" s="220"/>
      <c r="D362" s="98"/>
      <c r="E362" s="98"/>
      <c r="F362" s="96" t="str">
        <f t="shared" si="24"/>
        <v/>
      </c>
      <c r="G362" s="97" t="str">
        <f t="shared" ca="1" si="25"/>
        <v/>
      </c>
      <c r="H362" s="97" t="str">
        <f t="shared" ca="1" si="26"/>
        <v/>
      </c>
      <c r="I362" s="219" t="str">
        <f t="shared" ca="1" si="23"/>
        <v/>
      </c>
      <c r="J362" s="238"/>
      <c r="K362" s="238"/>
      <c r="L362" s="239"/>
      <c r="M362" s="220"/>
      <c r="N362" s="231"/>
      <c r="O362" s="231"/>
      <c r="P362" s="232"/>
      <c r="Q362" s="233"/>
      <c r="R362" s="220"/>
      <c r="S362" s="233"/>
      <c r="T362" s="220"/>
      <c r="U362" s="227"/>
      <c r="V362" s="227"/>
      <c r="W362" s="242"/>
      <c r="X362" s="219"/>
      <c r="Y362" s="240"/>
      <c r="Z362" s="221"/>
      <c r="AA362" s="229"/>
      <c r="AB362" s="221"/>
      <c r="AC362" s="233" t="str">
        <f>IF(Q362="","",VLOOKUP(Q362,RawData!AA354:AB364,2,FALSE))</f>
        <v/>
      </c>
      <c r="AD362" s="221" t="str">
        <f>IF(R362="","",VLOOKUP(R362,RawData!X354:Y371,2,FALSE))</f>
        <v/>
      </c>
    </row>
    <row r="363" spans="1:30" x14ac:dyDescent="0.35">
      <c r="A363" s="229"/>
      <c r="B363" s="98"/>
      <c r="C363" s="228"/>
      <c r="D363" s="98"/>
      <c r="E363" s="98"/>
      <c r="F363" s="96" t="str">
        <f t="shared" si="24"/>
        <v/>
      </c>
      <c r="G363" s="97" t="str">
        <f t="shared" ca="1" si="25"/>
        <v/>
      </c>
      <c r="H363" s="97" t="str">
        <f t="shared" ca="1" si="26"/>
        <v/>
      </c>
      <c r="I363" s="219" t="str">
        <f t="shared" ca="1" si="23"/>
        <v/>
      </c>
      <c r="J363" s="238"/>
      <c r="K363" s="238"/>
      <c r="L363" s="223"/>
      <c r="M363" s="225"/>
      <c r="N363" s="226"/>
      <c r="O363" s="226"/>
      <c r="P363" s="232"/>
      <c r="Q363" s="223"/>
      <c r="R363" s="223"/>
      <c r="S363" s="223"/>
      <c r="T363" s="225"/>
      <c r="U363" s="223"/>
      <c r="V363" s="223"/>
      <c r="W363" s="223"/>
      <c r="X363" s="240"/>
      <c r="Y363" s="240"/>
      <c r="Z363" s="223"/>
      <c r="AA363" s="220"/>
      <c r="AB363" s="223"/>
      <c r="AC363" s="233" t="str">
        <f>IF(Q363="","",VLOOKUP(Q363,RawData!AA355:AB365,2,FALSE))</f>
        <v/>
      </c>
      <c r="AD363" s="221" t="str">
        <f>IF(R363="","",VLOOKUP(R363,RawData!X355:Y372,2,FALSE))</f>
        <v/>
      </c>
    </row>
    <row r="364" spans="1:30" x14ac:dyDescent="0.35">
      <c r="A364" s="229"/>
      <c r="B364" s="220"/>
      <c r="C364" s="220"/>
      <c r="D364" s="98"/>
      <c r="E364" s="98"/>
      <c r="F364" s="96" t="str">
        <f t="shared" si="24"/>
        <v/>
      </c>
      <c r="G364" s="97" t="str">
        <f t="shared" ca="1" si="25"/>
        <v/>
      </c>
      <c r="H364" s="97" t="str">
        <f t="shared" ca="1" si="26"/>
        <v/>
      </c>
      <c r="I364" s="219" t="str">
        <f t="shared" ca="1" si="23"/>
        <v/>
      </c>
      <c r="J364" s="238"/>
      <c r="K364" s="238"/>
      <c r="L364" s="239"/>
      <c r="M364" s="220"/>
      <c r="N364" s="231"/>
      <c r="O364" s="231"/>
      <c r="P364" s="232"/>
      <c r="Q364" s="233"/>
      <c r="R364" s="220"/>
      <c r="S364" s="233"/>
      <c r="T364" s="220"/>
      <c r="U364" s="227"/>
      <c r="V364" s="227"/>
      <c r="W364" s="242"/>
      <c r="X364" s="219"/>
      <c r="Y364" s="240"/>
      <c r="Z364" s="221"/>
      <c r="AA364" s="229"/>
      <c r="AB364" s="221"/>
      <c r="AC364" s="233" t="str">
        <f>IF(Q364="","",VLOOKUP(Q364,RawData!AA356:AB366,2,FALSE))</f>
        <v/>
      </c>
      <c r="AD364" s="221" t="str">
        <f>IF(R364="","",VLOOKUP(R364,RawData!X356:Y373,2,FALSE))</f>
        <v/>
      </c>
    </row>
    <row r="365" spans="1:30" x14ac:dyDescent="0.35">
      <c r="A365" s="229"/>
      <c r="B365" s="98"/>
      <c r="C365" s="228"/>
      <c r="D365" s="98"/>
      <c r="E365" s="98"/>
      <c r="F365" s="96" t="str">
        <f t="shared" si="24"/>
        <v/>
      </c>
      <c r="G365" s="97" t="str">
        <f t="shared" ca="1" si="25"/>
        <v/>
      </c>
      <c r="H365" s="97" t="str">
        <f t="shared" ca="1" si="26"/>
        <v/>
      </c>
      <c r="I365" s="219" t="str">
        <f t="shared" ca="1" si="23"/>
        <v/>
      </c>
      <c r="J365" s="238"/>
      <c r="K365" s="238"/>
      <c r="L365" s="223"/>
      <c r="M365" s="225"/>
      <c r="N365" s="226"/>
      <c r="O365" s="226"/>
      <c r="P365" s="232"/>
      <c r="Q365" s="223"/>
      <c r="R365" s="223"/>
      <c r="S365" s="223"/>
      <c r="T365" s="225"/>
      <c r="U365" s="223"/>
      <c r="V365" s="223"/>
      <c r="W365" s="223"/>
      <c r="X365" s="240"/>
      <c r="Y365" s="240"/>
      <c r="Z365" s="223"/>
      <c r="AA365" s="220"/>
      <c r="AB365" s="223"/>
      <c r="AC365" s="233" t="str">
        <f>IF(Q365="","",VLOOKUP(Q365,RawData!AA357:AB367,2,FALSE))</f>
        <v/>
      </c>
      <c r="AD365" s="221" t="str">
        <f>IF(R365="","",VLOOKUP(R365,RawData!X357:Y374,2,FALSE))</f>
        <v/>
      </c>
    </row>
    <row r="366" spans="1:30" x14ac:dyDescent="0.35">
      <c r="A366" s="229"/>
      <c r="B366" s="220"/>
      <c r="C366" s="220"/>
      <c r="D366" s="98"/>
      <c r="E366" s="98"/>
      <c r="F366" s="96" t="str">
        <f t="shared" si="24"/>
        <v/>
      </c>
      <c r="G366" s="97" t="str">
        <f t="shared" ca="1" si="25"/>
        <v/>
      </c>
      <c r="H366" s="97" t="str">
        <f t="shared" ca="1" si="26"/>
        <v/>
      </c>
      <c r="I366" s="219" t="str">
        <f t="shared" ca="1" si="23"/>
        <v/>
      </c>
      <c r="J366" s="238"/>
      <c r="K366" s="238"/>
      <c r="L366" s="239"/>
      <c r="M366" s="220"/>
      <c r="N366" s="231"/>
      <c r="O366" s="231"/>
      <c r="P366" s="232"/>
      <c r="Q366" s="233"/>
      <c r="R366" s="220"/>
      <c r="S366" s="233"/>
      <c r="T366" s="220"/>
      <c r="U366" s="227"/>
      <c r="V366" s="227"/>
      <c r="W366" s="242"/>
      <c r="X366" s="219"/>
      <c r="Y366" s="240"/>
      <c r="Z366" s="221"/>
      <c r="AA366" s="229"/>
      <c r="AB366" s="221"/>
      <c r="AC366" s="233" t="str">
        <f>IF(Q366="","",VLOOKUP(Q366,RawData!AA358:AB368,2,FALSE))</f>
        <v/>
      </c>
      <c r="AD366" s="221" t="str">
        <f>IF(R366="","",VLOOKUP(R366,RawData!X358:Y375,2,FALSE))</f>
        <v/>
      </c>
    </row>
    <row r="367" spans="1:30" x14ac:dyDescent="0.35">
      <c r="A367" s="229"/>
      <c r="B367" s="98"/>
      <c r="C367" s="228"/>
      <c r="D367" s="98"/>
      <c r="E367" s="98"/>
      <c r="F367" s="96" t="str">
        <f t="shared" si="24"/>
        <v/>
      </c>
      <c r="G367" s="97" t="str">
        <f t="shared" ca="1" si="25"/>
        <v/>
      </c>
      <c r="H367" s="97" t="str">
        <f t="shared" ca="1" si="26"/>
        <v/>
      </c>
      <c r="I367" s="219" t="str">
        <f t="shared" ca="1" si="23"/>
        <v/>
      </c>
      <c r="J367" s="238"/>
      <c r="K367" s="238"/>
      <c r="L367" s="223"/>
      <c r="M367" s="225"/>
      <c r="N367" s="226"/>
      <c r="O367" s="226"/>
      <c r="P367" s="232"/>
      <c r="Q367" s="223"/>
      <c r="R367" s="223"/>
      <c r="S367" s="223"/>
      <c r="T367" s="225"/>
      <c r="U367" s="223"/>
      <c r="V367" s="223"/>
      <c r="W367" s="223"/>
      <c r="X367" s="240"/>
      <c r="Y367" s="240"/>
      <c r="Z367" s="223"/>
      <c r="AA367" s="220"/>
      <c r="AB367" s="223"/>
      <c r="AC367" s="233" t="str">
        <f>IF(Q367="","",VLOOKUP(Q367,RawData!AA359:AB369,2,FALSE))</f>
        <v/>
      </c>
      <c r="AD367" s="221" t="str">
        <f>IF(R367="","",VLOOKUP(R367,RawData!X359:Y376,2,FALSE))</f>
        <v/>
      </c>
    </row>
    <row r="368" spans="1:30" x14ac:dyDescent="0.35">
      <c r="A368" s="229"/>
      <c r="B368" s="220"/>
      <c r="C368" s="220"/>
      <c r="D368" s="98"/>
      <c r="E368" s="98"/>
      <c r="F368" s="96" t="str">
        <f t="shared" si="24"/>
        <v/>
      </c>
      <c r="G368" s="97" t="str">
        <f t="shared" ca="1" si="25"/>
        <v/>
      </c>
      <c r="H368" s="97" t="str">
        <f t="shared" ca="1" si="26"/>
        <v/>
      </c>
      <c r="I368" s="219" t="str">
        <f t="shared" ca="1" si="23"/>
        <v/>
      </c>
      <c r="J368" s="238"/>
      <c r="K368" s="238"/>
      <c r="L368" s="239"/>
      <c r="M368" s="220"/>
      <c r="N368" s="231"/>
      <c r="O368" s="231"/>
      <c r="P368" s="232"/>
      <c r="Q368" s="233"/>
      <c r="R368" s="220"/>
      <c r="S368" s="233"/>
      <c r="T368" s="220"/>
      <c r="U368" s="227"/>
      <c r="V368" s="227"/>
      <c r="W368" s="242"/>
      <c r="X368" s="219"/>
      <c r="Y368" s="240"/>
      <c r="Z368" s="221"/>
      <c r="AA368" s="229"/>
      <c r="AB368" s="221"/>
      <c r="AC368" s="233" t="str">
        <f>IF(Q368="","",VLOOKUP(Q368,RawData!AA360:AB370,2,FALSE))</f>
        <v/>
      </c>
      <c r="AD368" s="221" t="str">
        <f>IF(R368="","",VLOOKUP(R368,RawData!X360:Y377,2,FALSE))</f>
        <v/>
      </c>
    </row>
    <row r="369" spans="1:30" x14ac:dyDescent="0.35">
      <c r="A369" s="229"/>
      <c r="B369" s="98"/>
      <c r="C369" s="228"/>
      <c r="D369" s="98"/>
      <c r="E369" s="98"/>
      <c r="F369" s="96" t="str">
        <f t="shared" si="24"/>
        <v/>
      </c>
      <c r="G369" s="97" t="str">
        <f t="shared" ca="1" si="25"/>
        <v/>
      </c>
      <c r="H369" s="97" t="str">
        <f t="shared" ca="1" si="26"/>
        <v/>
      </c>
      <c r="I369" s="219" t="str">
        <f t="shared" ca="1" si="23"/>
        <v/>
      </c>
      <c r="J369" s="238"/>
      <c r="K369" s="238"/>
      <c r="L369" s="223"/>
      <c r="M369" s="225"/>
      <c r="N369" s="226"/>
      <c r="O369" s="226"/>
      <c r="P369" s="232"/>
      <c r="Q369" s="223"/>
      <c r="R369" s="223"/>
      <c r="S369" s="223"/>
      <c r="T369" s="225"/>
      <c r="U369" s="223"/>
      <c r="V369" s="223"/>
      <c r="W369" s="223"/>
      <c r="X369" s="240"/>
      <c r="Y369" s="240"/>
      <c r="Z369" s="223"/>
      <c r="AA369" s="220"/>
      <c r="AB369" s="223"/>
      <c r="AC369" s="233" t="str">
        <f>IF(Q369="","",VLOOKUP(Q369,RawData!AA361:AB371,2,FALSE))</f>
        <v/>
      </c>
      <c r="AD369" s="221" t="str">
        <f>IF(R369="","",VLOOKUP(R369,RawData!X361:Y378,2,FALSE))</f>
        <v/>
      </c>
    </row>
    <row r="370" spans="1:30" x14ac:dyDescent="0.35">
      <c r="A370" s="229"/>
      <c r="B370" s="220"/>
      <c r="C370" s="220"/>
      <c r="D370" s="98"/>
      <c r="E370" s="98"/>
      <c r="F370" s="96" t="str">
        <f t="shared" si="24"/>
        <v/>
      </c>
      <c r="G370" s="97" t="str">
        <f t="shared" ca="1" si="25"/>
        <v/>
      </c>
      <c r="H370" s="97" t="str">
        <f t="shared" ca="1" si="26"/>
        <v/>
      </c>
      <c r="I370" s="219" t="str">
        <f t="shared" ca="1" si="23"/>
        <v/>
      </c>
      <c r="J370" s="238"/>
      <c r="K370" s="238"/>
      <c r="L370" s="239"/>
      <c r="M370" s="220"/>
      <c r="N370" s="231"/>
      <c r="O370" s="231"/>
      <c r="P370" s="232"/>
      <c r="Q370" s="233"/>
      <c r="R370" s="220"/>
      <c r="S370" s="233"/>
      <c r="T370" s="220"/>
      <c r="U370" s="227"/>
      <c r="V370" s="227"/>
      <c r="W370" s="242"/>
      <c r="X370" s="219"/>
      <c r="Y370" s="240"/>
      <c r="Z370" s="221"/>
      <c r="AA370" s="229"/>
      <c r="AB370" s="221"/>
      <c r="AC370" s="233" t="str">
        <f>IF(Q370="","",VLOOKUP(Q370,RawData!AA362:AB372,2,FALSE))</f>
        <v/>
      </c>
      <c r="AD370" s="221" t="str">
        <f>IF(R370="","",VLOOKUP(R370,RawData!X362:Y379,2,FALSE))</f>
        <v/>
      </c>
    </row>
    <row r="371" spans="1:30" x14ac:dyDescent="0.35">
      <c r="A371" s="229"/>
      <c r="B371" s="98"/>
      <c r="C371" s="228"/>
      <c r="D371" s="98"/>
      <c r="E371" s="98"/>
      <c r="F371" s="96" t="str">
        <f t="shared" si="24"/>
        <v/>
      </c>
      <c r="G371" s="97" t="str">
        <f t="shared" ca="1" si="25"/>
        <v/>
      </c>
      <c r="H371" s="97" t="str">
        <f t="shared" ca="1" si="26"/>
        <v/>
      </c>
      <c r="I371" s="219" t="str">
        <f t="shared" ca="1" si="23"/>
        <v/>
      </c>
      <c r="J371" s="238"/>
      <c r="K371" s="238"/>
      <c r="L371" s="223"/>
      <c r="M371" s="225"/>
      <c r="N371" s="226"/>
      <c r="O371" s="226"/>
      <c r="P371" s="232"/>
      <c r="Q371" s="223"/>
      <c r="R371" s="223"/>
      <c r="S371" s="223"/>
      <c r="T371" s="225"/>
      <c r="U371" s="223"/>
      <c r="V371" s="223"/>
      <c r="W371" s="223"/>
      <c r="X371" s="240"/>
      <c r="Y371" s="240"/>
      <c r="Z371" s="223"/>
      <c r="AA371" s="220"/>
      <c r="AB371" s="223"/>
      <c r="AC371" s="233" t="str">
        <f>IF(Q371="","",VLOOKUP(Q371,RawData!AA363:AB373,2,FALSE))</f>
        <v/>
      </c>
      <c r="AD371" s="221" t="str">
        <f>IF(R371="","",VLOOKUP(R371,RawData!X363:Y380,2,FALSE))</f>
        <v/>
      </c>
    </row>
    <row r="372" spans="1:30" x14ac:dyDescent="0.35">
      <c r="A372" s="229"/>
      <c r="B372" s="220"/>
      <c r="C372" s="220"/>
      <c r="D372" s="98"/>
      <c r="E372" s="98"/>
      <c r="F372" s="96" t="str">
        <f t="shared" si="24"/>
        <v/>
      </c>
      <c r="G372" s="97" t="str">
        <f t="shared" ca="1" si="25"/>
        <v/>
      </c>
      <c r="H372" s="97" t="str">
        <f t="shared" ca="1" si="26"/>
        <v/>
      </c>
      <c r="I372" s="219" t="str">
        <f t="shared" ca="1" si="23"/>
        <v/>
      </c>
      <c r="J372" s="238"/>
      <c r="K372" s="238"/>
      <c r="L372" s="239"/>
      <c r="M372" s="220"/>
      <c r="N372" s="231"/>
      <c r="O372" s="231"/>
      <c r="P372" s="232"/>
      <c r="Q372" s="233"/>
      <c r="R372" s="220"/>
      <c r="S372" s="233"/>
      <c r="T372" s="220"/>
      <c r="U372" s="227"/>
      <c r="V372" s="227"/>
      <c r="W372" s="242"/>
      <c r="X372" s="219"/>
      <c r="Y372" s="240"/>
      <c r="Z372" s="221"/>
      <c r="AA372" s="229"/>
      <c r="AB372" s="221"/>
      <c r="AC372" s="233" t="str">
        <f>IF(Q372="","",VLOOKUP(Q372,RawData!AA364:AB374,2,FALSE))</f>
        <v/>
      </c>
      <c r="AD372" s="221" t="str">
        <f>IF(R372="","",VLOOKUP(R372,RawData!X364:Y381,2,FALSE))</f>
        <v/>
      </c>
    </row>
    <row r="373" spans="1:30" x14ac:dyDescent="0.35">
      <c r="A373" s="229"/>
      <c r="B373" s="98"/>
      <c r="C373" s="228"/>
      <c r="D373" s="98"/>
      <c r="E373" s="98"/>
      <c r="F373" s="96" t="str">
        <f t="shared" si="24"/>
        <v/>
      </c>
      <c r="G373" s="97" t="str">
        <f t="shared" ca="1" si="25"/>
        <v/>
      </c>
      <c r="H373" s="97" t="str">
        <f t="shared" ca="1" si="26"/>
        <v/>
      </c>
      <c r="I373" s="219" t="str">
        <f t="shared" ca="1" si="23"/>
        <v/>
      </c>
      <c r="J373" s="238"/>
      <c r="K373" s="238"/>
      <c r="L373" s="223"/>
      <c r="M373" s="225"/>
      <c r="N373" s="226"/>
      <c r="O373" s="226"/>
      <c r="P373" s="232"/>
      <c r="Q373" s="223"/>
      <c r="R373" s="223"/>
      <c r="S373" s="223"/>
      <c r="T373" s="225"/>
      <c r="U373" s="223"/>
      <c r="V373" s="223"/>
      <c r="W373" s="223"/>
      <c r="X373" s="240"/>
      <c r="Y373" s="240"/>
      <c r="Z373" s="223"/>
      <c r="AA373" s="220"/>
      <c r="AB373" s="223"/>
      <c r="AC373" s="233" t="str">
        <f>IF(Q373="","",VLOOKUP(Q373,RawData!AA365:AB375,2,FALSE))</f>
        <v/>
      </c>
      <c r="AD373" s="221" t="str">
        <f>IF(R373="","",VLOOKUP(R373,RawData!X365:Y382,2,FALSE))</f>
        <v/>
      </c>
    </row>
    <row r="374" spans="1:30" x14ac:dyDescent="0.35">
      <c r="A374" s="229"/>
      <c r="B374" s="220"/>
      <c r="C374" s="220"/>
      <c r="D374" s="98"/>
      <c r="E374" s="98"/>
      <c r="F374" s="96" t="str">
        <f t="shared" si="24"/>
        <v/>
      </c>
      <c r="G374" s="97" t="str">
        <f t="shared" ca="1" si="25"/>
        <v/>
      </c>
      <c r="H374" s="97" t="str">
        <f t="shared" ca="1" si="26"/>
        <v/>
      </c>
      <c r="I374" s="219" t="str">
        <f t="shared" ca="1" si="23"/>
        <v/>
      </c>
      <c r="J374" s="238"/>
      <c r="K374" s="238"/>
      <c r="L374" s="239"/>
      <c r="M374" s="220"/>
      <c r="N374" s="231"/>
      <c r="O374" s="231"/>
      <c r="P374" s="232"/>
      <c r="Q374" s="233"/>
      <c r="R374" s="220"/>
      <c r="S374" s="233"/>
      <c r="T374" s="220"/>
      <c r="U374" s="227"/>
      <c r="V374" s="227"/>
      <c r="W374" s="242"/>
      <c r="X374" s="219"/>
      <c r="Y374" s="240"/>
      <c r="Z374" s="221"/>
      <c r="AA374" s="229"/>
      <c r="AB374" s="221"/>
      <c r="AC374" s="233" t="str">
        <f>IF(Q374="","",VLOOKUP(Q374,RawData!AA366:AB376,2,FALSE))</f>
        <v/>
      </c>
      <c r="AD374" s="221" t="str">
        <f>IF(R374="","",VLOOKUP(R374,RawData!X366:Y383,2,FALSE))</f>
        <v/>
      </c>
    </row>
    <row r="375" spans="1:30" x14ac:dyDescent="0.35">
      <c r="A375" s="229"/>
      <c r="B375" s="98"/>
      <c r="C375" s="228"/>
      <c r="D375" s="98"/>
      <c r="E375" s="98"/>
      <c r="F375" s="96" t="str">
        <f t="shared" si="24"/>
        <v/>
      </c>
      <c r="G375" s="97" t="str">
        <f t="shared" ca="1" si="25"/>
        <v/>
      </c>
      <c r="H375" s="97" t="str">
        <f t="shared" ca="1" si="26"/>
        <v/>
      </c>
      <c r="I375" s="219" t="str">
        <f t="shared" ca="1" si="23"/>
        <v/>
      </c>
      <c r="J375" s="238"/>
      <c r="K375" s="238"/>
      <c r="L375" s="223"/>
      <c r="M375" s="225"/>
      <c r="N375" s="226"/>
      <c r="O375" s="226"/>
      <c r="P375" s="232"/>
      <c r="Q375" s="223"/>
      <c r="R375" s="223"/>
      <c r="S375" s="223"/>
      <c r="T375" s="225"/>
      <c r="U375" s="223"/>
      <c r="V375" s="223"/>
      <c r="W375" s="223"/>
      <c r="X375" s="240"/>
      <c r="Y375" s="240"/>
      <c r="Z375" s="223"/>
      <c r="AA375" s="220"/>
      <c r="AB375" s="223"/>
      <c r="AC375" s="233" t="str">
        <f>IF(Q375="","",VLOOKUP(Q375,RawData!AA367:AB377,2,FALSE))</f>
        <v/>
      </c>
      <c r="AD375" s="221" t="str">
        <f>IF(R375="","",VLOOKUP(R375,RawData!X367:Y384,2,FALSE))</f>
        <v/>
      </c>
    </row>
    <row r="376" spans="1:30" x14ac:dyDescent="0.35">
      <c r="A376" s="229"/>
      <c r="B376" s="220"/>
      <c r="C376" s="220"/>
      <c r="D376" s="98"/>
      <c r="E376" s="98"/>
      <c r="F376" s="96" t="str">
        <f t="shared" si="24"/>
        <v/>
      </c>
      <c r="G376" s="97" t="str">
        <f t="shared" ca="1" si="25"/>
        <v/>
      </c>
      <c r="H376" s="97" t="str">
        <f t="shared" ca="1" si="26"/>
        <v/>
      </c>
      <c r="I376" s="219" t="str">
        <f t="shared" ca="1" si="23"/>
        <v/>
      </c>
      <c r="J376" s="238"/>
      <c r="K376" s="238"/>
      <c r="L376" s="239"/>
      <c r="M376" s="220"/>
      <c r="N376" s="231"/>
      <c r="O376" s="231"/>
      <c r="P376" s="232"/>
      <c r="Q376" s="233"/>
      <c r="R376" s="220"/>
      <c r="S376" s="233"/>
      <c r="T376" s="220"/>
      <c r="U376" s="227"/>
      <c r="V376" s="227"/>
      <c r="W376" s="242"/>
      <c r="X376" s="219"/>
      <c r="Y376" s="240"/>
      <c r="Z376" s="221"/>
      <c r="AA376" s="229"/>
      <c r="AB376" s="221"/>
      <c r="AC376" s="233" t="str">
        <f>IF(Q376="","",VLOOKUP(Q376,RawData!AA368:AB378,2,FALSE))</f>
        <v/>
      </c>
      <c r="AD376" s="221" t="str">
        <f>IF(R376="","",VLOOKUP(R376,RawData!X368:Y385,2,FALSE))</f>
        <v/>
      </c>
    </row>
    <row r="377" spans="1:30" x14ac:dyDescent="0.35">
      <c r="A377" s="229"/>
      <c r="B377" s="98"/>
      <c r="C377" s="228"/>
      <c r="D377" s="98"/>
      <c r="E377" s="98"/>
      <c r="F377" s="96" t="str">
        <f t="shared" si="24"/>
        <v/>
      </c>
      <c r="G377" s="97" t="str">
        <f t="shared" ca="1" si="25"/>
        <v/>
      </c>
      <c r="H377" s="97" t="str">
        <f t="shared" ca="1" si="26"/>
        <v/>
      </c>
      <c r="I377" s="219" t="str">
        <f t="shared" ca="1" si="23"/>
        <v/>
      </c>
      <c r="J377" s="238"/>
      <c r="K377" s="238"/>
      <c r="L377" s="223"/>
      <c r="M377" s="225"/>
      <c r="N377" s="226"/>
      <c r="O377" s="226"/>
      <c r="P377" s="232"/>
      <c r="Q377" s="223"/>
      <c r="R377" s="223"/>
      <c r="S377" s="223"/>
      <c r="T377" s="225"/>
      <c r="U377" s="223"/>
      <c r="V377" s="223"/>
      <c r="W377" s="223"/>
      <c r="X377" s="240"/>
      <c r="Y377" s="240"/>
      <c r="Z377" s="223"/>
      <c r="AA377" s="220"/>
      <c r="AB377" s="223"/>
      <c r="AC377" s="233" t="str">
        <f>IF(Q377="","",VLOOKUP(Q377,RawData!AA369:AB379,2,FALSE))</f>
        <v/>
      </c>
      <c r="AD377" s="221" t="str">
        <f>IF(R377="","",VLOOKUP(R377,RawData!X369:Y386,2,FALSE))</f>
        <v/>
      </c>
    </row>
    <row r="378" spans="1:30" x14ac:dyDescent="0.35">
      <c r="A378" s="229"/>
      <c r="B378" s="220"/>
      <c r="C378" s="220"/>
      <c r="D378" s="98"/>
      <c r="E378" s="98"/>
      <c r="F378" s="96" t="str">
        <f t="shared" si="24"/>
        <v/>
      </c>
      <c r="G378" s="97" t="str">
        <f t="shared" ca="1" si="25"/>
        <v/>
      </c>
      <c r="H378" s="97" t="str">
        <f t="shared" ca="1" si="26"/>
        <v/>
      </c>
      <c r="I378" s="219" t="str">
        <f t="shared" ca="1" si="23"/>
        <v/>
      </c>
      <c r="J378" s="238"/>
      <c r="K378" s="238"/>
      <c r="L378" s="239"/>
      <c r="M378" s="220"/>
      <c r="N378" s="231"/>
      <c r="O378" s="231"/>
      <c r="P378" s="232"/>
      <c r="Q378" s="233"/>
      <c r="R378" s="220"/>
      <c r="S378" s="233"/>
      <c r="T378" s="220"/>
      <c r="U378" s="227"/>
      <c r="V378" s="227"/>
      <c r="W378" s="242"/>
      <c r="X378" s="219"/>
      <c r="Y378" s="240"/>
      <c r="Z378" s="221"/>
      <c r="AA378" s="229"/>
      <c r="AB378" s="221"/>
      <c r="AC378" s="233" t="str">
        <f>IF(Q378="","",VLOOKUP(Q378,RawData!AA370:AB380,2,FALSE))</f>
        <v/>
      </c>
      <c r="AD378" s="221" t="str">
        <f>IF(R378="","",VLOOKUP(R378,RawData!X370:Y387,2,FALSE))</f>
        <v/>
      </c>
    </row>
    <row r="379" spans="1:30" x14ac:dyDescent="0.35">
      <c r="A379" s="229"/>
      <c r="B379" s="98"/>
      <c r="C379" s="228"/>
      <c r="D379" s="98"/>
      <c r="E379" s="98"/>
      <c r="F379" s="96" t="str">
        <f t="shared" si="24"/>
        <v/>
      </c>
      <c r="G379" s="97" t="str">
        <f t="shared" ca="1" si="25"/>
        <v/>
      </c>
      <c r="H379" s="97" t="str">
        <f t="shared" ca="1" si="26"/>
        <v/>
      </c>
      <c r="I379" s="219" t="str">
        <f t="shared" ca="1" si="23"/>
        <v/>
      </c>
      <c r="J379" s="238"/>
      <c r="K379" s="238"/>
      <c r="L379" s="223"/>
      <c r="M379" s="225"/>
      <c r="N379" s="226"/>
      <c r="O379" s="226"/>
      <c r="P379" s="232"/>
      <c r="Q379" s="223"/>
      <c r="R379" s="223"/>
      <c r="S379" s="223"/>
      <c r="T379" s="225"/>
      <c r="U379" s="223"/>
      <c r="V379" s="223"/>
      <c r="W379" s="223"/>
      <c r="X379" s="240"/>
      <c r="Y379" s="240"/>
      <c r="Z379" s="223"/>
      <c r="AA379" s="220"/>
      <c r="AB379" s="223"/>
      <c r="AC379" s="233" t="str">
        <f>IF(Q379="","",VLOOKUP(Q379,RawData!AA371:AB381,2,FALSE))</f>
        <v/>
      </c>
      <c r="AD379" s="221" t="str">
        <f>IF(R379="","",VLOOKUP(R379,RawData!X371:Y388,2,FALSE))</f>
        <v/>
      </c>
    </row>
    <row r="380" spans="1:30" x14ac:dyDescent="0.35">
      <c r="A380" s="229"/>
      <c r="B380" s="220"/>
      <c r="C380" s="220"/>
      <c r="D380" s="98"/>
      <c r="E380" s="98"/>
      <c r="F380" s="96" t="str">
        <f t="shared" si="24"/>
        <v/>
      </c>
      <c r="G380" s="97" t="str">
        <f t="shared" ca="1" si="25"/>
        <v/>
      </c>
      <c r="H380" s="97" t="str">
        <f t="shared" ca="1" si="26"/>
        <v/>
      </c>
      <c r="I380" s="219" t="str">
        <f t="shared" ca="1" si="23"/>
        <v/>
      </c>
      <c r="J380" s="238"/>
      <c r="K380" s="238"/>
      <c r="L380" s="239"/>
      <c r="M380" s="220"/>
      <c r="N380" s="231"/>
      <c r="O380" s="231"/>
      <c r="P380" s="232"/>
      <c r="Q380" s="233"/>
      <c r="R380" s="220"/>
      <c r="S380" s="233"/>
      <c r="T380" s="220"/>
      <c r="U380" s="227"/>
      <c r="V380" s="227"/>
      <c r="W380" s="242"/>
      <c r="X380" s="219"/>
      <c r="Y380" s="240"/>
      <c r="Z380" s="221"/>
      <c r="AA380" s="229"/>
      <c r="AB380" s="221"/>
      <c r="AC380" s="233" t="str">
        <f>IF(Q380="","",VLOOKUP(Q380,RawData!AA372:AB382,2,FALSE))</f>
        <v/>
      </c>
      <c r="AD380" s="221" t="str">
        <f>IF(R380="","",VLOOKUP(R380,RawData!X372:Y389,2,FALSE))</f>
        <v/>
      </c>
    </row>
    <row r="381" spans="1:30" x14ac:dyDescent="0.35">
      <c r="A381" s="229"/>
      <c r="B381" s="98"/>
      <c r="C381" s="228"/>
      <c r="D381" s="98"/>
      <c r="E381" s="98"/>
      <c r="F381" s="96" t="str">
        <f t="shared" si="24"/>
        <v/>
      </c>
      <c r="G381" s="97" t="str">
        <f t="shared" ca="1" si="25"/>
        <v/>
      </c>
      <c r="H381" s="97" t="str">
        <f t="shared" ca="1" si="26"/>
        <v/>
      </c>
      <c r="I381" s="219" t="str">
        <f t="shared" ca="1" si="23"/>
        <v/>
      </c>
      <c r="J381" s="238"/>
      <c r="K381" s="238"/>
      <c r="L381" s="223"/>
      <c r="M381" s="225"/>
      <c r="N381" s="226"/>
      <c r="O381" s="226"/>
      <c r="P381" s="232"/>
      <c r="Q381" s="223"/>
      <c r="R381" s="223"/>
      <c r="S381" s="223"/>
      <c r="T381" s="225"/>
      <c r="U381" s="223"/>
      <c r="V381" s="223"/>
      <c r="W381" s="223"/>
      <c r="X381" s="240"/>
      <c r="Y381" s="240"/>
      <c r="Z381" s="223"/>
      <c r="AA381" s="220"/>
      <c r="AB381" s="223"/>
      <c r="AC381" s="233" t="str">
        <f>IF(Q381="","",VLOOKUP(Q381,RawData!AA373:AB383,2,FALSE))</f>
        <v/>
      </c>
      <c r="AD381" s="221" t="str">
        <f>IF(R381="","",VLOOKUP(R381,RawData!X373:Y390,2,FALSE))</f>
        <v/>
      </c>
    </row>
    <row r="382" spans="1:30" x14ac:dyDescent="0.35">
      <c r="A382" s="229"/>
      <c r="B382" s="220"/>
      <c r="C382" s="220"/>
      <c r="D382" s="98"/>
      <c r="E382" s="98"/>
      <c r="F382" s="96" t="str">
        <f t="shared" si="24"/>
        <v/>
      </c>
      <c r="G382" s="97" t="str">
        <f t="shared" ca="1" si="25"/>
        <v/>
      </c>
      <c r="H382" s="97" t="str">
        <f t="shared" ca="1" si="26"/>
        <v/>
      </c>
      <c r="I382" s="219" t="str">
        <f t="shared" ca="1" si="23"/>
        <v/>
      </c>
      <c r="J382" s="238"/>
      <c r="K382" s="238"/>
      <c r="L382" s="239"/>
      <c r="M382" s="220"/>
      <c r="N382" s="231"/>
      <c r="O382" s="231"/>
      <c r="P382" s="232"/>
      <c r="Q382" s="233"/>
      <c r="R382" s="220"/>
      <c r="S382" s="233"/>
      <c r="T382" s="220"/>
      <c r="U382" s="227"/>
      <c r="V382" s="227"/>
      <c r="W382" s="242"/>
      <c r="X382" s="219"/>
      <c r="Y382" s="240"/>
      <c r="Z382" s="221"/>
      <c r="AA382" s="229"/>
      <c r="AB382" s="221"/>
      <c r="AC382" s="233" t="str">
        <f>IF(Q382="","",VLOOKUP(Q382,RawData!AA374:AB384,2,FALSE))</f>
        <v/>
      </c>
      <c r="AD382" s="221" t="str">
        <f>IF(R382="","",VLOOKUP(R382,RawData!X374:Y391,2,FALSE))</f>
        <v/>
      </c>
    </row>
    <row r="383" spans="1:30" x14ac:dyDescent="0.35">
      <c r="A383" s="229"/>
      <c r="B383" s="98"/>
      <c r="C383" s="228"/>
      <c r="D383" s="98"/>
      <c r="E383" s="98"/>
      <c r="F383" s="96" t="str">
        <f t="shared" si="24"/>
        <v/>
      </c>
      <c r="G383" s="97" t="str">
        <f t="shared" ca="1" si="25"/>
        <v/>
      </c>
      <c r="H383" s="97" t="str">
        <f t="shared" ca="1" si="26"/>
        <v/>
      </c>
      <c r="I383" s="219" t="str">
        <f t="shared" ca="1" si="23"/>
        <v/>
      </c>
      <c r="J383" s="238"/>
      <c r="K383" s="238"/>
      <c r="L383" s="223"/>
      <c r="M383" s="225"/>
      <c r="N383" s="226"/>
      <c r="O383" s="226"/>
      <c r="P383" s="232"/>
      <c r="Q383" s="223"/>
      <c r="R383" s="223"/>
      <c r="S383" s="223"/>
      <c r="T383" s="225"/>
      <c r="U383" s="223"/>
      <c r="V383" s="223"/>
      <c r="W383" s="223"/>
      <c r="X383" s="240"/>
      <c r="Y383" s="240"/>
      <c r="Z383" s="223"/>
      <c r="AA383" s="220"/>
      <c r="AB383" s="223"/>
      <c r="AC383" s="233" t="str">
        <f>IF(Q383="","",VLOOKUP(Q383,RawData!AA375:AB385,2,FALSE))</f>
        <v/>
      </c>
      <c r="AD383" s="221" t="str">
        <f>IF(R383="","",VLOOKUP(R383,RawData!X375:Y392,2,FALSE))</f>
        <v/>
      </c>
    </row>
    <row r="384" spans="1:30" x14ac:dyDescent="0.35">
      <c r="A384" s="229"/>
      <c r="B384" s="220"/>
      <c r="C384" s="220"/>
      <c r="D384" s="98"/>
      <c r="E384" s="98"/>
      <c r="F384" s="96" t="str">
        <f t="shared" si="24"/>
        <v/>
      </c>
      <c r="G384" s="97" t="str">
        <f t="shared" ca="1" si="25"/>
        <v/>
      </c>
      <c r="H384" s="97" t="str">
        <f t="shared" ca="1" si="26"/>
        <v/>
      </c>
      <c r="I384" s="219" t="str">
        <f t="shared" ca="1" si="23"/>
        <v/>
      </c>
      <c r="J384" s="238"/>
      <c r="K384" s="238"/>
      <c r="L384" s="239"/>
      <c r="M384" s="220"/>
      <c r="N384" s="231"/>
      <c r="O384" s="231"/>
      <c r="P384" s="232"/>
      <c r="Q384" s="233"/>
      <c r="R384" s="220"/>
      <c r="S384" s="233"/>
      <c r="T384" s="220"/>
      <c r="U384" s="227"/>
      <c r="V384" s="227"/>
      <c r="W384" s="242"/>
      <c r="X384" s="219"/>
      <c r="Y384" s="240"/>
      <c r="Z384" s="221"/>
      <c r="AA384" s="229"/>
      <c r="AB384" s="221"/>
      <c r="AC384" s="233" t="str">
        <f>IF(Q384="","",VLOOKUP(Q384,RawData!AA376:AB386,2,FALSE))</f>
        <v/>
      </c>
      <c r="AD384" s="221" t="str">
        <f>IF(R384="","",VLOOKUP(R384,RawData!X376:Y393,2,FALSE))</f>
        <v/>
      </c>
    </row>
    <row r="385" spans="1:30" x14ac:dyDescent="0.35">
      <c r="A385" s="229"/>
      <c r="B385" s="98"/>
      <c r="C385" s="228"/>
      <c r="D385" s="98"/>
      <c r="E385" s="98"/>
      <c r="F385" s="96" t="str">
        <f t="shared" si="24"/>
        <v/>
      </c>
      <c r="G385" s="97" t="str">
        <f t="shared" ca="1" si="25"/>
        <v/>
      </c>
      <c r="H385" s="97" t="str">
        <f t="shared" ca="1" si="26"/>
        <v/>
      </c>
      <c r="I385" s="219" t="str">
        <f t="shared" ca="1" si="23"/>
        <v/>
      </c>
      <c r="J385" s="238"/>
      <c r="K385" s="238"/>
      <c r="L385" s="223"/>
      <c r="M385" s="225"/>
      <c r="N385" s="226"/>
      <c r="O385" s="226"/>
      <c r="P385" s="232"/>
      <c r="Q385" s="223"/>
      <c r="R385" s="223"/>
      <c r="S385" s="223"/>
      <c r="T385" s="225"/>
      <c r="U385" s="223"/>
      <c r="V385" s="223"/>
      <c r="W385" s="223"/>
      <c r="X385" s="240"/>
      <c r="Y385" s="240"/>
      <c r="Z385" s="223"/>
      <c r="AA385" s="220"/>
      <c r="AB385" s="223"/>
      <c r="AC385" s="233" t="str">
        <f>IF(Q385="","",VLOOKUP(Q385,RawData!AA377:AB387,2,FALSE))</f>
        <v/>
      </c>
      <c r="AD385" s="221" t="str">
        <f>IF(R385="","",VLOOKUP(R385,RawData!X377:Y394,2,FALSE))</f>
        <v/>
      </c>
    </row>
    <row r="386" spans="1:30" x14ac:dyDescent="0.35">
      <c r="A386" s="229"/>
      <c r="B386" s="220"/>
      <c r="C386" s="220"/>
      <c r="D386" s="98"/>
      <c r="E386" s="98"/>
      <c r="F386" s="96" t="str">
        <f t="shared" si="24"/>
        <v/>
      </c>
      <c r="G386" s="97" t="str">
        <f t="shared" ca="1" si="25"/>
        <v/>
      </c>
      <c r="H386" s="97" t="str">
        <f t="shared" ca="1" si="26"/>
        <v/>
      </c>
      <c r="I386" s="219" t="str">
        <f t="shared" ca="1" si="23"/>
        <v/>
      </c>
      <c r="J386" s="238"/>
      <c r="K386" s="238"/>
      <c r="L386" s="239"/>
      <c r="M386" s="220"/>
      <c r="N386" s="231"/>
      <c r="O386" s="231"/>
      <c r="P386" s="232"/>
      <c r="Q386" s="233"/>
      <c r="R386" s="220"/>
      <c r="S386" s="233"/>
      <c r="T386" s="220"/>
      <c r="U386" s="227"/>
      <c r="V386" s="227"/>
      <c r="W386" s="242"/>
      <c r="X386" s="219"/>
      <c r="Y386" s="240"/>
      <c r="Z386" s="221"/>
      <c r="AA386" s="229"/>
      <c r="AB386" s="221"/>
      <c r="AC386" s="233" t="str">
        <f>IF(Q386="","",VLOOKUP(Q386,RawData!AA378:AB388,2,FALSE))</f>
        <v/>
      </c>
      <c r="AD386" s="221" t="str">
        <f>IF(R386="","",VLOOKUP(R386,RawData!X378:Y395,2,FALSE))</f>
        <v/>
      </c>
    </row>
    <row r="387" spans="1:30" x14ac:dyDescent="0.35">
      <c r="A387" s="229"/>
      <c r="B387" s="98"/>
      <c r="C387" s="228"/>
      <c r="D387" s="98"/>
      <c r="E387" s="98"/>
      <c r="F387" s="96" t="str">
        <f t="shared" si="24"/>
        <v/>
      </c>
      <c r="G387" s="97" t="str">
        <f t="shared" ca="1" si="25"/>
        <v/>
      </c>
      <c r="H387" s="97" t="str">
        <f t="shared" ca="1" si="26"/>
        <v/>
      </c>
      <c r="I387" s="219" t="str">
        <f t="shared" ca="1" si="23"/>
        <v/>
      </c>
      <c r="J387" s="238"/>
      <c r="K387" s="238"/>
      <c r="L387" s="223"/>
      <c r="M387" s="225"/>
      <c r="N387" s="226"/>
      <c r="O387" s="226"/>
      <c r="P387" s="232"/>
      <c r="Q387" s="223"/>
      <c r="R387" s="223"/>
      <c r="S387" s="223"/>
      <c r="T387" s="225"/>
      <c r="U387" s="223"/>
      <c r="V387" s="223"/>
      <c r="W387" s="223"/>
      <c r="X387" s="240"/>
      <c r="Y387" s="240"/>
      <c r="Z387" s="223"/>
      <c r="AA387" s="220"/>
      <c r="AB387" s="223"/>
      <c r="AC387" s="233" t="str">
        <f>IF(Q387="","",VLOOKUP(Q387,RawData!AA379:AB389,2,FALSE))</f>
        <v/>
      </c>
      <c r="AD387" s="221" t="str">
        <f>IF(R387="","",VLOOKUP(R387,RawData!X379:Y396,2,FALSE))</f>
        <v/>
      </c>
    </row>
    <row r="388" spans="1:30" x14ac:dyDescent="0.35">
      <c r="A388" s="229"/>
      <c r="B388" s="220"/>
      <c r="C388" s="220"/>
      <c r="D388" s="98"/>
      <c r="E388" s="98"/>
      <c r="F388" s="96" t="str">
        <f t="shared" si="24"/>
        <v/>
      </c>
      <c r="G388" s="97" t="str">
        <f t="shared" ca="1" si="25"/>
        <v/>
      </c>
      <c r="H388" s="97" t="str">
        <f t="shared" ca="1" si="26"/>
        <v/>
      </c>
      <c r="I388" s="219" t="str">
        <f t="shared" ca="1" si="23"/>
        <v/>
      </c>
      <c r="J388" s="238"/>
      <c r="K388" s="238"/>
      <c r="L388" s="239"/>
      <c r="M388" s="220"/>
      <c r="N388" s="231"/>
      <c r="O388" s="231"/>
      <c r="P388" s="232"/>
      <c r="Q388" s="233"/>
      <c r="R388" s="220"/>
      <c r="S388" s="233"/>
      <c r="T388" s="220"/>
      <c r="U388" s="227"/>
      <c r="V388" s="227"/>
      <c r="W388" s="242"/>
      <c r="X388" s="219"/>
      <c r="Y388" s="240"/>
      <c r="Z388" s="221"/>
      <c r="AA388" s="229"/>
      <c r="AB388" s="221"/>
      <c r="AC388" s="233" t="str">
        <f>IF(Q388="","",VLOOKUP(Q388,RawData!AA380:AB390,2,FALSE))</f>
        <v/>
      </c>
      <c r="AD388" s="221" t="str">
        <f>IF(R388="","",VLOOKUP(R388,RawData!X380:Y397,2,FALSE))</f>
        <v/>
      </c>
    </row>
    <row r="389" spans="1:30" x14ac:dyDescent="0.35">
      <c r="A389" s="229"/>
      <c r="B389" s="98"/>
      <c r="C389" s="228"/>
      <c r="D389" s="98"/>
      <c r="E389" s="98"/>
      <c r="F389" s="96" t="str">
        <f t="shared" si="24"/>
        <v/>
      </c>
      <c r="G389" s="97" t="str">
        <f t="shared" ca="1" si="25"/>
        <v/>
      </c>
      <c r="H389" s="97" t="str">
        <f t="shared" ca="1" si="26"/>
        <v/>
      </c>
      <c r="I389" s="219" t="str">
        <f t="shared" ca="1" si="23"/>
        <v/>
      </c>
      <c r="J389" s="238"/>
      <c r="K389" s="238"/>
      <c r="L389" s="223"/>
      <c r="M389" s="225"/>
      <c r="N389" s="226"/>
      <c r="O389" s="226"/>
      <c r="P389" s="232"/>
      <c r="Q389" s="223"/>
      <c r="R389" s="223"/>
      <c r="S389" s="223"/>
      <c r="T389" s="225"/>
      <c r="U389" s="223"/>
      <c r="V389" s="223"/>
      <c r="W389" s="223"/>
      <c r="X389" s="240"/>
      <c r="Y389" s="240"/>
      <c r="Z389" s="223"/>
      <c r="AA389" s="220"/>
      <c r="AB389" s="223"/>
      <c r="AC389" s="233" t="str">
        <f>IF(Q389="","",VLOOKUP(Q389,RawData!AA381:AB391,2,FALSE))</f>
        <v/>
      </c>
      <c r="AD389" s="221" t="str">
        <f>IF(R389="","",VLOOKUP(R389,RawData!X381:Y398,2,FALSE))</f>
        <v/>
      </c>
    </row>
    <row r="390" spans="1:30" x14ac:dyDescent="0.35">
      <c r="A390" s="229"/>
      <c r="B390" s="220"/>
      <c r="C390" s="220"/>
      <c r="D390" s="98"/>
      <c r="E390" s="98"/>
      <c r="F390" s="96" t="str">
        <f t="shared" si="24"/>
        <v/>
      </c>
      <c r="G390" s="97" t="str">
        <f t="shared" ca="1" si="25"/>
        <v/>
      </c>
      <c r="H390" s="97" t="str">
        <f t="shared" ca="1" si="26"/>
        <v/>
      </c>
      <c r="I390" s="219" t="str">
        <f t="shared" ca="1" si="23"/>
        <v/>
      </c>
      <c r="J390" s="238"/>
      <c r="K390" s="238"/>
      <c r="L390" s="239"/>
      <c r="M390" s="220"/>
      <c r="N390" s="231"/>
      <c r="O390" s="231"/>
      <c r="P390" s="232"/>
      <c r="Q390" s="233"/>
      <c r="R390" s="220"/>
      <c r="S390" s="233"/>
      <c r="T390" s="220"/>
      <c r="U390" s="227"/>
      <c r="V390" s="227"/>
      <c r="W390" s="242"/>
      <c r="X390" s="219"/>
      <c r="Y390" s="240"/>
      <c r="Z390" s="221"/>
      <c r="AA390" s="229"/>
      <c r="AB390" s="221"/>
      <c r="AC390" s="233" t="str">
        <f>IF(Q390="","",VLOOKUP(Q390,RawData!AA382:AB392,2,FALSE))</f>
        <v/>
      </c>
      <c r="AD390" s="221" t="str">
        <f>IF(R390="","",VLOOKUP(R390,RawData!X382:Y399,2,FALSE))</f>
        <v/>
      </c>
    </row>
    <row r="391" spans="1:30" x14ac:dyDescent="0.35">
      <c r="A391" s="229"/>
      <c r="B391" s="98"/>
      <c r="C391" s="228"/>
      <c r="D391" s="98"/>
      <c r="E391" s="98"/>
      <c r="F391" s="96" t="str">
        <f t="shared" si="24"/>
        <v/>
      </c>
      <c r="G391" s="97" t="str">
        <f t="shared" ca="1" si="25"/>
        <v/>
      </c>
      <c r="H391" s="97" t="str">
        <f t="shared" ca="1" si="26"/>
        <v/>
      </c>
      <c r="I391" s="219" t="str">
        <f t="shared" ca="1" si="23"/>
        <v/>
      </c>
      <c r="J391" s="238"/>
      <c r="K391" s="238"/>
      <c r="L391" s="223"/>
      <c r="M391" s="225"/>
      <c r="N391" s="226"/>
      <c r="O391" s="226"/>
      <c r="P391" s="232"/>
      <c r="Q391" s="223"/>
      <c r="R391" s="223"/>
      <c r="S391" s="223"/>
      <c r="T391" s="225"/>
      <c r="U391" s="223"/>
      <c r="V391" s="223"/>
      <c r="W391" s="223"/>
      <c r="X391" s="240"/>
      <c r="Y391" s="240"/>
      <c r="Z391" s="223"/>
      <c r="AA391" s="220"/>
      <c r="AB391" s="223"/>
      <c r="AC391" s="233" t="str">
        <f>IF(Q391="","",VLOOKUP(Q391,RawData!AA383:AB393,2,FALSE))</f>
        <v/>
      </c>
      <c r="AD391" s="221" t="str">
        <f>IF(R391="","",VLOOKUP(R391,RawData!X383:Y400,2,FALSE))</f>
        <v/>
      </c>
    </row>
    <row r="392" spans="1:30" x14ac:dyDescent="0.35">
      <c r="A392" s="229"/>
      <c r="B392" s="220"/>
      <c r="C392" s="220"/>
      <c r="D392" s="98"/>
      <c r="E392" s="98"/>
      <c r="F392" s="96" t="str">
        <f t="shared" si="24"/>
        <v/>
      </c>
      <c r="G392" s="97" t="str">
        <f t="shared" ca="1" si="25"/>
        <v/>
      </c>
      <c r="H392" s="97" t="str">
        <f t="shared" ca="1" si="26"/>
        <v/>
      </c>
      <c r="I392" s="219" t="str">
        <f t="shared" ca="1" si="23"/>
        <v/>
      </c>
      <c r="J392" s="238"/>
      <c r="K392" s="238"/>
      <c r="L392" s="239"/>
      <c r="M392" s="220"/>
      <c r="N392" s="231"/>
      <c r="O392" s="231"/>
      <c r="P392" s="232"/>
      <c r="Q392" s="233"/>
      <c r="R392" s="220"/>
      <c r="S392" s="233"/>
      <c r="T392" s="220"/>
      <c r="U392" s="227"/>
      <c r="V392" s="227"/>
      <c r="W392" s="242"/>
      <c r="X392" s="219"/>
      <c r="Y392" s="240"/>
      <c r="Z392" s="221"/>
      <c r="AA392" s="229"/>
      <c r="AB392" s="221"/>
      <c r="AC392" s="233" t="str">
        <f>IF(Q392="","",VLOOKUP(Q392,RawData!AA384:AB394,2,FALSE))</f>
        <v/>
      </c>
      <c r="AD392" s="221" t="str">
        <f>IF(R392="","",VLOOKUP(R392,RawData!X384:Y401,2,FALSE))</f>
        <v/>
      </c>
    </row>
    <row r="393" spans="1:30" x14ac:dyDescent="0.35">
      <c r="A393" s="229"/>
      <c r="B393" s="98"/>
      <c r="C393" s="228"/>
      <c r="D393" s="98"/>
      <c r="E393" s="98"/>
      <c r="F393" s="96" t="str">
        <f t="shared" si="24"/>
        <v/>
      </c>
      <c r="G393" s="97" t="str">
        <f t="shared" ca="1" si="25"/>
        <v/>
      </c>
      <c r="H393" s="97" t="str">
        <f t="shared" ca="1" si="26"/>
        <v/>
      </c>
      <c r="I393" s="219" t="str">
        <f t="shared" ca="1" si="23"/>
        <v/>
      </c>
      <c r="J393" s="238"/>
      <c r="K393" s="238"/>
      <c r="L393" s="223"/>
      <c r="M393" s="225"/>
      <c r="N393" s="226"/>
      <c r="O393" s="226"/>
      <c r="P393" s="232"/>
      <c r="Q393" s="223"/>
      <c r="R393" s="223"/>
      <c r="S393" s="223"/>
      <c r="T393" s="225"/>
      <c r="U393" s="223"/>
      <c r="V393" s="223"/>
      <c r="W393" s="223"/>
      <c r="X393" s="240"/>
      <c r="Y393" s="240"/>
      <c r="Z393" s="223"/>
      <c r="AA393" s="220"/>
      <c r="AB393" s="223"/>
      <c r="AC393" s="233" t="str">
        <f>IF(Q393="","",VLOOKUP(Q393,RawData!AA385:AB395,2,FALSE))</f>
        <v/>
      </c>
      <c r="AD393" s="221" t="str">
        <f>IF(R393="","",VLOOKUP(R393,RawData!X385:Y402,2,FALSE))</f>
        <v/>
      </c>
    </row>
    <row r="394" spans="1:30" x14ac:dyDescent="0.35">
      <c r="A394" s="229"/>
      <c r="B394" s="220"/>
      <c r="C394" s="220"/>
      <c r="D394" s="98"/>
      <c r="E394" s="98"/>
      <c r="F394" s="96" t="str">
        <f t="shared" si="24"/>
        <v/>
      </c>
      <c r="G394" s="97" t="str">
        <f t="shared" ca="1" si="25"/>
        <v/>
      </c>
      <c r="H394" s="97" t="str">
        <f t="shared" ca="1" si="26"/>
        <v/>
      </c>
      <c r="I394" s="219" t="str">
        <f t="shared" ca="1" si="23"/>
        <v/>
      </c>
      <c r="J394" s="238"/>
      <c r="K394" s="238"/>
      <c r="L394" s="239"/>
      <c r="M394" s="220"/>
      <c r="N394" s="231"/>
      <c r="O394" s="231"/>
      <c r="P394" s="232"/>
      <c r="Q394" s="233"/>
      <c r="R394" s="220"/>
      <c r="S394" s="233"/>
      <c r="T394" s="220"/>
      <c r="U394" s="227"/>
      <c r="V394" s="227"/>
      <c r="W394" s="242"/>
      <c r="X394" s="219"/>
      <c r="Y394" s="240"/>
      <c r="Z394" s="221"/>
      <c r="AA394" s="229"/>
      <c r="AB394" s="221"/>
      <c r="AC394" s="233" t="str">
        <f>IF(Q394="","",VLOOKUP(Q394,RawData!AA386:AB396,2,FALSE))</f>
        <v/>
      </c>
      <c r="AD394" s="221" t="str">
        <f>IF(R394="","",VLOOKUP(R394,RawData!X386:Y403,2,FALSE))</f>
        <v/>
      </c>
    </row>
    <row r="395" spans="1:30" x14ac:dyDescent="0.35">
      <c r="A395" s="229"/>
      <c r="B395" s="98"/>
      <c r="C395" s="228"/>
      <c r="D395" s="98"/>
      <c r="E395" s="98"/>
      <c r="F395" s="96" t="str">
        <f t="shared" si="24"/>
        <v/>
      </c>
      <c r="G395" s="97" t="str">
        <f t="shared" ca="1" si="25"/>
        <v/>
      </c>
      <c r="H395" s="97" t="str">
        <f t="shared" ca="1" si="26"/>
        <v/>
      </c>
      <c r="I395" s="219" t="str">
        <f t="shared" ca="1" si="23"/>
        <v/>
      </c>
      <c r="J395" s="238"/>
      <c r="K395" s="238"/>
      <c r="L395" s="223"/>
      <c r="M395" s="225"/>
      <c r="N395" s="226"/>
      <c r="O395" s="226"/>
      <c r="P395" s="232"/>
      <c r="Q395" s="223"/>
      <c r="R395" s="223"/>
      <c r="S395" s="223"/>
      <c r="T395" s="225"/>
      <c r="U395" s="223"/>
      <c r="V395" s="223"/>
      <c r="W395" s="223"/>
      <c r="X395" s="240"/>
      <c r="Y395" s="240"/>
      <c r="Z395" s="223"/>
      <c r="AA395" s="220"/>
      <c r="AB395" s="223"/>
      <c r="AC395" s="233" t="str">
        <f>IF(Q395="","",VLOOKUP(Q395,RawData!AA387:AB397,2,FALSE))</f>
        <v/>
      </c>
      <c r="AD395" s="221" t="str">
        <f>IF(R395="","",VLOOKUP(R395,RawData!X387:Y404,2,FALSE))</f>
        <v/>
      </c>
    </row>
    <row r="396" spans="1:30" x14ac:dyDescent="0.35">
      <c r="A396" s="229"/>
      <c r="B396" s="220"/>
      <c r="C396" s="220"/>
      <c r="D396" s="98"/>
      <c r="E396" s="98"/>
      <c r="F396" s="96" t="str">
        <f t="shared" si="24"/>
        <v/>
      </c>
      <c r="G396" s="97" t="str">
        <f t="shared" ca="1" si="25"/>
        <v/>
      </c>
      <c r="H396" s="97" t="str">
        <f t="shared" ca="1" si="26"/>
        <v/>
      </c>
      <c r="I396" s="219" t="str">
        <f t="shared" ref="I396:I459" ca="1" si="27">IF(H396="","","yes")</f>
        <v/>
      </c>
      <c r="J396" s="238"/>
      <c r="K396" s="238"/>
      <c r="L396" s="239"/>
      <c r="M396" s="220"/>
      <c r="N396" s="231"/>
      <c r="O396" s="231"/>
      <c r="P396" s="232"/>
      <c r="Q396" s="233"/>
      <c r="R396" s="220"/>
      <c r="S396" s="233"/>
      <c r="T396" s="220"/>
      <c r="U396" s="227"/>
      <c r="V396" s="227"/>
      <c r="W396" s="242"/>
      <c r="X396" s="219"/>
      <c r="Y396" s="240"/>
      <c r="Z396" s="221"/>
      <c r="AA396" s="229"/>
      <c r="AB396" s="221"/>
      <c r="AC396" s="233" t="str">
        <f>IF(Q396="","",VLOOKUP(Q396,RawData!AA388:AB398,2,FALSE))</f>
        <v/>
      </c>
      <c r="AD396" s="221" t="str">
        <f>IF(R396="","",VLOOKUP(R396,RawData!X388:Y405,2,FALSE))</f>
        <v/>
      </c>
    </row>
    <row r="397" spans="1:30" x14ac:dyDescent="0.35">
      <c r="A397" s="229"/>
      <c r="B397" s="98"/>
      <c r="C397" s="228"/>
      <c r="D397" s="98"/>
      <c r="E397" s="98"/>
      <c r="F397" s="96" t="str">
        <f t="shared" si="24"/>
        <v/>
      </c>
      <c r="G397" s="97" t="str">
        <f t="shared" ca="1" si="25"/>
        <v/>
      </c>
      <c r="H397" s="97" t="str">
        <f t="shared" ca="1" si="26"/>
        <v/>
      </c>
      <c r="I397" s="219" t="str">
        <f t="shared" ca="1" si="27"/>
        <v/>
      </c>
      <c r="J397" s="238"/>
      <c r="K397" s="238"/>
      <c r="L397" s="223"/>
      <c r="M397" s="225"/>
      <c r="N397" s="226"/>
      <c r="O397" s="226"/>
      <c r="P397" s="232"/>
      <c r="Q397" s="223"/>
      <c r="R397" s="223"/>
      <c r="S397" s="223"/>
      <c r="T397" s="225"/>
      <c r="U397" s="223"/>
      <c r="V397" s="223"/>
      <c r="W397" s="223"/>
      <c r="X397" s="240"/>
      <c r="Y397" s="240"/>
      <c r="Z397" s="223"/>
      <c r="AA397" s="220"/>
      <c r="AB397" s="223"/>
      <c r="AC397" s="233" t="str">
        <f>IF(Q397="","",VLOOKUP(Q397,RawData!AA389:AB399,2,FALSE))</f>
        <v/>
      </c>
      <c r="AD397" s="221" t="str">
        <f>IF(R397="","",VLOOKUP(R397,RawData!X389:Y406,2,FALSE))</f>
        <v/>
      </c>
    </row>
    <row r="398" spans="1:30" x14ac:dyDescent="0.35">
      <c r="A398" s="229"/>
      <c r="B398" s="220"/>
      <c r="C398" s="220"/>
      <c r="D398" s="98"/>
      <c r="E398" s="98"/>
      <c r="F398" s="96" t="str">
        <f t="shared" si="24"/>
        <v/>
      </c>
      <c r="G398" s="97" t="str">
        <f t="shared" ca="1" si="25"/>
        <v/>
      </c>
      <c r="H398" s="97" t="str">
        <f t="shared" ca="1" si="26"/>
        <v/>
      </c>
      <c r="I398" s="219" t="str">
        <f t="shared" ca="1" si="27"/>
        <v/>
      </c>
      <c r="J398" s="238"/>
      <c r="K398" s="238"/>
      <c r="L398" s="239"/>
      <c r="M398" s="220"/>
      <c r="N398" s="231"/>
      <c r="O398" s="231"/>
      <c r="P398" s="232"/>
      <c r="Q398" s="233"/>
      <c r="R398" s="220"/>
      <c r="S398" s="233"/>
      <c r="T398" s="220"/>
      <c r="U398" s="227"/>
      <c r="V398" s="227"/>
      <c r="W398" s="242"/>
      <c r="X398" s="219"/>
      <c r="Y398" s="240"/>
      <c r="Z398" s="221"/>
      <c r="AA398" s="229"/>
      <c r="AB398" s="221"/>
      <c r="AC398" s="233" t="str">
        <f>IF(Q398="","",VLOOKUP(Q398,RawData!AA390:AB400,2,FALSE))</f>
        <v/>
      </c>
      <c r="AD398" s="221" t="str">
        <f>IF(R398="","",VLOOKUP(R398,RawData!X390:Y407,2,FALSE))</f>
        <v/>
      </c>
    </row>
    <row r="399" spans="1:30" x14ac:dyDescent="0.35">
      <c r="A399" s="229"/>
      <c r="B399" s="98"/>
      <c r="C399" s="228"/>
      <c r="D399" s="98"/>
      <c r="E399" s="98"/>
      <c r="F399" s="96" t="str">
        <f t="shared" si="24"/>
        <v/>
      </c>
      <c r="G399" s="97" t="str">
        <f t="shared" ca="1" si="25"/>
        <v/>
      </c>
      <c r="H399" s="97" t="str">
        <f t="shared" ca="1" si="26"/>
        <v/>
      </c>
      <c r="I399" s="219" t="str">
        <f t="shared" ca="1" si="27"/>
        <v/>
      </c>
      <c r="J399" s="238"/>
      <c r="K399" s="238"/>
      <c r="L399" s="223"/>
      <c r="M399" s="225"/>
      <c r="N399" s="226"/>
      <c r="O399" s="226"/>
      <c r="P399" s="232"/>
      <c r="Q399" s="223"/>
      <c r="R399" s="223"/>
      <c r="S399" s="223"/>
      <c r="T399" s="225"/>
      <c r="U399" s="223"/>
      <c r="V399" s="223"/>
      <c r="W399" s="223"/>
      <c r="X399" s="240"/>
      <c r="Y399" s="240"/>
      <c r="Z399" s="223"/>
      <c r="AA399" s="220"/>
      <c r="AB399" s="223"/>
      <c r="AC399" s="233" t="str">
        <f>IF(Q399="","",VLOOKUP(Q399,RawData!AA391:AB401,2,FALSE))</f>
        <v/>
      </c>
      <c r="AD399" s="221" t="str">
        <f>IF(R399="","",VLOOKUP(R399,RawData!X391:Y408,2,FALSE))</f>
        <v/>
      </c>
    </row>
    <row r="400" spans="1:30" x14ac:dyDescent="0.35">
      <c r="A400" s="229"/>
      <c r="B400" s="220"/>
      <c r="C400" s="220"/>
      <c r="D400" s="98"/>
      <c r="E400" s="98"/>
      <c r="F400" s="96" t="str">
        <f t="shared" si="24"/>
        <v/>
      </c>
      <c r="G400" s="97" t="str">
        <f t="shared" ca="1" si="25"/>
        <v/>
      </c>
      <c r="H400" s="97" t="str">
        <f t="shared" ca="1" si="26"/>
        <v/>
      </c>
      <c r="I400" s="219" t="str">
        <f t="shared" ca="1" si="27"/>
        <v/>
      </c>
      <c r="J400" s="238"/>
      <c r="K400" s="238"/>
      <c r="L400" s="239"/>
      <c r="M400" s="220"/>
      <c r="N400" s="231"/>
      <c r="O400" s="231"/>
      <c r="P400" s="232"/>
      <c r="Q400" s="233"/>
      <c r="R400" s="220"/>
      <c r="S400" s="233"/>
      <c r="T400" s="220"/>
      <c r="U400" s="227"/>
      <c r="V400" s="227"/>
      <c r="W400" s="242"/>
      <c r="X400" s="219"/>
      <c r="Y400" s="240"/>
      <c r="Z400" s="221"/>
      <c r="AA400" s="229"/>
      <c r="AB400" s="221"/>
      <c r="AC400" s="233" t="str">
        <f>IF(Q400="","",VLOOKUP(Q400,RawData!AA392:AB402,2,FALSE))</f>
        <v/>
      </c>
      <c r="AD400" s="221" t="str">
        <f>IF(R400="","",VLOOKUP(R400,RawData!X392:Y409,2,FALSE))</f>
        <v/>
      </c>
    </row>
    <row r="401" spans="1:30" x14ac:dyDescent="0.35">
      <c r="A401" s="229"/>
      <c r="B401" s="98"/>
      <c r="C401" s="228"/>
      <c r="D401" s="98"/>
      <c r="E401" s="98"/>
      <c r="F401" s="96" t="str">
        <f t="shared" si="24"/>
        <v/>
      </c>
      <c r="G401" s="97" t="str">
        <f t="shared" ca="1" si="25"/>
        <v/>
      </c>
      <c r="H401" s="97" t="str">
        <f t="shared" ca="1" si="26"/>
        <v/>
      </c>
      <c r="I401" s="219" t="str">
        <f t="shared" ca="1" si="27"/>
        <v/>
      </c>
      <c r="J401" s="238"/>
      <c r="K401" s="238"/>
      <c r="L401" s="223"/>
      <c r="M401" s="225"/>
      <c r="N401" s="226"/>
      <c r="O401" s="226"/>
      <c r="P401" s="232"/>
      <c r="Q401" s="223"/>
      <c r="R401" s="223"/>
      <c r="S401" s="223"/>
      <c r="T401" s="225"/>
      <c r="U401" s="223"/>
      <c r="V401" s="223"/>
      <c r="W401" s="223"/>
      <c r="X401" s="240"/>
      <c r="Y401" s="240"/>
      <c r="Z401" s="223"/>
      <c r="AA401" s="220"/>
      <c r="AB401" s="223"/>
      <c r="AC401" s="233" t="str">
        <f>IF(Q401="","",VLOOKUP(Q401,RawData!AA393:AB403,2,FALSE))</f>
        <v/>
      </c>
      <c r="AD401" s="221" t="str">
        <f>IF(R401="","",VLOOKUP(R401,RawData!X393:Y410,2,FALSE))</f>
        <v/>
      </c>
    </row>
    <row r="402" spans="1:30" x14ac:dyDescent="0.35">
      <c r="A402" s="229"/>
      <c r="B402" s="220"/>
      <c r="C402" s="220"/>
      <c r="D402" s="98"/>
      <c r="E402" s="98"/>
      <c r="F402" s="96" t="str">
        <f t="shared" si="24"/>
        <v/>
      </c>
      <c r="G402" s="97" t="str">
        <f t="shared" ca="1" si="25"/>
        <v/>
      </c>
      <c r="H402" s="97" t="str">
        <f t="shared" ca="1" si="26"/>
        <v/>
      </c>
      <c r="I402" s="219" t="str">
        <f t="shared" ca="1" si="27"/>
        <v/>
      </c>
      <c r="J402" s="238"/>
      <c r="K402" s="238"/>
      <c r="L402" s="239"/>
      <c r="M402" s="220"/>
      <c r="N402" s="231"/>
      <c r="O402" s="231"/>
      <c r="P402" s="232"/>
      <c r="Q402" s="233"/>
      <c r="R402" s="220"/>
      <c r="S402" s="233"/>
      <c r="T402" s="220"/>
      <c r="U402" s="227"/>
      <c r="V402" s="227"/>
      <c r="W402" s="242"/>
      <c r="X402" s="219"/>
      <c r="Y402" s="240"/>
      <c r="Z402" s="221"/>
      <c r="AA402" s="229"/>
      <c r="AB402" s="221"/>
      <c r="AC402" s="233" t="str">
        <f>IF(Q402="","",VLOOKUP(Q402,RawData!AA394:AB404,2,FALSE))</f>
        <v/>
      </c>
      <c r="AD402" s="221" t="str">
        <f>IF(R402="","",VLOOKUP(R402,RawData!X394:Y411,2,FALSE))</f>
        <v/>
      </c>
    </row>
    <row r="403" spans="1:30" x14ac:dyDescent="0.35">
      <c r="A403" s="229"/>
      <c r="B403" s="98"/>
      <c r="C403" s="228"/>
      <c r="D403" s="98"/>
      <c r="E403" s="98"/>
      <c r="F403" s="96" t="str">
        <f t="shared" si="24"/>
        <v/>
      </c>
      <c r="G403" s="97" t="str">
        <f t="shared" ca="1" si="25"/>
        <v/>
      </c>
      <c r="H403" s="97" t="str">
        <f t="shared" ca="1" si="26"/>
        <v/>
      </c>
      <c r="I403" s="219" t="str">
        <f t="shared" ca="1" si="27"/>
        <v/>
      </c>
      <c r="J403" s="238"/>
      <c r="K403" s="238"/>
      <c r="L403" s="223"/>
      <c r="M403" s="225"/>
      <c r="N403" s="226"/>
      <c r="O403" s="226"/>
      <c r="P403" s="232"/>
      <c r="Q403" s="223"/>
      <c r="R403" s="223"/>
      <c r="S403" s="223"/>
      <c r="T403" s="225"/>
      <c r="U403" s="223"/>
      <c r="V403" s="223"/>
      <c r="W403" s="223"/>
      <c r="X403" s="240"/>
      <c r="Y403" s="240"/>
      <c r="Z403" s="223"/>
      <c r="AA403" s="220"/>
      <c r="AB403" s="223"/>
      <c r="AC403" s="233" t="str">
        <f>IF(Q403="","",VLOOKUP(Q403,RawData!AA395:AB405,2,FALSE))</f>
        <v/>
      </c>
      <c r="AD403" s="221" t="str">
        <f>IF(R403="","",VLOOKUP(R403,RawData!X395:Y412,2,FALSE))</f>
        <v/>
      </c>
    </row>
    <row r="404" spans="1:30" x14ac:dyDescent="0.35">
      <c r="A404" s="229"/>
      <c r="B404" s="220"/>
      <c r="C404" s="220"/>
      <c r="D404" s="98"/>
      <c r="E404" s="98"/>
      <c r="F404" s="96" t="str">
        <f t="shared" si="24"/>
        <v/>
      </c>
      <c r="G404" s="97" t="str">
        <f t="shared" ca="1" si="25"/>
        <v/>
      </c>
      <c r="H404" s="97" t="str">
        <f t="shared" ca="1" si="26"/>
        <v/>
      </c>
      <c r="I404" s="219" t="str">
        <f t="shared" ca="1" si="27"/>
        <v/>
      </c>
      <c r="J404" s="238"/>
      <c r="K404" s="238"/>
      <c r="L404" s="239"/>
      <c r="M404" s="220"/>
      <c r="N404" s="231"/>
      <c r="O404" s="231"/>
      <c r="P404" s="232"/>
      <c r="Q404" s="233"/>
      <c r="R404" s="220"/>
      <c r="S404" s="233"/>
      <c r="T404" s="220"/>
      <c r="U404" s="227"/>
      <c r="V404" s="227"/>
      <c r="W404" s="242"/>
      <c r="X404" s="219"/>
      <c r="Y404" s="240"/>
      <c r="Z404" s="221"/>
      <c r="AA404" s="229"/>
      <c r="AB404" s="221"/>
      <c r="AC404" s="233" t="str">
        <f>IF(Q404="","",VLOOKUP(Q404,RawData!AA396:AB406,2,FALSE))</f>
        <v/>
      </c>
      <c r="AD404" s="221" t="str">
        <f>IF(R404="","",VLOOKUP(R404,RawData!X396:Y413,2,FALSE))</f>
        <v/>
      </c>
    </row>
    <row r="405" spans="1:30" x14ac:dyDescent="0.35">
      <c r="A405" s="229"/>
      <c r="B405" s="98"/>
      <c r="C405" s="228"/>
      <c r="D405" s="98"/>
      <c r="E405" s="98"/>
      <c r="F405" s="96" t="str">
        <f t="shared" si="24"/>
        <v/>
      </c>
      <c r="G405" s="97" t="str">
        <f t="shared" ca="1" si="25"/>
        <v/>
      </c>
      <c r="H405" s="97" t="str">
        <f t="shared" ca="1" si="26"/>
        <v/>
      </c>
      <c r="I405" s="219" t="str">
        <f t="shared" ca="1" si="27"/>
        <v/>
      </c>
      <c r="J405" s="238"/>
      <c r="K405" s="238"/>
      <c r="L405" s="223"/>
      <c r="M405" s="225"/>
      <c r="N405" s="226"/>
      <c r="O405" s="226"/>
      <c r="P405" s="232"/>
      <c r="Q405" s="223"/>
      <c r="R405" s="223"/>
      <c r="S405" s="223"/>
      <c r="T405" s="225"/>
      <c r="U405" s="223"/>
      <c r="V405" s="223"/>
      <c r="W405" s="223"/>
      <c r="X405" s="240"/>
      <c r="Y405" s="240"/>
      <c r="Z405" s="223"/>
      <c r="AA405" s="220"/>
      <c r="AB405" s="223"/>
      <c r="AC405" s="233" t="str">
        <f>IF(Q405="","",VLOOKUP(Q405,RawData!AA397:AB407,2,FALSE))</f>
        <v/>
      </c>
      <c r="AD405" s="221" t="str">
        <f>IF(R405="","",VLOOKUP(R405,RawData!X397:Y414,2,FALSE))</f>
        <v/>
      </c>
    </row>
    <row r="406" spans="1:30" x14ac:dyDescent="0.35">
      <c r="A406" s="229"/>
      <c r="B406" s="220"/>
      <c r="C406" s="220"/>
      <c r="D406" s="98"/>
      <c r="E406" s="98"/>
      <c r="F406" s="96" t="str">
        <f t="shared" si="24"/>
        <v/>
      </c>
      <c r="G406" s="97" t="str">
        <f t="shared" ca="1" si="25"/>
        <v/>
      </c>
      <c r="H406" s="97" t="str">
        <f t="shared" ca="1" si="26"/>
        <v/>
      </c>
      <c r="I406" s="219" t="str">
        <f t="shared" ca="1" si="27"/>
        <v/>
      </c>
      <c r="J406" s="238"/>
      <c r="K406" s="238"/>
      <c r="L406" s="239"/>
      <c r="M406" s="220"/>
      <c r="N406" s="231"/>
      <c r="O406" s="231"/>
      <c r="P406" s="232"/>
      <c r="Q406" s="233"/>
      <c r="R406" s="220"/>
      <c r="S406" s="233"/>
      <c r="T406" s="220"/>
      <c r="U406" s="227"/>
      <c r="V406" s="227"/>
      <c r="W406" s="242"/>
      <c r="X406" s="219"/>
      <c r="Y406" s="240"/>
      <c r="Z406" s="221"/>
      <c r="AA406" s="229"/>
      <c r="AB406" s="221"/>
      <c r="AC406" s="233" t="str">
        <f>IF(Q406="","",VLOOKUP(Q406,RawData!AA398:AB408,2,FALSE))</f>
        <v/>
      </c>
      <c r="AD406" s="221" t="str">
        <f>IF(R406="","",VLOOKUP(R406,RawData!X398:Y415,2,FALSE))</f>
        <v/>
      </c>
    </row>
    <row r="407" spans="1:30" x14ac:dyDescent="0.35">
      <c r="A407" s="229"/>
      <c r="B407" s="98"/>
      <c r="C407" s="228"/>
      <c r="D407" s="98"/>
      <c r="E407" s="98"/>
      <c r="F407" s="96" t="str">
        <f t="shared" si="24"/>
        <v/>
      </c>
      <c r="G407" s="97" t="str">
        <f t="shared" ca="1" si="25"/>
        <v/>
      </c>
      <c r="H407" s="97" t="str">
        <f t="shared" ca="1" si="26"/>
        <v/>
      </c>
      <c r="I407" s="219" t="str">
        <f t="shared" ca="1" si="27"/>
        <v/>
      </c>
      <c r="J407" s="238"/>
      <c r="K407" s="238"/>
      <c r="L407" s="223"/>
      <c r="M407" s="225"/>
      <c r="N407" s="226"/>
      <c r="O407" s="226"/>
      <c r="P407" s="232"/>
      <c r="Q407" s="223"/>
      <c r="R407" s="223"/>
      <c r="S407" s="223"/>
      <c r="T407" s="225"/>
      <c r="U407" s="223"/>
      <c r="V407" s="223"/>
      <c r="W407" s="223"/>
      <c r="X407" s="240"/>
      <c r="Y407" s="240"/>
      <c r="Z407" s="223"/>
      <c r="AA407" s="220"/>
      <c r="AB407" s="223"/>
      <c r="AC407" s="233" t="str">
        <f>IF(Q407="","",VLOOKUP(Q407,RawData!AA399:AB409,2,FALSE))</f>
        <v/>
      </c>
      <c r="AD407" s="221" t="str">
        <f>IF(R407="","",VLOOKUP(R407,RawData!X399:Y416,2,FALSE))</f>
        <v/>
      </c>
    </row>
    <row r="408" spans="1:30" x14ac:dyDescent="0.35">
      <c r="A408" s="229"/>
      <c r="B408" s="220"/>
      <c r="C408" s="220"/>
      <c r="D408" s="98"/>
      <c r="E408" s="98"/>
      <c r="F408" s="96" t="str">
        <f t="shared" si="24"/>
        <v/>
      </c>
      <c r="G408" s="97" t="str">
        <f t="shared" ca="1" si="25"/>
        <v/>
      </c>
      <c r="H408" s="97" t="str">
        <f t="shared" ca="1" si="26"/>
        <v/>
      </c>
      <c r="I408" s="219" t="str">
        <f t="shared" ca="1" si="27"/>
        <v/>
      </c>
      <c r="J408" s="238"/>
      <c r="K408" s="238"/>
      <c r="L408" s="239"/>
      <c r="M408" s="220"/>
      <c r="N408" s="231"/>
      <c r="O408" s="231"/>
      <c r="P408" s="232"/>
      <c r="Q408" s="233"/>
      <c r="R408" s="220"/>
      <c r="S408" s="233"/>
      <c r="T408" s="220"/>
      <c r="U408" s="227"/>
      <c r="V408" s="227"/>
      <c r="W408" s="242"/>
      <c r="X408" s="219"/>
      <c r="Y408" s="240"/>
      <c r="Z408" s="221"/>
      <c r="AA408" s="229"/>
      <c r="AB408" s="221"/>
      <c r="AC408" s="233" t="str">
        <f>IF(Q408="","",VLOOKUP(Q408,RawData!AA400:AB410,2,FALSE))</f>
        <v/>
      </c>
      <c r="AD408" s="221" t="str">
        <f>IF(R408="","",VLOOKUP(R408,RawData!X400:Y417,2,FALSE))</f>
        <v/>
      </c>
    </row>
    <row r="409" spans="1:30" x14ac:dyDescent="0.35">
      <c r="A409" s="229"/>
      <c r="B409" s="98"/>
      <c r="C409" s="228"/>
      <c r="D409" s="98"/>
      <c r="E409" s="98"/>
      <c r="F409" s="96" t="str">
        <f t="shared" si="24"/>
        <v/>
      </c>
      <c r="G409" s="97" t="str">
        <f t="shared" ca="1" si="25"/>
        <v/>
      </c>
      <c r="H409" s="97" t="str">
        <f t="shared" ca="1" si="26"/>
        <v/>
      </c>
      <c r="I409" s="219" t="str">
        <f t="shared" ca="1" si="27"/>
        <v/>
      </c>
      <c r="J409" s="238"/>
      <c r="K409" s="238"/>
      <c r="L409" s="223"/>
      <c r="M409" s="225"/>
      <c r="N409" s="226"/>
      <c r="O409" s="226"/>
      <c r="P409" s="232"/>
      <c r="Q409" s="223"/>
      <c r="R409" s="223"/>
      <c r="S409" s="223"/>
      <c r="T409" s="225"/>
      <c r="U409" s="223"/>
      <c r="V409" s="223"/>
      <c r="W409" s="223"/>
      <c r="X409" s="240"/>
      <c r="Y409" s="240"/>
      <c r="Z409" s="223"/>
      <c r="AA409" s="220"/>
      <c r="AB409" s="223"/>
      <c r="AC409" s="233" t="str">
        <f>IF(Q409="","",VLOOKUP(Q409,RawData!AA401:AB411,2,FALSE))</f>
        <v/>
      </c>
      <c r="AD409" s="221" t="str">
        <f>IF(R409="","",VLOOKUP(R409,RawData!X401:Y418,2,FALSE))</f>
        <v/>
      </c>
    </row>
    <row r="410" spans="1:30" x14ac:dyDescent="0.35">
      <c r="A410" s="229"/>
      <c r="B410" s="220"/>
      <c r="C410" s="220"/>
      <c r="D410" s="98"/>
      <c r="E410" s="98"/>
      <c r="F410" s="96" t="str">
        <f t="shared" si="24"/>
        <v/>
      </c>
      <c r="G410" s="97" t="str">
        <f t="shared" ca="1" si="25"/>
        <v/>
      </c>
      <c r="H410" s="97" t="str">
        <f t="shared" ca="1" si="26"/>
        <v/>
      </c>
      <c r="I410" s="219" t="str">
        <f t="shared" ca="1" si="27"/>
        <v/>
      </c>
      <c r="J410" s="238"/>
      <c r="K410" s="238"/>
      <c r="L410" s="239"/>
      <c r="M410" s="220"/>
      <c r="N410" s="231"/>
      <c r="O410" s="231"/>
      <c r="P410" s="232"/>
      <c r="Q410" s="233"/>
      <c r="R410" s="220"/>
      <c r="S410" s="233"/>
      <c r="T410" s="220"/>
      <c r="U410" s="227"/>
      <c r="V410" s="227"/>
      <c r="W410" s="242"/>
      <c r="X410" s="219"/>
      <c r="Y410" s="240"/>
      <c r="Z410" s="221"/>
      <c r="AA410" s="229"/>
      <c r="AB410" s="221"/>
      <c r="AC410" s="233" t="str">
        <f>IF(Q410="","",VLOOKUP(Q410,RawData!AA402:AB412,2,FALSE))</f>
        <v/>
      </c>
      <c r="AD410" s="221" t="str">
        <f>IF(R410="","",VLOOKUP(R410,RawData!X402:Y419,2,FALSE))</f>
        <v/>
      </c>
    </row>
    <row r="411" spans="1:30" x14ac:dyDescent="0.35">
      <c r="A411" s="229"/>
      <c r="B411" s="98"/>
      <c r="C411" s="228"/>
      <c r="D411" s="98"/>
      <c r="E411" s="98"/>
      <c r="F411" s="96" t="str">
        <f t="shared" si="24"/>
        <v/>
      </c>
      <c r="G411" s="97" t="str">
        <f t="shared" ca="1" si="25"/>
        <v/>
      </c>
      <c r="H411" s="97" t="str">
        <f t="shared" ca="1" si="26"/>
        <v/>
      </c>
      <c r="I411" s="219" t="str">
        <f t="shared" ca="1" si="27"/>
        <v/>
      </c>
      <c r="J411" s="238"/>
      <c r="K411" s="238"/>
      <c r="L411" s="223"/>
      <c r="M411" s="225"/>
      <c r="N411" s="226"/>
      <c r="O411" s="226"/>
      <c r="P411" s="232"/>
      <c r="Q411" s="223"/>
      <c r="R411" s="223"/>
      <c r="S411" s="223"/>
      <c r="T411" s="225"/>
      <c r="U411" s="223"/>
      <c r="V411" s="223"/>
      <c r="W411" s="223"/>
      <c r="X411" s="240"/>
      <c r="Y411" s="240"/>
      <c r="Z411" s="223"/>
      <c r="AA411" s="220"/>
      <c r="AB411" s="223"/>
      <c r="AC411" s="233" t="str">
        <f>IF(Q411="","",VLOOKUP(Q411,RawData!AA403:AB413,2,FALSE))</f>
        <v/>
      </c>
      <c r="AD411" s="221" t="str">
        <f>IF(R411="","",VLOOKUP(R411,RawData!X403:Y420,2,FALSE))</f>
        <v/>
      </c>
    </row>
    <row r="412" spans="1:30" x14ac:dyDescent="0.35">
      <c r="A412" s="229"/>
      <c r="B412" s="220"/>
      <c r="C412" s="220"/>
      <c r="D412" s="98"/>
      <c r="E412" s="98"/>
      <c r="F412" s="96" t="str">
        <f t="shared" si="24"/>
        <v/>
      </c>
      <c r="G412" s="97" t="str">
        <f t="shared" ca="1" si="25"/>
        <v/>
      </c>
      <c r="H412" s="97" t="str">
        <f t="shared" ca="1" si="26"/>
        <v/>
      </c>
      <c r="I412" s="219" t="str">
        <f t="shared" ca="1" si="27"/>
        <v/>
      </c>
      <c r="J412" s="238"/>
      <c r="K412" s="238"/>
      <c r="L412" s="239"/>
      <c r="M412" s="220"/>
      <c r="N412" s="231"/>
      <c r="O412" s="231"/>
      <c r="P412" s="232"/>
      <c r="Q412" s="233"/>
      <c r="R412" s="220"/>
      <c r="S412" s="233"/>
      <c r="T412" s="220"/>
      <c r="U412" s="227"/>
      <c r="V412" s="227"/>
      <c r="W412" s="242"/>
      <c r="X412" s="219"/>
      <c r="Y412" s="240"/>
      <c r="Z412" s="221"/>
      <c r="AA412" s="229"/>
      <c r="AB412" s="221"/>
      <c r="AC412" s="233" t="str">
        <f>IF(Q412="","",VLOOKUP(Q412,RawData!AA404:AB414,2,FALSE))</f>
        <v/>
      </c>
      <c r="AD412" s="221" t="str">
        <f>IF(R412="","",VLOOKUP(R412,RawData!X404:Y421,2,FALSE))</f>
        <v/>
      </c>
    </row>
    <row r="413" spans="1:30" x14ac:dyDescent="0.35">
      <c r="A413" s="229"/>
      <c r="B413" s="98"/>
      <c r="C413" s="228"/>
      <c r="D413" s="98"/>
      <c r="E413" s="98"/>
      <c r="F413" s="96" t="str">
        <f t="shared" si="24"/>
        <v/>
      </c>
      <c r="G413" s="97" t="str">
        <f t="shared" ca="1" si="25"/>
        <v/>
      </c>
      <c r="H413" s="97" t="str">
        <f t="shared" ca="1" si="26"/>
        <v/>
      </c>
      <c r="I413" s="219" t="str">
        <f t="shared" ca="1" si="27"/>
        <v/>
      </c>
      <c r="J413" s="238"/>
      <c r="K413" s="238"/>
      <c r="L413" s="223"/>
      <c r="M413" s="225"/>
      <c r="N413" s="226"/>
      <c r="O413" s="226"/>
      <c r="P413" s="232"/>
      <c r="Q413" s="223"/>
      <c r="R413" s="223"/>
      <c r="S413" s="223"/>
      <c r="T413" s="225"/>
      <c r="U413" s="223"/>
      <c r="V413" s="223"/>
      <c r="W413" s="223"/>
      <c r="X413" s="240"/>
      <c r="Y413" s="240"/>
      <c r="Z413" s="223"/>
      <c r="AA413" s="220"/>
      <c r="AB413" s="223"/>
      <c r="AC413" s="233" t="str">
        <f>IF(Q413="","",VLOOKUP(Q413,RawData!AA405:AB415,2,FALSE))</f>
        <v/>
      </c>
      <c r="AD413" s="221" t="str">
        <f>IF(R413="","",VLOOKUP(R413,RawData!X405:Y422,2,FALSE))</f>
        <v/>
      </c>
    </row>
    <row r="414" spans="1:30" x14ac:dyDescent="0.35">
      <c r="A414" s="229"/>
      <c r="B414" s="220"/>
      <c r="C414" s="220"/>
      <c r="D414" s="98"/>
      <c r="E414" s="98"/>
      <c r="F414" s="96" t="str">
        <f t="shared" si="24"/>
        <v/>
      </c>
      <c r="G414" s="97" t="str">
        <f t="shared" ca="1" si="25"/>
        <v/>
      </c>
      <c r="H414" s="97" t="str">
        <f t="shared" ca="1" si="26"/>
        <v/>
      </c>
      <c r="I414" s="219" t="str">
        <f t="shared" ca="1" si="27"/>
        <v/>
      </c>
      <c r="J414" s="238"/>
      <c r="K414" s="238"/>
      <c r="L414" s="239"/>
      <c r="M414" s="220"/>
      <c r="N414" s="231"/>
      <c r="O414" s="231"/>
      <c r="P414" s="232"/>
      <c r="Q414" s="233"/>
      <c r="R414" s="220"/>
      <c r="S414" s="233"/>
      <c r="T414" s="220"/>
      <c r="U414" s="227"/>
      <c r="V414" s="227"/>
      <c r="W414" s="242"/>
      <c r="X414" s="219"/>
      <c r="Y414" s="240"/>
      <c r="Z414" s="221"/>
      <c r="AA414" s="229"/>
      <c r="AB414" s="221"/>
      <c r="AC414" s="233" t="str">
        <f>IF(Q414="","",VLOOKUP(Q414,RawData!AA406:AB416,2,FALSE))</f>
        <v/>
      </c>
      <c r="AD414" s="221" t="str">
        <f>IF(R414="","",VLOOKUP(R414,RawData!X406:Y423,2,FALSE))</f>
        <v/>
      </c>
    </row>
    <row r="415" spans="1:30" x14ac:dyDescent="0.35">
      <c r="A415" s="229"/>
      <c r="B415" s="98"/>
      <c r="C415" s="228"/>
      <c r="D415" s="98"/>
      <c r="E415" s="98"/>
      <c r="F415" s="96" t="str">
        <f t="shared" si="24"/>
        <v/>
      </c>
      <c r="G415" s="97" t="str">
        <f t="shared" ca="1" si="25"/>
        <v/>
      </c>
      <c r="H415" s="97" t="str">
        <f t="shared" ca="1" si="26"/>
        <v/>
      </c>
      <c r="I415" s="219" t="str">
        <f t="shared" ca="1" si="27"/>
        <v/>
      </c>
      <c r="J415" s="238"/>
      <c r="K415" s="238"/>
      <c r="L415" s="223"/>
      <c r="M415" s="225"/>
      <c r="N415" s="226"/>
      <c r="O415" s="226"/>
      <c r="P415" s="232"/>
      <c r="Q415" s="223"/>
      <c r="R415" s="223"/>
      <c r="S415" s="223"/>
      <c r="T415" s="225"/>
      <c r="U415" s="223"/>
      <c r="V415" s="223"/>
      <c r="W415" s="223"/>
      <c r="X415" s="240"/>
      <c r="Y415" s="240"/>
      <c r="Z415" s="223"/>
      <c r="AA415" s="220"/>
      <c r="AB415" s="223"/>
      <c r="AC415" s="233" t="str">
        <f>IF(Q415="","",VLOOKUP(Q415,RawData!AA407:AB417,2,FALSE))</f>
        <v/>
      </c>
      <c r="AD415" s="221" t="str">
        <f>IF(R415="","",VLOOKUP(R415,RawData!X407:Y424,2,FALSE))</f>
        <v/>
      </c>
    </row>
    <row r="416" spans="1:30" x14ac:dyDescent="0.35">
      <c r="A416" s="229"/>
      <c r="B416" s="220"/>
      <c r="C416" s="220"/>
      <c r="D416" s="98"/>
      <c r="E416" s="98"/>
      <c r="F416" s="96" t="str">
        <f t="shared" si="24"/>
        <v/>
      </c>
      <c r="G416" s="97" t="str">
        <f t="shared" ca="1" si="25"/>
        <v/>
      </c>
      <c r="H416" s="97" t="str">
        <f t="shared" ca="1" si="26"/>
        <v/>
      </c>
      <c r="I416" s="219" t="str">
        <f t="shared" ca="1" si="27"/>
        <v/>
      </c>
      <c r="J416" s="238"/>
      <c r="K416" s="238"/>
      <c r="L416" s="239"/>
      <c r="M416" s="220"/>
      <c r="N416" s="231"/>
      <c r="O416" s="231"/>
      <c r="P416" s="232"/>
      <c r="Q416" s="233"/>
      <c r="R416" s="220"/>
      <c r="S416" s="233"/>
      <c r="T416" s="220"/>
      <c r="U416" s="227"/>
      <c r="V416" s="227"/>
      <c r="W416" s="242"/>
      <c r="X416" s="219"/>
      <c r="Y416" s="240"/>
      <c r="Z416" s="221"/>
      <c r="AA416" s="229"/>
      <c r="AB416" s="221"/>
      <c r="AC416" s="233" t="str">
        <f>IF(Q416="","",VLOOKUP(Q416,RawData!AA408:AB418,2,FALSE))</f>
        <v/>
      </c>
      <c r="AD416" s="221" t="str">
        <f>IF(R416="","",VLOOKUP(R416,RawData!X408:Y425,2,FALSE))</f>
        <v/>
      </c>
    </row>
    <row r="417" spans="1:30" x14ac:dyDescent="0.35">
      <c r="A417" s="229"/>
      <c r="B417" s="98"/>
      <c r="C417" s="228"/>
      <c r="D417" s="98"/>
      <c r="E417" s="98"/>
      <c r="F417" s="96" t="str">
        <f t="shared" si="24"/>
        <v/>
      </c>
      <c r="G417" s="97" t="str">
        <f t="shared" ca="1" si="25"/>
        <v/>
      </c>
      <c r="H417" s="97" t="str">
        <f t="shared" ca="1" si="26"/>
        <v/>
      </c>
      <c r="I417" s="219" t="str">
        <f t="shared" ca="1" si="27"/>
        <v/>
      </c>
      <c r="J417" s="238"/>
      <c r="K417" s="238"/>
      <c r="L417" s="223"/>
      <c r="M417" s="225"/>
      <c r="N417" s="226"/>
      <c r="O417" s="226"/>
      <c r="P417" s="232"/>
      <c r="Q417" s="223"/>
      <c r="R417" s="223"/>
      <c r="S417" s="223"/>
      <c r="T417" s="225"/>
      <c r="U417" s="223"/>
      <c r="V417" s="223"/>
      <c r="W417" s="223"/>
      <c r="X417" s="240"/>
      <c r="Y417" s="240"/>
      <c r="Z417" s="223"/>
      <c r="AA417" s="220"/>
      <c r="AB417" s="223"/>
      <c r="AC417" s="233" t="str">
        <f>IF(Q417="","",VLOOKUP(Q417,RawData!AA409:AB419,2,FALSE))</f>
        <v/>
      </c>
      <c r="AD417" s="221" t="str">
        <f>IF(R417="","",VLOOKUP(R417,RawData!X409:Y426,2,FALSE))</f>
        <v/>
      </c>
    </row>
    <row r="418" spans="1:30" x14ac:dyDescent="0.35">
      <c r="A418" s="229"/>
      <c r="B418" s="220"/>
      <c r="C418" s="220"/>
      <c r="D418" s="98"/>
      <c r="E418" s="98"/>
      <c r="F418" s="96" t="str">
        <f t="shared" si="24"/>
        <v/>
      </c>
      <c r="G418" s="97" t="str">
        <f t="shared" ca="1" si="25"/>
        <v/>
      </c>
      <c r="H418" s="97" t="str">
        <f t="shared" ca="1" si="26"/>
        <v/>
      </c>
      <c r="I418" s="219" t="str">
        <f t="shared" ca="1" si="27"/>
        <v/>
      </c>
      <c r="J418" s="238"/>
      <c r="K418" s="238"/>
      <c r="L418" s="239"/>
      <c r="M418" s="220"/>
      <c r="N418" s="231"/>
      <c r="O418" s="231"/>
      <c r="P418" s="232"/>
      <c r="Q418" s="233"/>
      <c r="R418" s="220"/>
      <c r="S418" s="233"/>
      <c r="T418" s="220"/>
      <c r="U418" s="227"/>
      <c r="V418" s="227"/>
      <c r="W418" s="242"/>
      <c r="X418" s="219"/>
      <c r="Y418" s="240"/>
      <c r="Z418" s="221"/>
      <c r="AA418" s="229"/>
      <c r="AB418" s="221"/>
      <c r="AC418" s="233" t="str">
        <f>IF(Q418="","",VLOOKUP(Q418,RawData!AA410:AB420,2,FALSE))</f>
        <v/>
      </c>
      <c r="AD418" s="221" t="str">
        <f>IF(R418="","",VLOOKUP(R418,RawData!X410:Y427,2,FALSE))</f>
        <v/>
      </c>
    </row>
    <row r="419" spans="1:30" x14ac:dyDescent="0.35">
      <c r="A419" s="229"/>
      <c r="B419" s="98"/>
      <c r="C419" s="228"/>
      <c r="D419" s="98"/>
      <c r="E419" s="98"/>
      <c r="F419" s="96" t="str">
        <f t="shared" si="24"/>
        <v/>
      </c>
      <c r="G419" s="97" t="str">
        <f t="shared" ca="1" si="25"/>
        <v/>
      </c>
      <c r="H419" s="97" t="str">
        <f t="shared" ca="1" si="26"/>
        <v/>
      </c>
      <c r="I419" s="219" t="str">
        <f t="shared" ca="1" si="27"/>
        <v/>
      </c>
      <c r="J419" s="238"/>
      <c r="K419" s="238"/>
      <c r="L419" s="223"/>
      <c r="M419" s="225"/>
      <c r="N419" s="226"/>
      <c r="O419" s="226"/>
      <c r="P419" s="232"/>
      <c r="Q419" s="223"/>
      <c r="R419" s="223"/>
      <c r="S419" s="223"/>
      <c r="T419" s="225"/>
      <c r="U419" s="223"/>
      <c r="V419" s="223"/>
      <c r="W419" s="223"/>
      <c r="X419" s="240"/>
      <c r="Y419" s="240"/>
      <c r="Z419" s="223"/>
      <c r="AA419" s="220"/>
      <c r="AB419" s="223"/>
      <c r="AC419" s="233" t="str">
        <f>IF(Q419="","",VLOOKUP(Q419,RawData!AA411:AB421,2,FALSE))</f>
        <v/>
      </c>
      <c r="AD419" s="221" t="str">
        <f>IF(R419="","",VLOOKUP(R419,RawData!X411:Y428,2,FALSE))</f>
        <v/>
      </c>
    </row>
    <row r="420" spans="1:30" x14ac:dyDescent="0.35">
      <c r="A420" s="229"/>
      <c r="B420" s="220"/>
      <c r="C420" s="220"/>
      <c r="D420" s="98"/>
      <c r="E420" s="98"/>
      <c r="F420" s="96" t="str">
        <f t="shared" si="24"/>
        <v/>
      </c>
      <c r="G420" s="97" t="str">
        <f t="shared" ca="1" si="25"/>
        <v/>
      </c>
      <c r="H420" s="97" t="str">
        <f t="shared" ca="1" si="26"/>
        <v/>
      </c>
      <c r="I420" s="219" t="str">
        <f t="shared" ca="1" si="27"/>
        <v/>
      </c>
      <c r="J420" s="238"/>
      <c r="K420" s="238"/>
      <c r="L420" s="239"/>
      <c r="M420" s="220"/>
      <c r="N420" s="231"/>
      <c r="O420" s="231"/>
      <c r="P420" s="232"/>
      <c r="Q420" s="233"/>
      <c r="R420" s="220"/>
      <c r="S420" s="233"/>
      <c r="T420" s="220"/>
      <c r="U420" s="227"/>
      <c r="V420" s="227"/>
      <c r="W420" s="242"/>
      <c r="X420" s="219"/>
      <c r="Y420" s="240"/>
      <c r="Z420" s="221"/>
      <c r="AA420" s="229"/>
      <c r="AB420" s="221"/>
      <c r="AC420" s="233" t="str">
        <f>IF(Q420="","",VLOOKUP(Q420,RawData!AA412:AB422,2,FALSE))</f>
        <v/>
      </c>
      <c r="AD420" s="221" t="str">
        <f>IF(R420="","",VLOOKUP(R420,RawData!X412:Y429,2,FALSE))</f>
        <v/>
      </c>
    </row>
    <row r="421" spans="1:30" x14ac:dyDescent="0.35">
      <c r="A421" s="229"/>
      <c r="B421" s="98"/>
      <c r="C421" s="228"/>
      <c r="D421" s="98"/>
      <c r="E421" s="98"/>
      <c r="F421" s="96" t="str">
        <f t="shared" si="24"/>
        <v/>
      </c>
      <c r="G421" s="97" t="str">
        <f t="shared" ca="1" si="25"/>
        <v/>
      </c>
      <c r="H421" s="97" t="str">
        <f t="shared" ca="1" si="26"/>
        <v/>
      </c>
      <c r="I421" s="219" t="str">
        <f t="shared" ca="1" si="27"/>
        <v/>
      </c>
      <c r="J421" s="238"/>
      <c r="K421" s="238"/>
      <c r="L421" s="223"/>
      <c r="M421" s="225"/>
      <c r="N421" s="226"/>
      <c r="O421" s="226"/>
      <c r="P421" s="232"/>
      <c r="Q421" s="223"/>
      <c r="R421" s="223"/>
      <c r="S421" s="223"/>
      <c r="T421" s="225"/>
      <c r="U421" s="223"/>
      <c r="V421" s="223"/>
      <c r="W421" s="223"/>
      <c r="X421" s="240"/>
      <c r="Y421" s="240"/>
      <c r="Z421" s="223"/>
      <c r="AA421" s="220"/>
      <c r="AB421" s="223"/>
      <c r="AC421" s="233" t="str">
        <f>IF(Q421="","",VLOOKUP(Q421,RawData!AA413:AB423,2,FALSE))</f>
        <v/>
      </c>
      <c r="AD421" s="221" t="str">
        <f>IF(R421="","",VLOOKUP(R421,RawData!X413:Y430,2,FALSE))</f>
        <v/>
      </c>
    </row>
    <row r="422" spans="1:30" x14ac:dyDescent="0.35">
      <c r="A422" s="229"/>
      <c r="B422" s="220"/>
      <c r="C422" s="220"/>
      <c r="D422" s="98"/>
      <c r="E422" s="98"/>
      <c r="F422" s="96" t="str">
        <f t="shared" ref="F422:F485" si="28">IF(O422&gt;0.75*N422,"ACV OVER 75% SPENT. START VARIATION/REPLACEMENT PROCESS","")</f>
        <v/>
      </c>
      <c r="G422" s="97" t="str">
        <f t="shared" ref="G422:G485" ca="1" si="29">IF(K422="","",IF(K422-NOW()&lt;180,"START CONTRACT VARIATION",""))</f>
        <v/>
      </c>
      <c r="H422" s="97" t="str">
        <f t="shared" ref="H422:H485" ca="1" si="30">IF(K422="","",IF(K422-NOW()&lt;365,"START REPLACEMENT PROCESS",""))</f>
        <v/>
      </c>
      <c r="I422" s="219" t="str">
        <f t="shared" ca="1" si="27"/>
        <v/>
      </c>
      <c r="J422" s="238"/>
      <c r="K422" s="238"/>
      <c r="L422" s="239"/>
      <c r="M422" s="220"/>
      <c r="N422" s="231"/>
      <c r="O422" s="231"/>
      <c r="P422" s="232"/>
      <c r="Q422" s="233"/>
      <c r="R422" s="220"/>
      <c r="S422" s="233"/>
      <c r="T422" s="220"/>
      <c r="U422" s="227"/>
      <c r="V422" s="227"/>
      <c r="W422" s="242"/>
      <c r="X422" s="219"/>
      <c r="Y422" s="240"/>
      <c r="Z422" s="221"/>
      <c r="AA422" s="229"/>
      <c r="AB422" s="221"/>
      <c r="AC422" s="233" t="str">
        <f>IF(Q422="","",VLOOKUP(Q422,RawData!AA414:AB424,2,FALSE))</f>
        <v/>
      </c>
      <c r="AD422" s="221" t="str">
        <f>IF(R422="","",VLOOKUP(R422,RawData!X414:Y431,2,FALSE))</f>
        <v/>
      </c>
    </row>
    <row r="423" spans="1:30" x14ac:dyDescent="0.35">
      <c r="A423" s="229"/>
      <c r="B423" s="98"/>
      <c r="C423" s="228"/>
      <c r="D423" s="98"/>
      <c r="E423" s="98"/>
      <c r="F423" s="96" t="str">
        <f t="shared" si="28"/>
        <v/>
      </c>
      <c r="G423" s="97" t="str">
        <f t="shared" ca="1" si="29"/>
        <v/>
      </c>
      <c r="H423" s="97" t="str">
        <f t="shared" ca="1" si="30"/>
        <v/>
      </c>
      <c r="I423" s="219" t="str">
        <f t="shared" ca="1" si="27"/>
        <v/>
      </c>
      <c r="J423" s="238"/>
      <c r="K423" s="238"/>
      <c r="L423" s="223"/>
      <c r="M423" s="225"/>
      <c r="N423" s="226"/>
      <c r="O423" s="226"/>
      <c r="P423" s="232"/>
      <c r="Q423" s="223"/>
      <c r="R423" s="223"/>
      <c r="S423" s="223"/>
      <c r="T423" s="225"/>
      <c r="U423" s="223"/>
      <c r="V423" s="223"/>
      <c r="W423" s="223"/>
      <c r="X423" s="240"/>
      <c r="Y423" s="240"/>
      <c r="Z423" s="223"/>
      <c r="AA423" s="220"/>
      <c r="AB423" s="223"/>
      <c r="AC423" s="233" t="str">
        <f>IF(Q423="","",VLOOKUP(Q423,RawData!AA415:AB425,2,FALSE))</f>
        <v/>
      </c>
      <c r="AD423" s="221" t="str">
        <f>IF(R423="","",VLOOKUP(R423,RawData!X415:Y432,2,FALSE))</f>
        <v/>
      </c>
    </row>
    <row r="424" spans="1:30" x14ac:dyDescent="0.35">
      <c r="A424" s="229"/>
      <c r="B424" s="220"/>
      <c r="C424" s="220"/>
      <c r="D424" s="98"/>
      <c r="E424" s="98"/>
      <c r="F424" s="96" t="str">
        <f t="shared" si="28"/>
        <v/>
      </c>
      <c r="G424" s="97" t="str">
        <f t="shared" ca="1" si="29"/>
        <v/>
      </c>
      <c r="H424" s="97" t="str">
        <f t="shared" ca="1" si="30"/>
        <v/>
      </c>
      <c r="I424" s="219" t="str">
        <f t="shared" ca="1" si="27"/>
        <v/>
      </c>
      <c r="J424" s="238"/>
      <c r="K424" s="238"/>
      <c r="L424" s="239"/>
      <c r="M424" s="220"/>
      <c r="N424" s="231"/>
      <c r="O424" s="231"/>
      <c r="P424" s="232"/>
      <c r="Q424" s="233"/>
      <c r="R424" s="220"/>
      <c r="S424" s="233"/>
      <c r="T424" s="220"/>
      <c r="U424" s="227"/>
      <c r="V424" s="227"/>
      <c r="W424" s="242"/>
      <c r="X424" s="219"/>
      <c r="Y424" s="240"/>
      <c r="Z424" s="221"/>
      <c r="AA424" s="229"/>
      <c r="AB424" s="221"/>
      <c r="AC424" s="233" t="str">
        <f>IF(Q424="","",VLOOKUP(Q424,RawData!AA416:AB426,2,FALSE))</f>
        <v/>
      </c>
      <c r="AD424" s="221" t="str">
        <f>IF(R424="","",VLOOKUP(R424,RawData!X416:Y433,2,FALSE))</f>
        <v/>
      </c>
    </row>
    <row r="425" spans="1:30" x14ac:dyDescent="0.35">
      <c r="A425" s="229"/>
      <c r="B425" s="98"/>
      <c r="C425" s="228"/>
      <c r="D425" s="98"/>
      <c r="E425" s="98"/>
      <c r="F425" s="96" t="str">
        <f t="shared" si="28"/>
        <v/>
      </c>
      <c r="G425" s="97" t="str">
        <f t="shared" ca="1" si="29"/>
        <v/>
      </c>
      <c r="H425" s="97" t="str">
        <f t="shared" ca="1" si="30"/>
        <v/>
      </c>
      <c r="I425" s="219" t="str">
        <f t="shared" ca="1" si="27"/>
        <v/>
      </c>
      <c r="J425" s="238"/>
      <c r="K425" s="238"/>
      <c r="L425" s="223"/>
      <c r="M425" s="225"/>
      <c r="N425" s="226"/>
      <c r="O425" s="226"/>
      <c r="P425" s="232"/>
      <c r="Q425" s="223"/>
      <c r="R425" s="223"/>
      <c r="S425" s="223"/>
      <c r="T425" s="225"/>
      <c r="U425" s="223"/>
      <c r="V425" s="223"/>
      <c r="W425" s="223"/>
      <c r="X425" s="240"/>
      <c r="Y425" s="240"/>
      <c r="Z425" s="223"/>
      <c r="AA425" s="220"/>
      <c r="AB425" s="223"/>
      <c r="AC425" s="233" t="str">
        <f>IF(Q425="","",VLOOKUP(Q425,RawData!AA417:AB427,2,FALSE))</f>
        <v/>
      </c>
      <c r="AD425" s="221" t="str">
        <f>IF(R425="","",VLOOKUP(R425,RawData!X417:Y434,2,FALSE))</f>
        <v/>
      </c>
    </row>
    <row r="426" spans="1:30" x14ac:dyDescent="0.35">
      <c r="A426" s="229"/>
      <c r="B426" s="220"/>
      <c r="C426" s="220"/>
      <c r="D426" s="98"/>
      <c r="E426" s="98"/>
      <c r="F426" s="96" t="str">
        <f t="shared" si="28"/>
        <v/>
      </c>
      <c r="G426" s="97" t="str">
        <f t="shared" ca="1" si="29"/>
        <v/>
      </c>
      <c r="H426" s="97" t="str">
        <f t="shared" ca="1" si="30"/>
        <v/>
      </c>
      <c r="I426" s="219" t="str">
        <f t="shared" ca="1" si="27"/>
        <v/>
      </c>
      <c r="J426" s="238"/>
      <c r="K426" s="238"/>
      <c r="L426" s="239"/>
      <c r="M426" s="220"/>
      <c r="N426" s="231"/>
      <c r="O426" s="231"/>
      <c r="P426" s="232"/>
      <c r="Q426" s="233"/>
      <c r="R426" s="220"/>
      <c r="S426" s="233"/>
      <c r="T426" s="220"/>
      <c r="U426" s="227"/>
      <c r="V426" s="227"/>
      <c r="W426" s="242"/>
      <c r="X426" s="219"/>
      <c r="Y426" s="240"/>
      <c r="Z426" s="221"/>
      <c r="AA426" s="229"/>
      <c r="AB426" s="221"/>
      <c r="AC426" s="233" t="str">
        <f>IF(Q426="","",VLOOKUP(Q426,RawData!AA418:AB428,2,FALSE))</f>
        <v/>
      </c>
      <c r="AD426" s="221" t="str">
        <f>IF(R426="","",VLOOKUP(R426,RawData!X418:Y435,2,FALSE))</f>
        <v/>
      </c>
    </row>
    <row r="427" spans="1:30" x14ac:dyDescent="0.35">
      <c r="A427" s="229"/>
      <c r="B427" s="98"/>
      <c r="C427" s="228"/>
      <c r="D427" s="98"/>
      <c r="E427" s="98"/>
      <c r="F427" s="96" t="str">
        <f t="shared" si="28"/>
        <v/>
      </c>
      <c r="G427" s="97" t="str">
        <f t="shared" ca="1" si="29"/>
        <v/>
      </c>
      <c r="H427" s="97" t="str">
        <f t="shared" ca="1" si="30"/>
        <v/>
      </c>
      <c r="I427" s="219" t="str">
        <f t="shared" ca="1" si="27"/>
        <v/>
      </c>
      <c r="J427" s="238"/>
      <c r="K427" s="238"/>
      <c r="L427" s="223"/>
      <c r="M427" s="225"/>
      <c r="N427" s="226"/>
      <c r="O427" s="226"/>
      <c r="P427" s="232"/>
      <c r="Q427" s="223"/>
      <c r="R427" s="223"/>
      <c r="S427" s="223"/>
      <c r="T427" s="225"/>
      <c r="U427" s="223"/>
      <c r="V427" s="223"/>
      <c r="W427" s="223"/>
      <c r="X427" s="240"/>
      <c r="Y427" s="240"/>
      <c r="Z427" s="223"/>
      <c r="AA427" s="220"/>
      <c r="AB427" s="223"/>
      <c r="AC427" s="233" t="str">
        <f>IF(Q427="","",VLOOKUP(Q427,RawData!AA419:AB429,2,FALSE))</f>
        <v/>
      </c>
      <c r="AD427" s="221" t="str">
        <f>IF(R427="","",VLOOKUP(R427,RawData!X419:Y436,2,FALSE))</f>
        <v/>
      </c>
    </row>
    <row r="428" spans="1:30" x14ac:dyDescent="0.35">
      <c r="A428" s="229"/>
      <c r="B428" s="220"/>
      <c r="C428" s="220"/>
      <c r="D428" s="98"/>
      <c r="E428" s="98"/>
      <c r="F428" s="96" t="str">
        <f t="shared" si="28"/>
        <v/>
      </c>
      <c r="G428" s="97" t="str">
        <f t="shared" ca="1" si="29"/>
        <v/>
      </c>
      <c r="H428" s="97" t="str">
        <f t="shared" ca="1" si="30"/>
        <v/>
      </c>
      <c r="I428" s="219" t="str">
        <f t="shared" ca="1" si="27"/>
        <v/>
      </c>
      <c r="J428" s="238"/>
      <c r="K428" s="238"/>
      <c r="L428" s="239"/>
      <c r="M428" s="220"/>
      <c r="N428" s="231"/>
      <c r="O428" s="231"/>
      <c r="P428" s="232"/>
      <c r="Q428" s="233"/>
      <c r="R428" s="220"/>
      <c r="S428" s="233"/>
      <c r="T428" s="220"/>
      <c r="U428" s="227"/>
      <c r="V428" s="227"/>
      <c r="W428" s="242"/>
      <c r="X428" s="219"/>
      <c r="Y428" s="240"/>
      <c r="Z428" s="221"/>
      <c r="AA428" s="229"/>
      <c r="AB428" s="221"/>
      <c r="AC428" s="233" t="str">
        <f>IF(Q428="","",VLOOKUP(Q428,RawData!AA420:AB430,2,FALSE))</f>
        <v/>
      </c>
      <c r="AD428" s="221" t="str">
        <f>IF(R428="","",VLOOKUP(R428,RawData!X420:Y437,2,FALSE))</f>
        <v/>
      </c>
    </row>
    <row r="429" spans="1:30" x14ac:dyDescent="0.35">
      <c r="A429" s="229"/>
      <c r="B429" s="98"/>
      <c r="C429" s="228"/>
      <c r="D429" s="98"/>
      <c r="E429" s="98"/>
      <c r="F429" s="96" t="str">
        <f t="shared" si="28"/>
        <v/>
      </c>
      <c r="G429" s="97" t="str">
        <f t="shared" ca="1" si="29"/>
        <v/>
      </c>
      <c r="H429" s="97" t="str">
        <f t="shared" ca="1" si="30"/>
        <v/>
      </c>
      <c r="I429" s="219" t="str">
        <f t="shared" ca="1" si="27"/>
        <v/>
      </c>
      <c r="J429" s="238"/>
      <c r="K429" s="238"/>
      <c r="L429" s="223"/>
      <c r="M429" s="225"/>
      <c r="N429" s="226"/>
      <c r="O429" s="226"/>
      <c r="P429" s="232"/>
      <c r="Q429" s="223"/>
      <c r="R429" s="223"/>
      <c r="S429" s="223"/>
      <c r="T429" s="225"/>
      <c r="U429" s="223"/>
      <c r="V429" s="223"/>
      <c r="W429" s="223"/>
      <c r="X429" s="240"/>
      <c r="Y429" s="240"/>
      <c r="Z429" s="223"/>
      <c r="AA429" s="220"/>
      <c r="AB429" s="223"/>
      <c r="AC429" s="233" t="str">
        <f>IF(Q429="","",VLOOKUP(Q429,RawData!AA421:AB431,2,FALSE))</f>
        <v/>
      </c>
      <c r="AD429" s="221" t="str">
        <f>IF(R429="","",VLOOKUP(R429,RawData!X421:Y438,2,FALSE))</f>
        <v/>
      </c>
    </row>
    <row r="430" spans="1:30" x14ac:dyDescent="0.35">
      <c r="A430" s="229"/>
      <c r="B430" s="220"/>
      <c r="C430" s="220"/>
      <c r="D430" s="98"/>
      <c r="E430" s="98"/>
      <c r="F430" s="96" t="str">
        <f t="shared" si="28"/>
        <v/>
      </c>
      <c r="G430" s="97" t="str">
        <f t="shared" ca="1" si="29"/>
        <v/>
      </c>
      <c r="H430" s="97" t="str">
        <f t="shared" ca="1" si="30"/>
        <v/>
      </c>
      <c r="I430" s="219" t="str">
        <f t="shared" ca="1" si="27"/>
        <v/>
      </c>
      <c r="J430" s="238"/>
      <c r="K430" s="238"/>
      <c r="L430" s="239"/>
      <c r="M430" s="220"/>
      <c r="N430" s="231"/>
      <c r="O430" s="231"/>
      <c r="P430" s="232"/>
      <c r="Q430" s="233"/>
      <c r="R430" s="220"/>
      <c r="S430" s="233"/>
      <c r="T430" s="220"/>
      <c r="U430" s="227"/>
      <c r="V430" s="227"/>
      <c r="W430" s="242"/>
      <c r="X430" s="219"/>
      <c r="Y430" s="240"/>
      <c r="Z430" s="221"/>
      <c r="AA430" s="229"/>
      <c r="AB430" s="221"/>
      <c r="AC430" s="233" t="str">
        <f>IF(Q430="","",VLOOKUP(Q430,RawData!AA422:AB432,2,FALSE))</f>
        <v/>
      </c>
      <c r="AD430" s="221" t="str">
        <f>IF(R430="","",VLOOKUP(R430,RawData!X422:Y439,2,FALSE))</f>
        <v/>
      </c>
    </row>
    <row r="431" spans="1:30" x14ac:dyDescent="0.35">
      <c r="A431" s="229"/>
      <c r="B431" s="98"/>
      <c r="C431" s="228"/>
      <c r="D431" s="98"/>
      <c r="E431" s="98"/>
      <c r="F431" s="96" t="str">
        <f t="shared" si="28"/>
        <v/>
      </c>
      <c r="G431" s="97" t="str">
        <f t="shared" ca="1" si="29"/>
        <v/>
      </c>
      <c r="H431" s="97" t="str">
        <f t="shared" ca="1" si="30"/>
        <v/>
      </c>
      <c r="I431" s="219" t="str">
        <f t="shared" ca="1" si="27"/>
        <v/>
      </c>
      <c r="J431" s="238"/>
      <c r="K431" s="238"/>
      <c r="L431" s="223"/>
      <c r="M431" s="225"/>
      <c r="N431" s="226"/>
      <c r="O431" s="226"/>
      <c r="P431" s="232"/>
      <c r="Q431" s="223"/>
      <c r="R431" s="223"/>
      <c r="S431" s="223"/>
      <c r="T431" s="225"/>
      <c r="U431" s="223"/>
      <c r="V431" s="223"/>
      <c r="W431" s="223"/>
      <c r="X431" s="240"/>
      <c r="Y431" s="240"/>
      <c r="Z431" s="223"/>
      <c r="AA431" s="220"/>
      <c r="AB431" s="223"/>
      <c r="AC431" s="233" t="str">
        <f>IF(Q431="","",VLOOKUP(Q431,RawData!AA423:AB433,2,FALSE))</f>
        <v/>
      </c>
      <c r="AD431" s="221" t="str">
        <f>IF(R431="","",VLOOKUP(R431,RawData!X423:Y440,2,FALSE))</f>
        <v/>
      </c>
    </row>
    <row r="432" spans="1:30" x14ac:dyDescent="0.35">
      <c r="A432" s="229"/>
      <c r="B432" s="220"/>
      <c r="C432" s="220"/>
      <c r="D432" s="98"/>
      <c r="E432" s="98"/>
      <c r="F432" s="96" t="str">
        <f t="shared" si="28"/>
        <v/>
      </c>
      <c r="G432" s="97" t="str">
        <f t="shared" ca="1" si="29"/>
        <v/>
      </c>
      <c r="H432" s="97" t="str">
        <f t="shared" ca="1" si="30"/>
        <v/>
      </c>
      <c r="I432" s="219" t="str">
        <f t="shared" ca="1" si="27"/>
        <v/>
      </c>
      <c r="J432" s="238"/>
      <c r="K432" s="238"/>
      <c r="L432" s="239"/>
      <c r="M432" s="220"/>
      <c r="N432" s="231"/>
      <c r="O432" s="231"/>
      <c r="P432" s="232"/>
      <c r="Q432" s="233"/>
      <c r="R432" s="220"/>
      <c r="S432" s="233"/>
      <c r="T432" s="220"/>
      <c r="U432" s="227"/>
      <c r="V432" s="227"/>
      <c r="W432" s="242"/>
      <c r="X432" s="219"/>
      <c r="Y432" s="240"/>
      <c r="Z432" s="221"/>
      <c r="AA432" s="229"/>
      <c r="AB432" s="221"/>
      <c r="AC432" s="233" t="str">
        <f>IF(Q432="","",VLOOKUP(Q432,RawData!AA424:AB434,2,FALSE))</f>
        <v/>
      </c>
      <c r="AD432" s="221" t="str">
        <f>IF(R432="","",VLOOKUP(R432,RawData!X424:Y441,2,FALSE))</f>
        <v/>
      </c>
    </row>
    <row r="433" spans="1:30" x14ac:dyDescent="0.35">
      <c r="A433" s="229"/>
      <c r="B433" s="98"/>
      <c r="C433" s="228"/>
      <c r="D433" s="98"/>
      <c r="E433" s="98"/>
      <c r="F433" s="96" t="str">
        <f t="shared" si="28"/>
        <v/>
      </c>
      <c r="G433" s="97" t="str">
        <f t="shared" ca="1" si="29"/>
        <v/>
      </c>
      <c r="H433" s="97" t="str">
        <f t="shared" ca="1" si="30"/>
        <v/>
      </c>
      <c r="I433" s="219" t="str">
        <f t="shared" ca="1" si="27"/>
        <v/>
      </c>
      <c r="J433" s="238"/>
      <c r="K433" s="238"/>
      <c r="L433" s="223"/>
      <c r="M433" s="225"/>
      <c r="N433" s="226"/>
      <c r="O433" s="226"/>
      <c r="P433" s="232"/>
      <c r="Q433" s="223"/>
      <c r="R433" s="223"/>
      <c r="S433" s="223"/>
      <c r="T433" s="225"/>
      <c r="U433" s="223"/>
      <c r="V433" s="223"/>
      <c r="W433" s="223"/>
      <c r="X433" s="240"/>
      <c r="Y433" s="240"/>
      <c r="Z433" s="223"/>
      <c r="AA433" s="220"/>
      <c r="AB433" s="223"/>
      <c r="AC433" s="233" t="str">
        <f>IF(Q433="","",VLOOKUP(Q433,RawData!AA425:AB435,2,FALSE))</f>
        <v/>
      </c>
      <c r="AD433" s="221" t="str">
        <f>IF(R433="","",VLOOKUP(R433,RawData!X425:Y442,2,FALSE))</f>
        <v/>
      </c>
    </row>
    <row r="434" spans="1:30" x14ac:dyDescent="0.35">
      <c r="A434" s="229"/>
      <c r="B434" s="220"/>
      <c r="C434" s="220"/>
      <c r="D434" s="98"/>
      <c r="E434" s="98"/>
      <c r="F434" s="96" t="str">
        <f t="shared" si="28"/>
        <v/>
      </c>
      <c r="G434" s="97" t="str">
        <f t="shared" ca="1" si="29"/>
        <v/>
      </c>
      <c r="H434" s="97" t="str">
        <f t="shared" ca="1" si="30"/>
        <v/>
      </c>
      <c r="I434" s="219" t="str">
        <f t="shared" ca="1" si="27"/>
        <v/>
      </c>
      <c r="J434" s="238"/>
      <c r="K434" s="238"/>
      <c r="L434" s="239"/>
      <c r="M434" s="220"/>
      <c r="N434" s="231"/>
      <c r="O434" s="231"/>
      <c r="P434" s="232"/>
      <c r="Q434" s="233"/>
      <c r="R434" s="220"/>
      <c r="S434" s="233"/>
      <c r="T434" s="220"/>
      <c r="U434" s="227"/>
      <c r="V434" s="227"/>
      <c r="W434" s="242"/>
      <c r="X434" s="219"/>
      <c r="Y434" s="240"/>
      <c r="Z434" s="221"/>
      <c r="AA434" s="229"/>
      <c r="AB434" s="221"/>
      <c r="AC434" s="233" t="str">
        <f>IF(Q434="","",VLOOKUP(Q434,RawData!AA426:AB436,2,FALSE))</f>
        <v/>
      </c>
      <c r="AD434" s="221" t="str">
        <f>IF(R434="","",VLOOKUP(R434,RawData!X426:Y443,2,FALSE))</f>
        <v/>
      </c>
    </row>
    <row r="435" spans="1:30" x14ac:dyDescent="0.35">
      <c r="A435" s="229"/>
      <c r="B435" s="98"/>
      <c r="C435" s="228"/>
      <c r="D435" s="98"/>
      <c r="E435" s="98"/>
      <c r="F435" s="96" t="str">
        <f t="shared" si="28"/>
        <v/>
      </c>
      <c r="G435" s="97" t="str">
        <f t="shared" ca="1" si="29"/>
        <v/>
      </c>
      <c r="H435" s="97" t="str">
        <f t="shared" ca="1" si="30"/>
        <v/>
      </c>
      <c r="I435" s="219" t="str">
        <f t="shared" ca="1" si="27"/>
        <v/>
      </c>
      <c r="J435" s="238"/>
      <c r="K435" s="238"/>
      <c r="L435" s="223"/>
      <c r="M435" s="225"/>
      <c r="N435" s="226"/>
      <c r="O435" s="226"/>
      <c r="P435" s="232"/>
      <c r="Q435" s="223"/>
      <c r="R435" s="223"/>
      <c r="S435" s="223"/>
      <c r="T435" s="225"/>
      <c r="U435" s="223"/>
      <c r="V435" s="223"/>
      <c r="W435" s="223"/>
      <c r="X435" s="240"/>
      <c r="Y435" s="240"/>
      <c r="Z435" s="223"/>
      <c r="AA435" s="220"/>
      <c r="AB435" s="223"/>
      <c r="AC435" s="233" t="str">
        <f>IF(Q435="","",VLOOKUP(Q435,RawData!AA427:AB437,2,FALSE))</f>
        <v/>
      </c>
      <c r="AD435" s="221" t="str">
        <f>IF(R435="","",VLOOKUP(R435,RawData!X427:Y444,2,FALSE))</f>
        <v/>
      </c>
    </row>
    <row r="436" spans="1:30" x14ac:dyDescent="0.35">
      <c r="A436" s="229"/>
      <c r="B436" s="220"/>
      <c r="C436" s="220"/>
      <c r="D436" s="98"/>
      <c r="E436" s="98"/>
      <c r="F436" s="96" t="str">
        <f t="shared" si="28"/>
        <v/>
      </c>
      <c r="G436" s="97" t="str">
        <f t="shared" ca="1" si="29"/>
        <v/>
      </c>
      <c r="H436" s="97" t="str">
        <f t="shared" ca="1" si="30"/>
        <v/>
      </c>
      <c r="I436" s="219" t="str">
        <f t="shared" ca="1" si="27"/>
        <v/>
      </c>
      <c r="J436" s="238"/>
      <c r="K436" s="238"/>
      <c r="L436" s="239"/>
      <c r="M436" s="220"/>
      <c r="N436" s="231"/>
      <c r="O436" s="231"/>
      <c r="P436" s="232"/>
      <c r="Q436" s="233"/>
      <c r="R436" s="220"/>
      <c r="S436" s="233"/>
      <c r="T436" s="220"/>
      <c r="U436" s="227"/>
      <c r="V436" s="227"/>
      <c r="W436" s="242"/>
      <c r="X436" s="219"/>
      <c r="Y436" s="240"/>
      <c r="Z436" s="221"/>
      <c r="AA436" s="229"/>
      <c r="AB436" s="221"/>
      <c r="AC436" s="233" t="str">
        <f>IF(Q436="","",VLOOKUP(Q436,RawData!AA428:AB438,2,FALSE))</f>
        <v/>
      </c>
      <c r="AD436" s="221" t="str">
        <f>IF(R436="","",VLOOKUP(R436,RawData!X428:Y445,2,FALSE))</f>
        <v/>
      </c>
    </row>
    <row r="437" spans="1:30" x14ac:dyDescent="0.35">
      <c r="A437" s="229"/>
      <c r="B437" s="98"/>
      <c r="C437" s="228"/>
      <c r="D437" s="98"/>
      <c r="E437" s="98"/>
      <c r="F437" s="96" t="str">
        <f t="shared" si="28"/>
        <v/>
      </c>
      <c r="G437" s="97" t="str">
        <f t="shared" ca="1" si="29"/>
        <v/>
      </c>
      <c r="H437" s="97" t="str">
        <f t="shared" ca="1" si="30"/>
        <v/>
      </c>
      <c r="I437" s="219" t="str">
        <f t="shared" ca="1" si="27"/>
        <v/>
      </c>
      <c r="J437" s="238"/>
      <c r="K437" s="238"/>
      <c r="L437" s="223"/>
      <c r="M437" s="225"/>
      <c r="N437" s="226"/>
      <c r="O437" s="226"/>
      <c r="P437" s="232"/>
      <c r="Q437" s="223"/>
      <c r="R437" s="223"/>
      <c r="S437" s="223"/>
      <c r="T437" s="225"/>
      <c r="U437" s="223"/>
      <c r="V437" s="223"/>
      <c r="W437" s="223"/>
      <c r="X437" s="240"/>
      <c r="Y437" s="240"/>
      <c r="Z437" s="223"/>
      <c r="AA437" s="220"/>
      <c r="AB437" s="223"/>
      <c r="AC437" s="233" t="str">
        <f>IF(Q437="","",VLOOKUP(Q437,RawData!AA429:AB439,2,FALSE))</f>
        <v/>
      </c>
      <c r="AD437" s="221" t="str">
        <f>IF(R437="","",VLOOKUP(R437,RawData!X429:Y446,2,FALSE))</f>
        <v/>
      </c>
    </row>
    <row r="438" spans="1:30" x14ac:dyDescent="0.35">
      <c r="A438" s="229"/>
      <c r="B438" s="220"/>
      <c r="C438" s="220"/>
      <c r="D438" s="98"/>
      <c r="E438" s="98"/>
      <c r="F438" s="96" t="str">
        <f t="shared" si="28"/>
        <v/>
      </c>
      <c r="G438" s="97" t="str">
        <f t="shared" ca="1" si="29"/>
        <v/>
      </c>
      <c r="H438" s="97" t="str">
        <f t="shared" ca="1" si="30"/>
        <v/>
      </c>
      <c r="I438" s="219" t="str">
        <f t="shared" ca="1" si="27"/>
        <v/>
      </c>
      <c r="J438" s="238"/>
      <c r="K438" s="238"/>
      <c r="L438" s="239"/>
      <c r="M438" s="220"/>
      <c r="N438" s="231"/>
      <c r="O438" s="231"/>
      <c r="P438" s="232"/>
      <c r="Q438" s="233"/>
      <c r="R438" s="220"/>
      <c r="S438" s="233"/>
      <c r="T438" s="220"/>
      <c r="U438" s="227"/>
      <c r="V438" s="227"/>
      <c r="W438" s="242"/>
      <c r="X438" s="219"/>
      <c r="Y438" s="240"/>
      <c r="Z438" s="221"/>
      <c r="AA438" s="229"/>
      <c r="AB438" s="221"/>
      <c r="AC438" s="233" t="str">
        <f>IF(Q438="","",VLOOKUP(Q438,RawData!AA430:AB440,2,FALSE))</f>
        <v/>
      </c>
      <c r="AD438" s="221" t="str">
        <f>IF(R438="","",VLOOKUP(R438,RawData!X430:Y447,2,FALSE))</f>
        <v/>
      </c>
    </row>
    <row r="439" spans="1:30" x14ac:dyDescent="0.35">
      <c r="A439" s="229"/>
      <c r="B439" s="98"/>
      <c r="C439" s="228"/>
      <c r="D439" s="98"/>
      <c r="E439" s="98"/>
      <c r="F439" s="96" t="str">
        <f t="shared" si="28"/>
        <v/>
      </c>
      <c r="G439" s="97" t="str">
        <f t="shared" ca="1" si="29"/>
        <v/>
      </c>
      <c r="H439" s="97" t="str">
        <f t="shared" ca="1" si="30"/>
        <v/>
      </c>
      <c r="I439" s="219" t="str">
        <f t="shared" ca="1" si="27"/>
        <v/>
      </c>
      <c r="J439" s="238"/>
      <c r="K439" s="238"/>
      <c r="L439" s="223"/>
      <c r="M439" s="225"/>
      <c r="N439" s="226"/>
      <c r="O439" s="226"/>
      <c r="P439" s="232"/>
      <c r="Q439" s="223"/>
      <c r="R439" s="223"/>
      <c r="S439" s="223"/>
      <c r="T439" s="225"/>
      <c r="U439" s="223"/>
      <c r="V439" s="223"/>
      <c r="W439" s="223"/>
      <c r="X439" s="240"/>
      <c r="Y439" s="240"/>
      <c r="Z439" s="223"/>
      <c r="AA439" s="220"/>
      <c r="AB439" s="223"/>
      <c r="AC439" s="233" t="str">
        <f>IF(Q439="","",VLOOKUP(Q439,RawData!AA431:AB441,2,FALSE))</f>
        <v/>
      </c>
      <c r="AD439" s="221" t="str">
        <f>IF(R439="","",VLOOKUP(R439,RawData!X431:Y448,2,FALSE))</f>
        <v/>
      </c>
    </row>
    <row r="440" spans="1:30" x14ac:dyDescent="0.35">
      <c r="A440" s="229"/>
      <c r="B440" s="220"/>
      <c r="C440" s="220"/>
      <c r="D440" s="98"/>
      <c r="E440" s="98"/>
      <c r="F440" s="96" t="str">
        <f t="shared" si="28"/>
        <v/>
      </c>
      <c r="G440" s="97" t="str">
        <f t="shared" ca="1" si="29"/>
        <v/>
      </c>
      <c r="H440" s="97" t="str">
        <f t="shared" ca="1" si="30"/>
        <v/>
      </c>
      <c r="I440" s="219" t="str">
        <f t="shared" ca="1" si="27"/>
        <v/>
      </c>
      <c r="J440" s="238"/>
      <c r="K440" s="238"/>
      <c r="L440" s="239"/>
      <c r="M440" s="220"/>
      <c r="N440" s="231"/>
      <c r="O440" s="231"/>
      <c r="P440" s="232"/>
      <c r="Q440" s="233"/>
      <c r="R440" s="220"/>
      <c r="S440" s="233"/>
      <c r="T440" s="220"/>
      <c r="U440" s="227"/>
      <c r="V440" s="227"/>
      <c r="W440" s="242"/>
      <c r="X440" s="219"/>
      <c r="Y440" s="240"/>
      <c r="Z440" s="221"/>
      <c r="AA440" s="229"/>
      <c r="AB440" s="221"/>
      <c r="AC440" s="233" t="str">
        <f>IF(Q440="","",VLOOKUP(Q440,RawData!AA432:AB442,2,FALSE))</f>
        <v/>
      </c>
      <c r="AD440" s="221" t="str">
        <f>IF(R440="","",VLOOKUP(R440,RawData!X432:Y449,2,FALSE))</f>
        <v/>
      </c>
    </row>
    <row r="441" spans="1:30" x14ac:dyDescent="0.35">
      <c r="A441" s="229"/>
      <c r="B441" s="98"/>
      <c r="C441" s="228"/>
      <c r="D441" s="98"/>
      <c r="E441" s="98"/>
      <c r="F441" s="96" t="str">
        <f t="shared" si="28"/>
        <v/>
      </c>
      <c r="G441" s="97" t="str">
        <f t="shared" ca="1" si="29"/>
        <v/>
      </c>
      <c r="H441" s="97" t="str">
        <f t="shared" ca="1" si="30"/>
        <v/>
      </c>
      <c r="I441" s="219" t="str">
        <f t="shared" ca="1" si="27"/>
        <v/>
      </c>
      <c r="J441" s="238"/>
      <c r="K441" s="238"/>
      <c r="L441" s="223"/>
      <c r="M441" s="225"/>
      <c r="N441" s="226"/>
      <c r="O441" s="226"/>
      <c r="P441" s="232"/>
      <c r="Q441" s="223"/>
      <c r="R441" s="223"/>
      <c r="S441" s="223"/>
      <c r="T441" s="225"/>
      <c r="U441" s="223"/>
      <c r="V441" s="223"/>
      <c r="W441" s="223"/>
      <c r="X441" s="240"/>
      <c r="Y441" s="240"/>
      <c r="Z441" s="223"/>
      <c r="AA441" s="220"/>
      <c r="AB441" s="223"/>
      <c r="AC441" s="233" t="str">
        <f>IF(Q441="","",VLOOKUP(Q441,RawData!AA433:AB443,2,FALSE))</f>
        <v/>
      </c>
      <c r="AD441" s="221" t="str">
        <f>IF(R441="","",VLOOKUP(R441,RawData!X433:Y450,2,FALSE))</f>
        <v/>
      </c>
    </row>
    <row r="442" spans="1:30" x14ac:dyDescent="0.35">
      <c r="A442" s="229"/>
      <c r="B442" s="220"/>
      <c r="C442" s="220"/>
      <c r="D442" s="98"/>
      <c r="E442" s="98"/>
      <c r="F442" s="96" t="str">
        <f t="shared" si="28"/>
        <v/>
      </c>
      <c r="G442" s="97" t="str">
        <f t="shared" ca="1" si="29"/>
        <v/>
      </c>
      <c r="H442" s="97" t="str">
        <f t="shared" ca="1" si="30"/>
        <v/>
      </c>
      <c r="I442" s="219" t="str">
        <f t="shared" ca="1" si="27"/>
        <v/>
      </c>
      <c r="J442" s="238"/>
      <c r="K442" s="238"/>
      <c r="L442" s="239"/>
      <c r="M442" s="220"/>
      <c r="N442" s="231"/>
      <c r="O442" s="231"/>
      <c r="P442" s="232"/>
      <c r="Q442" s="233"/>
      <c r="R442" s="220"/>
      <c r="S442" s="233"/>
      <c r="T442" s="220"/>
      <c r="U442" s="227"/>
      <c r="V442" s="227"/>
      <c r="W442" s="242"/>
      <c r="X442" s="219"/>
      <c r="Y442" s="240"/>
      <c r="Z442" s="221"/>
      <c r="AA442" s="229"/>
      <c r="AB442" s="221"/>
      <c r="AC442" s="233" t="str">
        <f>IF(Q442="","",VLOOKUP(Q442,RawData!AA434:AB444,2,FALSE))</f>
        <v/>
      </c>
      <c r="AD442" s="221" t="str">
        <f>IF(R442="","",VLOOKUP(R442,RawData!X434:Y451,2,FALSE))</f>
        <v/>
      </c>
    </row>
    <row r="443" spans="1:30" x14ac:dyDescent="0.35">
      <c r="A443" s="229"/>
      <c r="B443" s="98"/>
      <c r="C443" s="228"/>
      <c r="D443" s="98"/>
      <c r="E443" s="98"/>
      <c r="F443" s="96" t="str">
        <f t="shared" si="28"/>
        <v/>
      </c>
      <c r="G443" s="97" t="str">
        <f t="shared" ca="1" si="29"/>
        <v/>
      </c>
      <c r="H443" s="97" t="str">
        <f t="shared" ca="1" si="30"/>
        <v/>
      </c>
      <c r="I443" s="219" t="str">
        <f t="shared" ca="1" si="27"/>
        <v/>
      </c>
      <c r="J443" s="238"/>
      <c r="K443" s="238"/>
      <c r="L443" s="223"/>
      <c r="M443" s="225"/>
      <c r="N443" s="226"/>
      <c r="O443" s="226"/>
      <c r="P443" s="232"/>
      <c r="Q443" s="223"/>
      <c r="R443" s="223"/>
      <c r="S443" s="223"/>
      <c r="T443" s="225"/>
      <c r="U443" s="223"/>
      <c r="V443" s="223"/>
      <c r="W443" s="223"/>
      <c r="X443" s="240"/>
      <c r="Y443" s="240"/>
      <c r="Z443" s="223"/>
      <c r="AA443" s="220"/>
      <c r="AB443" s="223"/>
      <c r="AC443" s="233" t="str">
        <f>IF(Q443="","",VLOOKUP(Q443,RawData!AA435:AB445,2,FALSE))</f>
        <v/>
      </c>
      <c r="AD443" s="221" t="str">
        <f>IF(R443="","",VLOOKUP(R443,RawData!X435:Y452,2,FALSE))</f>
        <v/>
      </c>
    </row>
    <row r="444" spans="1:30" x14ac:dyDescent="0.35">
      <c r="A444" s="229"/>
      <c r="B444" s="220"/>
      <c r="C444" s="220"/>
      <c r="D444" s="98"/>
      <c r="E444" s="98"/>
      <c r="F444" s="96" t="str">
        <f t="shared" si="28"/>
        <v/>
      </c>
      <c r="G444" s="97" t="str">
        <f t="shared" ca="1" si="29"/>
        <v/>
      </c>
      <c r="H444" s="97" t="str">
        <f t="shared" ca="1" si="30"/>
        <v/>
      </c>
      <c r="I444" s="219" t="str">
        <f t="shared" ca="1" si="27"/>
        <v/>
      </c>
      <c r="J444" s="238"/>
      <c r="K444" s="238"/>
      <c r="L444" s="239"/>
      <c r="M444" s="220"/>
      <c r="N444" s="231"/>
      <c r="O444" s="231"/>
      <c r="P444" s="232"/>
      <c r="Q444" s="233"/>
      <c r="R444" s="220"/>
      <c r="S444" s="233"/>
      <c r="T444" s="220"/>
      <c r="U444" s="227"/>
      <c r="V444" s="227"/>
      <c r="W444" s="242"/>
      <c r="X444" s="219"/>
      <c r="Y444" s="240"/>
      <c r="Z444" s="221"/>
      <c r="AA444" s="229"/>
      <c r="AB444" s="221"/>
      <c r="AC444" s="233" t="str">
        <f>IF(Q444="","",VLOOKUP(Q444,RawData!AA436:AB446,2,FALSE))</f>
        <v/>
      </c>
      <c r="AD444" s="221" t="str">
        <f>IF(R444="","",VLOOKUP(R444,RawData!X436:Y453,2,FALSE))</f>
        <v/>
      </c>
    </row>
    <row r="445" spans="1:30" x14ac:dyDescent="0.35">
      <c r="A445" s="229"/>
      <c r="B445" s="98"/>
      <c r="C445" s="228"/>
      <c r="D445" s="98"/>
      <c r="E445" s="98"/>
      <c r="F445" s="96" t="str">
        <f t="shared" si="28"/>
        <v/>
      </c>
      <c r="G445" s="97" t="str">
        <f t="shared" ca="1" si="29"/>
        <v/>
      </c>
      <c r="H445" s="97" t="str">
        <f t="shared" ca="1" si="30"/>
        <v/>
      </c>
      <c r="I445" s="219" t="str">
        <f t="shared" ca="1" si="27"/>
        <v/>
      </c>
      <c r="J445" s="238"/>
      <c r="K445" s="238"/>
      <c r="L445" s="223"/>
      <c r="M445" s="225"/>
      <c r="N445" s="226"/>
      <c r="O445" s="226"/>
      <c r="P445" s="232"/>
      <c r="Q445" s="223"/>
      <c r="R445" s="223"/>
      <c r="S445" s="223"/>
      <c r="T445" s="225"/>
      <c r="U445" s="223"/>
      <c r="V445" s="223"/>
      <c r="W445" s="223"/>
      <c r="X445" s="240"/>
      <c r="Y445" s="240"/>
      <c r="Z445" s="223"/>
      <c r="AA445" s="220"/>
      <c r="AB445" s="223"/>
      <c r="AC445" s="233" t="str">
        <f>IF(Q445="","",VLOOKUP(Q445,RawData!AA437:AB447,2,FALSE))</f>
        <v/>
      </c>
      <c r="AD445" s="221" t="str">
        <f>IF(R445="","",VLOOKUP(R445,RawData!X437:Y454,2,FALSE))</f>
        <v/>
      </c>
    </row>
    <row r="446" spans="1:30" x14ac:dyDescent="0.35">
      <c r="A446" s="229"/>
      <c r="B446" s="220"/>
      <c r="C446" s="220"/>
      <c r="D446" s="98"/>
      <c r="E446" s="98"/>
      <c r="F446" s="96" t="str">
        <f t="shared" si="28"/>
        <v/>
      </c>
      <c r="G446" s="97" t="str">
        <f t="shared" ca="1" si="29"/>
        <v/>
      </c>
      <c r="H446" s="97" t="str">
        <f t="shared" ca="1" si="30"/>
        <v/>
      </c>
      <c r="I446" s="219" t="str">
        <f t="shared" ca="1" si="27"/>
        <v/>
      </c>
      <c r="J446" s="238"/>
      <c r="K446" s="238"/>
      <c r="L446" s="239"/>
      <c r="M446" s="220"/>
      <c r="N446" s="231"/>
      <c r="O446" s="231"/>
      <c r="P446" s="232"/>
      <c r="Q446" s="233"/>
      <c r="R446" s="220"/>
      <c r="S446" s="233"/>
      <c r="T446" s="220"/>
      <c r="U446" s="227"/>
      <c r="V446" s="227"/>
      <c r="W446" s="242"/>
      <c r="X446" s="219"/>
      <c r="Y446" s="240"/>
      <c r="Z446" s="221"/>
      <c r="AA446" s="229"/>
      <c r="AB446" s="221"/>
      <c r="AC446" s="233" t="str">
        <f>IF(Q446="","",VLOOKUP(Q446,RawData!AA438:AB448,2,FALSE))</f>
        <v/>
      </c>
      <c r="AD446" s="221" t="str">
        <f>IF(R446="","",VLOOKUP(R446,RawData!X438:Y455,2,FALSE))</f>
        <v/>
      </c>
    </row>
    <row r="447" spans="1:30" x14ac:dyDescent="0.35">
      <c r="A447" s="229"/>
      <c r="B447" s="98"/>
      <c r="C447" s="228"/>
      <c r="D447" s="98"/>
      <c r="E447" s="98"/>
      <c r="F447" s="96" t="str">
        <f t="shared" si="28"/>
        <v/>
      </c>
      <c r="G447" s="97" t="str">
        <f t="shared" ca="1" si="29"/>
        <v/>
      </c>
      <c r="H447" s="97" t="str">
        <f t="shared" ca="1" si="30"/>
        <v/>
      </c>
      <c r="I447" s="219" t="str">
        <f t="shared" ca="1" si="27"/>
        <v/>
      </c>
      <c r="J447" s="238"/>
      <c r="K447" s="238"/>
      <c r="L447" s="223"/>
      <c r="M447" s="225"/>
      <c r="N447" s="226"/>
      <c r="O447" s="226"/>
      <c r="P447" s="232"/>
      <c r="Q447" s="223"/>
      <c r="R447" s="223"/>
      <c r="S447" s="223"/>
      <c r="T447" s="225"/>
      <c r="U447" s="223"/>
      <c r="V447" s="223"/>
      <c r="W447" s="223"/>
      <c r="X447" s="240"/>
      <c r="Y447" s="240"/>
      <c r="Z447" s="223"/>
      <c r="AA447" s="220"/>
      <c r="AB447" s="223"/>
      <c r="AC447" s="233" t="str">
        <f>IF(Q447="","",VLOOKUP(Q447,RawData!AA439:AB449,2,FALSE))</f>
        <v/>
      </c>
      <c r="AD447" s="221" t="str">
        <f>IF(R447="","",VLOOKUP(R447,RawData!X439:Y456,2,FALSE))</f>
        <v/>
      </c>
    </row>
    <row r="448" spans="1:30" x14ac:dyDescent="0.35">
      <c r="A448" s="229"/>
      <c r="B448" s="220"/>
      <c r="C448" s="220"/>
      <c r="D448" s="98"/>
      <c r="E448" s="98"/>
      <c r="F448" s="96" t="str">
        <f t="shared" si="28"/>
        <v/>
      </c>
      <c r="G448" s="97" t="str">
        <f t="shared" ca="1" si="29"/>
        <v/>
      </c>
      <c r="H448" s="97" t="str">
        <f t="shared" ca="1" si="30"/>
        <v/>
      </c>
      <c r="I448" s="219" t="str">
        <f t="shared" ca="1" si="27"/>
        <v/>
      </c>
      <c r="J448" s="238"/>
      <c r="K448" s="238"/>
      <c r="L448" s="239"/>
      <c r="M448" s="220"/>
      <c r="N448" s="231"/>
      <c r="O448" s="231"/>
      <c r="P448" s="232"/>
      <c r="Q448" s="233"/>
      <c r="R448" s="220"/>
      <c r="S448" s="233"/>
      <c r="T448" s="220"/>
      <c r="U448" s="227"/>
      <c r="V448" s="227"/>
      <c r="W448" s="242"/>
      <c r="X448" s="219"/>
      <c r="Y448" s="240"/>
      <c r="Z448" s="221"/>
      <c r="AA448" s="229"/>
      <c r="AB448" s="221"/>
      <c r="AC448" s="233" t="str">
        <f>IF(Q448="","",VLOOKUP(Q448,RawData!AA440:AB450,2,FALSE))</f>
        <v/>
      </c>
      <c r="AD448" s="221" t="str">
        <f>IF(R448="","",VLOOKUP(R448,RawData!X440:Y457,2,FALSE))</f>
        <v/>
      </c>
    </row>
    <row r="449" spans="1:30" x14ac:dyDescent="0.35">
      <c r="A449" s="229"/>
      <c r="B449" s="98"/>
      <c r="C449" s="228"/>
      <c r="D449" s="98"/>
      <c r="E449" s="98"/>
      <c r="F449" s="96" t="str">
        <f t="shared" si="28"/>
        <v/>
      </c>
      <c r="G449" s="97" t="str">
        <f t="shared" ca="1" si="29"/>
        <v/>
      </c>
      <c r="H449" s="97" t="str">
        <f t="shared" ca="1" si="30"/>
        <v/>
      </c>
      <c r="I449" s="219" t="str">
        <f t="shared" ca="1" si="27"/>
        <v/>
      </c>
      <c r="J449" s="238"/>
      <c r="K449" s="238"/>
      <c r="L449" s="223"/>
      <c r="M449" s="225"/>
      <c r="N449" s="226"/>
      <c r="O449" s="226"/>
      <c r="P449" s="232"/>
      <c r="Q449" s="223"/>
      <c r="R449" s="223"/>
      <c r="S449" s="223"/>
      <c r="T449" s="225"/>
      <c r="U449" s="223"/>
      <c r="V449" s="223"/>
      <c r="W449" s="223"/>
      <c r="X449" s="240"/>
      <c r="Y449" s="240"/>
      <c r="Z449" s="223"/>
      <c r="AA449" s="220"/>
      <c r="AB449" s="223"/>
      <c r="AC449" s="233" t="str">
        <f>IF(Q449="","",VLOOKUP(Q449,RawData!AA441:AB451,2,FALSE))</f>
        <v/>
      </c>
      <c r="AD449" s="221" t="str">
        <f>IF(R449="","",VLOOKUP(R449,RawData!X441:Y458,2,FALSE))</f>
        <v/>
      </c>
    </row>
    <row r="450" spans="1:30" x14ac:dyDescent="0.35">
      <c r="A450" s="229"/>
      <c r="B450" s="220"/>
      <c r="C450" s="220"/>
      <c r="D450" s="98"/>
      <c r="E450" s="98"/>
      <c r="F450" s="96" t="str">
        <f t="shared" si="28"/>
        <v/>
      </c>
      <c r="G450" s="97" t="str">
        <f t="shared" ca="1" si="29"/>
        <v/>
      </c>
      <c r="H450" s="97" t="str">
        <f t="shared" ca="1" si="30"/>
        <v/>
      </c>
      <c r="I450" s="219" t="str">
        <f t="shared" ca="1" si="27"/>
        <v/>
      </c>
      <c r="J450" s="238"/>
      <c r="K450" s="238"/>
      <c r="L450" s="239"/>
      <c r="M450" s="220"/>
      <c r="N450" s="231"/>
      <c r="O450" s="231"/>
      <c r="P450" s="232"/>
      <c r="Q450" s="233"/>
      <c r="R450" s="220"/>
      <c r="S450" s="233"/>
      <c r="T450" s="220"/>
      <c r="U450" s="227"/>
      <c r="V450" s="227"/>
      <c r="W450" s="242"/>
      <c r="X450" s="219"/>
      <c r="Y450" s="240"/>
      <c r="Z450" s="221"/>
      <c r="AA450" s="229"/>
      <c r="AB450" s="221"/>
      <c r="AC450" s="233" t="str">
        <f>IF(Q450="","",VLOOKUP(Q450,RawData!AA442:AB452,2,FALSE))</f>
        <v/>
      </c>
      <c r="AD450" s="221" t="str">
        <f>IF(R450="","",VLOOKUP(R450,RawData!X442:Y459,2,FALSE))</f>
        <v/>
      </c>
    </row>
    <row r="451" spans="1:30" x14ac:dyDescent="0.35">
      <c r="A451" s="229"/>
      <c r="B451" s="98"/>
      <c r="C451" s="228"/>
      <c r="D451" s="98"/>
      <c r="E451" s="98"/>
      <c r="F451" s="96" t="str">
        <f t="shared" si="28"/>
        <v/>
      </c>
      <c r="G451" s="97" t="str">
        <f t="shared" ca="1" si="29"/>
        <v/>
      </c>
      <c r="H451" s="97" t="str">
        <f t="shared" ca="1" si="30"/>
        <v/>
      </c>
      <c r="I451" s="219" t="str">
        <f t="shared" ca="1" si="27"/>
        <v/>
      </c>
      <c r="J451" s="238"/>
      <c r="K451" s="238"/>
      <c r="L451" s="223"/>
      <c r="M451" s="225"/>
      <c r="N451" s="226"/>
      <c r="O451" s="226"/>
      <c r="P451" s="232"/>
      <c r="Q451" s="223"/>
      <c r="R451" s="223"/>
      <c r="S451" s="223"/>
      <c r="T451" s="225"/>
      <c r="U451" s="223"/>
      <c r="V451" s="223"/>
      <c r="W451" s="223"/>
      <c r="X451" s="240"/>
      <c r="Y451" s="240"/>
      <c r="Z451" s="223"/>
      <c r="AA451" s="220"/>
      <c r="AB451" s="223"/>
      <c r="AC451" s="233" t="str">
        <f>IF(Q451="","",VLOOKUP(Q451,RawData!AA443:AB453,2,FALSE))</f>
        <v/>
      </c>
      <c r="AD451" s="221" t="str">
        <f>IF(R451="","",VLOOKUP(R451,RawData!X443:Y460,2,FALSE))</f>
        <v/>
      </c>
    </row>
    <row r="452" spans="1:30" x14ac:dyDescent="0.35">
      <c r="A452" s="229"/>
      <c r="B452" s="220"/>
      <c r="C452" s="220"/>
      <c r="D452" s="98"/>
      <c r="E452" s="98"/>
      <c r="F452" s="96" t="str">
        <f t="shared" si="28"/>
        <v/>
      </c>
      <c r="G452" s="97" t="str">
        <f t="shared" ca="1" si="29"/>
        <v/>
      </c>
      <c r="H452" s="97" t="str">
        <f t="shared" ca="1" si="30"/>
        <v/>
      </c>
      <c r="I452" s="219" t="str">
        <f t="shared" ca="1" si="27"/>
        <v/>
      </c>
      <c r="J452" s="238"/>
      <c r="K452" s="238"/>
      <c r="L452" s="239"/>
      <c r="M452" s="220"/>
      <c r="N452" s="231"/>
      <c r="O452" s="231"/>
      <c r="P452" s="232"/>
      <c r="Q452" s="233"/>
      <c r="R452" s="220"/>
      <c r="S452" s="233"/>
      <c r="T452" s="220"/>
      <c r="U452" s="227"/>
      <c r="V452" s="227"/>
      <c r="W452" s="242"/>
      <c r="X452" s="219"/>
      <c r="Y452" s="240"/>
      <c r="Z452" s="221"/>
      <c r="AA452" s="229"/>
      <c r="AB452" s="221"/>
      <c r="AC452" s="233" t="str">
        <f>IF(Q452="","",VLOOKUP(Q452,RawData!AA444:AB454,2,FALSE))</f>
        <v/>
      </c>
      <c r="AD452" s="221" t="str">
        <f>IF(R452="","",VLOOKUP(R452,RawData!X444:Y461,2,FALSE))</f>
        <v/>
      </c>
    </row>
    <row r="453" spans="1:30" x14ac:dyDescent="0.35">
      <c r="A453" s="229"/>
      <c r="B453" s="98"/>
      <c r="C453" s="228"/>
      <c r="D453" s="98"/>
      <c r="E453" s="98"/>
      <c r="F453" s="96" t="str">
        <f t="shared" si="28"/>
        <v/>
      </c>
      <c r="G453" s="97" t="str">
        <f t="shared" ca="1" si="29"/>
        <v/>
      </c>
      <c r="H453" s="97" t="str">
        <f t="shared" ca="1" si="30"/>
        <v/>
      </c>
      <c r="I453" s="219" t="str">
        <f t="shared" ca="1" si="27"/>
        <v/>
      </c>
      <c r="J453" s="238"/>
      <c r="K453" s="238"/>
      <c r="L453" s="223"/>
      <c r="M453" s="225"/>
      <c r="N453" s="226"/>
      <c r="O453" s="226"/>
      <c r="P453" s="232"/>
      <c r="Q453" s="223"/>
      <c r="R453" s="223"/>
      <c r="S453" s="223"/>
      <c r="T453" s="225"/>
      <c r="U453" s="223"/>
      <c r="V453" s="223"/>
      <c r="W453" s="223"/>
      <c r="X453" s="240"/>
      <c r="Y453" s="240"/>
      <c r="Z453" s="223"/>
      <c r="AA453" s="220"/>
      <c r="AB453" s="223"/>
      <c r="AC453" s="233" t="str">
        <f>IF(Q453="","",VLOOKUP(Q453,RawData!AA445:AB455,2,FALSE))</f>
        <v/>
      </c>
      <c r="AD453" s="221" t="str">
        <f>IF(R453="","",VLOOKUP(R453,RawData!X445:Y462,2,FALSE))</f>
        <v/>
      </c>
    </row>
    <row r="454" spans="1:30" x14ac:dyDescent="0.35">
      <c r="A454" s="229"/>
      <c r="B454" s="220"/>
      <c r="C454" s="220"/>
      <c r="D454" s="98"/>
      <c r="E454" s="98"/>
      <c r="F454" s="96" t="str">
        <f t="shared" si="28"/>
        <v/>
      </c>
      <c r="G454" s="97" t="str">
        <f t="shared" ca="1" si="29"/>
        <v/>
      </c>
      <c r="H454" s="97" t="str">
        <f t="shared" ca="1" si="30"/>
        <v/>
      </c>
      <c r="I454" s="219" t="str">
        <f t="shared" ca="1" si="27"/>
        <v/>
      </c>
      <c r="J454" s="238"/>
      <c r="K454" s="238"/>
      <c r="L454" s="239"/>
      <c r="M454" s="220"/>
      <c r="N454" s="231"/>
      <c r="O454" s="231"/>
      <c r="P454" s="232"/>
      <c r="Q454" s="233"/>
      <c r="R454" s="220"/>
      <c r="S454" s="233"/>
      <c r="T454" s="220"/>
      <c r="U454" s="227"/>
      <c r="V454" s="227"/>
      <c r="W454" s="242"/>
      <c r="X454" s="219"/>
      <c r="Y454" s="240"/>
      <c r="Z454" s="221"/>
      <c r="AA454" s="229"/>
      <c r="AB454" s="221"/>
      <c r="AC454" s="233" t="str">
        <f>IF(Q454="","",VLOOKUP(Q454,RawData!AA446:AB456,2,FALSE))</f>
        <v/>
      </c>
      <c r="AD454" s="221" t="str">
        <f>IF(R454="","",VLOOKUP(R454,RawData!X446:Y463,2,FALSE))</f>
        <v/>
      </c>
    </row>
    <row r="455" spans="1:30" x14ac:dyDescent="0.35">
      <c r="A455" s="229"/>
      <c r="B455" s="98"/>
      <c r="C455" s="228"/>
      <c r="D455" s="98"/>
      <c r="E455" s="98"/>
      <c r="F455" s="96" t="str">
        <f t="shared" si="28"/>
        <v/>
      </c>
      <c r="G455" s="97" t="str">
        <f t="shared" ca="1" si="29"/>
        <v/>
      </c>
      <c r="H455" s="97" t="str">
        <f t="shared" ca="1" si="30"/>
        <v/>
      </c>
      <c r="I455" s="219" t="str">
        <f t="shared" ca="1" si="27"/>
        <v/>
      </c>
      <c r="J455" s="238"/>
      <c r="K455" s="238"/>
      <c r="L455" s="223"/>
      <c r="M455" s="225"/>
      <c r="N455" s="226"/>
      <c r="O455" s="226"/>
      <c r="P455" s="232"/>
      <c r="Q455" s="223"/>
      <c r="R455" s="223"/>
      <c r="S455" s="223"/>
      <c r="T455" s="225"/>
      <c r="U455" s="223"/>
      <c r="V455" s="223"/>
      <c r="W455" s="223"/>
      <c r="X455" s="240"/>
      <c r="Y455" s="240"/>
      <c r="Z455" s="223"/>
      <c r="AA455" s="220"/>
      <c r="AB455" s="223"/>
      <c r="AC455" s="233" t="str">
        <f>IF(Q455="","",VLOOKUP(Q455,RawData!AA447:AB457,2,FALSE))</f>
        <v/>
      </c>
      <c r="AD455" s="221" t="str">
        <f>IF(R455="","",VLOOKUP(R455,RawData!X447:Y464,2,FALSE))</f>
        <v/>
      </c>
    </row>
    <row r="456" spans="1:30" x14ac:dyDescent="0.35">
      <c r="A456" s="229"/>
      <c r="B456" s="220"/>
      <c r="C456" s="220"/>
      <c r="D456" s="98"/>
      <c r="E456" s="98"/>
      <c r="F456" s="96" t="str">
        <f t="shared" si="28"/>
        <v/>
      </c>
      <c r="G456" s="97" t="str">
        <f t="shared" ca="1" si="29"/>
        <v/>
      </c>
      <c r="H456" s="97" t="str">
        <f t="shared" ca="1" si="30"/>
        <v/>
      </c>
      <c r="I456" s="219" t="str">
        <f t="shared" ca="1" si="27"/>
        <v/>
      </c>
      <c r="J456" s="238"/>
      <c r="K456" s="238"/>
      <c r="L456" s="239"/>
      <c r="M456" s="220"/>
      <c r="N456" s="231"/>
      <c r="O456" s="231"/>
      <c r="P456" s="232"/>
      <c r="Q456" s="233"/>
      <c r="R456" s="220"/>
      <c r="S456" s="233"/>
      <c r="T456" s="220"/>
      <c r="U456" s="227"/>
      <c r="V456" s="227"/>
      <c r="W456" s="242"/>
      <c r="X456" s="219"/>
      <c r="Y456" s="240"/>
      <c r="Z456" s="221"/>
      <c r="AA456" s="229"/>
      <c r="AB456" s="221"/>
      <c r="AC456" s="233" t="str">
        <f>IF(Q456="","",VLOOKUP(Q456,RawData!AA448:AB458,2,FALSE))</f>
        <v/>
      </c>
      <c r="AD456" s="221" t="str">
        <f>IF(R456="","",VLOOKUP(R456,RawData!X448:Y465,2,FALSE))</f>
        <v/>
      </c>
    </row>
    <row r="457" spans="1:30" x14ac:dyDescent="0.35">
      <c r="A457" s="229"/>
      <c r="B457" s="98"/>
      <c r="C457" s="228"/>
      <c r="D457" s="98"/>
      <c r="E457" s="98"/>
      <c r="F457" s="96" t="str">
        <f t="shared" si="28"/>
        <v/>
      </c>
      <c r="G457" s="97" t="str">
        <f t="shared" ca="1" si="29"/>
        <v/>
      </c>
      <c r="H457" s="97" t="str">
        <f t="shared" ca="1" si="30"/>
        <v/>
      </c>
      <c r="I457" s="219" t="str">
        <f t="shared" ca="1" si="27"/>
        <v/>
      </c>
      <c r="J457" s="238"/>
      <c r="K457" s="238"/>
      <c r="L457" s="223"/>
      <c r="M457" s="225"/>
      <c r="N457" s="226"/>
      <c r="O457" s="226"/>
      <c r="P457" s="232"/>
      <c r="Q457" s="223"/>
      <c r="R457" s="223"/>
      <c r="S457" s="223"/>
      <c r="T457" s="225"/>
      <c r="U457" s="223"/>
      <c r="V457" s="223"/>
      <c r="W457" s="223"/>
      <c r="X457" s="240"/>
      <c r="Y457" s="240"/>
      <c r="Z457" s="223"/>
      <c r="AA457" s="220"/>
      <c r="AB457" s="223"/>
      <c r="AC457" s="233" t="str">
        <f>IF(Q457="","",VLOOKUP(Q457,RawData!AA449:AB459,2,FALSE))</f>
        <v/>
      </c>
      <c r="AD457" s="221" t="str">
        <f>IF(R457="","",VLOOKUP(R457,RawData!X449:Y466,2,FALSE))</f>
        <v/>
      </c>
    </row>
    <row r="458" spans="1:30" x14ac:dyDescent="0.35">
      <c r="A458" s="229"/>
      <c r="B458" s="220"/>
      <c r="C458" s="220"/>
      <c r="D458" s="98"/>
      <c r="E458" s="98"/>
      <c r="F458" s="96" t="str">
        <f t="shared" si="28"/>
        <v/>
      </c>
      <c r="G458" s="97" t="str">
        <f t="shared" ca="1" si="29"/>
        <v/>
      </c>
      <c r="H458" s="97" t="str">
        <f t="shared" ca="1" si="30"/>
        <v/>
      </c>
      <c r="I458" s="219" t="str">
        <f t="shared" ca="1" si="27"/>
        <v/>
      </c>
      <c r="J458" s="238"/>
      <c r="K458" s="238"/>
      <c r="L458" s="239"/>
      <c r="M458" s="220"/>
      <c r="N458" s="231"/>
      <c r="O458" s="231"/>
      <c r="P458" s="232"/>
      <c r="Q458" s="233"/>
      <c r="R458" s="220"/>
      <c r="S458" s="233"/>
      <c r="T458" s="220"/>
      <c r="U458" s="227"/>
      <c r="V458" s="227"/>
      <c r="W458" s="242"/>
      <c r="X458" s="219"/>
      <c r="Y458" s="240"/>
      <c r="Z458" s="221"/>
      <c r="AA458" s="229"/>
      <c r="AB458" s="221"/>
      <c r="AC458" s="233" t="str">
        <f>IF(Q458="","",VLOOKUP(Q458,RawData!AA450:AB460,2,FALSE))</f>
        <v/>
      </c>
      <c r="AD458" s="221" t="str">
        <f>IF(R458="","",VLOOKUP(R458,RawData!X450:Y467,2,FALSE))</f>
        <v/>
      </c>
    </row>
    <row r="459" spans="1:30" x14ac:dyDescent="0.35">
      <c r="A459" s="229"/>
      <c r="B459" s="98"/>
      <c r="C459" s="228"/>
      <c r="D459" s="98"/>
      <c r="E459" s="98"/>
      <c r="F459" s="96" t="str">
        <f t="shared" si="28"/>
        <v/>
      </c>
      <c r="G459" s="97" t="str">
        <f t="shared" ca="1" si="29"/>
        <v/>
      </c>
      <c r="H459" s="97" t="str">
        <f t="shared" ca="1" si="30"/>
        <v/>
      </c>
      <c r="I459" s="219" t="str">
        <f t="shared" ca="1" si="27"/>
        <v/>
      </c>
      <c r="J459" s="238"/>
      <c r="K459" s="238"/>
      <c r="L459" s="223"/>
      <c r="M459" s="225"/>
      <c r="N459" s="226"/>
      <c r="O459" s="226"/>
      <c r="P459" s="232"/>
      <c r="Q459" s="223"/>
      <c r="R459" s="223"/>
      <c r="S459" s="223"/>
      <c r="T459" s="225"/>
      <c r="U459" s="223"/>
      <c r="V459" s="223"/>
      <c r="W459" s="223"/>
      <c r="X459" s="240"/>
      <c r="Y459" s="240"/>
      <c r="Z459" s="223"/>
      <c r="AA459" s="220"/>
      <c r="AB459" s="223"/>
      <c r="AC459" s="233" t="str">
        <f>IF(Q459="","",VLOOKUP(Q459,RawData!AA451:AB461,2,FALSE))</f>
        <v/>
      </c>
      <c r="AD459" s="221" t="str">
        <f>IF(R459="","",VLOOKUP(R459,RawData!X451:Y468,2,FALSE))</f>
        <v/>
      </c>
    </row>
    <row r="460" spans="1:30" x14ac:dyDescent="0.35">
      <c r="A460" s="229"/>
      <c r="B460" s="220"/>
      <c r="C460" s="220"/>
      <c r="D460" s="98"/>
      <c r="E460" s="98"/>
      <c r="F460" s="96" t="str">
        <f t="shared" si="28"/>
        <v/>
      </c>
      <c r="G460" s="97" t="str">
        <f t="shared" ca="1" si="29"/>
        <v/>
      </c>
      <c r="H460" s="97" t="str">
        <f t="shared" ca="1" si="30"/>
        <v/>
      </c>
      <c r="I460" s="219" t="str">
        <f t="shared" ref="I460:I523" ca="1" si="31">IF(H460="","","yes")</f>
        <v/>
      </c>
      <c r="J460" s="238"/>
      <c r="K460" s="238"/>
      <c r="L460" s="239"/>
      <c r="M460" s="220"/>
      <c r="N460" s="231"/>
      <c r="O460" s="231"/>
      <c r="P460" s="232"/>
      <c r="Q460" s="233"/>
      <c r="R460" s="220"/>
      <c r="S460" s="233"/>
      <c r="T460" s="220"/>
      <c r="U460" s="227"/>
      <c r="V460" s="227"/>
      <c r="W460" s="242"/>
      <c r="X460" s="219"/>
      <c r="Y460" s="240"/>
      <c r="Z460" s="221"/>
      <c r="AA460" s="229"/>
      <c r="AB460" s="221"/>
      <c r="AC460" s="233" t="str">
        <f>IF(Q460="","",VLOOKUP(Q460,RawData!AA452:AB462,2,FALSE))</f>
        <v/>
      </c>
      <c r="AD460" s="221" t="str">
        <f>IF(R460="","",VLOOKUP(R460,RawData!X452:Y469,2,FALSE))</f>
        <v/>
      </c>
    </row>
    <row r="461" spans="1:30" x14ac:dyDescent="0.35">
      <c r="A461" s="229"/>
      <c r="B461" s="98"/>
      <c r="C461" s="228"/>
      <c r="D461" s="98"/>
      <c r="E461" s="98"/>
      <c r="F461" s="96" t="str">
        <f t="shared" si="28"/>
        <v/>
      </c>
      <c r="G461" s="97" t="str">
        <f t="shared" ca="1" si="29"/>
        <v/>
      </c>
      <c r="H461" s="97" t="str">
        <f t="shared" ca="1" si="30"/>
        <v/>
      </c>
      <c r="I461" s="219" t="str">
        <f t="shared" ca="1" si="31"/>
        <v/>
      </c>
      <c r="J461" s="238"/>
      <c r="K461" s="238"/>
      <c r="L461" s="223"/>
      <c r="M461" s="225"/>
      <c r="N461" s="226"/>
      <c r="O461" s="226"/>
      <c r="P461" s="232"/>
      <c r="Q461" s="223"/>
      <c r="R461" s="223"/>
      <c r="S461" s="223"/>
      <c r="T461" s="225"/>
      <c r="U461" s="223"/>
      <c r="V461" s="223"/>
      <c r="W461" s="223"/>
      <c r="X461" s="240"/>
      <c r="Y461" s="240"/>
      <c r="Z461" s="223"/>
      <c r="AA461" s="220"/>
      <c r="AB461" s="223"/>
      <c r="AC461" s="233" t="str">
        <f>IF(Q461="","",VLOOKUP(Q461,RawData!AA453:AB463,2,FALSE))</f>
        <v/>
      </c>
      <c r="AD461" s="221" t="str">
        <f>IF(R461="","",VLOOKUP(R461,RawData!X453:Y470,2,FALSE))</f>
        <v/>
      </c>
    </row>
    <row r="462" spans="1:30" x14ac:dyDescent="0.35">
      <c r="A462" s="229"/>
      <c r="B462" s="220"/>
      <c r="C462" s="220"/>
      <c r="D462" s="98"/>
      <c r="E462" s="98"/>
      <c r="F462" s="96" t="str">
        <f t="shared" si="28"/>
        <v/>
      </c>
      <c r="G462" s="97" t="str">
        <f t="shared" ca="1" si="29"/>
        <v/>
      </c>
      <c r="H462" s="97" t="str">
        <f t="shared" ca="1" si="30"/>
        <v/>
      </c>
      <c r="I462" s="219" t="str">
        <f t="shared" ca="1" si="31"/>
        <v/>
      </c>
      <c r="J462" s="238"/>
      <c r="K462" s="238"/>
      <c r="L462" s="239"/>
      <c r="M462" s="220"/>
      <c r="N462" s="231"/>
      <c r="O462" s="231"/>
      <c r="P462" s="232"/>
      <c r="Q462" s="233"/>
      <c r="R462" s="220"/>
      <c r="S462" s="233"/>
      <c r="T462" s="220"/>
      <c r="U462" s="227"/>
      <c r="V462" s="227"/>
      <c r="W462" s="242"/>
      <c r="X462" s="219"/>
      <c r="Y462" s="240"/>
      <c r="Z462" s="221"/>
      <c r="AA462" s="229"/>
      <c r="AB462" s="221"/>
      <c r="AC462" s="233" t="str">
        <f>IF(Q462="","",VLOOKUP(Q462,RawData!AA454:AB464,2,FALSE))</f>
        <v/>
      </c>
      <c r="AD462" s="221" t="str">
        <f>IF(R462="","",VLOOKUP(R462,RawData!X454:Y471,2,FALSE))</f>
        <v/>
      </c>
    </row>
    <row r="463" spans="1:30" x14ac:dyDescent="0.35">
      <c r="A463" s="229"/>
      <c r="B463" s="98"/>
      <c r="C463" s="228"/>
      <c r="D463" s="98"/>
      <c r="E463" s="98"/>
      <c r="F463" s="96" t="str">
        <f t="shared" si="28"/>
        <v/>
      </c>
      <c r="G463" s="97" t="str">
        <f t="shared" ca="1" si="29"/>
        <v/>
      </c>
      <c r="H463" s="97" t="str">
        <f t="shared" ca="1" si="30"/>
        <v/>
      </c>
      <c r="I463" s="219" t="str">
        <f t="shared" ca="1" si="31"/>
        <v/>
      </c>
      <c r="J463" s="238"/>
      <c r="K463" s="238"/>
      <c r="L463" s="223"/>
      <c r="M463" s="225"/>
      <c r="N463" s="226"/>
      <c r="O463" s="226"/>
      <c r="P463" s="232"/>
      <c r="Q463" s="223"/>
      <c r="R463" s="223"/>
      <c r="S463" s="223"/>
      <c r="T463" s="225"/>
      <c r="U463" s="223"/>
      <c r="V463" s="223"/>
      <c r="W463" s="223"/>
      <c r="X463" s="240"/>
      <c r="Y463" s="240"/>
      <c r="Z463" s="223"/>
      <c r="AA463" s="220"/>
      <c r="AB463" s="223"/>
      <c r="AC463" s="233" t="str">
        <f>IF(Q463="","",VLOOKUP(Q463,RawData!AA455:AB465,2,FALSE))</f>
        <v/>
      </c>
      <c r="AD463" s="221" t="str">
        <f>IF(R463="","",VLOOKUP(R463,RawData!X455:Y472,2,FALSE))</f>
        <v/>
      </c>
    </row>
    <row r="464" spans="1:30" x14ac:dyDescent="0.35">
      <c r="A464" s="229"/>
      <c r="B464" s="220"/>
      <c r="C464" s="220"/>
      <c r="D464" s="98"/>
      <c r="E464" s="98"/>
      <c r="F464" s="96" t="str">
        <f t="shared" si="28"/>
        <v/>
      </c>
      <c r="G464" s="97" t="str">
        <f t="shared" ca="1" si="29"/>
        <v/>
      </c>
      <c r="H464" s="97" t="str">
        <f t="shared" ca="1" si="30"/>
        <v/>
      </c>
      <c r="I464" s="219" t="str">
        <f t="shared" ca="1" si="31"/>
        <v/>
      </c>
      <c r="J464" s="238"/>
      <c r="K464" s="238"/>
      <c r="L464" s="239"/>
      <c r="M464" s="220"/>
      <c r="N464" s="231"/>
      <c r="O464" s="231"/>
      <c r="P464" s="232"/>
      <c r="Q464" s="233"/>
      <c r="R464" s="220"/>
      <c r="S464" s="233"/>
      <c r="T464" s="220"/>
      <c r="U464" s="227"/>
      <c r="V464" s="227"/>
      <c r="W464" s="242"/>
      <c r="X464" s="219"/>
      <c r="Y464" s="240"/>
      <c r="Z464" s="221"/>
      <c r="AA464" s="229"/>
      <c r="AB464" s="221"/>
      <c r="AC464" s="233" t="str">
        <f>IF(Q464="","",VLOOKUP(Q464,RawData!AA456:AB466,2,FALSE))</f>
        <v/>
      </c>
      <c r="AD464" s="221" t="str">
        <f>IF(R464="","",VLOOKUP(R464,RawData!X456:Y473,2,FALSE))</f>
        <v/>
      </c>
    </row>
    <row r="465" spans="1:30" x14ac:dyDescent="0.35">
      <c r="A465" s="229"/>
      <c r="B465" s="98"/>
      <c r="C465" s="228"/>
      <c r="D465" s="98"/>
      <c r="E465" s="98"/>
      <c r="F465" s="96" t="str">
        <f t="shared" si="28"/>
        <v/>
      </c>
      <c r="G465" s="97" t="str">
        <f t="shared" ca="1" si="29"/>
        <v/>
      </c>
      <c r="H465" s="97" t="str">
        <f t="shared" ca="1" si="30"/>
        <v/>
      </c>
      <c r="I465" s="219" t="str">
        <f t="shared" ca="1" si="31"/>
        <v/>
      </c>
      <c r="J465" s="238"/>
      <c r="K465" s="238"/>
      <c r="L465" s="223"/>
      <c r="M465" s="225"/>
      <c r="N465" s="226"/>
      <c r="O465" s="226"/>
      <c r="P465" s="232"/>
      <c r="Q465" s="223"/>
      <c r="R465" s="223"/>
      <c r="S465" s="223"/>
      <c r="T465" s="225"/>
      <c r="U465" s="223"/>
      <c r="V465" s="223"/>
      <c r="W465" s="223"/>
      <c r="X465" s="240"/>
      <c r="Y465" s="240"/>
      <c r="Z465" s="223"/>
      <c r="AA465" s="220"/>
      <c r="AB465" s="223"/>
      <c r="AC465" s="233" t="str">
        <f>IF(Q465="","",VLOOKUP(Q465,RawData!AA457:AB467,2,FALSE))</f>
        <v/>
      </c>
      <c r="AD465" s="221" t="str">
        <f>IF(R465="","",VLOOKUP(R465,RawData!X457:Y474,2,FALSE))</f>
        <v/>
      </c>
    </row>
    <row r="466" spans="1:30" x14ac:dyDescent="0.35">
      <c r="A466" s="229"/>
      <c r="B466" s="220"/>
      <c r="C466" s="220"/>
      <c r="D466" s="98"/>
      <c r="E466" s="98"/>
      <c r="F466" s="96" t="str">
        <f t="shared" si="28"/>
        <v/>
      </c>
      <c r="G466" s="97" t="str">
        <f t="shared" ca="1" si="29"/>
        <v/>
      </c>
      <c r="H466" s="97" t="str">
        <f t="shared" ca="1" si="30"/>
        <v/>
      </c>
      <c r="I466" s="219" t="str">
        <f t="shared" ca="1" si="31"/>
        <v/>
      </c>
      <c r="J466" s="238"/>
      <c r="K466" s="238"/>
      <c r="L466" s="239"/>
      <c r="M466" s="220"/>
      <c r="N466" s="231"/>
      <c r="O466" s="231"/>
      <c r="P466" s="232"/>
      <c r="Q466" s="233"/>
      <c r="R466" s="220"/>
      <c r="S466" s="233"/>
      <c r="T466" s="220"/>
      <c r="U466" s="227"/>
      <c r="V466" s="227"/>
      <c r="W466" s="242"/>
      <c r="X466" s="219"/>
      <c r="Y466" s="240"/>
      <c r="Z466" s="221"/>
      <c r="AA466" s="229"/>
      <c r="AB466" s="221"/>
      <c r="AC466" s="233" t="str">
        <f>IF(Q466="","",VLOOKUP(Q466,RawData!AA458:AB468,2,FALSE))</f>
        <v/>
      </c>
      <c r="AD466" s="221" t="str">
        <f>IF(R466="","",VLOOKUP(R466,RawData!X458:Y475,2,FALSE))</f>
        <v/>
      </c>
    </row>
    <row r="467" spans="1:30" x14ac:dyDescent="0.35">
      <c r="A467" s="229"/>
      <c r="B467" s="98"/>
      <c r="C467" s="228"/>
      <c r="D467" s="98"/>
      <c r="E467" s="98"/>
      <c r="F467" s="96" t="str">
        <f t="shared" si="28"/>
        <v/>
      </c>
      <c r="G467" s="97" t="str">
        <f t="shared" ca="1" si="29"/>
        <v/>
      </c>
      <c r="H467" s="97" t="str">
        <f t="shared" ca="1" si="30"/>
        <v/>
      </c>
      <c r="I467" s="219" t="str">
        <f t="shared" ca="1" si="31"/>
        <v/>
      </c>
      <c r="J467" s="238"/>
      <c r="K467" s="238"/>
      <c r="L467" s="223"/>
      <c r="M467" s="225"/>
      <c r="N467" s="226"/>
      <c r="O467" s="226"/>
      <c r="P467" s="232"/>
      <c r="Q467" s="223"/>
      <c r="R467" s="223"/>
      <c r="S467" s="223"/>
      <c r="T467" s="225"/>
      <c r="U467" s="223"/>
      <c r="V467" s="223"/>
      <c r="W467" s="223"/>
      <c r="X467" s="240"/>
      <c r="Y467" s="240"/>
      <c r="Z467" s="223"/>
      <c r="AA467" s="220"/>
      <c r="AB467" s="223"/>
      <c r="AC467" s="233" t="str">
        <f>IF(Q467="","",VLOOKUP(Q467,RawData!AA459:AB469,2,FALSE))</f>
        <v/>
      </c>
      <c r="AD467" s="221" t="str">
        <f>IF(R467="","",VLOOKUP(R467,RawData!X459:Y476,2,FALSE))</f>
        <v/>
      </c>
    </row>
    <row r="468" spans="1:30" x14ac:dyDescent="0.35">
      <c r="A468" s="229"/>
      <c r="B468" s="220"/>
      <c r="C468" s="220"/>
      <c r="D468" s="98"/>
      <c r="E468" s="98"/>
      <c r="F468" s="96" t="str">
        <f t="shared" si="28"/>
        <v/>
      </c>
      <c r="G468" s="97" t="str">
        <f t="shared" ca="1" si="29"/>
        <v/>
      </c>
      <c r="H468" s="97" t="str">
        <f t="shared" ca="1" si="30"/>
        <v/>
      </c>
      <c r="I468" s="219" t="str">
        <f t="shared" ca="1" si="31"/>
        <v/>
      </c>
      <c r="J468" s="238"/>
      <c r="K468" s="238"/>
      <c r="L468" s="239"/>
      <c r="M468" s="220"/>
      <c r="N468" s="231"/>
      <c r="O468" s="231"/>
      <c r="P468" s="232"/>
      <c r="Q468" s="233"/>
      <c r="R468" s="220"/>
      <c r="S468" s="233"/>
      <c r="T468" s="220"/>
      <c r="U468" s="227"/>
      <c r="V468" s="227"/>
      <c r="W468" s="242"/>
      <c r="X468" s="219"/>
      <c r="Y468" s="240"/>
      <c r="Z468" s="221"/>
      <c r="AA468" s="229"/>
      <c r="AB468" s="221"/>
      <c r="AC468" s="233" t="str">
        <f>IF(Q468="","",VLOOKUP(Q468,RawData!AA460:AB470,2,FALSE))</f>
        <v/>
      </c>
      <c r="AD468" s="221" t="str">
        <f>IF(R468="","",VLOOKUP(R468,RawData!X460:Y477,2,FALSE))</f>
        <v/>
      </c>
    </row>
    <row r="469" spans="1:30" x14ac:dyDescent="0.35">
      <c r="A469" s="229"/>
      <c r="B469" s="98"/>
      <c r="C469" s="228"/>
      <c r="D469" s="98"/>
      <c r="E469" s="98"/>
      <c r="F469" s="96" t="str">
        <f t="shared" si="28"/>
        <v/>
      </c>
      <c r="G469" s="97" t="str">
        <f t="shared" ca="1" si="29"/>
        <v/>
      </c>
      <c r="H469" s="97" t="str">
        <f t="shared" ca="1" si="30"/>
        <v/>
      </c>
      <c r="I469" s="219" t="str">
        <f t="shared" ca="1" si="31"/>
        <v/>
      </c>
      <c r="J469" s="238"/>
      <c r="K469" s="238"/>
      <c r="L469" s="223"/>
      <c r="M469" s="225"/>
      <c r="N469" s="226"/>
      <c r="O469" s="226"/>
      <c r="P469" s="232"/>
      <c r="Q469" s="223"/>
      <c r="R469" s="223"/>
      <c r="S469" s="223"/>
      <c r="T469" s="225"/>
      <c r="U469" s="223"/>
      <c r="V469" s="223"/>
      <c r="W469" s="223"/>
      <c r="X469" s="240"/>
      <c r="Y469" s="240"/>
      <c r="Z469" s="223"/>
      <c r="AA469" s="220"/>
      <c r="AB469" s="223"/>
      <c r="AC469" s="233" t="str">
        <f>IF(Q469="","",VLOOKUP(Q469,RawData!AA461:AB471,2,FALSE))</f>
        <v/>
      </c>
      <c r="AD469" s="221" t="str">
        <f>IF(R469="","",VLOOKUP(R469,RawData!X461:Y478,2,FALSE))</f>
        <v/>
      </c>
    </row>
    <row r="470" spans="1:30" x14ac:dyDescent="0.35">
      <c r="A470" s="229"/>
      <c r="B470" s="220"/>
      <c r="C470" s="220"/>
      <c r="D470" s="98"/>
      <c r="E470" s="98"/>
      <c r="F470" s="96" t="str">
        <f t="shared" si="28"/>
        <v/>
      </c>
      <c r="G470" s="97" t="str">
        <f t="shared" ca="1" si="29"/>
        <v/>
      </c>
      <c r="H470" s="97" t="str">
        <f t="shared" ca="1" si="30"/>
        <v/>
      </c>
      <c r="I470" s="219" t="str">
        <f t="shared" ca="1" si="31"/>
        <v/>
      </c>
      <c r="J470" s="238"/>
      <c r="K470" s="238"/>
      <c r="L470" s="239"/>
      <c r="M470" s="220"/>
      <c r="N470" s="231"/>
      <c r="O470" s="231"/>
      <c r="P470" s="232"/>
      <c r="Q470" s="233"/>
      <c r="R470" s="220"/>
      <c r="S470" s="233"/>
      <c r="T470" s="220"/>
      <c r="U470" s="227"/>
      <c r="V470" s="227"/>
      <c r="W470" s="242"/>
      <c r="X470" s="219"/>
      <c r="Y470" s="240"/>
      <c r="Z470" s="221"/>
      <c r="AA470" s="229"/>
      <c r="AB470" s="221"/>
      <c r="AC470" s="233" t="str">
        <f>IF(Q470="","",VLOOKUP(Q470,RawData!AA462:AB472,2,FALSE))</f>
        <v/>
      </c>
      <c r="AD470" s="221" t="str">
        <f>IF(R470="","",VLOOKUP(R470,RawData!X462:Y479,2,FALSE))</f>
        <v/>
      </c>
    </row>
    <row r="471" spans="1:30" x14ac:dyDescent="0.35">
      <c r="A471" s="229"/>
      <c r="B471" s="98"/>
      <c r="C471" s="228"/>
      <c r="D471" s="98"/>
      <c r="E471" s="98"/>
      <c r="F471" s="96" t="str">
        <f t="shared" si="28"/>
        <v/>
      </c>
      <c r="G471" s="97" t="str">
        <f t="shared" ca="1" si="29"/>
        <v/>
      </c>
      <c r="H471" s="97" t="str">
        <f t="shared" ca="1" si="30"/>
        <v/>
      </c>
      <c r="I471" s="219" t="str">
        <f t="shared" ca="1" si="31"/>
        <v/>
      </c>
      <c r="J471" s="238"/>
      <c r="K471" s="238"/>
      <c r="L471" s="223"/>
      <c r="M471" s="225"/>
      <c r="N471" s="226"/>
      <c r="O471" s="226"/>
      <c r="P471" s="232"/>
      <c r="Q471" s="223"/>
      <c r="R471" s="223"/>
      <c r="S471" s="223"/>
      <c r="T471" s="225"/>
      <c r="U471" s="223"/>
      <c r="V471" s="223"/>
      <c r="W471" s="223"/>
      <c r="X471" s="240"/>
      <c r="Y471" s="240"/>
      <c r="Z471" s="223"/>
      <c r="AA471" s="220"/>
      <c r="AB471" s="223"/>
      <c r="AC471" s="233" t="str">
        <f>IF(Q471="","",VLOOKUP(Q471,RawData!AA463:AB473,2,FALSE))</f>
        <v/>
      </c>
      <c r="AD471" s="221" t="str">
        <f>IF(R471="","",VLOOKUP(R471,RawData!X463:Y480,2,FALSE))</f>
        <v/>
      </c>
    </row>
    <row r="472" spans="1:30" x14ac:dyDescent="0.35">
      <c r="A472" s="229"/>
      <c r="B472" s="220"/>
      <c r="C472" s="220"/>
      <c r="D472" s="98"/>
      <c r="E472" s="98"/>
      <c r="F472" s="96" t="str">
        <f t="shared" si="28"/>
        <v/>
      </c>
      <c r="G472" s="97" t="str">
        <f t="shared" ca="1" si="29"/>
        <v/>
      </c>
      <c r="H472" s="97" t="str">
        <f t="shared" ca="1" si="30"/>
        <v/>
      </c>
      <c r="I472" s="219" t="str">
        <f t="shared" ca="1" si="31"/>
        <v/>
      </c>
      <c r="J472" s="238"/>
      <c r="K472" s="238"/>
      <c r="L472" s="239"/>
      <c r="M472" s="220"/>
      <c r="N472" s="231"/>
      <c r="O472" s="231"/>
      <c r="P472" s="232"/>
      <c r="Q472" s="233"/>
      <c r="R472" s="220"/>
      <c r="S472" s="233"/>
      <c r="T472" s="220"/>
      <c r="U472" s="227"/>
      <c r="V472" s="227"/>
      <c r="W472" s="242"/>
      <c r="X472" s="219"/>
      <c r="Y472" s="240"/>
      <c r="Z472" s="221"/>
      <c r="AA472" s="229"/>
      <c r="AB472" s="221"/>
      <c r="AC472" s="233" t="str">
        <f>IF(Q472="","",VLOOKUP(Q472,RawData!AA464:AB474,2,FALSE))</f>
        <v/>
      </c>
      <c r="AD472" s="221" t="str">
        <f>IF(R472="","",VLOOKUP(R472,RawData!X464:Y481,2,FALSE))</f>
        <v/>
      </c>
    </row>
    <row r="473" spans="1:30" x14ac:dyDescent="0.35">
      <c r="A473" s="229"/>
      <c r="B473" s="98"/>
      <c r="C473" s="228"/>
      <c r="D473" s="98"/>
      <c r="E473" s="98"/>
      <c r="F473" s="96" t="str">
        <f t="shared" si="28"/>
        <v/>
      </c>
      <c r="G473" s="97" t="str">
        <f t="shared" ca="1" si="29"/>
        <v/>
      </c>
      <c r="H473" s="97" t="str">
        <f t="shared" ca="1" si="30"/>
        <v/>
      </c>
      <c r="I473" s="219" t="str">
        <f t="shared" ca="1" si="31"/>
        <v/>
      </c>
      <c r="J473" s="238"/>
      <c r="K473" s="238"/>
      <c r="L473" s="223"/>
      <c r="M473" s="225"/>
      <c r="N473" s="226"/>
      <c r="O473" s="226"/>
      <c r="P473" s="232"/>
      <c r="Q473" s="223"/>
      <c r="R473" s="223"/>
      <c r="S473" s="223"/>
      <c r="T473" s="225"/>
      <c r="U473" s="223"/>
      <c r="V473" s="223"/>
      <c r="W473" s="223"/>
      <c r="X473" s="240"/>
      <c r="Y473" s="240"/>
      <c r="Z473" s="223"/>
      <c r="AA473" s="220"/>
      <c r="AB473" s="223"/>
      <c r="AC473" s="233" t="str">
        <f>IF(Q473="","",VLOOKUP(Q473,RawData!AA465:AB475,2,FALSE))</f>
        <v/>
      </c>
      <c r="AD473" s="221" t="str">
        <f>IF(R473="","",VLOOKUP(R473,RawData!X465:Y482,2,FALSE))</f>
        <v/>
      </c>
    </row>
    <row r="474" spans="1:30" x14ac:dyDescent="0.35">
      <c r="A474" s="229"/>
      <c r="B474" s="220"/>
      <c r="C474" s="220"/>
      <c r="D474" s="98"/>
      <c r="E474" s="98"/>
      <c r="F474" s="96" t="str">
        <f t="shared" si="28"/>
        <v/>
      </c>
      <c r="G474" s="97" t="str">
        <f t="shared" ca="1" si="29"/>
        <v/>
      </c>
      <c r="H474" s="97" t="str">
        <f t="shared" ca="1" si="30"/>
        <v/>
      </c>
      <c r="I474" s="219" t="str">
        <f t="shared" ca="1" si="31"/>
        <v/>
      </c>
      <c r="J474" s="238"/>
      <c r="K474" s="238"/>
      <c r="L474" s="239"/>
      <c r="M474" s="220"/>
      <c r="N474" s="231"/>
      <c r="O474" s="231"/>
      <c r="P474" s="232"/>
      <c r="Q474" s="233"/>
      <c r="R474" s="220"/>
      <c r="S474" s="233"/>
      <c r="T474" s="220"/>
      <c r="U474" s="227"/>
      <c r="V474" s="227"/>
      <c r="W474" s="242"/>
      <c r="X474" s="219"/>
      <c r="Y474" s="240"/>
      <c r="Z474" s="221"/>
      <c r="AA474" s="229"/>
      <c r="AB474" s="221"/>
      <c r="AC474" s="233" t="str">
        <f>IF(Q474="","",VLOOKUP(Q474,RawData!AA466:AB476,2,FALSE))</f>
        <v/>
      </c>
      <c r="AD474" s="221" t="str">
        <f>IF(R474="","",VLOOKUP(R474,RawData!X466:Y483,2,FALSE))</f>
        <v/>
      </c>
    </row>
    <row r="475" spans="1:30" x14ac:dyDescent="0.35">
      <c r="A475" s="229"/>
      <c r="B475" s="98"/>
      <c r="C475" s="228"/>
      <c r="D475" s="98"/>
      <c r="E475" s="98"/>
      <c r="F475" s="96" t="str">
        <f t="shared" si="28"/>
        <v/>
      </c>
      <c r="G475" s="97" t="str">
        <f t="shared" ca="1" si="29"/>
        <v/>
      </c>
      <c r="H475" s="97" t="str">
        <f t="shared" ca="1" si="30"/>
        <v/>
      </c>
      <c r="I475" s="219" t="str">
        <f t="shared" ca="1" si="31"/>
        <v/>
      </c>
      <c r="J475" s="238"/>
      <c r="K475" s="238"/>
      <c r="L475" s="223"/>
      <c r="M475" s="225"/>
      <c r="N475" s="226"/>
      <c r="O475" s="226"/>
      <c r="P475" s="232"/>
      <c r="Q475" s="223"/>
      <c r="R475" s="223"/>
      <c r="S475" s="223"/>
      <c r="T475" s="225"/>
      <c r="U475" s="223"/>
      <c r="V475" s="223"/>
      <c r="W475" s="223"/>
      <c r="X475" s="240"/>
      <c r="Y475" s="240"/>
      <c r="Z475" s="223"/>
      <c r="AA475" s="220"/>
      <c r="AB475" s="223"/>
      <c r="AC475" s="233" t="str">
        <f>IF(Q475="","",VLOOKUP(Q475,RawData!AA467:AB477,2,FALSE))</f>
        <v/>
      </c>
      <c r="AD475" s="221" t="str">
        <f>IF(R475="","",VLOOKUP(R475,RawData!X467:Y484,2,FALSE))</f>
        <v/>
      </c>
    </row>
    <row r="476" spans="1:30" x14ac:dyDescent="0.35">
      <c r="A476" s="229"/>
      <c r="B476" s="220"/>
      <c r="C476" s="220"/>
      <c r="D476" s="98"/>
      <c r="E476" s="98"/>
      <c r="F476" s="96" t="str">
        <f t="shared" si="28"/>
        <v/>
      </c>
      <c r="G476" s="97" t="str">
        <f t="shared" ca="1" si="29"/>
        <v/>
      </c>
      <c r="H476" s="97" t="str">
        <f t="shared" ca="1" si="30"/>
        <v/>
      </c>
      <c r="I476" s="219" t="str">
        <f t="shared" ca="1" si="31"/>
        <v/>
      </c>
      <c r="J476" s="238"/>
      <c r="K476" s="238"/>
      <c r="L476" s="239"/>
      <c r="M476" s="220"/>
      <c r="N476" s="231"/>
      <c r="O476" s="231"/>
      <c r="P476" s="232"/>
      <c r="Q476" s="233"/>
      <c r="R476" s="220"/>
      <c r="S476" s="233"/>
      <c r="T476" s="220"/>
      <c r="U476" s="227"/>
      <c r="V476" s="227"/>
      <c r="W476" s="242"/>
      <c r="X476" s="219"/>
      <c r="Y476" s="240"/>
      <c r="Z476" s="221"/>
      <c r="AA476" s="229"/>
      <c r="AB476" s="221"/>
      <c r="AC476" s="233" t="str">
        <f>IF(Q476="","",VLOOKUP(Q476,RawData!AA468:AB478,2,FALSE))</f>
        <v/>
      </c>
      <c r="AD476" s="221" t="str">
        <f>IF(R476="","",VLOOKUP(R476,RawData!X468:Y485,2,FALSE))</f>
        <v/>
      </c>
    </row>
    <row r="477" spans="1:30" x14ac:dyDescent="0.35">
      <c r="A477" s="229"/>
      <c r="B477" s="98"/>
      <c r="C477" s="228"/>
      <c r="D477" s="98"/>
      <c r="E477" s="98"/>
      <c r="F477" s="96" t="str">
        <f t="shared" si="28"/>
        <v/>
      </c>
      <c r="G477" s="97" t="str">
        <f t="shared" ca="1" si="29"/>
        <v/>
      </c>
      <c r="H477" s="97" t="str">
        <f t="shared" ca="1" si="30"/>
        <v/>
      </c>
      <c r="I477" s="219" t="str">
        <f t="shared" ca="1" si="31"/>
        <v/>
      </c>
      <c r="J477" s="238"/>
      <c r="K477" s="238"/>
      <c r="L477" s="223"/>
      <c r="M477" s="225"/>
      <c r="N477" s="226"/>
      <c r="O477" s="226"/>
      <c r="P477" s="232"/>
      <c r="Q477" s="223"/>
      <c r="R477" s="223"/>
      <c r="S477" s="223"/>
      <c r="T477" s="225"/>
      <c r="U477" s="223"/>
      <c r="V477" s="223"/>
      <c r="W477" s="223"/>
      <c r="X477" s="240"/>
      <c r="Y477" s="240"/>
      <c r="Z477" s="223"/>
      <c r="AA477" s="220"/>
      <c r="AB477" s="223"/>
      <c r="AC477" s="233" t="str">
        <f>IF(Q477="","",VLOOKUP(Q477,RawData!AA469:AB479,2,FALSE))</f>
        <v/>
      </c>
      <c r="AD477" s="221" t="str">
        <f>IF(R477="","",VLOOKUP(R477,RawData!X469:Y486,2,FALSE))</f>
        <v/>
      </c>
    </row>
    <row r="478" spans="1:30" x14ac:dyDescent="0.35">
      <c r="A478" s="229"/>
      <c r="B478" s="220"/>
      <c r="C478" s="220"/>
      <c r="D478" s="98"/>
      <c r="E478" s="98"/>
      <c r="F478" s="96" t="str">
        <f t="shared" si="28"/>
        <v/>
      </c>
      <c r="G478" s="97" t="str">
        <f t="shared" ca="1" si="29"/>
        <v/>
      </c>
      <c r="H478" s="97" t="str">
        <f t="shared" ca="1" si="30"/>
        <v/>
      </c>
      <c r="I478" s="219" t="str">
        <f t="shared" ca="1" si="31"/>
        <v/>
      </c>
      <c r="J478" s="238"/>
      <c r="K478" s="238"/>
      <c r="L478" s="239"/>
      <c r="M478" s="220"/>
      <c r="N478" s="231"/>
      <c r="O478" s="231"/>
      <c r="P478" s="232"/>
      <c r="Q478" s="233"/>
      <c r="R478" s="220"/>
      <c r="S478" s="233"/>
      <c r="T478" s="220"/>
      <c r="U478" s="227"/>
      <c r="V478" s="227"/>
      <c r="W478" s="242"/>
      <c r="X478" s="219"/>
      <c r="Y478" s="240"/>
      <c r="Z478" s="221"/>
      <c r="AA478" s="229"/>
      <c r="AB478" s="221"/>
      <c r="AC478" s="233" t="str">
        <f>IF(Q478="","",VLOOKUP(Q478,RawData!AA470:AB480,2,FALSE))</f>
        <v/>
      </c>
      <c r="AD478" s="221" t="str">
        <f>IF(R478="","",VLOOKUP(R478,RawData!X470:Y487,2,FALSE))</f>
        <v/>
      </c>
    </row>
    <row r="479" spans="1:30" x14ac:dyDescent="0.35">
      <c r="A479" s="229"/>
      <c r="B479" s="98"/>
      <c r="C479" s="228"/>
      <c r="D479" s="98"/>
      <c r="E479" s="98"/>
      <c r="F479" s="96" t="str">
        <f t="shared" si="28"/>
        <v/>
      </c>
      <c r="G479" s="97" t="str">
        <f t="shared" ca="1" si="29"/>
        <v/>
      </c>
      <c r="H479" s="97" t="str">
        <f t="shared" ca="1" si="30"/>
        <v/>
      </c>
      <c r="I479" s="219" t="str">
        <f t="shared" ca="1" si="31"/>
        <v/>
      </c>
      <c r="J479" s="238"/>
      <c r="K479" s="238"/>
      <c r="L479" s="223"/>
      <c r="M479" s="225"/>
      <c r="N479" s="226"/>
      <c r="O479" s="226"/>
      <c r="P479" s="232"/>
      <c r="Q479" s="223"/>
      <c r="R479" s="223"/>
      <c r="S479" s="223"/>
      <c r="T479" s="225"/>
      <c r="U479" s="223"/>
      <c r="V479" s="223"/>
      <c r="W479" s="223"/>
      <c r="X479" s="240"/>
      <c r="Y479" s="240"/>
      <c r="Z479" s="223"/>
      <c r="AA479" s="220"/>
      <c r="AB479" s="223"/>
      <c r="AC479" s="233" t="str">
        <f>IF(Q479="","",VLOOKUP(Q479,RawData!AA471:AB481,2,FALSE))</f>
        <v/>
      </c>
      <c r="AD479" s="221" t="str">
        <f>IF(R479="","",VLOOKUP(R479,RawData!X471:Y488,2,FALSE))</f>
        <v/>
      </c>
    </row>
    <row r="480" spans="1:30" x14ac:dyDescent="0.35">
      <c r="A480" s="229"/>
      <c r="B480" s="220"/>
      <c r="C480" s="220"/>
      <c r="D480" s="98"/>
      <c r="E480" s="98"/>
      <c r="F480" s="96" t="str">
        <f t="shared" si="28"/>
        <v/>
      </c>
      <c r="G480" s="97" t="str">
        <f t="shared" ca="1" si="29"/>
        <v/>
      </c>
      <c r="H480" s="97" t="str">
        <f t="shared" ca="1" si="30"/>
        <v/>
      </c>
      <c r="I480" s="219" t="str">
        <f t="shared" ca="1" si="31"/>
        <v/>
      </c>
      <c r="J480" s="238"/>
      <c r="K480" s="238"/>
      <c r="L480" s="239"/>
      <c r="M480" s="220"/>
      <c r="N480" s="231"/>
      <c r="O480" s="231"/>
      <c r="P480" s="232"/>
      <c r="Q480" s="233"/>
      <c r="R480" s="220"/>
      <c r="S480" s="233"/>
      <c r="T480" s="220"/>
      <c r="U480" s="227"/>
      <c r="V480" s="227"/>
      <c r="W480" s="242"/>
      <c r="X480" s="219"/>
      <c r="Y480" s="240"/>
      <c r="Z480" s="221"/>
      <c r="AA480" s="229"/>
      <c r="AB480" s="221"/>
      <c r="AC480" s="233" t="str">
        <f>IF(Q480="","",VLOOKUP(Q480,RawData!AA472:AB482,2,FALSE))</f>
        <v/>
      </c>
      <c r="AD480" s="221" t="str">
        <f>IF(R480="","",VLOOKUP(R480,RawData!X472:Y489,2,FALSE))</f>
        <v/>
      </c>
    </row>
    <row r="481" spans="1:30" x14ac:dyDescent="0.35">
      <c r="A481" s="229"/>
      <c r="B481" s="98"/>
      <c r="C481" s="228"/>
      <c r="D481" s="98"/>
      <c r="E481" s="98"/>
      <c r="F481" s="96" t="str">
        <f t="shared" si="28"/>
        <v/>
      </c>
      <c r="G481" s="97" t="str">
        <f t="shared" ca="1" si="29"/>
        <v/>
      </c>
      <c r="H481" s="97" t="str">
        <f t="shared" ca="1" si="30"/>
        <v/>
      </c>
      <c r="I481" s="219" t="str">
        <f t="shared" ca="1" si="31"/>
        <v/>
      </c>
      <c r="J481" s="238"/>
      <c r="K481" s="238"/>
      <c r="L481" s="223"/>
      <c r="M481" s="225"/>
      <c r="N481" s="226"/>
      <c r="O481" s="226"/>
      <c r="P481" s="232"/>
      <c r="Q481" s="223"/>
      <c r="R481" s="223"/>
      <c r="S481" s="223"/>
      <c r="T481" s="225"/>
      <c r="U481" s="223"/>
      <c r="V481" s="223"/>
      <c r="W481" s="223"/>
      <c r="X481" s="240"/>
      <c r="Y481" s="240"/>
      <c r="Z481" s="223"/>
      <c r="AA481" s="220"/>
      <c r="AB481" s="223"/>
      <c r="AC481" s="233" t="str">
        <f>IF(Q481="","",VLOOKUP(Q481,RawData!AA473:AB483,2,FALSE))</f>
        <v/>
      </c>
      <c r="AD481" s="221" t="str">
        <f>IF(R481="","",VLOOKUP(R481,RawData!X473:Y490,2,FALSE))</f>
        <v/>
      </c>
    </row>
    <row r="482" spans="1:30" x14ac:dyDescent="0.35">
      <c r="A482" s="229"/>
      <c r="B482" s="220"/>
      <c r="C482" s="220"/>
      <c r="D482" s="98"/>
      <c r="E482" s="98"/>
      <c r="F482" s="96" t="str">
        <f t="shared" si="28"/>
        <v/>
      </c>
      <c r="G482" s="97" t="str">
        <f t="shared" ca="1" si="29"/>
        <v/>
      </c>
      <c r="H482" s="97" t="str">
        <f t="shared" ca="1" si="30"/>
        <v/>
      </c>
      <c r="I482" s="219" t="str">
        <f t="shared" ca="1" si="31"/>
        <v/>
      </c>
      <c r="J482" s="238"/>
      <c r="K482" s="238"/>
      <c r="L482" s="239"/>
      <c r="M482" s="220"/>
      <c r="N482" s="231"/>
      <c r="O482" s="231"/>
      <c r="P482" s="232"/>
      <c r="Q482" s="233"/>
      <c r="R482" s="220"/>
      <c r="S482" s="233"/>
      <c r="T482" s="220"/>
      <c r="U482" s="227"/>
      <c r="V482" s="227"/>
      <c r="W482" s="242"/>
      <c r="X482" s="219"/>
      <c r="Y482" s="240"/>
      <c r="Z482" s="221"/>
      <c r="AA482" s="229"/>
      <c r="AB482" s="221"/>
      <c r="AC482" s="233" t="str">
        <f>IF(Q482="","",VLOOKUP(Q482,RawData!AA474:AB484,2,FALSE))</f>
        <v/>
      </c>
      <c r="AD482" s="221" t="str">
        <f>IF(R482="","",VLOOKUP(R482,RawData!X474:Y491,2,FALSE))</f>
        <v/>
      </c>
    </row>
    <row r="483" spans="1:30" x14ac:dyDescent="0.35">
      <c r="A483" s="229"/>
      <c r="B483" s="98"/>
      <c r="C483" s="228"/>
      <c r="D483" s="98"/>
      <c r="E483" s="98"/>
      <c r="F483" s="96" t="str">
        <f t="shared" si="28"/>
        <v/>
      </c>
      <c r="G483" s="97" t="str">
        <f t="shared" ca="1" si="29"/>
        <v/>
      </c>
      <c r="H483" s="97" t="str">
        <f t="shared" ca="1" si="30"/>
        <v/>
      </c>
      <c r="I483" s="219" t="str">
        <f t="shared" ca="1" si="31"/>
        <v/>
      </c>
      <c r="J483" s="238"/>
      <c r="K483" s="238"/>
      <c r="L483" s="223"/>
      <c r="M483" s="225"/>
      <c r="N483" s="226"/>
      <c r="O483" s="226"/>
      <c r="P483" s="232"/>
      <c r="Q483" s="223"/>
      <c r="R483" s="223"/>
      <c r="S483" s="223"/>
      <c r="T483" s="225"/>
      <c r="U483" s="223"/>
      <c r="V483" s="223"/>
      <c r="W483" s="223"/>
      <c r="X483" s="240"/>
      <c r="Y483" s="240"/>
      <c r="Z483" s="223"/>
      <c r="AA483" s="220"/>
      <c r="AB483" s="223"/>
      <c r="AC483" s="233" t="str">
        <f>IF(Q483="","",VLOOKUP(Q483,RawData!AA475:AB485,2,FALSE))</f>
        <v/>
      </c>
      <c r="AD483" s="221" t="str">
        <f>IF(R483="","",VLOOKUP(R483,RawData!X475:Y492,2,FALSE))</f>
        <v/>
      </c>
    </row>
    <row r="484" spans="1:30" x14ac:dyDescent="0.35">
      <c r="A484" s="229"/>
      <c r="B484" s="220"/>
      <c r="C484" s="220"/>
      <c r="D484" s="98"/>
      <c r="E484" s="98"/>
      <c r="F484" s="96" t="str">
        <f t="shared" si="28"/>
        <v/>
      </c>
      <c r="G484" s="97" t="str">
        <f t="shared" ca="1" si="29"/>
        <v/>
      </c>
      <c r="H484" s="97" t="str">
        <f t="shared" ca="1" si="30"/>
        <v/>
      </c>
      <c r="I484" s="219" t="str">
        <f t="shared" ca="1" si="31"/>
        <v/>
      </c>
      <c r="J484" s="238"/>
      <c r="K484" s="238"/>
      <c r="L484" s="239"/>
      <c r="M484" s="220"/>
      <c r="N484" s="231"/>
      <c r="O484" s="231"/>
      <c r="P484" s="232"/>
      <c r="Q484" s="233"/>
      <c r="R484" s="220"/>
      <c r="S484" s="233"/>
      <c r="T484" s="220"/>
      <c r="U484" s="227"/>
      <c r="V484" s="227"/>
      <c r="W484" s="242"/>
      <c r="X484" s="219"/>
      <c r="Y484" s="240"/>
      <c r="Z484" s="221"/>
      <c r="AA484" s="229"/>
      <c r="AB484" s="221"/>
      <c r="AC484" s="233" t="str">
        <f>IF(Q484="","",VLOOKUP(Q484,RawData!AA476:AB486,2,FALSE))</f>
        <v/>
      </c>
      <c r="AD484" s="221" t="str">
        <f>IF(R484="","",VLOOKUP(R484,RawData!X476:Y493,2,FALSE))</f>
        <v/>
      </c>
    </row>
    <row r="485" spans="1:30" x14ac:dyDescent="0.35">
      <c r="A485" s="229"/>
      <c r="B485" s="98"/>
      <c r="C485" s="228"/>
      <c r="D485" s="98"/>
      <c r="E485" s="98"/>
      <c r="F485" s="96" t="str">
        <f t="shared" si="28"/>
        <v/>
      </c>
      <c r="G485" s="97" t="str">
        <f t="shared" ca="1" si="29"/>
        <v/>
      </c>
      <c r="H485" s="97" t="str">
        <f t="shared" ca="1" si="30"/>
        <v/>
      </c>
      <c r="I485" s="219" t="str">
        <f t="shared" ca="1" si="31"/>
        <v/>
      </c>
      <c r="J485" s="238"/>
      <c r="K485" s="238"/>
      <c r="L485" s="223"/>
      <c r="M485" s="225"/>
      <c r="N485" s="226"/>
      <c r="O485" s="226"/>
      <c r="P485" s="232"/>
      <c r="Q485" s="223"/>
      <c r="R485" s="223"/>
      <c r="S485" s="223"/>
      <c r="T485" s="225"/>
      <c r="U485" s="223"/>
      <c r="V485" s="223"/>
      <c r="W485" s="223"/>
      <c r="X485" s="240"/>
      <c r="Y485" s="240"/>
      <c r="Z485" s="223"/>
      <c r="AA485" s="220"/>
      <c r="AB485" s="223"/>
      <c r="AC485" s="233" t="str">
        <f>IF(Q485="","",VLOOKUP(Q485,RawData!AA477:AB487,2,FALSE))</f>
        <v/>
      </c>
      <c r="AD485" s="221" t="str">
        <f>IF(R485="","",VLOOKUP(R485,RawData!X477:Y494,2,FALSE))</f>
        <v/>
      </c>
    </row>
    <row r="486" spans="1:30" x14ac:dyDescent="0.35">
      <c r="A486" s="229"/>
      <c r="B486" s="220"/>
      <c r="C486" s="220"/>
      <c r="D486" s="98"/>
      <c r="E486" s="98"/>
      <c r="F486" s="96" t="str">
        <f t="shared" ref="F486:F540" si="32">IF(O486&gt;0.75*N486,"ACV OVER 75% SPENT. START VARIATION/REPLACEMENT PROCESS","")</f>
        <v/>
      </c>
      <c r="G486" s="97" t="str">
        <f t="shared" ref="G486:G540" ca="1" si="33">IF(K486="","",IF(K486-NOW()&lt;180,"START CONTRACT VARIATION",""))</f>
        <v/>
      </c>
      <c r="H486" s="97" t="str">
        <f t="shared" ref="H486:H540" ca="1" si="34">IF(K486="","",IF(K486-NOW()&lt;365,"START REPLACEMENT PROCESS",""))</f>
        <v/>
      </c>
      <c r="I486" s="219" t="str">
        <f t="shared" ca="1" si="31"/>
        <v/>
      </c>
      <c r="J486" s="238"/>
      <c r="K486" s="238"/>
      <c r="L486" s="239"/>
      <c r="M486" s="220"/>
      <c r="N486" s="231"/>
      <c r="O486" s="231"/>
      <c r="P486" s="232"/>
      <c r="Q486" s="233"/>
      <c r="R486" s="220"/>
      <c r="S486" s="233"/>
      <c r="T486" s="220"/>
      <c r="U486" s="227"/>
      <c r="V486" s="227"/>
      <c r="W486" s="242"/>
      <c r="X486" s="219"/>
      <c r="Y486" s="240"/>
      <c r="Z486" s="221"/>
      <c r="AA486" s="229"/>
      <c r="AB486" s="221"/>
      <c r="AC486" s="233" t="str">
        <f>IF(Q486="","",VLOOKUP(Q486,RawData!AA478:AB488,2,FALSE))</f>
        <v/>
      </c>
      <c r="AD486" s="221" t="str">
        <f>IF(R486="","",VLOOKUP(R486,RawData!X478:Y495,2,FALSE))</f>
        <v/>
      </c>
    </row>
    <row r="487" spans="1:30" x14ac:dyDescent="0.35">
      <c r="A487" s="229"/>
      <c r="B487" s="98"/>
      <c r="C487" s="228"/>
      <c r="D487" s="98"/>
      <c r="E487" s="98"/>
      <c r="F487" s="96" t="str">
        <f t="shared" si="32"/>
        <v/>
      </c>
      <c r="G487" s="97" t="str">
        <f t="shared" ca="1" si="33"/>
        <v/>
      </c>
      <c r="H487" s="97" t="str">
        <f t="shared" ca="1" si="34"/>
        <v/>
      </c>
      <c r="I487" s="219" t="str">
        <f t="shared" ca="1" si="31"/>
        <v/>
      </c>
      <c r="J487" s="238"/>
      <c r="K487" s="238"/>
      <c r="L487" s="223"/>
      <c r="M487" s="225"/>
      <c r="N487" s="226"/>
      <c r="O487" s="226"/>
      <c r="P487" s="232"/>
      <c r="Q487" s="223"/>
      <c r="R487" s="223"/>
      <c r="S487" s="223"/>
      <c r="T487" s="225"/>
      <c r="U487" s="223"/>
      <c r="V487" s="223"/>
      <c r="W487" s="223"/>
      <c r="X487" s="240"/>
      <c r="Y487" s="240"/>
      <c r="Z487" s="223"/>
      <c r="AA487" s="220"/>
      <c r="AB487" s="223"/>
      <c r="AC487" s="233" t="str">
        <f>IF(Q487="","",VLOOKUP(Q487,RawData!AA479:AB489,2,FALSE))</f>
        <v/>
      </c>
      <c r="AD487" s="221" t="str">
        <f>IF(R487="","",VLOOKUP(R487,RawData!X479:Y496,2,FALSE))</f>
        <v/>
      </c>
    </row>
    <row r="488" spans="1:30" x14ac:dyDescent="0.35">
      <c r="A488" s="229"/>
      <c r="B488" s="220"/>
      <c r="C488" s="220"/>
      <c r="D488" s="98"/>
      <c r="E488" s="98"/>
      <c r="F488" s="96" t="str">
        <f t="shared" si="32"/>
        <v/>
      </c>
      <c r="G488" s="97" t="str">
        <f t="shared" ca="1" si="33"/>
        <v/>
      </c>
      <c r="H488" s="97" t="str">
        <f t="shared" ca="1" si="34"/>
        <v/>
      </c>
      <c r="I488" s="219" t="str">
        <f t="shared" ca="1" si="31"/>
        <v/>
      </c>
      <c r="J488" s="238"/>
      <c r="K488" s="238"/>
      <c r="L488" s="239"/>
      <c r="M488" s="220"/>
      <c r="N488" s="231"/>
      <c r="O488" s="231"/>
      <c r="P488" s="232"/>
      <c r="Q488" s="233"/>
      <c r="R488" s="220"/>
      <c r="S488" s="233"/>
      <c r="T488" s="220"/>
      <c r="U488" s="227"/>
      <c r="V488" s="227"/>
      <c r="W488" s="242"/>
      <c r="X488" s="219"/>
      <c r="Y488" s="240"/>
      <c r="Z488" s="221"/>
      <c r="AA488" s="229"/>
      <c r="AB488" s="221"/>
      <c r="AC488" s="233" t="str">
        <f>IF(Q488="","",VLOOKUP(Q488,RawData!AA480:AB490,2,FALSE))</f>
        <v/>
      </c>
      <c r="AD488" s="221" t="str">
        <f>IF(R488="","",VLOOKUP(R488,RawData!X480:Y497,2,FALSE))</f>
        <v/>
      </c>
    </row>
    <row r="489" spans="1:30" x14ac:dyDescent="0.35">
      <c r="A489" s="229"/>
      <c r="B489" s="98"/>
      <c r="C489" s="228"/>
      <c r="D489" s="98"/>
      <c r="E489" s="98"/>
      <c r="F489" s="96" t="str">
        <f t="shared" si="32"/>
        <v/>
      </c>
      <c r="G489" s="97" t="str">
        <f t="shared" ca="1" si="33"/>
        <v/>
      </c>
      <c r="H489" s="97" t="str">
        <f t="shared" ca="1" si="34"/>
        <v/>
      </c>
      <c r="I489" s="219" t="str">
        <f t="shared" ca="1" si="31"/>
        <v/>
      </c>
      <c r="J489" s="238"/>
      <c r="K489" s="238"/>
      <c r="L489" s="223"/>
      <c r="M489" s="225"/>
      <c r="N489" s="226"/>
      <c r="O489" s="226"/>
      <c r="P489" s="232"/>
      <c r="Q489" s="223"/>
      <c r="R489" s="223"/>
      <c r="S489" s="223"/>
      <c r="T489" s="225"/>
      <c r="U489" s="223"/>
      <c r="V489" s="223"/>
      <c r="W489" s="223"/>
      <c r="X489" s="240"/>
      <c r="Y489" s="240"/>
      <c r="Z489" s="223"/>
      <c r="AA489" s="220"/>
      <c r="AB489" s="223"/>
      <c r="AC489" s="233" t="str">
        <f>IF(Q489="","",VLOOKUP(Q489,RawData!AA481:AB491,2,FALSE))</f>
        <v/>
      </c>
      <c r="AD489" s="221" t="str">
        <f>IF(R489="","",VLOOKUP(R489,RawData!X481:Y498,2,FALSE))</f>
        <v/>
      </c>
    </row>
    <row r="490" spans="1:30" x14ac:dyDescent="0.35">
      <c r="A490" s="229"/>
      <c r="B490" s="220"/>
      <c r="C490" s="220"/>
      <c r="D490" s="98"/>
      <c r="E490" s="98"/>
      <c r="F490" s="96" t="str">
        <f t="shared" si="32"/>
        <v/>
      </c>
      <c r="G490" s="97" t="str">
        <f t="shared" ca="1" si="33"/>
        <v/>
      </c>
      <c r="H490" s="97" t="str">
        <f t="shared" ca="1" si="34"/>
        <v/>
      </c>
      <c r="I490" s="219" t="str">
        <f t="shared" ca="1" si="31"/>
        <v/>
      </c>
      <c r="J490" s="238"/>
      <c r="K490" s="238"/>
      <c r="L490" s="239"/>
      <c r="M490" s="220"/>
      <c r="N490" s="231"/>
      <c r="O490" s="231"/>
      <c r="P490" s="232"/>
      <c r="Q490" s="233"/>
      <c r="R490" s="220"/>
      <c r="S490" s="233"/>
      <c r="T490" s="220"/>
      <c r="U490" s="227"/>
      <c r="V490" s="227"/>
      <c r="W490" s="242"/>
      <c r="X490" s="219"/>
      <c r="Y490" s="240"/>
      <c r="Z490" s="221"/>
      <c r="AA490" s="229"/>
      <c r="AB490" s="221"/>
      <c r="AC490" s="233" t="str">
        <f>IF(Q490="","",VLOOKUP(Q490,RawData!AA482:AB492,2,FALSE))</f>
        <v/>
      </c>
      <c r="AD490" s="221" t="str">
        <f>IF(R490="","",VLOOKUP(R490,RawData!X482:Y499,2,FALSE))</f>
        <v/>
      </c>
    </row>
    <row r="491" spans="1:30" x14ac:dyDescent="0.35">
      <c r="A491" s="229"/>
      <c r="B491" s="98"/>
      <c r="C491" s="228"/>
      <c r="D491" s="98"/>
      <c r="E491" s="98"/>
      <c r="F491" s="96" t="str">
        <f t="shared" si="32"/>
        <v/>
      </c>
      <c r="G491" s="97" t="str">
        <f t="shared" ca="1" si="33"/>
        <v/>
      </c>
      <c r="H491" s="97" t="str">
        <f t="shared" ca="1" si="34"/>
        <v/>
      </c>
      <c r="I491" s="219" t="str">
        <f t="shared" ca="1" si="31"/>
        <v/>
      </c>
      <c r="J491" s="238"/>
      <c r="K491" s="238"/>
      <c r="L491" s="223"/>
      <c r="M491" s="225"/>
      <c r="N491" s="226"/>
      <c r="O491" s="226"/>
      <c r="P491" s="232"/>
      <c r="Q491" s="223"/>
      <c r="R491" s="223"/>
      <c r="S491" s="223"/>
      <c r="T491" s="225"/>
      <c r="U491" s="223"/>
      <c r="V491" s="223"/>
      <c r="W491" s="223"/>
      <c r="X491" s="240"/>
      <c r="Y491" s="240"/>
      <c r="Z491" s="223"/>
      <c r="AA491" s="220"/>
      <c r="AB491" s="223"/>
      <c r="AC491" s="233" t="str">
        <f>IF(Q491="","",VLOOKUP(Q491,RawData!AA483:AB493,2,FALSE))</f>
        <v/>
      </c>
      <c r="AD491" s="221" t="str">
        <f>IF(R491="","",VLOOKUP(R491,RawData!X483:Y500,2,FALSE))</f>
        <v/>
      </c>
    </row>
    <row r="492" spans="1:30" x14ac:dyDescent="0.35">
      <c r="A492" s="229"/>
      <c r="B492" s="220"/>
      <c r="C492" s="220"/>
      <c r="D492" s="98"/>
      <c r="E492" s="98"/>
      <c r="F492" s="96" t="str">
        <f t="shared" si="32"/>
        <v/>
      </c>
      <c r="G492" s="97" t="str">
        <f t="shared" ca="1" si="33"/>
        <v/>
      </c>
      <c r="H492" s="97" t="str">
        <f t="shared" ca="1" si="34"/>
        <v/>
      </c>
      <c r="I492" s="219" t="str">
        <f t="shared" ca="1" si="31"/>
        <v/>
      </c>
      <c r="J492" s="238"/>
      <c r="K492" s="238"/>
      <c r="L492" s="239"/>
      <c r="M492" s="220"/>
      <c r="N492" s="231"/>
      <c r="O492" s="231"/>
      <c r="P492" s="232"/>
      <c r="Q492" s="233"/>
      <c r="R492" s="220"/>
      <c r="S492" s="233"/>
      <c r="T492" s="220"/>
      <c r="U492" s="227"/>
      <c r="V492" s="227"/>
      <c r="W492" s="242"/>
      <c r="X492" s="219"/>
      <c r="Y492" s="240"/>
      <c r="Z492" s="221"/>
      <c r="AA492" s="229"/>
      <c r="AB492" s="221"/>
      <c r="AC492" s="233" t="str">
        <f>IF(Q492="","",VLOOKUP(Q492,RawData!AA484:AB494,2,FALSE))</f>
        <v/>
      </c>
      <c r="AD492" s="221" t="str">
        <f>IF(R492="","",VLOOKUP(R492,RawData!X484:Y501,2,FALSE))</f>
        <v/>
      </c>
    </row>
    <row r="493" spans="1:30" x14ac:dyDescent="0.35">
      <c r="A493" s="229"/>
      <c r="B493" s="98"/>
      <c r="C493" s="228"/>
      <c r="D493" s="98"/>
      <c r="E493" s="98"/>
      <c r="F493" s="96" t="str">
        <f t="shared" si="32"/>
        <v/>
      </c>
      <c r="G493" s="97" t="str">
        <f t="shared" ca="1" si="33"/>
        <v/>
      </c>
      <c r="H493" s="97" t="str">
        <f t="shared" ca="1" si="34"/>
        <v/>
      </c>
      <c r="I493" s="219" t="str">
        <f t="shared" ca="1" si="31"/>
        <v/>
      </c>
      <c r="J493" s="238"/>
      <c r="K493" s="238"/>
      <c r="L493" s="223"/>
      <c r="M493" s="225"/>
      <c r="N493" s="226"/>
      <c r="O493" s="226"/>
      <c r="P493" s="232"/>
      <c r="Q493" s="223"/>
      <c r="R493" s="223"/>
      <c r="S493" s="223"/>
      <c r="T493" s="225"/>
      <c r="U493" s="223"/>
      <c r="V493" s="223"/>
      <c r="W493" s="223"/>
      <c r="X493" s="240"/>
      <c r="Y493" s="240"/>
      <c r="Z493" s="223"/>
      <c r="AA493" s="220"/>
      <c r="AB493" s="223"/>
      <c r="AC493" s="233" t="str">
        <f>IF(Q493="","",VLOOKUP(Q493,RawData!AA485:AB495,2,FALSE))</f>
        <v/>
      </c>
      <c r="AD493" s="221" t="str">
        <f>IF(R493="","",VLOOKUP(R493,RawData!X485:Y502,2,FALSE))</f>
        <v/>
      </c>
    </row>
    <row r="494" spans="1:30" x14ac:dyDescent="0.35">
      <c r="A494" s="229"/>
      <c r="B494" s="220"/>
      <c r="C494" s="220"/>
      <c r="D494" s="98"/>
      <c r="E494" s="98"/>
      <c r="F494" s="96" t="str">
        <f t="shared" si="32"/>
        <v/>
      </c>
      <c r="G494" s="97" t="str">
        <f t="shared" ca="1" si="33"/>
        <v/>
      </c>
      <c r="H494" s="97" t="str">
        <f t="shared" ca="1" si="34"/>
        <v/>
      </c>
      <c r="I494" s="219" t="str">
        <f t="shared" ca="1" si="31"/>
        <v/>
      </c>
      <c r="J494" s="238"/>
      <c r="K494" s="238"/>
      <c r="L494" s="239"/>
      <c r="M494" s="220"/>
      <c r="N494" s="231"/>
      <c r="O494" s="231"/>
      <c r="P494" s="232"/>
      <c r="Q494" s="233"/>
      <c r="R494" s="220"/>
      <c r="S494" s="233"/>
      <c r="T494" s="220"/>
      <c r="U494" s="227"/>
      <c r="V494" s="227"/>
      <c r="W494" s="242"/>
      <c r="X494" s="219"/>
      <c r="Y494" s="240"/>
      <c r="Z494" s="221"/>
      <c r="AA494" s="229"/>
      <c r="AB494" s="221"/>
      <c r="AC494" s="233" t="str">
        <f>IF(Q494="","",VLOOKUP(Q494,RawData!AA486:AB496,2,FALSE))</f>
        <v/>
      </c>
      <c r="AD494" s="221" t="str">
        <f>IF(R494="","",VLOOKUP(R494,RawData!X486:Y503,2,FALSE))</f>
        <v/>
      </c>
    </row>
    <row r="495" spans="1:30" x14ac:dyDescent="0.35">
      <c r="A495" s="229"/>
      <c r="B495" s="98"/>
      <c r="C495" s="228"/>
      <c r="D495" s="98"/>
      <c r="E495" s="98"/>
      <c r="F495" s="96" t="str">
        <f t="shared" si="32"/>
        <v/>
      </c>
      <c r="G495" s="97" t="str">
        <f t="shared" ca="1" si="33"/>
        <v/>
      </c>
      <c r="H495" s="97" t="str">
        <f t="shared" ca="1" si="34"/>
        <v/>
      </c>
      <c r="I495" s="219" t="str">
        <f t="shared" ca="1" si="31"/>
        <v/>
      </c>
      <c r="J495" s="238"/>
      <c r="K495" s="238"/>
      <c r="L495" s="223"/>
      <c r="M495" s="225"/>
      <c r="N495" s="226"/>
      <c r="O495" s="226"/>
      <c r="P495" s="232"/>
      <c r="Q495" s="223"/>
      <c r="R495" s="223"/>
      <c r="S495" s="223"/>
      <c r="T495" s="225"/>
      <c r="U495" s="223"/>
      <c r="V495" s="223"/>
      <c r="W495" s="223"/>
      <c r="X495" s="240"/>
      <c r="Y495" s="240"/>
      <c r="Z495" s="223"/>
      <c r="AA495" s="220"/>
      <c r="AB495" s="223"/>
      <c r="AC495" s="233" t="str">
        <f>IF(Q495="","",VLOOKUP(Q495,RawData!AA487:AB497,2,FALSE))</f>
        <v/>
      </c>
      <c r="AD495" s="221" t="str">
        <f>IF(R495="","",VLOOKUP(R495,RawData!X487:Y504,2,FALSE))</f>
        <v/>
      </c>
    </row>
    <row r="496" spans="1:30" x14ac:dyDescent="0.35">
      <c r="A496" s="229"/>
      <c r="B496" s="220"/>
      <c r="C496" s="220"/>
      <c r="D496" s="98"/>
      <c r="E496" s="98"/>
      <c r="F496" s="96" t="str">
        <f t="shared" si="32"/>
        <v/>
      </c>
      <c r="G496" s="97" t="str">
        <f t="shared" ca="1" si="33"/>
        <v/>
      </c>
      <c r="H496" s="97" t="str">
        <f t="shared" ca="1" si="34"/>
        <v/>
      </c>
      <c r="I496" s="219" t="str">
        <f t="shared" ca="1" si="31"/>
        <v/>
      </c>
      <c r="J496" s="238"/>
      <c r="K496" s="238"/>
      <c r="L496" s="239"/>
      <c r="M496" s="220"/>
      <c r="N496" s="231"/>
      <c r="O496" s="231"/>
      <c r="P496" s="232"/>
      <c r="Q496" s="233"/>
      <c r="R496" s="220"/>
      <c r="S496" s="233"/>
      <c r="T496" s="220"/>
      <c r="U496" s="227"/>
      <c r="V496" s="227"/>
      <c r="W496" s="242"/>
      <c r="X496" s="219"/>
      <c r="Y496" s="240"/>
      <c r="Z496" s="221"/>
      <c r="AA496" s="229"/>
      <c r="AB496" s="221"/>
      <c r="AC496" s="233" t="str">
        <f>IF(Q496="","",VLOOKUP(Q496,RawData!AA488:AB498,2,FALSE))</f>
        <v/>
      </c>
      <c r="AD496" s="221" t="str">
        <f>IF(R496="","",VLOOKUP(R496,RawData!X488:Y505,2,FALSE))</f>
        <v/>
      </c>
    </row>
    <row r="497" spans="1:30" x14ac:dyDescent="0.35">
      <c r="A497" s="229"/>
      <c r="B497" s="98"/>
      <c r="C497" s="228"/>
      <c r="D497" s="98"/>
      <c r="E497" s="98"/>
      <c r="F497" s="96" t="str">
        <f t="shared" si="32"/>
        <v/>
      </c>
      <c r="G497" s="97" t="str">
        <f t="shared" ca="1" si="33"/>
        <v/>
      </c>
      <c r="H497" s="97" t="str">
        <f t="shared" ca="1" si="34"/>
        <v/>
      </c>
      <c r="I497" s="219" t="str">
        <f t="shared" ca="1" si="31"/>
        <v/>
      </c>
      <c r="J497" s="238"/>
      <c r="K497" s="238"/>
      <c r="L497" s="223"/>
      <c r="M497" s="225"/>
      <c r="N497" s="226"/>
      <c r="O497" s="226"/>
      <c r="P497" s="232"/>
      <c r="Q497" s="223"/>
      <c r="R497" s="223"/>
      <c r="S497" s="223"/>
      <c r="T497" s="225"/>
      <c r="U497" s="223"/>
      <c r="V497" s="223"/>
      <c r="W497" s="223"/>
      <c r="X497" s="240"/>
      <c r="Y497" s="240"/>
      <c r="Z497" s="223"/>
      <c r="AA497" s="220"/>
      <c r="AB497" s="223"/>
      <c r="AC497" s="233" t="str">
        <f>IF(Q497="","",VLOOKUP(Q497,RawData!AA489:AB499,2,FALSE))</f>
        <v/>
      </c>
      <c r="AD497" s="221" t="str">
        <f>IF(R497="","",VLOOKUP(R497,RawData!X489:Y506,2,FALSE))</f>
        <v/>
      </c>
    </row>
    <row r="498" spans="1:30" x14ac:dyDescent="0.35">
      <c r="A498" s="229"/>
      <c r="B498" s="220"/>
      <c r="C498" s="220"/>
      <c r="D498" s="98"/>
      <c r="E498" s="98"/>
      <c r="F498" s="96" t="str">
        <f t="shared" si="32"/>
        <v/>
      </c>
      <c r="G498" s="97" t="str">
        <f t="shared" ca="1" si="33"/>
        <v/>
      </c>
      <c r="H498" s="97" t="str">
        <f t="shared" ca="1" si="34"/>
        <v/>
      </c>
      <c r="I498" s="219" t="str">
        <f t="shared" ca="1" si="31"/>
        <v/>
      </c>
      <c r="J498" s="238"/>
      <c r="K498" s="238"/>
      <c r="L498" s="239"/>
      <c r="M498" s="220"/>
      <c r="N498" s="231"/>
      <c r="O498" s="231"/>
      <c r="P498" s="232"/>
      <c r="Q498" s="233"/>
      <c r="R498" s="220"/>
      <c r="S498" s="233"/>
      <c r="T498" s="220"/>
      <c r="U498" s="227"/>
      <c r="V498" s="227"/>
      <c r="W498" s="242"/>
      <c r="X498" s="219"/>
      <c r="Y498" s="240"/>
      <c r="Z498" s="221"/>
      <c r="AA498" s="229"/>
      <c r="AB498" s="221"/>
      <c r="AC498" s="233" t="str">
        <f>IF(Q498="","",VLOOKUP(Q498,RawData!AA490:AB500,2,FALSE))</f>
        <v/>
      </c>
      <c r="AD498" s="221" t="str">
        <f>IF(R498="","",VLOOKUP(R498,RawData!X490:Y507,2,FALSE))</f>
        <v/>
      </c>
    </row>
    <row r="499" spans="1:30" x14ac:dyDescent="0.35">
      <c r="A499" s="229"/>
      <c r="B499" s="98"/>
      <c r="C499" s="228"/>
      <c r="D499" s="98"/>
      <c r="E499" s="98"/>
      <c r="F499" s="96" t="str">
        <f t="shared" si="32"/>
        <v/>
      </c>
      <c r="G499" s="97" t="str">
        <f t="shared" ca="1" si="33"/>
        <v/>
      </c>
      <c r="H499" s="97" t="str">
        <f t="shared" ca="1" si="34"/>
        <v/>
      </c>
      <c r="I499" s="219" t="str">
        <f t="shared" ca="1" si="31"/>
        <v/>
      </c>
      <c r="J499" s="238"/>
      <c r="K499" s="238"/>
      <c r="L499" s="223"/>
      <c r="M499" s="225"/>
      <c r="N499" s="226"/>
      <c r="O499" s="226"/>
      <c r="P499" s="232"/>
      <c r="Q499" s="223"/>
      <c r="R499" s="223"/>
      <c r="S499" s="223"/>
      <c r="T499" s="225"/>
      <c r="U499" s="223"/>
      <c r="V499" s="223"/>
      <c r="W499" s="223"/>
      <c r="X499" s="240"/>
      <c r="Y499" s="240"/>
      <c r="Z499" s="223"/>
      <c r="AA499" s="220"/>
      <c r="AB499" s="223"/>
      <c r="AC499" s="233" t="str">
        <f>IF(Q499="","",VLOOKUP(Q499,RawData!AA491:AB501,2,FALSE))</f>
        <v/>
      </c>
      <c r="AD499" s="221" t="str">
        <f>IF(R499="","",VLOOKUP(R499,RawData!X491:Y508,2,FALSE))</f>
        <v/>
      </c>
    </row>
    <row r="500" spans="1:30" x14ac:dyDescent="0.35">
      <c r="A500" s="229"/>
      <c r="B500" s="220"/>
      <c r="C500" s="220"/>
      <c r="D500" s="98"/>
      <c r="E500" s="98"/>
      <c r="F500" s="96" t="str">
        <f t="shared" si="32"/>
        <v/>
      </c>
      <c r="G500" s="97" t="str">
        <f t="shared" ca="1" si="33"/>
        <v/>
      </c>
      <c r="H500" s="97" t="str">
        <f t="shared" ca="1" si="34"/>
        <v/>
      </c>
      <c r="I500" s="219" t="str">
        <f t="shared" ca="1" si="31"/>
        <v/>
      </c>
      <c r="J500" s="238"/>
      <c r="K500" s="238"/>
      <c r="L500" s="239"/>
      <c r="M500" s="220"/>
      <c r="N500" s="231"/>
      <c r="O500" s="231"/>
      <c r="P500" s="232"/>
      <c r="Q500" s="233"/>
      <c r="R500" s="220"/>
      <c r="S500" s="233"/>
      <c r="T500" s="220"/>
      <c r="U500" s="227"/>
      <c r="V500" s="227"/>
      <c r="W500" s="242"/>
      <c r="X500" s="219"/>
      <c r="Y500" s="240"/>
      <c r="Z500" s="221"/>
      <c r="AA500" s="229"/>
      <c r="AB500" s="221"/>
      <c r="AC500" s="233" t="str">
        <f>IF(Q500="","",VLOOKUP(Q500,RawData!AA492:AB502,2,FALSE))</f>
        <v/>
      </c>
      <c r="AD500" s="221" t="str">
        <f>IF(R500="","",VLOOKUP(R500,RawData!X492:Y509,2,FALSE))</f>
        <v/>
      </c>
    </row>
    <row r="501" spans="1:30" x14ac:dyDescent="0.35">
      <c r="A501" s="229"/>
      <c r="B501" s="98"/>
      <c r="C501" s="228"/>
      <c r="D501" s="98"/>
      <c r="E501" s="98"/>
      <c r="F501" s="96" t="str">
        <f t="shared" si="32"/>
        <v/>
      </c>
      <c r="G501" s="97" t="str">
        <f t="shared" ca="1" si="33"/>
        <v/>
      </c>
      <c r="H501" s="97" t="str">
        <f t="shared" ca="1" si="34"/>
        <v/>
      </c>
      <c r="I501" s="219" t="str">
        <f t="shared" ca="1" si="31"/>
        <v/>
      </c>
      <c r="J501" s="238"/>
      <c r="K501" s="238"/>
      <c r="L501" s="223"/>
      <c r="M501" s="225"/>
      <c r="N501" s="226"/>
      <c r="O501" s="226"/>
      <c r="P501" s="232"/>
      <c r="Q501" s="223"/>
      <c r="R501" s="223"/>
      <c r="S501" s="223"/>
      <c r="T501" s="225"/>
      <c r="U501" s="223"/>
      <c r="V501" s="223"/>
      <c r="W501" s="223"/>
      <c r="X501" s="240"/>
      <c r="Y501" s="240"/>
      <c r="Z501" s="223"/>
      <c r="AA501" s="220"/>
      <c r="AB501" s="223"/>
      <c r="AC501" s="233" t="str">
        <f>IF(Q501="","",VLOOKUP(Q501,RawData!AA493:AB503,2,FALSE))</f>
        <v/>
      </c>
      <c r="AD501" s="221" t="str">
        <f>IF(R501="","",VLOOKUP(R501,RawData!X493:Y510,2,FALSE))</f>
        <v/>
      </c>
    </row>
    <row r="502" spans="1:30" x14ac:dyDescent="0.35">
      <c r="A502" s="229"/>
      <c r="B502" s="220"/>
      <c r="C502" s="220"/>
      <c r="D502" s="98"/>
      <c r="E502" s="98"/>
      <c r="F502" s="96" t="str">
        <f t="shared" si="32"/>
        <v/>
      </c>
      <c r="G502" s="97" t="str">
        <f t="shared" ca="1" si="33"/>
        <v/>
      </c>
      <c r="H502" s="97" t="str">
        <f t="shared" ca="1" si="34"/>
        <v/>
      </c>
      <c r="I502" s="219" t="str">
        <f t="shared" ca="1" si="31"/>
        <v/>
      </c>
      <c r="J502" s="238"/>
      <c r="K502" s="238"/>
      <c r="L502" s="239"/>
      <c r="M502" s="220"/>
      <c r="N502" s="231"/>
      <c r="O502" s="231"/>
      <c r="P502" s="232"/>
      <c r="Q502" s="233"/>
      <c r="R502" s="220"/>
      <c r="S502" s="233"/>
      <c r="T502" s="220"/>
      <c r="U502" s="227"/>
      <c r="V502" s="227"/>
      <c r="W502" s="242"/>
      <c r="X502" s="219"/>
      <c r="Y502" s="240"/>
      <c r="Z502" s="221"/>
      <c r="AA502" s="229"/>
      <c r="AB502" s="221"/>
      <c r="AC502" s="233" t="str">
        <f>IF(Q502="","",VLOOKUP(Q502,RawData!AA494:AB504,2,FALSE))</f>
        <v/>
      </c>
      <c r="AD502" s="221" t="str">
        <f>IF(R502="","",VLOOKUP(R502,RawData!X494:Y511,2,FALSE))</f>
        <v/>
      </c>
    </row>
    <row r="503" spans="1:30" x14ac:dyDescent="0.35">
      <c r="A503" s="229"/>
      <c r="B503" s="98"/>
      <c r="C503" s="228"/>
      <c r="D503" s="98"/>
      <c r="E503" s="98"/>
      <c r="F503" s="96" t="str">
        <f t="shared" si="32"/>
        <v/>
      </c>
      <c r="G503" s="97" t="str">
        <f t="shared" ca="1" si="33"/>
        <v/>
      </c>
      <c r="H503" s="97" t="str">
        <f t="shared" ca="1" si="34"/>
        <v/>
      </c>
      <c r="I503" s="219" t="str">
        <f t="shared" ca="1" si="31"/>
        <v/>
      </c>
      <c r="J503" s="238"/>
      <c r="K503" s="238"/>
      <c r="L503" s="223"/>
      <c r="M503" s="225"/>
      <c r="N503" s="226"/>
      <c r="O503" s="226"/>
      <c r="P503" s="232"/>
      <c r="Q503" s="223"/>
      <c r="R503" s="223"/>
      <c r="S503" s="223"/>
      <c r="T503" s="225"/>
      <c r="U503" s="223"/>
      <c r="V503" s="223"/>
      <c r="W503" s="223"/>
      <c r="X503" s="240"/>
      <c r="Y503" s="240"/>
      <c r="Z503" s="223"/>
      <c r="AA503" s="220"/>
      <c r="AB503" s="223"/>
      <c r="AC503" s="233" t="str">
        <f>IF(Q503="","",VLOOKUP(Q503,RawData!AA495:AB505,2,FALSE))</f>
        <v/>
      </c>
      <c r="AD503" s="221" t="str">
        <f>IF(R503="","",VLOOKUP(R503,RawData!X495:Y512,2,FALSE))</f>
        <v/>
      </c>
    </row>
    <row r="504" spans="1:30" x14ac:dyDescent="0.35">
      <c r="A504" s="229"/>
      <c r="B504" s="220"/>
      <c r="C504" s="220"/>
      <c r="D504" s="98"/>
      <c r="E504" s="98"/>
      <c r="F504" s="96" t="str">
        <f t="shared" si="32"/>
        <v/>
      </c>
      <c r="G504" s="97" t="str">
        <f t="shared" ca="1" si="33"/>
        <v/>
      </c>
      <c r="H504" s="97" t="str">
        <f t="shared" ca="1" si="34"/>
        <v/>
      </c>
      <c r="I504" s="219" t="str">
        <f t="shared" ca="1" si="31"/>
        <v/>
      </c>
      <c r="J504" s="238"/>
      <c r="K504" s="238"/>
      <c r="L504" s="239"/>
      <c r="M504" s="220"/>
      <c r="N504" s="231"/>
      <c r="O504" s="231"/>
      <c r="P504" s="232"/>
      <c r="Q504" s="233"/>
      <c r="R504" s="220"/>
      <c r="S504" s="233"/>
      <c r="T504" s="220"/>
      <c r="U504" s="227"/>
      <c r="V504" s="227"/>
      <c r="W504" s="242"/>
      <c r="X504" s="219"/>
      <c r="Y504" s="240"/>
      <c r="Z504" s="221"/>
      <c r="AA504" s="229"/>
      <c r="AB504" s="221"/>
      <c r="AC504" s="233" t="str">
        <f>IF(Q504="","",VLOOKUP(Q504,RawData!AA496:AB506,2,FALSE))</f>
        <v/>
      </c>
      <c r="AD504" s="221" t="str">
        <f>IF(R504="","",VLOOKUP(R504,RawData!X496:Y513,2,FALSE))</f>
        <v/>
      </c>
    </row>
    <row r="505" spans="1:30" x14ac:dyDescent="0.35">
      <c r="A505" s="229"/>
      <c r="B505" s="98"/>
      <c r="C505" s="228"/>
      <c r="D505" s="98"/>
      <c r="E505" s="98"/>
      <c r="F505" s="96" t="str">
        <f t="shared" si="32"/>
        <v/>
      </c>
      <c r="G505" s="97" t="str">
        <f t="shared" ca="1" si="33"/>
        <v/>
      </c>
      <c r="H505" s="97" t="str">
        <f t="shared" ca="1" si="34"/>
        <v/>
      </c>
      <c r="I505" s="219" t="str">
        <f t="shared" ca="1" si="31"/>
        <v/>
      </c>
      <c r="J505" s="238"/>
      <c r="K505" s="238"/>
      <c r="L505" s="223"/>
      <c r="M505" s="225"/>
      <c r="N505" s="226"/>
      <c r="O505" s="226"/>
      <c r="P505" s="232"/>
      <c r="Q505" s="223"/>
      <c r="R505" s="223"/>
      <c r="S505" s="223"/>
      <c r="T505" s="225"/>
      <c r="U505" s="223"/>
      <c r="V505" s="223"/>
      <c r="W505" s="223"/>
      <c r="X505" s="240"/>
      <c r="Y505" s="240"/>
      <c r="Z505" s="223"/>
      <c r="AA505" s="220"/>
      <c r="AB505" s="223"/>
      <c r="AC505" s="233" t="str">
        <f>IF(Q505="","",VLOOKUP(Q505,RawData!AA497:AB507,2,FALSE))</f>
        <v/>
      </c>
      <c r="AD505" s="221" t="str">
        <f>IF(R505="","",VLOOKUP(R505,RawData!X497:Y514,2,FALSE))</f>
        <v/>
      </c>
    </row>
    <row r="506" spans="1:30" x14ac:dyDescent="0.35">
      <c r="A506" s="229"/>
      <c r="B506" s="220"/>
      <c r="C506" s="220"/>
      <c r="D506" s="98"/>
      <c r="E506" s="98"/>
      <c r="F506" s="96" t="str">
        <f t="shared" si="32"/>
        <v/>
      </c>
      <c r="G506" s="97" t="str">
        <f t="shared" ca="1" si="33"/>
        <v/>
      </c>
      <c r="H506" s="97" t="str">
        <f t="shared" ca="1" si="34"/>
        <v/>
      </c>
      <c r="I506" s="219" t="str">
        <f t="shared" ca="1" si="31"/>
        <v/>
      </c>
      <c r="J506" s="238"/>
      <c r="K506" s="238"/>
      <c r="L506" s="239"/>
      <c r="M506" s="220"/>
      <c r="N506" s="231"/>
      <c r="O506" s="231"/>
      <c r="P506" s="232"/>
      <c r="Q506" s="233"/>
      <c r="R506" s="220"/>
      <c r="S506" s="233"/>
      <c r="T506" s="220"/>
      <c r="U506" s="227"/>
      <c r="V506" s="227"/>
      <c r="W506" s="242"/>
      <c r="X506" s="219"/>
      <c r="Y506" s="240"/>
      <c r="Z506" s="221"/>
      <c r="AA506" s="229"/>
      <c r="AB506" s="221"/>
      <c r="AC506" s="233" t="str">
        <f>IF(Q506="","",VLOOKUP(Q506,RawData!AA498:AB508,2,FALSE))</f>
        <v/>
      </c>
      <c r="AD506" s="221" t="str">
        <f>IF(R506="","",VLOOKUP(R506,RawData!X498:Y515,2,FALSE))</f>
        <v/>
      </c>
    </row>
    <row r="507" spans="1:30" x14ac:dyDescent="0.35">
      <c r="A507" s="229"/>
      <c r="B507" s="98"/>
      <c r="C507" s="228"/>
      <c r="D507" s="98"/>
      <c r="E507" s="98"/>
      <c r="F507" s="96" t="str">
        <f t="shared" si="32"/>
        <v/>
      </c>
      <c r="G507" s="97" t="str">
        <f t="shared" ca="1" si="33"/>
        <v/>
      </c>
      <c r="H507" s="97" t="str">
        <f t="shared" ca="1" si="34"/>
        <v/>
      </c>
      <c r="I507" s="219" t="str">
        <f t="shared" ca="1" si="31"/>
        <v/>
      </c>
      <c r="J507" s="238"/>
      <c r="K507" s="238"/>
      <c r="L507" s="223"/>
      <c r="M507" s="225"/>
      <c r="N507" s="226"/>
      <c r="O507" s="226"/>
      <c r="P507" s="232"/>
      <c r="Q507" s="223"/>
      <c r="R507" s="223"/>
      <c r="S507" s="223"/>
      <c r="T507" s="225"/>
      <c r="U507" s="223"/>
      <c r="V507" s="223"/>
      <c r="W507" s="223"/>
      <c r="X507" s="240"/>
      <c r="Y507" s="240"/>
      <c r="Z507" s="223"/>
      <c r="AA507" s="220"/>
      <c r="AB507" s="223"/>
      <c r="AC507" s="233" t="str">
        <f>IF(Q507="","",VLOOKUP(Q507,RawData!AA499:AB509,2,FALSE))</f>
        <v/>
      </c>
      <c r="AD507" s="221" t="str">
        <f>IF(R507="","",VLOOKUP(R507,RawData!X499:Y516,2,FALSE))</f>
        <v/>
      </c>
    </row>
    <row r="508" spans="1:30" x14ac:dyDescent="0.35">
      <c r="A508" s="229"/>
      <c r="B508" s="220"/>
      <c r="C508" s="220"/>
      <c r="D508" s="98"/>
      <c r="E508" s="98"/>
      <c r="F508" s="96" t="str">
        <f t="shared" si="32"/>
        <v/>
      </c>
      <c r="G508" s="97" t="str">
        <f t="shared" ca="1" si="33"/>
        <v/>
      </c>
      <c r="H508" s="97" t="str">
        <f t="shared" ca="1" si="34"/>
        <v/>
      </c>
      <c r="I508" s="219" t="str">
        <f t="shared" ca="1" si="31"/>
        <v/>
      </c>
      <c r="J508" s="238"/>
      <c r="K508" s="238"/>
      <c r="L508" s="239"/>
      <c r="M508" s="220"/>
      <c r="N508" s="231"/>
      <c r="O508" s="231"/>
      <c r="P508" s="232"/>
      <c r="Q508" s="233"/>
      <c r="R508" s="220"/>
      <c r="S508" s="233"/>
      <c r="T508" s="220"/>
      <c r="U508" s="227"/>
      <c r="V508" s="227"/>
      <c r="W508" s="242"/>
      <c r="X508" s="219"/>
      <c r="Y508" s="240"/>
      <c r="Z508" s="221"/>
      <c r="AA508" s="229"/>
      <c r="AB508" s="221"/>
      <c r="AC508" s="233" t="str">
        <f>IF(Q508="","",VLOOKUP(Q508,RawData!AA500:AB510,2,FALSE))</f>
        <v/>
      </c>
      <c r="AD508" s="221" t="str">
        <f>IF(R508="","",VLOOKUP(R508,RawData!X500:Y517,2,FALSE))</f>
        <v/>
      </c>
    </row>
    <row r="509" spans="1:30" x14ac:dyDescent="0.35">
      <c r="A509" s="229"/>
      <c r="B509" s="98"/>
      <c r="C509" s="228"/>
      <c r="D509" s="98"/>
      <c r="E509" s="98"/>
      <c r="F509" s="96" t="str">
        <f t="shared" si="32"/>
        <v/>
      </c>
      <c r="G509" s="97" t="str">
        <f t="shared" ca="1" si="33"/>
        <v/>
      </c>
      <c r="H509" s="97" t="str">
        <f t="shared" ca="1" si="34"/>
        <v/>
      </c>
      <c r="I509" s="219" t="str">
        <f t="shared" ca="1" si="31"/>
        <v/>
      </c>
      <c r="J509" s="238"/>
      <c r="K509" s="238"/>
      <c r="L509" s="223"/>
      <c r="M509" s="225"/>
      <c r="N509" s="226"/>
      <c r="O509" s="226"/>
      <c r="P509" s="232"/>
      <c r="Q509" s="223"/>
      <c r="R509" s="223"/>
      <c r="S509" s="223"/>
      <c r="T509" s="225"/>
      <c r="U509" s="223"/>
      <c r="V509" s="223"/>
      <c r="W509" s="223"/>
      <c r="X509" s="240"/>
      <c r="Y509" s="240"/>
      <c r="Z509" s="223"/>
      <c r="AA509" s="220"/>
      <c r="AB509" s="223"/>
      <c r="AC509" s="233" t="str">
        <f>IF(Q509="","",VLOOKUP(Q509,RawData!AA501:AB511,2,FALSE))</f>
        <v/>
      </c>
      <c r="AD509" s="221" t="str">
        <f>IF(R509="","",VLOOKUP(R509,RawData!X501:Y518,2,FALSE))</f>
        <v/>
      </c>
    </row>
    <row r="510" spans="1:30" x14ac:dyDescent="0.35">
      <c r="A510" s="229"/>
      <c r="B510" s="220"/>
      <c r="C510" s="220"/>
      <c r="D510" s="98"/>
      <c r="E510" s="98"/>
      <c r="F510" s="96" t="str">
        <f t="shared" si="32"/>
        <v/>
      </c>
      <c r="G510" s="97" t="str">
        <f t="shared" ca="1" si="33"/>
        <v/>
      </c>
      <c r="H510" s="97" t="str">
        <f t="shared" ca="1" si="34"/>
        <v/>
      </c>
      <c r="I510" s="219" t="str">
        <f t="shared" ca="1" si="31"/>
        <v/>
      </c>
      <c r="J510" s="238"/>
      <c r="K510" s="238"/>
      <c r="L510" s="239"/>
      <c r="M510" s="220"/>
      <c r="N510" s="231"/>
      <c r="O510" s="231"/>
      <c r="P510" s="232"/>
      <c r="Q510" s="233"/>
      <c r="R510" s="220"/>
      <c r="S510" s="233"/>
      <c r="T510" s="220"/>
      <c r="U510" s="227"/>
      <c r="V510" s="227"/>
      <c r="W510" s="242"/>
      <c r="X510" s="219"/>
      <c r="Y510" s="240"/>
      <c r="Z510" s="221"/>
      <c r="AA510" s="229"/>
      <c r="AB510" s="221"/>
      <c r="AC510" s="233" t="str">
        <f>IF(Q510="","",VLOOKUP(Q510,RawData!AA502:AB512,2,FALSE))</f>
        <v/>
      </c>
      <c r="AD510" s="221" t="str">
        <f>IF(R510="","",VLOOKUP(R510,RawData!X502:Y519,2,FALSE))</f>
        <v/>
      </c>
    </row>
    <row r="511" spans="1:30" x14ac:dyDescent="0.35">
      <c r="A511" s="229"/>
      <c r="B511" s="98"/>
      <c r="C511" s="228"/>
      <c r="D511" s="98"/>
      <c r="E511" s="98"/>
      <c r="F511" s="96" t="str">
        <f t="shared" si="32"/>
        <v/>
      </c>
      <c r="G511" s="97" t="str">
        <f t="shared" ca="1" si="33"/>
        <v/>
      </c>
      <c r="H511" s="97" t="str">
        <f t="shared" ca="1" si="34"/>
        <v/>
      </c>
      <c r="I511" s="219" t="str">
        <f t="shared" ca="1" si="31"/>
        <v/>
      </c>
      <c r="J511" s="238"/>
      <c r="K511" s="238"/>
      <c r="L511" s="223"/>
      <c r="M511" s="225"/>
      <c r="N511" s="226"/>
      <c r="O511" s="226"/>
      <c r="P511" s="232"/>
      <c r="Q511" s="223"/>
      <c r="R511" s="223"/>
      <c r="S511" s="223"/>
      <c r="T511" s="225"/>
      <c r="U511" s="223"/>
      <c r="V511" s="223"/>
      <c r="W511" s="223"/>
      <c r="X511" s="240"/>
      <c r="Y511" s="240"/>
      <c r="Z511" s="223"/>
      <c r="AA511" s="220"/>
      <c r="AB511" s="223"/>
      <c r="AC511" s="233" t="str">
        <f>IF(Q511="","",VLOOKUP(Q511,RawData!AA503:AB513,2,FALSE))</f>
        <v/>
      </c>
      <c r="AD511" s="221" t="str">
        <f>IF(R511="","",VLOOKUP(R511,RawData!X503:Y520,2,FALSE))</f>
        <v/>
      </c>
    </row>
    <row r="512" spans="1:30" x14ac:dyDescent="0.35">
      <c r="A512" s="229"/>
      <c r="B512" s="220"/>
      <c r="C512" s="220"/>
      <c r="D512" s="98"/>
      <c r="E512" s="98"/>
      <c r="F512" s="96" t="str">
        <f t="shared" si="32"/>
        <v/>
      </c>
      <c r="G512" s="97" t="str">
        <f t="shared" ca="1" si="33"/>
        <v/>
      </c>
      <c r="H512" s="97" t="str">
        <f t="shared" ca="1" si="34"/>
        <v/>
      </c>
      <c r="I512" s="219" t="str">
        <f t="shared" ca="1" si="31"/>
        <v/>
      </c>
      <c r="J512" s="238"/>
      <c r="K512" s="238"/>
      <c r="L512" s="239"/>
      <c r="M512" s="220"/>
      <c r="N512" s="231"/>
      <c r="O512" s="231"/>
      <c r="P512" s="232"/>
      <c r="Q512" s="233"/>
      <c r="R512" s="220"/>
      <c r="S512" s="233"/>
      <c r="T512" s="220"/>
      <c r="U512" s="227"/>
      <c r="V512" s="227"/>
      <c r="W512" s="242"/>
      <c r="X512" s="219"/>
      <c r="Y512" s="240"/>
      <c r="Z512" s="221"/>
      <c r="AA512" s="229"/>
      <c r="AB512" s="221"/>
      <c r="AC512" s="233" t="str">
        <f>IF(Q512="","",VLOOKUP(Q512,RawData!AA504:AB514,2,FALSE))</f>
        <v/>
      </c>
      <c r="AD512" s="221" t="str">
        <f>IF(R512="","",VLOOKUP(R512,RawData!X504:Y521,2,FALSE))</f>
        <v/>
      </c>
    </row>
    <row r="513" spans="1:30" x14ac:dyDescent="0.35">
      <c r="A513" s="229"/>
      <c r="B513" s="98"/>
      <c r="C513" s="228"/>
      <c r="D513" s="98"/>
      <c r="E513" s="98"/>
      <c r="F513" s="96" t="str">
        <f t="shared" si="32"/>
        <v/>
      </c>
      <c r="G513" s="97" t="str">
        <f t="shared" ca="1" si="33"/>
        <v/>
      </c>
      <c r="H513" s="97" t="str">
        <f t="shared" ca="1" si="34"/>
        <v/>
      </c>
      <c r="I513" s="219" t="str">
        <f t="shared" ca="1" si="31"/>
        <v/>
      </c>
      <c r="J513" s="238"/>
      <c r="K513" s="238"/>
      <c r="L513" s="223"/>
      <c r="M513" s="225"/>
      <c r="N513" s="226"/>
      <c r="O513" s="226"/>
      <c r="P513" s="232"/>
      <c r="Q513" s="223"/>
      <c r="R513" s="223"/>
      <c r="S513" s="223"/>
      <c r="T513" s="225"/>
      <c r="U513" s="223"/>
      <c r="V513" s="223"/>
      <c r="W513" s="223"/>
      <c r="X513" s="240"/>
      <c r="Y513" s="240"/>
      <c r="Z513" s="223"/>
      <c r="AA513" s="220"/>
      <c r="AB513" s="223"/>
      <c r="AC513" s="233" t="str">
        <f>IF(Q513="","",VLOOKUP(Q513,RawData!AA505:AB515,2,FALSE))</f>
        <v/>
      </c>
      <c r="AD513" s="221" t="str">
        <f>IF(R513="","",VLOOKUP(R513,RawData!X505:Y522,2,FALSE))</f>
        <v/>
      </c>
    </row>
    <row r="514" spans="1:30" x14ac:dyDescent="0.35">
      <c r="A514" s="229"/>
      <c r="B514" s="220"/>
      <c r="C514" s="220"/>
      <c r="D514" s="98"/>
      <c r="E514" s="98"/>
      <c r="F514" s="96" t="str">
        <f t="shared" si="32"/>
        <v/>
      </c>
      <c r="G514" s="97" t="str">
        <f t="shared" ca="1" si="33"/>
        <v/>
      </c>
      <c r="H514" s="97" t="str">
        <f t="shared" ca="1" si="34"/>
        <v/>
      </c>
      <c r="I514" s="219" t="str">
        <f t="shared" ca="1" si="31"/>
        <v/>
      </c>
      <c r="J514" s="238"/>
      <c r="K514" s="238"/>
      <c r="L514" s="239"/>
      <c r="M514" s="220"/>
      <c r="N514" s="231"/>
      <c r="O514" s="231"/>
      <c r="P514" s="232"/>
      <c r="Q514" s="233"/>
      <c r="R514" s="220"/>
      <c r="S514" s="233"/>
      <c r="T514" s="220"/>
      <c r="U514" s="227"/>
      <c r="V514" s="227"/>
      <c r="W514" s="242"/>
      <c r="X514" s="219"/>
      <c r="Y514" s="240"/>
      <c r="Z514" s="221"/>
      <c r="AA514" s="229"/>
      <c r="AB514" s="221"/>
      <c r="AC514" s="233" t="str">
        <f>IF(Q514="","",VLOOKUP(Q514,RawData!AA506:AB516,2,FALSE))</f>
        <v/>
      </c>
      <c r="AD514" s="221" t="str">
        <f>IF(R514="","",VLOOKUP(R514,RawData!X506:Y523,2,FALSE))</f>
        <v/>
      </c>
    </row>
    <row r="515" spans="1:30" x14ac:dyDescent="0.35">
      <c r="A515" s="229"/>
      <c r="B515" s="98"/>
      <c r="C515" s="228"/>
      <c r="D515" s="98"/>
      <c r="E515" s="98"/>
      <c r="F515" s="96" t="str">
        <f t="shared" si="32"/>
        <v/>
      </c>
      <c r="G515" s="97" t="str">
        <f t="shared" ca="1" si="33"/>
        <v/>
      </c>
      <c r="H515" s="97" t="str">
        <f t="shared" ca="1" si="34"/>
        <v/>
      </c>
      <c r="I515" s="219" t="str">
        <f t="shared" ca="1" si="31"/>
        <v/>
      </c>
      <c r="J515" s="238"/>
      <c r="K515" s="238"/>
      <c r="L515" s="223"/>
      <c r="M515" s="225"/>
      <c r="N515" s="226"/>
      <c r="O515" s="226"/>
      <c r="P515" s="232"/>
      <c r="Q515" s="223"/>
      <c r="R515" s="223"/>
      <c r="S515" s="223"/>
      <c r="T515" s="225"/>
      <c r="U515" s="223"/>
      <c r="V515" s="223"/>
      <c r="W515" s="223"/>
      <c r="X515" s="240"/>
      <c r="Y515" s="240"/>
      <c r="Z515" s="223"/>
      <c r="AA515" s="220"/>
      <c r="AB515" s="223"/>
      <c r="AC515" s="233" t="str">
        <f>IF(Q515="","",VLOOKUP(Q515,RawData!AA507:AB517,2,FALSE))</f>
        <v/>
      </c>
      <c r="AD515" s="221" t="str">
        <f>IF(R515="","",VLOOKUP(R515,RawData!X507:Y524,2,FALSE))</f>
        <v/>
      </c>
    </row>
    <row r="516" spans="1:30" x14ac:dyDescent="0.35">
      <c r="A516" s="229"/>
      <c r="B516" s="220"/>
      <c r="C516" s="220"/>
      <c r="D516" s="98"/>
      <c r="E516" s="98"/>
      <c r="F516" s="96" t="str">
        <f t="shared" si="32"/>
        <v/>
      </c>
      <c r="G516" s="97" t="str">
        <f t="shared" ca="1" si="33"/>
        <v/>
      </c>
      <c r="H516" s="97" t="str">
        <f t="shared" ca="1" si="34"/>
        <v/>
      </c>
      <c r="I516" s="219" t="str">
        <f t="shared" ca="1" si="31"/>
        <v/>
      </c>
      <c r="J516" s="238"/>
      <c r="K516" s="238"/>
      <c r="L516" s="239"/>
      <c r="M516" s="220"/>
      <c r="N516" s="231"/>
      <c r="O516" s="231"/>
      <c r="P516" s="232"/>
      <c r="Q516" s="233"/>
      <c r="R516" s="220"/>
      <c r="S516" s="233"/>
      <c r="T516" s="220"/>
      <c r="U516" s="227"/>
      <c r="V516" s="227"/>
      <c r="W516" s="242"/>
      <c r="X516" s="219"/>
      <c r="Y516" s="240"/>
      <c r="Z516" s="221"/>
      <c r="AA516" s="229"/>
      <c r="AB516" s="221"/>
      <c r="AC516" s="233" t="str">
        <f>IF(Q516="","",VLOOKUP(Q516,RawData!AA508:AB518,2,FALSE))</f>
        <v/>
      </c>
      <c r="AD516" s="221" t="str">
        <f>IF(R516="","",VLOOKUP(R516,RawData!X508:Y525,2,FALSE))</f>
        <v/>
      </c>
    </row>
    <row r="517" spans="1:30" x14ac:dyDescent="0.35">
      <c r="A517" s="229"/>
      <c r="B517" s="98"/>
      <c r="C517" s="228"/>
      <c r="D517" s="98"/>
      <c r="E517" s="98"/>
      <c r="F517" s="96" t="str">
        <f t="shared" si="32"/>
        <v/>
      </c>
      <c r="G517" s="97" t="str">
        <f t="shared" ca="1" si="33"/>
        <v/>
      </c>
      <c r="H517" s="97" t="str">
        <f t="shared" ca="1" si="34"/>
        <v/>
      </c>
      <c r="I517" s="219" t="str">
        <f t="shared" ca="1" si="31"/>
        <v/>
      </c>
      <c r="J517" s="238"/>
      <c r="K517" s="238"/>
      <c r="L517" s="223"/>
      <c r="M517" s="225"/>
      <c r="N517" s="226"/>
      <c r="O517" s="226"/>
      <c r="P517" s="232"/>
      <c r="Q517" s="223"/>
      <c r="R517" s="223"/>
      <c r="S517" s="223"/>
      <c r="T517" s="225"/>
      <c r="U517" s="223"/>
      <c r="V517" s="223"/>
      <c r="W517" s="223"/>
      <c r="X517" s="240"/>
      <c r="Y517" s="240"/>
      <c r="Z517" s="223"/>
      <c r="AA517" s="220"/>
      <c r="AB517" s="223"/>
      <c r="AC517" s="233" t="str">
        <f>IF(Q517="","",VLOOKUP(Q517,RawData!AA509:AB519,2,FALSE))</f>
        <v/>
      </c>
      <c r="AD517" s="221" t="str">
        <f>IF(R517="","",VLOOKUP(R517,RawData!X509:Y526,2,FALSE))</f>
        <v/>
      </c>
    </row>
    <row r="518" spans="1:30" x14ac:dyDescent="0.35">
      <c r="A518" s="229"/>
      <c r="B518" s="220"/>
      <c r="C518" s="220"/>
      <c r="D518" s="98"/>
      <c r="E518" s="98"/>
      <c r="F518" s="96" t="str">
        <f t="shared" si="32"/>
        <v/>
      </c>
      <c r="G518" s="97" t="str">
        <f t="shared" ca="1" si="33"/>
        <v/>
      </c>
      <c r="H518" s="97" t="str">
        <f t="shared" ca="1" si="34"/>
        <v/>
      </c>
      <c r="I518" s="219" t="str">
        <f t="shared" ca="1" si="31"/>
        <v/>
      </c>
      <c r="J518" s="238"/>
      <c r="K518" s="238"/>
      <c r="L518" s="239"/>
      <c r="M518" s="220"/>
      <c r="N518" s="231"/>
      <c r="O518" s="231"/>
      <c r="P518" s="232"/>
      <c r="Q518" s="233"/>
      <c r="R518" s="220"/>
      <c r="S518" s="233"/>
      <c r="T518" s="220"/>
      <c r="U518" s="227"/>
      <c r="V518" s="227"/>
      <c r="W518" s="242"/>
      <c r="X518" s="219"/>
      <c r="Y518" s="240"/>
      <c r="Z518" s="221"/>
      <c r="AA518" s="229"/>
      <c r="AB518" s="221"/>
      <c r="AC518" s="233" t="str">
        <f>IF(Q518="","",VLOOKUP(Q518,RawData!AA510:AB520,2,FALSE))</f>
        <v/>
      </c>
      <c r="AD518" s="221" t="str">
        <f>IF(R518="","",VLOOKUP(R518,RawData!X510:Y527,2,FALSE))</f>
        <v/>
      </c>
    </row>
    <row r="519" spans="1:30" x14ac:dyDescent="0.35">
      <c r="A519" s="229"/>
      <c r="B519" s="98"/>
      <c r="C519" s="228"/>
      <c r="D519" s="98"/>
      <c r="E519" s="98"/>
      <c r="F519" s="96" t="str">
        <f t="shared" si="32"/>
        <v/>
      </c>
      <c r="G519" s="97" t="str">
        <f t="shared" ca="1" si="33"/>
        <v/>
      </c>
      <c r="H519" s="97" t="str">
        <f t="shared" ca="1" si="34"/>
        <v/>
      </c>
      <c r="I519" s="219" t="str">
        <f t="shared" ca="1" si="31"/>
        <v/>
      </c>
      <c r="J519" s="238"/>
      <c r="K519" s="238"/>
      <c r="L519" s="223"/>
      <c r="M519" s="225"/>
      <c r="N519" s="226"/>
      <c r="O519" s="226"/>
      <c r="P519" s="232"/>
      <c r="Q519" s="223"/>
      <c r="R519" s="223"/>
      <c r="S519" s="223"/>
      <c r="T519" s="225"/>
      <c r="U519" s="223"/>
      <c r="V519" s="223"/>
      <c r="W519" s="223"/>
      <c r="X519" s="240"/>
      <c r="Y519" s="240"/>
      <c r="Z519" s="223"/>
      <c r="AA519" s="220"/>
      <c r="AB519" s="223"/>
      <c r="AC519" s="233" t="str">
        <f>IF(Q519="","",VLOOKUP(Q519,RawData!AA511:AB521,2,FALSE))</f>
        <v/>
      </c>
      <c r="AD519" s="221" t="str">
        <f>IF(R519="","",VLOOKUP(R519,RawData!X511:Y528,2,FALSE))</f>
        <v/>
      </c>
    </row>
    <row r="520" spans="1:30" x14ac:dyDescent="0.35">
      <c r="A520" s="229"/>
      <c r="B520" s="220"/>
      <c r="C520" s="220"/>
      <c r="D520" s="98"/>
      <c r="E520" s="98"/>
      <c r="F520" s="96" t="str">
        <f t="shared" si="32"/>
        <v/>
      </c>
      <c r="G520" s="97" t="str">
        <f t="shared" ca="1" si="33"/>
        <v/>
      </c>
      <c r="H520" s="97" t="str">
        <f t="shared" ca="1" si="34"/>
        <v/>
      </c>
      <c r="I520" s="219" t="str">
        <f t="shared" ca="1" si="31"/>
        <v/>
      </c>
      <c r="J520" s="238"/>
      <c r="K520" s="238"/>
      <c r="L520" s="239"/>
      <c r="M520" s="220"/>
      <c r="N520" s="231"/>
      <c r="O520" s="231"/>
      <c r="P520" s="232"/>
      <c r="Q520" s="233"/>
      <c r="R520" s="220"/>
      <c r="S520" s="233"/>
      <c r="T520" s="220"/>
      <c r="U520" s="227"/>
      <c r="V520" s="227"/>
      <c r="W520" s="242"/>
      <c r="X520" s="219"/>
      <c r="Y520" s="240"/>
      <c r="Z520" s="221"/>
      <c r="AA520" s="229"/>
      <c r="AB520" s="221"/>
      <c r="AC520" s="233" t="str">
        <f>IF(Q520="","",VLOOKUP(Q520,RawData!AA512:AB522,2,FALSE))</f>
        <v/>
      </c>
      <c r="AD520" s="221" t="str">
        <f>IF(R520="","",VLOOKUP(R520,RawData!X512:Y529,2,FALSE))</f>
        <v/>
      </c>
    </row>
    <row r="521" spans="1:30" x14ac:dyDescent="0.35">
      <c r="A521" s="229"/>
      <c r="B521" s="98"/>
      <c r="C521" s="228"/>
      <c r="D521" s="98"/>
      <c r="E521" s="98"/>
      <c r="F521" s="96" t="str">
        <f t="shared" si="32"/>
        <v/>
      </c>
      <c r="G521" s="97" t="str">
        <f t="shared" ca="1" si="33"/>
        <v/>
      </c>
      <c r="H521" s="97" t="str">
        <f t="shared" ca="1" si="34"/>
        <v/>
      </c>
      <c r="I521" s="219" t="str">
        <f t="shared" ca="1" si="31"/>
        <v/>
      </c>
      <c r="J521" s="238"/>
      <c r="K521" s="238"/>
      <c r="L521" s="223"/>
      <c r="M521" s="225"/>
      <c r="N521" s="226"/>
      <c r="O521" s="226"/>
      <c r="P521" s="232"/>
      <c r="Q521" s="223"/>
      <c r="R521" s="223"/>
      <c r="S521" s="223"/>
      <c r="T521" s="225"/>
      <c r="U521" s="223"/>
      <c r="V521" s="223"/>
      <c r="W521" s="223"/>
      <c r="X521" s="240"/>
      <c r="Y521" s="240"/>
      <c r="Z521" s="223"/>
      <c r="AA521" s="220"/>
      <c r="AB521" s="223"/>
      <c r="AC521" s="233" t="str">
        <f>IF(Q521="","",VLOOKUP(Q521,RawData!AA513:AB523,2,FALSE))</f>
        <v/>
      </c>
      <c r="AD521" s="221" t="str">
        <f>IF(R521="","",VLOOKUP(R521,RawData!X513:Y530,2,FALSE))</f>
        <v/>
      </c>
    </row>
    <row r="522" spans="1:30" x14ac:dyDescent="0.35">
      <c r="A522" s="229"/>
      <c r="B522" s="220"/>
      <c r="C522" s="220"/>
      <c r="D522" s="98"/>
      <c r="E522" s="98"/>
      <c r="F522" s="96" t="str">
        <f t="shared" si="32"/>
        <v/>
      </c>
      <c r="G522" s="97" t="str">
        <f t="shared" ca="1" si="33"/>
        <v/>
      </c>
      <c r="H522" s="97" t="str">
        <f t="shared" ca="1" si="34"/>
        <v/>
      </c>
      <c r="I522" s="219" t="str">
        <f t="shared" ca="1" si="31"/>
        <v/>
      </c>
      <c r="J522" s="238"/>
      <c r="K522" s="238"/>
      <c r="L522" s="239"/>
      <c r="M522" s="220"/>
      <c r="N522" s="231"/>
      <c r="O522" s="231"/>
      <c r="P522" s="232"/>
      <c r="Q522" s="233"/>
      <c r="R522" s="220"/>
      <c r="S522" s="233"/>
      <c r="T522" s="220"/>
      <c r="U522" s="227"/>
      <c r="V522" s="227"/>
      <c r="W522" s="242"/>
      <c r="X522" s="219"/>
      <c r="Y522" s="240"/>
      <c r="Z522" s="221"/>
      <c r="AA522" s="229"/>
      <c r="AB522" s="221"/>
      <c r="AC522" s="233" t="str">
        <f>IF(Q522="","",VLOOKUP(Q522,RawData!AA514:AB524,2,FALSE))</f>
        <v/>
      </c>
      <c r="AD522" s="221" t="str">
        <f>IF(R522="","",VLOOKUP(R522,RawData!X514:Y531,2,FALSE))</f>
        <v/>
      </c>
    </row>
    <row r="523" spans="1:30" x14ac:dyDescent="0.35">
      <c r="A523" s="229"/>
      <c r="B523" s="98"/>
      <c r="C523" s="228"/>
      <c r="D523" s="98"/>
      <c r="E523" s="98"/>
      <c r="F523" s="96" t="str">
        <f t="shared" si="32"/>
        <v/>
      </c>
      <c r="G523" s="97" t="str">
        <f t="shared" ca="1" si="33"/>
        <v/>
      </c>
      <c r="H523" s="97" t="str">
        <f t="shared" ca="1" si="34"/>
        <v/>
      </c>
      <c r="I523" s="219" t="str">
        <f t="shared" ca="1" si="31"/>
        <v/>
      </c>
      <c r="J523" s="238"/>
      <c r="K523" s="238"/>
      <c r="L523" s="223"/>
      <c r="M523" s="225"/>
      <c r="N523" s="226"/>
      <c r="O523" s="226"/>
      <c r="P523" s="232"/>
      <c r="Q523" s="223"/>
      <c r="R523" s="223"/>
      <c r="S523" s="223"/>
      <c r="T523" s="225"/>
      <c r="U523" s="223"/>
      <c r="V523" s="223"/>
      <c r="W523" s="223"/>
      <c r="X523" s="240"/>
      <c r="Y523" s="240"/>
      <c r="Z523" s="223"/>
      <c r="AA523" s="220"/>
      <c r="AB523" s="223"/>
      <c r="AC523" s="233" t="str">
        <f>IF(Q523="","",VLOOKUP(Q523,RawData!AA515:AB525,2,FALSE))</f>
        <v/>
      </c>
      <c r="AD523" s="221" t="str">
        <f>IF(R523="","",VLOOKUP(R523,RawData!X515:Y532,2,FALSE))</f>
        <v/>
      </c>
    </row>
    <row r="524" spans="1:30" x14ac:dyDescent="0.35">
      <c r="A524" s="229"/>
      <c r="B524" s="220"/>
      <c r="C524" s="220"/>
      <c r="D524" s="98"/>
      <c r="E524" s="98"/>
      <c r="F524" s="96" t="str">
        <f t="shared" si="32"/>
        <v/>
      </c>
      <c r="G524" s="97" t="str">
        <f t="shared" ca="1" si="33"/>
        <v/>
      </c>
      <c r="H524" s="97" t="str">
        <f t="shared" ca="1" si="34"/>
        <v/>
      </c>
      <c r="I524" s="219" t="str">
        <f t="shared" ref="I524:I540" ca="1" si="35">IF(H524="","","yes")</f>
        <v/>
      </c>
      <c r="J524" s="238"/>
      <c r="K524" s="238"/>
      <c r="L524" s="239"/>
      <c r="M524" s="220"/>
      <c r="N524" s="231"/>
      <c r="O524" s="231"/>
      <c r="P524" s="232"/>
      <c r="Q524" s="233"/>
      <c r="R524" s="220"/>
      <c r="S524" s="233"/>
      <c r="T524" s="220"/>
      <c r="U524" s="227"/>
      <c r="V524" s="227"/>
      <c r="W524" s="242"/>
      <c r="X524" s="219"/>
      <c r="Y524" s="240"/>
      <c r="Z524" s="221"/>
      <c r="AA524" s="229"/>
      <c r="AB524" s="221"/>
      <c r="AC524" s="233" t="str">
        <f>IF(Q524="","",VLOOKUP(Q524,RawData!AA516:AB526,2,FALSE))</f>
        <v/>
      </c>
      <c r="AD524" s="221" t="str">
        <f>IF(R524="","",VLOOKUP(R524,RawData!X516:Y533,2,FALSE))</f>
        <v/>
      </c>
    </row>
    <row r="525" spans="1:30" x14ac:dyDescent="0.35">
      <c r="A525" s="229"/>
      <c r="B525" s="98"/>
      <c r="C525" s="228"/>
      <c r="D525" s="98"/>
      <c r="E525" s="98"/>
      <c r="F525" s="96" t="str">
        <f t="shared" si="32"/>
        <v/>
      </c>
      <c r="G525" s="97" t="str">
        <f t="shared" ca="1" si="33"/>
        <v/>
      </c>
      <c r="H525" s="97" t="str">
        <f t="shared" ca="1" si="34"/>
        <v/>
      </c>
      <c r="I525" s="219" t="str">
        <f t="shared" ca="1" si="35"/>
        <v/>
      </c>
      <c r="J525" s="238"/>
      <c r="K525" s="238"/>
      <c r="L525" s="223"/>
      <c r="M525" s="225"/>
      <c r="N525" s="226"/>
      <c r="O525" s="226"/>
      <c r="P525" s="232"/>
      <c r="Q525" s="223"/>
      <c r="R525" s="223"/>
      <c r="S525" s="223"/>
      <c r="T525" s="225"/>
      <c r="U525" s="223"/>
      <c r="V525" s="223"/>
      <c r="W525" s="223"/>
      <c r="X525" s="240"/>
      <c r="Y525" s="240"/>
      <c r="Z525" s="223"/>
      <c r="AA525" s="220"/>
      <c r="AB525" s="223"/>
      <c r="AC525" s="233" t="str">
        <f>IF(Q525="","",VLOOKUP(Q525,RawData!AA517:AB527,2,FALSE))</f>
        <v/>
      </c>
      <c r="AD525" s="221" t="str">
        <f>IF(R525="","",VLOOKUP(R525,RawData!X517:Y534,2,FALSE))</f>
        <v/>
      </c>
    </row>
    <row r="526" spans="1:30" x14ac:dyDescent="0.35">
      <c r="A526" s="229"/>
      <c r="B526" s="220"/>
      <c r="C526" s="220"/>
      <c r="D526" s="98"/>
      <c r="E526" s="98"/>
      <c r="F526" s="96" t="str">
        <f t="shared" si="32"/>
        <v/>
      </c>
      <c r="G526" s="97" t="str">
        <f t="shared" ca="1" si="33"/>
        <v/>
      </c>
      <c r="H526" s="97" t="str">
        <f t="shared" ca="1" si="34"/>
        <v/>
      </c>
      <c r="I526" s="219" t="str">
        <f t="shared" ca="1" si="35"/>
        <v/>
      </c>
      <c r="J526" s="238"/>
      <c r="K526" s="238"/>
      <c r="L526" s="239"/>
      <c r="M526" s="220"/>
      <c r="N526" s="231"/>
      <c r="O526" s="231"/>
      <c r="P526" s="232"/>
      <c r="Q526" s="233"/>
      <c r="R526" s="220"/>
      <c r="S526" s="233"/>
      <c r="T526" s="220"/>
      <c r="U526" s="227"/>
      <c r="V526" s="227"/>
      <c r="W526" s="242"/>
      <c r="X526" s="219"/>
      <c r="Y526" s="240"/>
      <c r="Z526" s="221"/>
      <c r="AA526" s="229"/>
      <c r="AB526" s="221"/>
      <c r="AC526" s="233" t="str">
        <f>IF(Q526="","",VLOOKUP(Q526,RawData!AA518:AB528,2,FALSE))</f>
        <v/>
      </c>
      <c r="AD526" s="221" t="str">
        <f>IF(R526="","",VLOOKUP(R526,RawData!X518:Y535,2,FALSE))</f>
        <v/>
      </c>
    </row>
    <row r="527" spans="1:30" x14ac:dyDescent="0.35">
      <c r="A527" s="229"/>
      <c r="B527" s="98"/>
      <c r="C527" s="228"/>
      <c r="D527" s="98"/>
      <c r="E527" s="98"/>
      <c r="F527" s="96" t="str">
        <f t="shared" si="32"/>
        <v/>
      </c>
      <c r="G527" s="97" t="str">
        <f t="shared" ca="1" si="33"/>
        <v/>
      </c>
      <c r="H527" s="97" t="str">
        <f t="shared" ca="1" si="34"/>
        <v/>
      </c>
      <c r="I527" s="219" t="str">
        <f t="shared" ca="1" si="35"/>
        <v/>
      </c>
      <c r="J527" s="238"/>
      <c r="K527" s="238"/>
      <c r="L527" s="223"/>
      <c r="M527" s="225"/>
      <c r="N527" s="226"/>
      <c r="O527" s="226"/>
      <c r="P527" s="232"/>
      <c r="Q527" s="223"/>
      <c r="R527" s="223"/>
      <c r="S527" s="223"/>
      <c r="T527" s="225"/>
      <c r="U527" s="223"/>
      <c r="V527" s="223"/>
      <c r="W527" s="223"/>
      <c r="X527" s="240"/>
      <c r="Y527" s="240"/>
      <c r="Z527" s="223"/>
      <c r="AA527" s="220"/>
      <c r="AB527" s="223"/>
      <c r="AC527" s="233" t="str">
        <f>IF(Q527="","",VLOOKUP(Q527,RawData!AA519:AB529,2,FALSE))</f>
        <v/>
      </c>
      <c r="AD527" s="221" t="str">
        <f>IF(R527="","",VLOOKUP(R527,RawData!X519:Y536,2,FALSE))</f>
        <v/>
      </c>
    </row>
    <row r="528" spans="1:30" x14ac:dyDescent="0.35">
      <c r="A528" s="229"/>
      <c r="B528" s="220"/>
      <c r="C528" s="220"/>
      <c r="D528" s="98"/>
      <c r="E528" s="98"/>
      <c r="F528" s="96" t="str">
        <f t="shared" si="32"/>
        <v/>
      </c>
      <c r="G528" s="97" t="str">
        <f t="shared" ca="1" si="33"/>
        <v/>
      </c>
      <c r="H528" s="97" t="str">
        <f t="shared" ca="1" si="34"/>
        <v/>
      </c>
      <c r="I528" s="219" t="str">
        <f t="shared" ca="1" si="35"/>
        <v/>
      </c>
      <c r="J528" s="238"/>
      <c r="K528" s="238"/>
      <c r="L528" s="239"/>
      <c r="M528" s="220"/>
      <c r="N528" s="231"/>
      <c r="O528" s="231"/>
      <c r="P528" s="232"/>
      <c r="Q528" s="233"/>
      <c r="R528" s="220"/>
      <c r="S528" s="233"/>
      <c r="T528" s="220"/>
      <c r="U528" s="227"/>
      <c r="V528" s="227"/>
      <c r="W528" s="242"/>
      <c r="X528" s="219"/>
      <c r="Y528" s="240"/>
      <c r="Z528" s="221"/>
      <c r="AA528" s="229"/>
      <c r="AB528" s="221"/>
      <c r="AC528" s="233" t="str">
        <f>IF(Q528="","",VLOOKUP(Q528,RawData!AA520:AB530,2,FALSE))</f>
        <v/>
      </c>
      <c r="AD528" s="221" t="str">
        <f>IF(R528="","",VLOOKUP(R528,RawData!X520:Y537,2,FALSE))</f>
        <v/>
      </c>
    </row>
    <row r="529" spans="1:30" x14ac:dyDescent="0.35">
      <c r="A529" s="229"/>
      <c r="B529" s="98"/>
      <c r="C529" s="228"/>
      <c r="D529" s="98"/>
      <c r="E529" s="98"/>
      <c r="F529" s="96" t="str">
        <f t="shared" si="32"/>
        <v/>
      </c>
      <c r="G529" s="97" t="str">
        <f t="shared" ca="1" si="33"/>
        <v/>
      </c>
      <c r="H529" s="97" t="str">
        <f t="shared" ca="1" si="34"/>
        <v/>
      </c>
      <c r="I529" s="219" t="str">
        <f t="shared" ca="1" si="35"/>
        <v/>
      </c>
      <c r="J529" s="238"/>
      <c r="K529" s="238"/>
      <c r="L529" s="223"/>
      <c r="M529" s="225"/>
      <c r="N529" s="226"/>
      <c r="O529" s="226"/>
      <c r="P529" s="232"/>
      <c r="Q529" s="223"/>
      <c r="R529" s="223"/>
      <c r="S529" s="223"/>
      <c r="T529" s="225"/>
      <c r="U529" s="223"/>
      <c r="V529" s="223"/>
      <c r="W529" s="223"/>
      <c r="X529" s="240"/>
      <c r="Y529" s="240"/>
      <c r="Z529" s="223"/>
      <c r="AA529" s="220"/>
      <c r="AB529" s="223"/>
      <c r="AC529" s="233" t="str">
        <f>IF(Q529="","",VLOOKUP(Q529,RawData!AA521:AB531,2,FALSE))</f>
        <v/>
      </c>
      <c r="AD529" s="221" t="str">
        <f>IF(R529="","",VLOOKUP(R529,RawData!X521:Y538,2,FALSE))</f>
        <v/>
      </c>
    </row>
    <row r="530" spans="1:30" x14ac:dyDescent="0.35">
      <c r="A530" s="229"/>
      <c r="B530" s="220"/>
      <c r="C530" s="220"/>
      <c r="D530" s="98"/>
      <c r="E530" s="98"/>
      <c r="F530" s="96" t="str">
        <f t="shared" si="32"/>
        <v/>
      </c>
      <c r="G530" s="97" t="str">
        <f t="shared" ca="1" si="33"/>
        <v/>
      </c>
      <c r="H530" s="97" t="str">
        <f t="shared" ca="1" si="34"/>
        <v/>
      </c>
      <c r="I530" s="219" t="str">
        <f t="shared" ca="1" si="35"/>
        <v/>
      </c>
      <c r="J530" s="238"/>
      <c r="K530" s="238"/>
      <c r="L530" s="239"/>
      <c r="M530" s="220"/>
      <c r="N530" s="231"/>
      <c r="O530" s="231"/>
      <c r="P530" s="232"/>
      <c r="Q530" s="233"/>
      <c r="R530" s="220"/>
      <c r="S530" s="233"/>
      <c r="T530" s="220"/>
      <c r="U530" s="227"/>
      <c r="V530" s="227"/>
      <c r="W530" s="242"/>
      <c r="X530" s="219"/>
      <c r="Y530" s="240"/>
      <c r="Z530" s="221"/>
      <c r="AA530" s="229"/>
      <c r="AB530" s="221"/>
      <c r="AC530" s="233" t="str">
        <f>IF(Q530="","",VLOOKUP(Q530,RawData!AA522:AB532,2,FALSE))</f>
        <v/>
      </c>
      <c r="AD530" s="221" t="str">
        <f>IF(R530="","",VLOOKUP(R530,RawData!X522:Y539,2,FALSE))</f>
        <v/>
      </c>
    </row>
    <row r="531" spans="1:30" x14ac:dyDescent="0.35">
      <c r="A531" s="229"/>
      <c r="B531" s="98"/>
      <c r="C531" s="228"/>
      <c r="D531" s="98"/>
      <c r="E531" s="98"/>
      <c r="F531" s="96" t="str">
        <f t="shared" si="32"/>
        <v/>
      </c>
      <c r="G531" s="97" t="str">
        <f t="shared" ca="1" si="33"/>
        <v/>
      </c>
      <c r="H531" s="97" t="str">
        <f t="shared" ca="1" si="34"/>
        <v/>
      </c>
      <c r="I531" s="219" t="str">
        <f t="shared" ca="1" si="35"/>
        <v/>
      </c>
      <c r="J531" s="238"/>
      <c r="K531" s="238"/>
      <c r="L531" s="223"/>
      <c r="M531" s="225"/>
      <c r="N531" s="226"/>
      <c r="O531" s="226"/>
      <c r="P531" s="232"/>
      <c r="Q531" s="223"/>
      <c r="R531" s="223"/>
      <c r="S531" s="223"/>
      <c r="T531" s="225"/>
      <c r="U531" s="223"/>
      <c r="V531" s="223"/>
      <c r="W531" s="223"/>
      <c r="X531" s="240"/>
      <c r="Y531" s="240"/>
      <c r="Z531" s="223"/>
      <c r="AA531" s="220"/>
      <c r="AB531" s="223"/>
      <c r="AC531" s="233" t="str">
        <f>IF(Q531="","",VLOOKUP(Q531,RawData!AA523:AB533,2,FALSE))</f>
        <v/>
      </c>
      <c r="AD531" s="221" t="str">
        <f>IF(R531="","",VLOOKUP(R531,RawData!X523:Y540,2,FALSE))</f>
        <v/>
      </c>
    </row>
    <row r="532" spans="1:30" x14ac:dyDescent="0.35">
      <c r="A532" s="229"/>
      <c r="B532" s="220"/>
      <c r="C532" s="220"/>
      <c r="D532" s="98"/>
      <c r="E532" s="98"/>
      <c r="F532" s="96" t="str">
        <f t="shared" si="32"/>
        <v/>
      </c>
      <c r="G532" s="97" t="str">
        <f t="shared" ca="1" si="33"/>
        <v/>
      </c>
      <c r="H532" s="97" t="str">
        <f t="shared" ca="1" si="34"/>
        <v/>
      </c>
      <c r="I532" s="219" t="str">
        <f t="shared" ca="1" si="35"/>
        <v/>
      </c>
      <c r="J532" s="238"/>
      <c r="K532" s="238"/>
      <c r="L532" s="239"/>
      <c r="M532" s="220"/>
      <c r="N532" s="231"/>
      <c r="O532" s="231"/>
      <c r="P532" s="232"/>
      <c r="Q532" s="233"/>
      <c r="R532" s="220"/>
      <c r="S532" s="233"/>
      <c r="T532" s="220"/>
      <c r="U532" s="227"/>
      <c r="V532" s="227"/>
      <c r="W532" s="242"/>
      <c r="X532" s="219"/>
      <c r="Y532" s="240"/>
      <c r="Z532" s="221"/>
      <c r="AA532" s="229"/>
      <c r="AB532" s="221"/>
      <c r="AC532" s="233" t="str">
        <f>IF(Q532="","",VLOOKUP(Q532,RawData!AA524:AB534,2,FALSE))</f>
        <v/>
      </c>
      <c r="AD532" s="221" t="str">
        <f>IF(R532="","",VLOOKUP(R532,RawData!X524:Y541,2,FALSE))</f>
        <v/>
      </c>
    </row>
    <row r="533" spans="1:30" x14ac:dyDescent="0.35">
      <c r="A533" s="229"/>
      <c r="B533" s="98"/>
      <c r="C533" s="228"/>
      <c r="D533" s="98"/>
      <c r="E533" s="98"/>
      <c r="F533" s="96" t="str">
        <f t="shared" si="32"/>
        <v/>
      </c>
      <c r="G533" s="97" t="str">
        <f t="shared" ca="1" si="33"/>
        <v/>
      </c>
      <c r="H533" s="97" t="str">
        <f t="shared" ca="1" si="34"/>
        <v/>
      </c>
      <c r="I533" s="219" t="str">
        <f t="shared" ca="1" si="35"/>
        <v/>
      </c>
      <c r="J533" s="238"/>
      <c r="K533" s="238"/>
      <c r="L533" s="223"/>
      <c r="M533" s="225"/>
      <c r="N533" s="226"/>
      <c r="O533" s="226"/>
      <c r="P533" s="232"/>
      <c r="Q533" s="223"/>
      <c r="R533" s="223"/>
      <c r="S533" s="223"/>
      <c r="T533" s="225"/>
      <c r="U533" s="223"/>
      <c r="V533" s="223"/>
      <c r="W533" s="223"/>
      <c r="X533" s="240"/>
      <c r="Y533" s="240"/>
      <c r="Z533" s="223"/>
      <c r="AA533" s="220"/>
      <c r="AB533" s="223"/>
      <c r="AC533" s="233" t="str">
        <f>IF(Q533="","",VLOOKUP(Q533,RawData!AA525:AB535,2,FALSE))</f>
        <v/>
      </c>
      <c r="AD533" s="221" t="str">
        <f>IF(R533="","",VLOOKUP(R533,RawData!X525:Y542,2,FALSE))</f>
        <v/>
      </c>
    </row>
    <row r="534" spans="1:30" x14ac:dyDescent="0.35">
      <c r="A534" s="229"/>
      <c r="B534" s="220"/>
      <c r="C534" s="220"/>
      <c r="D534" s="98"/>
      <c r="E534" s="98"/>
      <c r="F534" s="96" t="str">
        <f t="shared" si="32"/>
        <v/>
      </c>
      <c r="G534" s="97" t="str">
        <f t="shared" ca="1" si="33"/>
        <v/>
      </c>
      <c r="H534" s="97" t="str">
        <f t="shared" ca="1" si="34"/>
        <v/>
      </c>
      <c r="I534" s="219" t="str">
        <f t="shared" ca="1" si="35"/>
        <v/>
      </c>
      <c r="J534" s="238"/>
      <c r="K534" s="238"/>
      <c r="L534" s="239"/>
      <c r="M534" s="220"/>
      <c r="N534" s="231"/>
      <c r="O534" s="231"/>
      <c r="P534" s="232"/>
      <c r="Q534" s="233"/>
      <c r="R534" s="220"/>
      <c r="S534" s="233"/>
      <c r="T534" s="220"/>
      <c r="U534" s="227"/>
      <c r="V534" s="227"/>
      <c r="W534" s="242"/>
      <c r="X534" s="219"/>
      <c r="Y534" s="240"/>
      <c r="Z534" s="221"/>
      <c r="AA534" s="229"/>
      <c r="AB534" s="221"/>
      <c r="AC534" s="233" t="str">
        <f>IF(Q534="","",VLOOKUP(Q534,RawData!AA526:AB536,2,FALSE))</f>
        <v/>
      </c>
      <c r="AD534" s="221" t="str">
        <f>IF(R534="","",VLOOKUP(R534,RawData!X526:Y543,2,FALSE))</f>
        <v/>
      </c>
    </row>
    <row r="535" spans="1:30" x14ac:dyDescent="0.35">
      <c r="A535" s="229"/>
      <c r="B535" s="98"/>
      <c r="C535" s="228"/>
      <c r="D535" s="98"/>
      <c r="E535" s="98"/>
      <c r="F535" s="96" t="str">
        <f t="shared" si="32"/>
        <v/>
      </c>
      <c r="G535" s="97" t="str">
        <f t="shared" ca="1" si="33"/>
        <v/>
      </c>
      <c r="H535" s="97" t="str">
        <f t="shared" ca="1" si="34"/>
        <v/>
      </c>
      <c r="I535" s="219" t="str">
        <f t="shared" ca="1" si="35"/>
        <v/>
      </c>
      <c r="J535" s="238"/>
      <c r="K535" s="238"/>
      <c r="L535" s="223"/>
      <c r="M535" s="225"/>
      <c r="N535" s="226"/>
      <c r="O535" s="226"/>
      <c r="P535" s="232"/>
      <c r="Q535" s="223"/>
      <c r="R535" s="223"/>
      <c r="S535" s="223"/>
      <c r="T535" s="225"/>
      <c r="U535" s="223"/>
      <c r="V535" s="223"/>
      <c r="W535" s="223"/>
      <c r="X535" s="240"/>
      <c r="Y535" s="240"/>
      <c r="Z535" s="223"/>
      <c r="AA535" s="220"/>
      <c r="AB535" s="223"/>
      <c r="AC535" s="233" t="str">
        <f>IF(Q535="","",VLOOKUP(Q535,RawData!AA527:AB537,2,FALSE))</f>
        <v/>
      </c>
      <c r="AD535" s="221" t="str">
        <f>IF(R535="","",VLOOKUP(R535,RawData!X527:Y544,2,FALSE))</f>
        <v/>
      </c>
    </row>
    <row r="536" spans="1:30" x14ac:dyDescent="0.35">
      <c r="A536" s="229"/>
      <c r="B536" s="220"/>
      <c r="C536" s="220"/>
      <c r="D536" s="98"/>
      <c r="E536" s="98"/>
      <c r="F536" s="96" t="str">
        <f t="shared" si="32"/>
        <v/>
      </c>
      <c r="G536" s="97" t="str">
        <f t="shared" ca="1" si="33"/>
        <v/>
      </c>
      <c r="H536" s="97" t="str">
        <f t="shared" ca="1" si="34"/>
        <v/>
      </c>
      <c r="I536" s="219" t="str">
        <f t="shared" ca="1" si="35"/>
        <v/>
      </c>
      <c r="J536" s="238"/>
      <c r="K536" s="238"/>
      <c r="L536" s="239"/>
      <c r="M536" s="220"/>
      <c r="N536" s="231"/>
      <c r="O536" s="231"/>
      <c r="P536" s="232"/>
      <c r="Q536" s="233"/>
      <c r="R536" s="220"/>
      <c r="S536" s="233"/>
      <c r="T536" s="220"/>
      <c r="U536" s="227"/>
      <c r="V536" s="227"/>
      <c r="W536" s="242"/>
      <c r="X536" s="219"/>
      <c r="Y536" s="240"/>
      <c r="Z536" s="221"/>
      <c r="AA536" s="229"/>
      <c r="AB536" s="221"/>
      <c r="AC536" s="233" t="str">
        <f>IF(Q536="","",VLOOKUP(Q536,RawData!AA528:AB538,2,FALSE))</f>
        <v/>
      </c>
      <c r="AD536" s="221" t="str">
        <f>IF(R536="","",VLOOKUP(R536,RawData!X528:Y545,2,FALSE))</f>
        <v/>
      </c>
    </row>
    <row r="537" spans="1:30" x14ac:dyDescent="0.35">
      <c r="A537" s="229"/>
      <c r="B537" s="98"/>
      <c r="C537" s="228"/>
      <c r="D537" s="98"/>
      <c r="E537" s="98"/>
      <c r="F537" s="96" t="str">
        <f t="shared" si="32"/>
        <v/>
      </c>
      <c r="G537" s="97" t="str">
        <f t="shared" ca="1" si="33"/>
        <v/>
      </c>
      <c r="H537" s="97" t="str">
        <f t="shared" ca="1" si="34"/>
        <v/>
      </c>
      <c r="I537" s="219" t="str">
        <f t="shared" ca="1" si="35"/>
        <v/>
      </c>
      <c r="J537" s="238"/>
      <c r="K537" s="238"/>
      <c r="L537" s="223"/>
      <c r="M537" s="225"/>
      <c r="N537" s="226"/>
      <c r="O537" s="226"/>
      <c r="P537" s="232"/>
      <c r="Q537" s="223"/>
      <c r="R537" s="223"/>
      <c r="S537" s="223"/>
      <c r="T537" s="225"/>
      <c r="U537" s="223"/>
      <c r="V537" s="223"/>
      <c r="W537" s="223"/>
      <c r="X537" s="240"/>
      <c r="Y537" s="240"/>
      <c r="Z537" s="223"/>
      <c r="AA537" s="220"/>
      <c r="AB537" s="223"/>
      <c r="AC537" s="233" t="str">
        <f>IF(Q537="","",VLOOKUP(Q537,RawData!AA529:AB539,2,FALSE))</f>
        <v/>
      </c>
      <c r="AD537" s="221" t="str">
        <f>IF(R537="","",VLOOKUP(R537,RawData!X529:Y546,2,FALSE))</f>
        <v/>
      </c>
    </row>
    <row r="538" spans="1:30" x14ac:dyDescent="0.35">
      <c r="A538" s="229"/>
      <c r="B538" s="220"/>
      <c r="C538" s="220"/>
      <c r="D538" s="98"/>
      <c r="E538" s="98"/>
      <c r="F538" s="96" t="str">
        <f t="shared" si="32"/>
        <v/>
      </c>
      <c r="G538" s="97" t="str">
        <f t="shared" ca="1" si="33"/>
        <v/>
      </c>
      <c r="H538" s="97" t="str">
        <f t="shared" ca="1" si="34"/>
        <v/>
      </c>
      <c r="I538" s="219" t="str">
        <f t="shared" ca="1" si="35"/>
        <v/>
      </c>
      <c r="J538" s="238"/>
      <c r="K538" s="238"/>
      <c r="L538" s="239"/>
      <c r="M538" s="220"/>
      <c r="N538" s="231"/>
      <c r="O538" s="231"/>
      <c r="P538" s="232"/>
      <c r="Q538" s="233"/>
      <c r="R538" s="220"/>
      <c r="S538" s="233"/>
      <c r="T538" s="220"/>
      <c r="U538" s="227"/>
      <c r="V538" s="227"/>
      <c r="W538" s="242"/>
      <c r="X538" s="219"/>
      <c r="Y538" s="240"/>
      <c r="Z538" s="221"/>
      <c r="AA538" s="229"/>
      <c r="AB538" s="221"/>
      <c r="AC538" s="233" t="str">
        <f>IF(Q538="","",VLOOKUP(Q538,RawData!AA530:AB540,2,FALSE))</f>
        <v/>
      </c>
      <c r="AD538" s="221" t="str">
        <f>IF(R538="","",VLOOKUP(R538,RawData!X530:Y547,2,FALSE))</f>
        <v/>
      </c>
    </row>
    <row r="539" spans="1:30" x14ac:dyDescent="0.35">
      <c r="A539" s="229"/>
      <c r="B539" s="98"/>
      <c r="C539" s="228"/>
      <c r="D539" s="98"/>
      <c r="E539" s="98"/>
      <c r="F539" s="96" t="str">
        <f t="shared" si="32"/>
        <v/>
      </c>
      <c r="G539" s="97" t="str">
        <f t="shared" ca="1" si="33"/>
        <v/>
      </c>
      <c r="H539" s="97" t="str">
        <f t="shared" ca="1" si="34"/>
        <v/>
      </c>
      <c r="I539" s="219" t="str">
        <f t="shared" ca="1" si="35"/>
        <v/>
      </c>
      <c r="J539" s="238"/>
      <c r="K539" s="238"/>
      <c r="L539" s="223"/>
      <c r="M539" s="225"/>
      <c r="N539" s="226"/>
      <c r="O539" s="226"/>
      <c r="P539" s="232"/>
      <c r="Q539" s="223"/>
      <c r="R539" s="223"/>
      <c r="S539" s="223"/>
      <c r="T539" s="225"/>
      <c r="U539" s="223"/>
      <c r="V539" s="223"/>
      <c r="W539" s="223"/>
      <c r="X539" s="240"/>
      <c r="Y539" s="240"/>
      <c r="Z539" s="223"/>
      <c r="AA539" s="220"/>
      <c r="AB539" s="223"/>
      <c r="AC539" s="233" t="str">
        <f>IF(Q539="","",VLOOKUP(Q539,RawData!AA531:AB541,2,FALSE))</f>
        <v/>
      </c>
      <c r="AD539" s="221" t="str">
        <f>IF(R539="","",VLOOKUP(R539,RawData!X531:Y548,2,FALSE))</f>
        <v/>
      </c>
    </row>
    <row r="540" spans="1:30" x14ac:dyDescent="0.35">
      <c r="A540" s="229"/>
      <c r="B540" s="220"/>
      <c r="C540" s="220"/>
      <c r="D540" s="98"/>
      <c r="E540" s="98"/>
      <c r="F540" s="96" t="str">
        <f t="shared" si="32"/>
        <v/>
      </c>
      <c r="G540" s="97" t="str">
        <f t="shared" ca="1" si="33"/>
        <v/>
      </c>
      <c r="H540" s="97" t="str">
        <f t="shared" ca="1" si="34"/>
        <v/>
      </c>
      <c r="I540" s="219" t="str">
        <f t="shared" ca="1" si="35"/>
        <v/>
      </c>
      <c r="J540" s="238"/>
      <c r="K540" s="238"/>
      <c r="L540" s="239"/>
      <c r="M540" s="220"/>
      <c r="N540" s="231"/>
      <c r="O540" s="231"/>
      <c r="P540" s="232"/>
      <c r="Q540" s="233"/>
      <c r="R540" s="220"/>
      <c r="S540" s="233"/>
      <c r="T540" s="220"/>
      <c r="U540" s="227"/>
      <c r="V540" s="227"/>
      <c r="W540" s="242"/>
      <c r="X540" s="219"/>
      <c r="Y540" s="240"/>
      <c r="Z540" s="221"/>
      <c r="AA540" s="229"/>
      <c r="AB540" s="221"/>
      <c r="AC540" s="233" t="str">
        <f>IF(Q540="","",VLOOKUP(Q540,RawData!AA532:AB542,2,FALSE))</f>
        <v/>
      </c>
      <c r="AD540" s="221" t="str">
        <f>IF(R540="","",VLOOKUP(R540,RawData!X532:Y549,2,FALSE))</f>
        <v/>
      </c>
    </row>
  </sheetData>
  <mergeCells count="5">
    <mergeCell ref="A1:D2"/>
    <mergeCell ref="C4:D4"/>
    <mergeCell ref="C5:D5"/>
    <mergeCell ref="C6:D6"/>
    <mergeCell ref="G5:H6"/>
  </mergeCells>
  <conditionalFormatting sqref="G11:G540">
    <cfRule type="containsText" dxfId="898" priority="8" operator="containsText" text="START REPLACEMENT PROCESS">
      <formula>NOT(ISERROR(SEARCH("START REPLACEMENT PROCESS",G11)))</formula>
    </cfRule>
    <cfRule type="containsText" dxfId="897" priority="9" operator="containsText" text="START CONTRACT VARIATION">
      <formula>NOT(ISERROR(SEARCH("START CONTRACT VARIATION",G11)))</formula>
    </cfRule>
  </conditionalFormatting>
  <conditionalFormatting sqref="F11:F540">
    <cfRule type="containsText" dxfId="896" priority="7" operator="containsText" text="ACV OVER 75% SPENT">
      <formula>NOT(ISERROR(SEARCH("ACV OVER 75% SPENT",F11)))</formula>
    </cfRule>
  </conditionalFormatting>
  <conditionalFormatting sqref="H11:I540">
    <cfRule type="containsText" dxfId="895" priority="5" operator="containsText" text="START REPLACEMENT PROCESS">
      <formula>NOT(ISERROR(SEARCH("START REPLACEMENT PROCESS",H11)))</formula>
    </cfRule>
    <cfRule type="containsText" dxfId="894" priority="6" operator="containsText" text="START CONTRACT RENEWAL">
      <formula>NOT(ISERROR(SEARCH("START CONTRACT RENEWAL",H11)))</formula>
    </cfRule>
  </conditionalFormatting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22566" r:id="rId4" name="cmdContractMail">
          <controlPr defaultSize="0" autoLine="0" r:id="rId5">
            <anchor moveWithCells="1">
              <from>
                <xdr:col>12</xdr:col>
                <xdr:colOff>184150</xdr:colOff>
                <xdr:row>4</xdr:row>
                <xdr:rowOff>101600</xdr:rowOff>
              </from>
              <to>
                <xdr:col>13</xdr:col>
                <xdr:colOff>247650</xdr:colOff>
                <xdr:row>6</xdr:row>
                <xdr:rowOff>76200</xdr:rowOff>
              </to>
            </anchor>
          </controlPr>
        </control>
      </mc:Choice>
      <mc:Fallback>
        <control shapeId="22566" r:id="rId4" name="cmdContractMai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0000000}">
          <x14:formula1>
            <xm:f>'C:\Users\kayode.ajayi\Desktop\IA Presentation\[AE INTEGRATED MGT MODULE2 updated2.xlsm]DataVal sheet'!#REF!</xm:f>
          </x14:formula1>
          <xm:sqref>O10:O540</xm:sqref>
        </x14:dataValidation>
        <x14:dataValidation type="list" allowBlank="1" showInputMessage="1" showErrorMessage="1" xr:uid="{00000000-0002-0000-1800-000001000000}">
          <x14:formula1>
            <xm:f>'C:\Users\kayode.ajayi\Desktop\IA Presentation\[AE INTEGRATED MGT MODULE2 updated2.xlsm]DataVal sheet'!#REF!</xm:f>
          </x14:formula1>
          <xm:sqref>N10:N540 L10:L540 E10:E540</xm:sqref>
        </x14:dataValidation>
        <x14:dataValidation type="list" allowBlank="1" showInputMessage="1" showErrorMessage="1" xr:uid="{00000000-0002-0000-1800-000002000000}">
          <x14:formula1>
            <xm:f>RawData!$X$2:$X$20</xm:f>
          </x14:formula1>
          <xm:sqref>R11:R540</xm:sqref>
        </x14:dataValidation>
        <x14:dataValidation type="list" allowBlank="1" showInputMessage="1" showErrorMessage="1" xr:uid="{00000000-0002-0000-1800-000003000000}">
          <x14:formula1>
            <xm:f>RawData!$AA$2:$AA$13</xm:f>
          </x14:formula1>
          <xm:sqref>Q11:Q540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1"/>
  <dimension ref="A1:AF573"/>
  <sheetViews>
    <sheetView workbookViewId="0">
      <selection activeCell="A2" sqref="A2"/>
    </sheetView>
  </sheetViews>
  <sheetFormatPr defaultRowHeight="14.5" x14ac:dyDescent="0.35"/>
  <sheetData>
    <row r="1" spans="1:32" ht="46" x14ac:dyDescent="1">
      <c r="A1" s="280" t="s">
        <v>1001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  <c r="AA1" s="279"/>
      <c r="AB1" s="279"/>
      <c r="AC1" s="279"/>
      <c r="AD1" s="279"/>
      <c r="AE1" s="279"/>
      <c r="AF1" s="279"/>
    </row>
    <row r="2" spans="1:32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</row>
    <row r="3" spans="1:32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</row>
    <row r="4" spans="1:32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</row>
    <row r="5" spans="1:32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</row>
    <row r="6" spans="1:32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</row>
    <row r="7" spans="1:32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</row>
    <row r="8" spans="1:32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</row>
    <row r="9" spans="1:32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</row>
    <row r="10" spans="1:32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</row>
    <row r="11" spans="1:32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</row>
    <row r="12" spans="1:32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</row>
    <row r="13" spans="1:32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</row>
    <row r="14" spans="1:32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</row>
    <row r="15" spans="1:32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</row>
    <row r="16" spans="1:32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</row>
    <row r="17" spans="1:32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</row>
    <row r="18" spans="1:32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</row>
    <row r="19" spans="1:32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</row>
    <row r="20" spans="1:32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</row>
    <row r="21" spans="1:32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</row>
    <row r="22" spans="1:32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</row>
    <row r="23" spans="1:32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</row>
    <row r="24" spans="1:32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</row>
    <row r="25" spans="1:32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</row>
    <row r="26" spans="1:32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</row>
    <row r="27" spans="1:32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</row>
    <row r="28" spans="1:32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</row>
    <row r="29" spans="1:32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</row>
    <row r="30" spans="1:32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</row>
    <row r="31" spans="1:32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</row>
    <row r="32" spans="1:32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</row>
    <row r="33" spans="1:32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</row>
    <row r="34" spans="1:32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</row>
    <row r="35" spans="1:32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</row>
    <row r="36" spans="1:32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</row>
    <row r="37" spans="1:32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</row>
    <row r="38" spans="1:32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</row>
    <row r="39" spans="1:32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</row>
    <row r="40" spans="1:32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</row>
    <row r="41" spans="1:32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</row>
    <row r="42" spans="1:32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</row>
    <row r="43" spans="1:32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</row>
    <row r="44" spans="1:32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</row>
    <row r="45" spans="1:32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</row>
    <row r="46" spans="1:32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</row>
    <row r="47" spans="1:32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</row>
    <row r="48" spans="1:32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</row>
    <row r="49" spans="1:32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</row>
    <row r="50" spans="1:32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</row>
    <row r="51" spans="1:32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</row>
    <row r="52" spans="1:32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</row>
    <row r="53" spans="1:32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</row>
    <row r="54" spans="1:32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</row>
    <row r="55" spans="1:32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</row>
    <row r="56" spans="1:32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</row>
    <row r="57" spans="1:32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</row>
    <row r="58" spans="1:32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</row>
    <row r="59" spans="1:32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</row>
    <row r="60" spans="1:32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</row>
    <row r="61" spans="1:32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</row>
    <row r="62" spans="1:32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</row>
    <row r="63" spans="1:32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</row>
    <row r="64" spans="1:32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</row>
    <row r="65" spans="1:32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</row>
    <row r="66" spans="1:32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</row>
    <row r="67" spans="1:32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</row>
    <row r="68" spans="1:32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</row>
    <row r="69" spans="1:32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</row>
    <row r="70" spans="1:32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</row>
    <row r="71" spans="1:32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</row>
    <row r="72" spans="1:32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</row>
    <row r="73" spans="1:32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</row>
    <row r="74" spans="1:32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</row>
    <row r="75" spans="1:32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</row>
    <row r="76" spans="1:32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</row>
    <row r="77" spans="1:32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</row>
    <row r="78" spans="1:32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</row>
    <row r="79" spans="1:32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</row>
    <row r="80" spans="1:32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</row>
    <row r="81" spans="1:32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</row>
    <row r="82" spans="1:32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</row>
    <row r="83" spans="1:32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</row>
    <row r="84" spans="1:32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</row>
    <row r="85" spans="1:32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</row>
    <row r="86" spans="1:32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</row>
    <row r="87" spans="1:32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</row>
    <row r="88" spans="1:32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</row>
    <row r="89" spans="1:32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</row>
    <row r="90" spans="1:32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</row>
    <row r="91" spans="1:32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</row>
    <row r="92" spans="1:32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</row>
    <row r="93" spans="1:32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</row>
    <row r="94" spans="1:32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</row>
    <row r="95" spans="1:32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</row>
    <row r="96" spans="1:32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</row>
    <row r="97" spans="1:32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</row>
    <row r="98" spans="1:32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</row>
    <row r="99" spans="1:32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</row>
    <row r="100" spans="1:32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</row>
    <row r="101" spans="1:32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</row>
    <row r="102" spans="1:32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</row>
    <row r="103" spans="1:32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</row>
    <row r="104" spans="1:32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</row>
    <row r="105" spans="1:32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</row>
    <row r="106" spans="1:32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</row>
    <row r="107" spans="1:32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</row>
    <row r="108" spans="1:32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</row>
    <row r="109" spans="1:32" x14ac:dyDescent="0.35">
      <c r="A109" s="881"/>
      <c r="B109" s="881"/>
      <c r="C109" s="881"/>
      <c r="D109" s="881"/>
      <c r="E109" s="881"/>
      <c r="F109" s="881"/>
      <c r="G109" s="881"/>
      <c r="H109" s="881"/>
      <c r="I109" s="881"/>
      <c r="J109" s="881"/>
      <c r="K109" s="881"/>
      <c r="L109" s="881"/>
      <c r="M109" s="881"/>
      <c r="N109" s="881"/>
      <c r="O109" s="881"/>
      <c r="P109" s="881"/>
      <c r="Q109" s="881"/>
      <c r="R109" s="881"/>
      <c r="S109" s="881"/>
      <c r="T109" s="881"/>
      <c r="U109" s="881"/>
      <c r="V109" s="881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</row>
    <row r="110" spans="1:32" x14ac:dyDescent="0.35">
      <c r="A110" s="881"/>
      <c r="B110" s="881"/>
      <c r="C110" s="881"/>
      <c r="D110" s="881"/>
      <c r="E110" s="881"/>
      <c r="F110" s="881"/>
      <c r="G110" s="881"/>
      <c r="H110" s="881"/>
      <c r="I110" s="881"/>
      <c r="J110" s="881"/>
      <c r="K110" s="881"/>
      <c r="L110" s="881"/>
      <c r="M110" s="881"/>
      <c r="N110" s="881"/>
      <c r="O110" s="881"/>
      <c r="P110" s="881"/>
      <c r="Q110" s="881"/>
      <c r="R110" s="881"/>
      <c r="S110" s="881"/>
      <c r="T110" s="881"/>
      <c r="U110" s="881"/>
      <c r="V110" s="881"/>
      <c r="W110" s="881"/>
      <c r="X110" s="881"/>
      <c r="Y110" s="881"/>
      <c r="Z110" s="881"/>
      <c r="AA110" s="881"/>
      <c r="AB110" s="881"/>
      <c r="AC110" s="881"/>
      <c r="AD110" s="881"/>
      <c r="AE110" s="881"/>
      <c r="AF110" s="881"/>
    </row>
    <row r="111" spans="1:32" x14ac:dyDescent="0.35">
      <c r="A111" s="881"/>
      <c r="B111" s="881"/>
      <c r="C111" s="881"/>
      <c r="D111" s="881"/>
      <c r="E111" s="881"/>
      <c r="F111" s="881"/>
      <c r="G111" s="881"/>
      <c r="H111" s="881"/>
      <c r="I111" s="881"/>
      <c r="J111" s="881"/>
      <c r="K111" s="881"/>
      <c r="L111" s="881"/>
      <c r="M111" s="881"/>
      <c r="N111" s="881"/>
      <c r="O111" s="881"/>
      <c r="P111" s="881"/>
      <c r="Q111" s="881"/>
      <c r="R111" s="881"/>
      <c r="S111" s="881"/>
      <c r="T111" s="881"/>
      <c r="U111" s="881"/>
      <c r="V111" s="881"/>
      <c r="W111" s="881"/>
      <c r="X111" s="881"/>
      <c r="Y111" s="881"/>
      <c r="Z111" s="881"/>
      <c r="AA111" s="881"/>
      <c r="AB111" s="881"/>
      <c r="AC111" s="881"/>
      <c r="AD111" s="881"/>
      <c r="AE111" s="881"/>
      <c r="AF111" s="881"/>
    </row>
    <row r="112" spans="1:32" x14ac:dyDescent="0.35">
      <c r="A112" s="881"/>
      <c r="B112" s="881"/>
      <c r="C112" s="881"/>
      <c r="D112" s="881"/>
      <c r="E112" s="881"/>
      <c r="F112" s="881"/>
      <c r="G112" s="881"/>
      <c r="H112" s="881"/>
      <c r="I112" s="881"/>
      <c r="J112" s="881"/>
      <c r="K112" s="881"/>
      <c r="L112" s="881"/>
      <c r="M112" s="881"/>
      <c r="N112" s="881"/>
      <c r="O112" s="881"/>
      <c r="P112" s="881"/>
      <c r="Q112" s="881"/>
      <c r="R112" s="881"/>
      <c r="S112" s="881"/>
      <c r="T112" s="881"/>
      <c r="U112" s="881"/>
      <c r="V112" s="881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</row>
    <row r="113" spans="1:32" x14ac:dyDescent="0.35">
      <c r="A113" s="881"/>
      <c r="B113" s="881"/>
      <c r="C113" s="881"/>
      <c r="D113" s="881"/>
      <c r="E113" s="881"/>
      <c r="F113" s="881"/>
      <c r="G113" s="881"/>
      <c r="H113" s="881"/>
      <c r="I113" s="881"/>
      <c r="J113" s="881"/>
      <c r="K113" s="881"/>
      <c r="L113" s="881"/>
      <c r="M113" s="881"/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881"/>
      <c r="AC113" s="881"/>
      <c r="AD113" s="881"/>
      <c r="AE113" s="881"/>
      <c r="AF113" s="881"/>
    </row>
    <row r="114" spans="1:32" x14ac:dyDescent="0.35">
      <c r="A114" s="881"/>
      <c r="B114" s="881"/>
      <c r="C114" s="881"/>
      <c r="D114" s="881"/>
      <c r="E114" s="881"/>
      <c r="F114" s="881"/>
      <c r="G114" s="881"/>
      <c r="H114" s="881"/>
      <c r="I114" s="881"/>
      <c r="J114" s="881"/>
      <c r="K114" s="881"/>
      <c r="L114" s="881"/>
      <c r="M114" s="881"/>
      <c r="N114" s="881"/>
      <c r="O114" s="881"/>
      <c r="P114" s="881"/>
      <c r="Q114" s="881"/>
      <c r="R114" s="881"/>
      <c r="S114" s="881"/>
      <c r="T114" s="881"/>
      <c r="U114" s="881"/>
      <c r="V114" s="881"/>
      <c r="W114" s="881"/>
      <c r="X114" s="881"/>
      <c r="Y114" s="881"/>
      <c r="Z114" s="881"/>
      <c r="AA114" s="881"/>
      <c r="AB114" s="881"/>
      <c r="AC114" s="881"/>
      <c r="AD114" s="881"/>
      <c r="AE114" s="881"/>
      <c r="AF114" s="881"/>
    </row>
    <row r="115" spans="1:32" x14ac:dyDescent="0.35">
      <c r="A115" s="881"/>
      <c r="B115" s="881"/>
      <c r="C115" s="881"/>
      <c r="D115" s="881"/>
      <c r="E115" s="881"/>
      <c r="F115" s="881"/>
      <c r="G115" s="881"/>
      <c r="H115" s="881"/>
      <c r="I115" s="881"/>
      <c r="J115" s="881"/>
      <c r="K115" s="881"/>
      <c r="L115" s="881"/>
      <c r="M115" s="881"/>
      <c r="N115" s="881"/>
      <c r="O115" s="881"/>
      <c r="P115" s="881"/>
      <c r="Q115" s="881"/>
      <c r="R115" s="881"/>
      <c r="S115" s="881"/>
      <c r="T115" s="881"/>
      <c r="U115" s="881"/>
      <c r="V115" s="881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</row>
    <row r="116" spans="1:32" x14ac:dyDescent="0.35">
      <c r="A116" s="881"/>
      <c r="B116" s="881"/>
      <c r="C116" s="881"/>
      <c r="D116" s="881"/>
      <c r="E116" s="881"/>
      <c r="F116" s="881"/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  <c r="V116" s="881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</row>
    <row r="117" spans="1:32" x14ac:dyDescent="0.35">
      <c r="A117" s="881"/>
      <c r="B117" s="881"/>
      <c r="C117" s="881"/>
      <c r="D117" s="881"/>
      <c r="E117" s="881"/>
      <c r="F117" s="881"/>
      <c r="G117" s="881"/>
      <c r="H117" s="881"/>
      <c r="I117" s="881"/>
      <c r="J117" s="881"/>
      <c r="K117" s="881"/>
      <c r="L117" s="881"/>
      <c r="M117" s="881"/>
      <c r="N117" s="881"/>
      <c r="O117" s="881"/>
      <c r="P117" s="881"/>
      <c r="Q117" s="881"/>
      <c r="R117" s="881"/>
      <c r="S117" s="881"/>
      <c r="T117" s="881"/>
      <c r="U117" s="881"/>
      <c r="V117" s="881"/>
      <c r="W117" s="881"/>
      <c r="X117" s="881"/>
      <c r="Y117" s="881"/>
      <c r="Z117" s="881"/>
      <c r="AA117" s="881"/>
      <c r="AB117" s="881"/>
      <c r="AC117" s="881"/>
      <c r="AD117" s="881"/>
      <c r="AE117" s="881"/>
      <c r="AF117" s="881"/>
    </row>
    <row r="118" spans="1:32" x14ac:dyDescent="0.35">
      <c r="A118" s="881"/>
      <c r="B118" s="881"/>
      <c r="C118" s="881"/>
      <c r="D118" s="881"/>
      <c r="E118" s="881"/>
      <c r="F118" s="881"/>
      <c r="G118" s="881"/>
      <c r="H118" s="881"/>
      <c r="I118" s="881"/>
      <c r="J118" s="881"/>
      <c r="K118" s="881"/>
      <c r="L118" s="881"/>
      <c r="M118" s="881"/>
      <c r="N118" s="881"/>
      <c r="O118" s="881"/>
      <c r="P118" s="881"/>
      <c r="Q118" s="881"/>
      <c r="R118" s="881"/>
      <c r="S118" s="881"/>
      <c r="T118" s="881"/>
      <c r="U118" s="881"/>
      <c r="V118" s="881"/>
      <c r="W118" s="881"/>
      <c r="X118" s="881"/>
      <c r="Y118" s="881"/>
      <c r="Z118" s="881"/>
      <c r="AA118" s="881"/>
      <c r="AB118" s="881"/>
      <c r="AC118" s="881"/>
      <c r="AD118" s="881"/>
      <c r="AE118" s="881"/>
      <c r="AF118" s="881"/>
    </row>
    <row r="119" spans="1:32" x14ac:dyDescent="0.35">
      <c r="A119" s="881"/>
      <c r="B119" s="881"/>
      <c r="C119" s="881"/>
      <c r="D119" s="881"/>
      <c r="E119" s="881"/>
      <c r="F119" s="881"/>
      <c r="G119" s="881"/>
      <c r="H119" s="881"/>
      <c r="I119" s="881"/>
      <c r="J119" s="881"/>
      <c r="K119" s="881"/>
      <c r="L119" s="881"/>
      <c r="M119" s="881"/>
      <c r="N119" s="881"/>
      <c r="O119" s="881"/>
      <c r="P119" s="881"/>
      <c r="Q119" s="881"/>
      <c r="R119" s="881"/>
      <c r="S119" s="881"/>
      <c r="T119" s="881"/>
      <c r="U119" s="881"/>
      <c r="V119" s="881"/>
      <c r="W119" s="881"/>
      <c r="X119" s="881"/>
      <c r="Y119" s="881"/>
      <c r="Z119" s="881"/>
      <c r="AA119" s="881"/>
      <c r="AB119" s="881"/>
      <c r="AC119" s="881"/>
      <c r="AD119" s="881"/>
      <c r="AE119" s="881"/>
      <c r="AF119" s="881"/>
    </row>
    <row r="120" spans="1:32" x14ac:dyDescent="0.35">
      <c r="A120" s="881"/>
      <c r="B120" s="881"/>
      <c r="C120" s="881"/>
      <c r="D120" s="881"/>
      <c r="E120" s="881"/>
      <c r="F120" s="881"/>
      <c r="G120" s="881"/>
      <c r="H120" s="881"/>
      <c r="I120" s="881"/>
      <c r="J120" s="881"/>
      <c r="K120" s="881"/>
      <c r="L120" s="881"/>
      <c r="M120" s="881"/>
      <c r="N120" s="881"/>
      <c r="O120" s="881"/>
      <c r="P120" s="881"/>
      <c r="Q120" s="881"/>
      <c r="R120" s="881"/>
      <c r="S120" s="881"/>
      <c r="T120" s="881"/>
      <c r="U120" s="881"/>
      <c r="V120" s="881"/>
      <c r="W120" s="881"/>
      <c r="X120" s="881"/>
      <c r="Y120" s="881"/>
      <c r="Z120" s="881"/>
      <c r="AA120" s="881"/>
      <c r="AB120" s="881"/>
      <c r="AC120" s="881"/>
      <c r="AD120" s="881"/>
      <c r="AE120" s="881"/>
      <c r="AF120" s="881"/>
    </row>
    <row r="121" spans="1:32" x14ac:dyDescent="0.35">
      <c r="A121" s="881"/>
      <c r="B121" s="881"/>
      <c r="C121" s="881"/>
      <c r="D121" s="881"/>
      <c r="E121" s="881"/>
      <c r="F121" s="881"/>
      <c r="G121" s="881"/>
      <c r="H121" s="881"/>
      <c r="I121" s="881"/>
      <c r="J121" s="881"/>
      <c r="K121" s="881"/>
      <c r="L121" s="881"/>
      <c r="M121" s="881"/>
      <c r="N121" s="881"/>
      <c r="O121" s="881"/>
      <c r="P121" s="881"/>
      <c r="Q121" s="881"/>
      <c r="R121" s="881"/>
      <c r="S121" s="881"/>
      <c r="T121" s="881"/>
      <c r="U121" s="881"/>
      <c r="V121" s="881"/>
      <c r="W121" s="881"/>
      <c r="X121" s="881"/>
      <c r="Y121" s="881"/>
      <c r="Z121" s="881"/>
      <c r="AA121" s="881"/>
      <c r="AB121" s="881"/>
      <c r="AC121" s="881"/>
      <c r="AD121" s="881"/>
      <c r="AE121" s="881"/>
      <c r="AF121" s="881"/>
    </row>
    <row r="122" spans="1:32" x14ac:dyDescent="0.35">
      <c r="A122" s="881"/>
      <c r="B122" s="881"/>
      <c r="C122" s="881"/>
      <c r="D122" s="881"/>
      <c r="E122" s="881"/>
      <c r="F122" s="881"/>
      <c r="G122" s="881"/>
      <c r="H122" s="881"/>
      <c r="I122" s="881"/>
      <c r="J122" s="881"/>
      <c r="K122" s="881"/>
      <c r="L122" s="881"/>
      <c r="M122" s="881"/>
      <c r="N122" s="881"/>
      <c r="O122" s="881"/>
      <c r="P122" s="881"/>
      <c r="Q122" s="881"/>
      <c r="R122" s="881"/>
      <c r="S122" s="881"/>
      <c r="T122" s="881"/>
      <c r="U122" s="881"/>
      <c r="V122" s="881"/>
      <c r="W122" s="881"/>
      <c r="X122" s="881"/>
      <c r="Y122" s="881"/>
      <c r="Z122" s="881"/>
      <c r="AA122" s="881"/>
      <c r="AB122" s="881"/>
      <c r="AC122" s="881"/>
      <c r="AD122" s="881"/>
      <c r="AE122" s="881"/>
      <c r="AF122" s="881"/>
    </row>
    <row r="123" spans="1:32" x14ac:dyDescent="0.35">
      <c r="A123" s="881"/>
      <c r="B123" s="881"/>
      <c r="C123" s="881"/>
      <c r="D123" s="881"/>
      <c r="E123" s="881"/>
      <c r="F123" s="881"/>
      <c r="G123" s="881"/>
      <c r="H123" s="881"/>
      <c r="I123" s="881"/>
      <c r="J123" s="881"/>
      <c r="K123" s="881"/>
      <c r="L123" s="881"/>
      <c r="M123" s="881"/>
      <c r="N123" s="881"/>
      <c r="O123" s="881"/>
      <c r="P123" s="881"/>
      <c r="Q123" s="881"/>
      <c r="R123" s="881"/>
      <c r="S123" s="881"/>
      <c r="T123" s="881"/>
      <c r="U123" s="881"/>
      <c r="V123" s="881"/>
      <c r="W123" s="881"/>
      <c r="X123" s="881"/>
      <c r="Y123" s="881"/>
      <c r="Z123" s="881"/>
      <c r="AA123" s="881"/>
      <c r="AB123" s="881"/>
      <c r="AC123" s="881"/>
      <c r="AD123" s="881"/>
      <c r="AE123" s="881"/>
      <c r="AF123" s="881"/>
    </row>
    <row r="124" spans="1:32" x14ac:dyDescent="0.35">
      <c r="A124" s="881"/>
      <c r="B124" s="881"/>
      <c r="C124" s="881"/>
      <c r="D124" s="881"/>
      <c r="E124" s="881"/>
      <c r="F124" s="881"/>
      <c r="G124" s="881"/>
      <c r="H124" s="881"/>
      <c r="I124" s="881"/>
      <c r="J124" s="881"/>
      <c r="K124" s="881"/>
      <c r="L124" s="881"/>
      <c r="M124" s="881"/>
      <c r="N124" s="881"/>
      <c r="O124" s="881"/>
      <c r="P124" s="881"/>
      <c r="Q124" s="881"/>
      <c r="R124" s="881"/>
      <c r="S124" s="881"/>
      <c r="T124" s="881"/>
      <c r="U124" s="881"/>
      <c r="V124" s="881"/>
      <c r="W124" s="881"/>
      <c r="X124" s="881"/>
      <c r="Y124" s="881"/>
      <c r="Z124" s="881"/>
      <c r="AA124" s="881"/>
      <c r="AB124" s="881"/>
      <c r="AC124" s="881"/>
      <c r="AD124" s="881"/>
      <c r="AE124" s="881"/>
      <c r="AF124" s="881"/>
    </row>
    <row r="125" spans="1:32" x14ac:dyDescent="0.35">
      <c r="A125" s="881"/>
      <c r="B125" s="881"/>
      <c r="C125" s="881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881"/>
      <c r="O125" s="881"/>
      <c r="P125" s="881"/>
      <c r="Q125" s="881"/>
      <c r="R125" s="881"/>
      <c r="S125" s="881"/>
      <c r="T125" s="881"/>
      <c r="U125" s="881"/>
      <c r="V125" s="881"/>
      <c r="W125" s="881"/>
      <c r="X125" s="881"/>
      <c r="Y125" s="881"/>
      <c r="Z125" s="881"/>
      <c r="AA125" s="881"/>
      <c r="AB125" s="881"/>
      <c r="AC125" s="881"/>
      <c r="AD125" s="881"/>
      <c r="AE125" s="881"/>
      <c r="AF125" s="881"/>
    </row>
    <row r="126" spans="1:32" x14ac:dyDescent="0.35">
      <c r="A126" s="881"/>
      <c r="B126" s="881"/>
      <c r="C126" s="881"/>
      <c r="D126" s="881"/>
      <c r="E126" s="881"/>
      <c r="F126" s="881"/>
      <c r="G126" s="881"/>
      <c r="H126" s="881"/>
      <c r="I126" s="881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</row>
    <row r="127" spans="1:32" x14ac:dyDescent="0.35">
      <c r="A127" s="881"/>
      <c r="B127" s="881"/>
      <c r="C127" s="881"/>
      <c r="D127" s="881"/>
      <c r="E127" s="881"/>
      <c r="F127" s="881"/>
      <c r="G127" s="881"/>
      <c r="H127" s="881"/>
      <c r="I127" s="881"/>
      <c r="J127" s="881"/>
      <c r="K127" s="881"/>
      <c r="L127" s="881"/>
      <c r="M127" s="881"/>
      <c r="N127" s="881"/>
      <c r="O127" s="881"/>
      <c r="P127" s="881"/>
      <c r="Q127" s="881"/>
      <c r="R127" s="881"/>
      <c r="S127" s="881"/>
      <c r="T127" s="881"/>
      <c r="U127" s="881"/>
      <c r="V127" s="881"/>
      <c r="W127" s="881"/>
      <c r="X127" s="881"/>
      <c r="Y127" s="881"/>
      <c r="Z127" s="881"/>
      <c r="AA127" s="881"/>
      <c r="AB127" s="881"/>
      <c r="AC127" s="881"/>
      <c r="AD127" s="881"/>
      <c r="AE127" s="881"/>
      <c r="AF127" s="881"/>
    </row>
    <row r="128" spans="1:32" x14ac:dyDescent="0.35">
      <c r="A128" s="881"/>
      <c r="B128" s="881"/>
      <c r="C128" s="881"/>
      <c r="D128" s="881"/>
      <c r="E128" s="881"/>
      <c r="F128" s="881"/>
      <c r="G128" s="881"/>
      <c r="H128" s="881"/>
      <c r="I128" s="881"/>
      <c r="J128" s="881"/>
      <c r="K128" s="881"/>
      <c r="L128" s="881"/>
      <c r="M128" s="881"/>
      <c r="N128" s="881"/>
      <c r="O128" s="881"/>
      <c r="P128" s="881"/>
      <c r="Q128" s="881"/>
      <c r="R128" s="881"/>
      <c r="S128" s="881"/>
      <c r="T128" s="881"/>
      <c r="U128" s="881"/>
      <c r="V128" s="881"/>
      <c r="W128" s="881"/>
      <c r="X128" s="881"/>
      <c r="Y128" s="881"/>
      <c r="Z128" s="881"/>
      <c r="AA128" s="881"/>
      <c r="AB128" s="881"/>
      <c r="AC128" s="881"/>
      <c r="AD128" s="881"/>
      <c r="AE128" s="881"/>
      <c r="AF128" s="881"/>
    </row>
    <row r="129" spans="1:32" x14ac:dyDescent="0.35">
      <c r="A129" s="881"/>
      <c r="B129" s="881"/>
      <c r="C129" s="881"/>
      <c r="D129" s="881"/>
      <c r="E129" s="881"/>
      <c r="F129" s="881"/>
      <c r="G129" s="881"/>
      <c r="H129" s="881"/>
      <c r="I129" s="881"/>
      <c r="J129" s="881"/>
      <c r="K129" s="881"/>
      <c r="L129" s="881"/>
      <c r="M129" s="881"/>
      <c r="N129" s="881"/>
      <c r="O129" s="881"/>
      <c r="P129" s="881"/>
      <c r="Q129" s="881"/>
      <c r="R129" s="881"/>
      <c r="S129" s="881"/>
      <c r="T129" s="881"/>
      <c r="U129" s="881"/>
      <c r="V129" s="881"/>
      <c r="W129" s="881"/>
      <c r="X129" s="881"/>
      <c r="Y129" s="881"/>
      <c r="Z129" s="881"/>
      <c r="AA129" s="881"/>
      <c r="AB129" s="881"/>
      <c r="AC129" s="881"/>
      <c r="AD129" s="881"/>
      <c r="AE129" s="881"/>
      <c r="AF129" s="881"/>
    </row>
    <row r="130" spans="1:32" x14ac:dyDescent="0.35">
      <c r="A130" s="881"/>
      <c r="B130" s="881"/>
      <c r="C130" s="881"/>
      <c r="D130" s="881"/>
      <c r="E130" s="881"/>
      <c r="F130" s="881"/>
      <c r="G130" s="881"/>
      <c r="H130" s="881"/>
      <c r="I130" s="881"/>
      <c r="J130" s="881"/>
      <c r="K130" s="881"/>
      <c r="L130" s="881"/>
      <c r="M130" s="881"/>
      <c r="N130" s="881"/>
      <c r="O130" s="881"/>
      <c r="P130" s="881"/>
      <c r="Q130" s="881"/>
      <c r="R130" s="881"/>
      <c r="S130" s="881"/>
      <c r="T130" s="881"/>
      <c r="U130" s="881"/>
      <c r="V130" s="881"/>
      <c r="W130" s="881"/>
      <c r="X130" s="881"/>
      <c r="Y130" s="881"/>
      <c r="Z130" s="881"/>
      <c r="AA130" s="881"/>
      <c r="AB130" s="881"/>
      <c r="AC130" s="881"/>
      <c r="AD130" s="881"/>
      <c r="AE130" s="881"/>
      <c r="AF130" s="881"/>
    </row>
    <row r="131" spans="1:32" x14ac:dyDescent="0.35">
      <c r="A131" s="881"/>
      <c r="B131" s="881"/>
      <c r="C131" s="881"/>
      <c r="D131" s="881"/>
      <c r="E131" s="881"/>
      <c r="F131" s="881"/>
      <c r="G131" s="881"/>
      <c r="H131" s="881"/>
      <c r="I131" s="881"/>
      <c r="J131" s="881"/>
      <c r="K131" s="881"/>
      <c r="L131" s="881"/>
      <c r="M131" s="881"/>
      <c r="N131" s="881"/>
      <c r="O131" s="881"/>
      <c r="P131" s="881"/>
      <c r="Q131" s="881"/>
      <c r="R131" s="881"/>
      <c r="S131" s="881"/>
      <c r="T131" s="881"/>
      <c r="U131" s="881"/>
      <c r="V131" s="881"/>
      <c r="W131" s="881"/>
      <c r="X131" s="881"/>
      <c r="Y131" s="881"/>
      <c r="Z131" s="881"/>
      <c r="AA131" s="881"/>
      <c r="AB131" s="881"/>
      <c r="AC131" s="881"/>
      <c r="AD131" s="881"/>
      <c r="AE131" s="881"/>
      <c r="AF131" s="881"/>
    </row>
    <row r="132" spans="1:32" x14ac:dyDescent="0.35">
      <c r="A132" s="881"/>
      <c r="B132" s="881"/>
      <c r="C132" s="881"/>
      <c r="D132" s="881"/>
      <c r="E132" s="881"/>
      <c r="F132" s="881"/>
      <c r="G132" s="881"/>
      <c r="H132" s="881"/>
      <c r="I132" s="881"/>
      <c r="J132" s="881"/>
      <c r="K132" s="881"/>
      <c r="L132" s="881"/>
      <c r="M132" s="881"/>
      <c r="N132" s="881"/>
      <c r="O132" s="881"/>
      <c r="P132" s="881"/>
      <c r="Q132" s="881"/>
      <c r="R132" s="881"/>
      <c r="S132" s="881"/>
      <c r="T132" s="881"/>
      <c r="U132" s="881"/>
      <c r="V132" s="881"/>
      <c r="W132" s="881"/>
      <c r="X132" s="881"/>
      <c r="Y132" s="881"/>
      <c r="Z132" s="881"/>
      <c r="AA132" s="881"/>
      <c r="AB132" s="881"/>
      <c r="AC132" s="881"/>
      <c r="AD132" s="881"/>
      <c r="AE132" s="881"/>
      <c r="AF132" s="881"/>
    </row>
    <row r="133" spans="1:32" x14ac:dyDescent="0.35">
      <c r="A133" s="881"/>
      <c r="B133" s="881"/>
      <c r="C133" s="881"/>
      <c r="D133" s="881"/>
      <c r="E133" s="881"/>
      <c r="F133" s="881"/>
      <c r="G133" s="881"/>
      <c r="H133" s="881"/>
      <c r="I133" s="881"/>
      <c r="J133" s="881"/>
      <c r="K133" s="881"/>
      <c r="L133" s="881"/>
      <c r="M133" s="881"/>
      <c r="N133" s="881"/>
      <c r="O133" s="881"/>
      <c r="P133" s="881"/>
      <c r="Q133" s="881"/>
      <c r="R133" s="881"/>
      <c r="S133" s="881"/>
      <c r="T133" s="881"/>
      <c r="U133" s="881"/>
      <c r="V133" s="881"/>
      <c r="W133" s="881"/>
      <c r="X133" s="881"/>
      <c r="Y133" s="881"/>
      <c r="Z133" s="881"/>
      <c r="AA133" s="881"/>
      <c r="AB133" s="881"/>
      <c r="AC133" s="881"/>
      <c r="AD133" s="881"/>
      <c r="AE133" s="881"/>
      <c r="AF133" s="881"/>
    </row>
    <row r="134" spans="1:32" x14ac:dyDescent="0.35">
      <c r="A134" s="881"/>
      <c r="B134" s="881"/>
      <c r="C134" s="881"/>
      <c r="D134" s="881"/>
      <c r="E134" s="881"/>
      <c r="F134" s="881"/>
      <c r="G134" s="881"/>
      <c r="H134" s="881"/>
      <c r="I134" s="881"/>
      <c r="J134" s="881"/>
      <c r="K134" s="881"/>
      <c r="L134" s="881"/>
      <c r="M134" s="881"/>
      <c r="N134" s="881"/>
      <c r="O134" s="881"/>
      <c r="P134" s="881"/>
      <c r="Q134" s="881"/>
      <c r="R134" s="881"/>
      <c r="S134" s="881"/>
      <c r="T134" s="881"/>
      <c r="U134" s="881"/>
      <c r="V134" s="881"/>
      <c r="W134" s="881"/>
      <c r="X134" s="881"/>
      <c r="Y134" s="881"/>
      <c r="Z134" s="881"/>
      <c r="AA134" s="881"/>
      <c r="AB134" s="881"/>
      <c r="AC134" s="881"/>
      <c r="AD134" s="881"/>
      <c r="AE134" s="881"/>
      <c r="AF134" s="881"/>
    </row>
    <row r="135" spans="1:32" x14ac:dyDescent="0.35">
      <c r="A135" s="881"/>
      <c r="B135" s="881"/>
      <c r="C135" s="881"/>
      <c r="D135" s="881"/>
      <c r="E135" s="881"/>
      <c r="F135" s="881"/>
      <c r="G135" s="881"/>
      <c r="H135" s="881"/>
      <c r="I135" s="881"/>
      <c r="J135" s="881"/>
      <c r="K135" s="881"/>
      <c r="L135" s="881"/>
      <c r="M135" s="881"/>
      <c r="N135" s="881"/>
      <c r="O135" s="881"/>
      <c r="P135" s="881"/>
      <c r="Q135" s="881"/>
      <c r="R135" s="881"/>
      <c r="S135" s="881"/>
      <c r="T135" s="881"/>
      <c r="U135" s="881"/>
      <c r="V135" s="881"/>
      <c r="W135" s="881"/>
      <c r="X135" s="881"/>
      <c r="Y135" s="881"/>
      <c r="Z135" s="881"/>
      <c r="AA135" s="881"/>
      <c r="AB135" s="881"/>
      <c r="AC135" s="881"/>
      <c r="AD135" s="881"/>
      <c r="AE135" s="881"/>
      <c r="AF135" s="881"/>
    </row>
    <row r="136" spans="1:32" x14ac:dyDescent="0.35">
      <c r="A136" s="881"/>
      <c r="B136" s="881"/>
      <c r="C136" s="881"/>
      <c r="D136" s="881"/>
      <c r="E136" s="881"/>
      <c r="F136" s="881"/>
      <c r="G136" s="881"/>
      <c r="H136" s="881"/>
      <c r="I136" s="881"/>
      <c r="J136" s="881"/>
      <c r="K136" s="881"/>
      <c r="L136" s="881"/>
      <c r="M136" s="881"/>
      <c r="N136" s="881"/>
      <c r="O136" s="881"/>
      <c r="P136" s="881"/>
      <c r="Q136" s="881"/>
      <c r="R136" s="881"/>
      <c r="S136" s="881"/>
      <c r="T136" s="881"/>
      <c r="U136" s="881"/>
      <c r="V136" s="881"/>
      <c r="W136" s="881"/>
      <c r="X136" s="881"/>
      <c r="Y136" s="881"/>
      <c r="Z136" s="881"/>
      <c r="AA136" s="881"/>
      <c r="AB136" s="881"/>
      <c r="AC136" s="881"/>
      <c r="AD136" s="881"/>
      <c r="AE136" s="881"/>
      <c r="AF136" s="881"/>
    </row>
    <row r="137" spans="1:32" x14ac:dyDescent="0.35">
      <c r="A137" s="881"/>
      <c r="B137" s="881"/>
      <c r="C137" s="881"/>
      <c r="D137" s="881"/>
      <c r="E137" s="881"/>
      <c r="F137" s="881"/>
      <c r="G137" s="881"/>
      <c r="H137" s="881"/>
      <c r="I137" s="881"/>
      <c r="J137" s="881"/>
      <c r="K137" s="881"/>
      <c r="L137" s="881"/>
      <c r="M137" s="881"/>
      <c r="N137" s="881"/>
      <c r="O137" s="881"/>
      <c r="P137" s="881"/>
      <c r="Q137" s="881"/>
      <c r="R137" s="881"/>
      <c r="S137" s="881"/>
      <c r="T137" s="881"/>
      <c r="U137" s="881"/>
      <c r="V137" s="881"/>
      <c r="W137" s="881"/>
      <c r="X137" s="881"/>
      <c r="Y137" s="881"/>
      <c r="Z137" s="881"/>
      <c r="AA137" s="881"/>
      <c r="AB137" s="881"/>
      <c r="AC137" s="881"/>
      <c r="AD137" s="881"/>
      <c r="AE137" s="881"/>
      <c r="AF137" s="881"/>
    </row>
    <row r="138" spans="1:32" x14ac:dyDescent="0.35">
      <c r="A138" s="881"/>
      <c r="B138" s="881"/>
      <c r="C138" s="881"/>
      <c r="D138" s="881"/>
      <c r="E138" s="881"/>
      <c r="F138" s="881"/>
      <c r="G138" s="881"/>
      <c r="H138" s="881"/>
      <c r="I138" s="881"/>
      <c r="J138" s="881"/>
      <c r="K138" s="881"/>
      <c r="L138" s="881"/>
      <c r="M138" s="881"/>
      <c r="N138" s="881"/>
      <c r="O138" s="881"/>
      <c r="P138" s="881"/>
      <c r="Q138" s="881"/>
      <c r="R138" s="881"/>
      <c r="S138" s="881"/>
      <c r="T138" s="881"/>
      <c r="U138" s="881"/>
      <c r="V138" s="881"/>
      <c r="W138" s="881"/>
      <c r="X138" s="881"/>
      <c r="Y138" s="881"/>
      <c r="Z138" s="881"/>
      <c r="AA138" s="881"/>
      <c r="AB138" s="881"/>
      <c r="AC138" s="881"/>
      <c r="AD138" s="881"/>
      <c r="AE138" s="881"/>
      <c r="AF138" s="881"/>
    </row>
    <row r="139" spans="1:32" x14ac:dyDescent="0.35">
      <c r="A139" s="881"/>
      <c r="B139" s="881"/>
      <c r="C139" s="881"/>
      <c r="D139" s="881"/>
      <c r="E139" s="881"/>
      <c r="F139" s="881"/>
      <c r="G139" s="881"/>
      <c r="H139" s="881"/>
      <c r="I139" s="881"/>
      <c r="J139" s="881"/>
      <c r="K139" s="881"/>
      <c r="L139" s="881"/>
      <c r="M139" s="881"/>
      <c r="N139" s="881"/>
      <c r="O139" s="881"/>
      <c r="P139" s="881"/>
      <c r="Q139" s="881"/>
      <c r="R139" s="881"/>
      <c r="S139" s="881"/>
      <c r="T139" s="881"/>
      <c r="U139" s="881"/>
      <c r="V139" s="881"/>
      <c r="W139" s="881"/>
      <c r="X139" s="881"/>
      <c r="Y139" s="881"/>
      <c r="Z139" s="881"/>
      <c r="AA139" s="881"/>
      <c r="AB139" s="881"/>
      <c r="AC139" s="881"/>
      <c r="AD139" s="881"/>
      <c r="AE139" s="881"/>
      <c r="AF139" s="881"/>
    </row>
    <row r="140" spans="1:32" x14ac:dyDescent="0.35">
      <c r="A140" s="881"/>
      <c r="B140" s="881"/>
      <c r="C140" s="881"/>
      <c r="D140" s="881"/>
      <c r="E140" s="881"/>
      <c r="F140" s="881"/>
      <c r="G140" s="881"/>
      <c r="H140" s="881"/>
      <c r="I140" s="881"/>
      <c r="J140" s="881"/>
      <c r="K140" s="881"/>
      <c r="L140" s="881"/>
      <c r="M140" s="881"/>
      <c r="N140" s="881"/>
      <c r="O140" s="881"/>
      <c r="P140" s="881"/>
      <c r="Q140" s="881"/>
      <c r="R140" s="881"/>
      <c r="S140" s="881"/>
      <c r="T140" s="881"/>
      <c r="U140" s="881"/>
      <c r="V140" s="881"/>
      <c r="W140" s="881"/>
      <c r="X140" s="881"/>
      <c r="Y140" s="881"/>
      <c r="Z140" s="881"/>
      <c r="AA140" s="881"/>
      <c r="AB140" s="881"/>
      <c r="AC140" s="881"/>
      <c r="AD140" s="881"/>
      <c r="AE140" s="881"/>
      <c r="AF140" s="881"/>
    </row>
    <row r="141" spans="1:32" x14ac:dyDescent="0.35">
      <c r="A141" s="881"/>
      <c r="B141" s="881"/>
      <c r="C141" s="881"/>
      <c r="D141" s="881"/>
      <c r="E141" s="881"/>
      <c r="F141" s="881"/>
      <c r="G141" s="881"/>
      <c r="H141" s="881"/>
      <c r="I141" s="881"/>
      <c r="J141" s="881"/>
      <c r="K141" s="881"/>
      <c r="L141" s="881"/>
      <c r="M141" s="881"/>
      <c r="N141" s="881"/>
      <c r="O141" s="881"/>
      <c r="P141" s="881"/>
      <c r="Q141" s="881"/>
      <c r="R141" s="881"/>
      <c r="S141" s="881"/>
      <c r="T141" s="881"/>
      <c r="U141" s="881"/>
      <c r="V141" s="881"/>
      <c r="W141" s="881"/>
      <c r="X141" s="881"/>
      <c r="Y141" s="881"/>
      <c r="Z141" s="881"/>
      <c r="AA141" s="881"/>
      <c r="AB141" s="881"/>
      <c r="AC141" s="881"/>
      <c r="AD141" s="881"/>
      <c r="AE141" s="881"/>
      <c r="AF141" s="881"/>
    </row>
    <row r="142" spans="1:32" x14ac:dyDescent="0.35">
      <c r="A142" s="881"/>
      <c r="B142" s="881"/>
      <c r="C142" s="881"/>
      <c r="D142" s="881"/>
      <c r="E142" s="881"/>
      <c r="F142" s="881"/>
      <c r="G142" s="881"/>
      <c r="H142" s="881"/>
      <c r="I142" s="881"/>
      <c r="J142" s="881"/>
      <c r="K142" s="881"/>
      <c r="L142" s="881"/>
      <c r="M142" s="881"/>
      <c r="N142" s="881"/>
      <c r="O142" s="881"/>
      <c r="P142" s="881"/>
      <c r="Q142" s="881"/>
      <c r="R142" s="881"/>
      <c r="S142" s="881"/>
      <c r="T142" s="881"/>
      <c r="U142" s="881"/>
      <c r="V142" s="881"/>
      <c r="W142" s="881"/>
      <c r="X142" s="881"/>
      <c r="Y142" s="881"/>
      <c r="Z142" s="881"/>
      <c r="AA142" s="881"/>
      <c r="AB142" s="881"/>
      <c r="AC142" s="881"/>
      <c r="AD142" s="881"/>
      <c r="AE142" s="881"/>
      <c r="AF142" s="881"/>
    </row>
    <row r="143" spans="1:32" x14ac:dyDescent="0.35">
      <c r="A143" s="881"/>
      <c r="B143" s="881"/>
      <c r="C143" s="881"/>
      <c r="D143" s="881"/>
      <c r="E143" s="881"/>
      <c r="F143" s="881"/>
      <c r="G143" s="881"/>
      <c r="H143" s="881"/>
      <c r="I143" s="881"/>
      <c r="J143" s="881"/>
      <c r="K143" s="881"/>
      <c r="L143" s="881"/>
      <c r="M143" s="881"/>
      <c r="N143" s="881"/>
      <c r="O143" s="881"/>
      <c r="P143" s="881"/>
      <c r="Q143" s="881"/>
      <c r="R143" s="881"/>
      <c r="S143" s="881"/>
      <c r="T143" s="881"/>
      <c r="U143" s="881"/>
      <c r="V143" s="881"/>
      <c r="W143" s="881"/>
      <c r="X143" s="881"/>
      <c r="Y143" s="881"/>
      <c r="Z143" s="881"/>
      <c r="AA143" s="881"/>
      <c r="AB143" s="881"/>
      <c r="AC143" s="881"/>
      <c r="AD143" s="881"/>
      <c r="AE143" s="881"/>
      <c r="AF143" s="881"/>
    </row>
    <row r="144" spans="1:32" x14ac:dyDescent="0.35">
      <c r="A144" s="881"/>
      <c r="B144" s="881"/>
      <c r="C144" s="881"/>
      <c r="D144" s="881"/>
      <c r="E144" s="881"/>
      <c r="F144" s="881"/>
      <c r="G144" s="881"/>
      <c r="H144" s="881"/>
      <c r="I144" s="881"/>
      <c r="J144" s="881"/>
      <c r="K144" s="881"/>
      <c r="L144" s="881"/>
      <c r="M144" s="881"/>
      <c r="N144" s="881"/>
      <c r="O144" s="881"/>
      <c r="P144" s="881"/>
      <c r="Q144" s="881"/>
      <c r="R144" s="881"/>
      <c r="S144" s="881"/>
      <c r="T144" s="881"/>
      <c r="U144" s="881"/>
      <c r="V144" s="881"/>
      <c r="W144" s="881"/>
      <c r="X144" s="881"/>
      <c r="Y144" s="881"/>
      <c r="Z144" s="881"/>
      <c r="AA144" s="881"/>
      <c r="AB144" s="881"/>
      <c r="AC144" s="881"/>
      <c r="AD144" s="881"/>
      <c r="AE144" s="881"/>
      <c r="AF144" s="881"/>
    </row>
    <row r="145" spans="1:32" x14ac:dyDescent="0.35">
      <c r="A145" s="881"/>
      <c r="B145" s="881"/>
      <c r="C145" s="881"/>
      <c r="D145" s="881"/>
      <c r="E145" s="881"/>
      <c r="F145" s="881"/>
      <c r="G145" s="881"/>
      <c r="H145" s="881"/>
      <c r="I145" s="881"/>
      <c r="J145" s="881"/>
      <c r="K145" s="881"/>
      <c r="L145" s="881"/>
      <c r="M145" s="881"/>
      <c r="N145" s="881"/>
      <c r="O145" s="881"/>
      <c r="P145" s="881"/>
      <c r="Q145" s="881"/>
      <c r="R145" s="881"/>
      <c r="S145" s="881"/>
      <c r="T145" s="881"/>
      <c r="U145" s="881"/>
      <c r="V145" s="881"/>
      <c r="W145" s="881"/>
      <c r="X145" s="881"/>
      <c r="Y145" s="881"/>
      <c r="Z145" s="881"/>
      <c r="AA145" s="881"/>
      <c r="AB145" s="881"/>
      <c r="AC145" s="881"/>
      <c r="AD145" s="881"/>
      <c r="AE145" s="881"/>
      <c r="AF145" s="881"/>
    </row>
    <row r="146" spans="1:32" x14ac:dyDescent="0.35">
      <c r="A146" s="881"/>
      <c r="B146" s="881"/>
      <c r="C146" s="881"/>
      <c r="D146" s="881"/>
      <c r="E146" s="881"/>
      <c r="F146" s="881"/>
      <c r="G146" s="881"/>
      <c r="H146" s="881"/>
      <c r="I146" s="881"/>
      <c r="J146" s="881"/>
      <c r="K146" s="881"/>
      <c r="L146" s="881"/>
      <c r="M146" s="881"/>
      <c r="N146" s="881"/>
      <c r="O146" s="881"/>
      <c r="P146" s="881"/>
      <c r="Q146" s="881"/>
      <c r="R146" s="881"/>
      <c r="S146" s="881"/>
      <c r="T146" s="881"/>
      <c r="U146" s="881"/>
      <c r="V146" s="881"/>
      <c r="W146" s="881"/>
      <c r="X146" s="881"/>
      <c r="Y146" s="881"/>
      <c r="Z146" s="881"/>
      <c r="AA146" s="881"/>
      <c r="AB146" s="881"/>
      <c r="AC146" s="881"/>
      <c r="AD146" s="881"/>
      <c r="AE146" s="881"/>
      <c r="AF146" s="881"/>
    </row>
    <row r="147" spans="1:32" x14ac:dyDescent="0.35">
      <c r="A147" s="881"/>
      <c r="B147" s="881"/>
      <c r="C147" s="881"/>
      <c r="D147" s="881"/>
      <c r="E147" s="881"/>
      <c r="F147" s="881"/>
      <c r="G147" s="881"/>
      <c r="H147" s="881"/>
      <c r="I147" s="881"/>
      <c r="J147" s="881"/>
      <c r="K147" s="881"/>
      <c r="L147" s="881"/>
      <c r="M147" s="881"/>
      <c r="N147" s="881"/>
      <c r="O147" s="881"/>
      <c r="P147" s="881"/>
      <c r="Q147" s="881"/>
      <c r="R147" s="881"/>
      <c r="S147" s="881"/>
      <c r="T147" s="881"/>
      <c r="U147" s="88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</row>
    <row r="148" spans="1:32" x14ac:dyDescent="0.35">
      <c r="A148" s="881"/>
      <c r="B148" s="881"/>
      <c r="C148" s="881"/>
      <c r="D148" s="881"/>
      <c r="E148" s="881"/>
      <c r="F148" s="881"/>
      <c r="G148" s="881"/>
      <c r="H148" s="881"/>
      <c r="I148" s="881"/>
      <c r="J148" s="881"/>
      <c r="K148" s="881"/>
      <c r="L148" s="881"/>
      <c r="M148" s="881"/>
      <c r="N148" s="881"/>
      <c r="O148" s="881"/>
      <c r="P148" s="881"/>
      <c r="Q148" s="881"/>
      <c r="R148" s="881"/>
      <c r="S148" s="881"/>
      <c r="T148" s="881"/>
      <c r="U148" s="881"/>
      <c r="V148" s="881"/>
      <c r="W148" s="881"/>
      <c r="X148" s="881"/>
      <c r="Y148" s="881"/>
      <c r="Z148" s="881"/>
      <c r="AA148" s="881"/>
      <c r="AB148" s="881"/>
      <c r="AC148" s="881"/>
      <c r="AD148" s="881"/>
      <c r="AE148" s="881"/>
      <c r="AF148" s="881"/>
    </row>
    <row r="149" spans="1:32" x14ac:dyDescent="0.35">
      <c r="A149" s="881"/>
      <c r="B149" s="881"/>
      <c r="C149" s="881"/>
      <c r="D149" s="881"/>
      <c r="E149" s="881"/>
      <c r="F149" s="881"/>
      <c r="G149" s="881"/>
      <c r="H149" s="881"/>
      <c r="I149" s="881"/>
      <c r="J149" s="881"/>
      <c r="K149" s="881"/>
      <c r="L149" s="881"/>
      <c r="M149" s="881"/>
      <c r="N149" s="881"/>
      <c r="O149" s="881"/>
      <c r="P149" s="881"/>
      <c r="Q149" s="881"/>
      <c r="R149" s="881"/>
      <c r="S149" s="881"/>
      <c r="T149" s="881"/>
      <c r="U149" s="881"/>
      <c r="V149" s="881"/>
      <c r="W149" s="881"/>
      <c r="X149" s="881"/>
      <c r="Y149" s="881"/>
      <c r="Z149" s="881"/>
      <c r="AA149" s="881"/>
      <c r="AB149" s="881"/>
      <c r="AC149" s="881"/>
      <c r="AD149" s="881"/>
      <c r="AE149" s="881"/>
      <c r="AF149" s="881"/>
    </row>
    <row r="150" spans="1:32" x14ac:dyDescent="0.35">
      <c r="A150" s="881"/>
      <c r="B150" s="881"/>
      <c r="C150" s="881"/>
      <c r="D150" s="881"/>
      <c r="E150" s="881"/>
      <c r="F150" s="881"/>
      <c r="G150" s="881"/>
      <c r="H150" s="881"/>
      <c r="I150" s="881"/>
      <c r="J150" s="881"/>
      <c r="K150" s="881"/>
      <c r="L150" s="881"/>
      <c r="M150" s="881"/>
      <c r="N150" s="881"/>
      <c r="O150" s="881"/>
      <c r="P150" s="881"/>
      <c r="Q150" s="881"/>
      <c r="R150" s="881"/>
      <c r="S150" s="881"/>
      <c r="T150" s="881"/>
      <c r="U150" s="881"/>
      <c r="V150" s="881"/>
      <c r="W150" s="881"/>
      <c r="X150" s="881"/>
      <c r="Y150" s="881"/>
      <c r="Z150" s="881"/>
      <c r="AA150" s="881"/>
      <c r="AB150" s="881"/>
      <c r="AC150" s="881"/>
      <c r="AD150" s="881"/>
      <c r="AE150" s="881"/>
      <c r="AF150" s="881"/>
    </row>
    <row r="151" spans="1:32" x14ac:dyDescent="0.35">
      <c r="A151" s="881"/>
      <c r="B151" s="881"/>
      <c r="C151" s="881"/>
      <c r="D151" s="881"/>
      <c r="E151" s="881"/>
      <c r="F151" s="881"/>
      <c r="G151" s="881"/>
      <c r="H151" s="881"/>
      <c r="I151" s="881"/>
      <c r="J151" s="881"/>
      <c r="K151" s="881"/>
      <c r="L151" s="881"/>
      <c r="M151" s="881"/>
      <c r="N151" s="881"/>
      <c r="O151" s="881"/>
      <c r="P151" s="881"/>
      <c r="Q151" s="881"/>
      <c r="R151" s="881"/>
      <c r="S151" s="881"/>
      <c r="T151" s="881"/>
      <c r="U151" s="881"/>
      <c r="V151" s="881"/>
      <c r="W151" s="881"/>
      <c r="X151" s="881"/>
      <c r="Y151" s="881"/>
      <c r="Z151" s="881"/>
      <c r="AA151" s="881"/>
      <c r="AB151" s="881"/>
      <c r="AC151" s="881"/>
      <c r="AD151" s="881"/>
      <c r="AE151" s="881"/>
      <c r="AF151" s="881"/>
    </row>
    <row r="152" spans="1:32" x14ac:dyDescent="0.35">
      <c r="A152" s="881"/>
      <c r="B152" s="881"/>
      <c r="C152" s="881"/>
      <c r="D152" s="881"/>
      <c r="E152" s="881"/>
      <c r="F152" s="881"/>
      <c r="G152" s="881"/>
      <c r="H152" s="881"/>
      <c r="I152" s="881"/>
      <c r="J152" s="881"/>
      <c r="K152" s="881"/>
      <c r="L152" s="881"/>
      <c r="M152" s="881"/>
      <c r="N152" s="881"/>
      <c r="O152" s="881"/>
      <c r="P152" s="881"/>
      <c r="Q152" s="881"/>
      <c r="R152" s="881"/>
      <c r="S152" s="881"/>
      <c r="T152" s="881"/>
      <c r="U152" s="881"/>
      <c r="V152" s="881"/>
      <c r="W152" s="881"/>
      <c r="X152" s="881"/>
      <c r="Y152" s="881"/>
      <c r="Z152" s="881"/>
      <c r="AA152" s="881"/>
      <c r="AB152" s="881"/>
      <c r="AC152" s="881"/>
      <c r="AD152" s="881"/>
      <c r="AE152" s="881"/>
      <c r="AF152" s="881"/>
    </row>
    <row r="153" spans="1:32" x14ac:dyDescent="0.35">
      <c r="A153" s="881"/>
      <c r="B153" s="881"/>
      <c r="C153" s="881"/>
      <c r="D153" s="881"/>
      <c r="E153" s="881"/>
      <c r="F153" s="881"/>
      <c r="G153" s="881"/>
      <c r="H153" s="881"/>
      <c r="I153" s="881"/>
      <c r="J153" s="881"/>
      <c r="K153" s="881"/>
      <c r="L153" s="881"/>
      <c r="M153" s="881"/>
      <c r="N153" s="881"/>
      <c r="O153" s="881"/>
      <c r="P153" s="881"/>
      <c r="Q153" s="881"/>
      <c r="R153" s="881"/>
      <c r="S153" s="881"/>
      <c r="T153" s="881"/>
      <c r="U153" s="881"/>
      <c r="V153" s="881"/>
      <c r="W153" s="881"/>
      <c r="X153" s="881"/>
      <c r="Y153" s="881"/>
      <c r="Z153" s="881"/>
      <c r="AA153" s="881"/>
      <c r="AB153" s="881"/>
      <c r="AC153" s="881"/>
      <c r="AD153" s="881"/>
      <c r="AE153" s="881"/>
      <c r="AF153" s="881"/>
    </row>
    <row r="154" spans="1:32" x14ac:dyDescent="0.35">
      <c r="A154" s="881"/>
      <c r="B154" s="881"/>
      <c r="C154" s="881"/>
      <c r="D154" s="881"/>
      <c r="E154" s="881"/>
      <c r="F154" s="881"/>
      <c r="G154" s="881"/>
      <c r="H154" s="881"/>
      <c r="I154" s="881"/>
      <c r="J154" s="881"/>
      <c r="K154" s="881"/>
      <c r="L154" s="881"/>
      <c r="M154" s="881"/>
      <c r="N154" s="881"/>
      <c r="O154" s="881"/>
      <c r="P154" s="881"/>
      <c r="Q154" s="881"/>
      <c r="R154" s="881"/>
      <c r="S154" s="881"/>
      <c r="T154" s="881"/>
      <c r="U154" s="881"/>
      <c r="V154" s="881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</row>
    <row r="155" spans="1:32" x14ac:dyDescent="0.35">
      <c r="A155" s="881"/>
      <c r="B155" s="881"/>
      <c r="C155" s="881"/>
      <c r="D155" s="881"/>
      <c r="E155" s="881"/>
      <c r="F155" s="881"/>
      <c r="G155" s="881"/>
      <c r="H155" s="881"/>
      <c r="I155" s="881"/>
      <c r="J155" s="881"/>
      <c r="K155" s="881"/>
      <c r="L155" s="881"/>
      <c r="M155" s="881"/>
      <c r="N155" s="881"/>
      <c r="O155" s="881"/>
      <c r="P155" s="881"/>
      <c r="Q155" s="881"/>
      <c r="R155" s="881"/>
      <c r="S155" s="881"/>
      <c r="T155" s="881"/>
      <c r="U155" s="881"/>
      <c r="V155" s="881"/>
      <c r="W155" s="881"/>
      <c r="X155" s="881"/>
      <c r="Y155" s="881"/>
      <c r="Z155" s="881"/>
      <c r="AA155" s="881"/>
      <c r="AB155" s="881"/>
      <c r="AC155" s="881"/>
      <c r="AD155" s="881"/>
      <c r="AE155" s="881"/>
      <c r="AF155" s="881"/>
    </row>
    <row r="156" spans="1:32" x14ac:dyDescent="0.35">
      <c r="A156" s="881"/>
      <c r="B156" s="881"/>
      <c r="C156" s="881"/>
      <c r="D156" s="881"/>
      <c r="E156" s="881"/>
      <c r="F156" s="881"/>
      <c r="G156" s="881"/>
      <c r="H156" s="881"/>
      <c r="I156" s="881"/>
      <c r="J156" s="881"/>
      <c r="K156" s="881"/>
      <c r="L156" s="881"/>
      <c r="M156" s="881"/>
      <c r="N156" s="881"/>
      <c r="O156" s="881"/>
      <c r="P156" s="881"/>
      <c r="Q156" s="881"/>
      <c r="R156" s="881"/>
      <c r="S156" s="881"/>
      <c r="T156" s="881"/>
      <c r="U156" s="881"/>
      <c r="V156" s="881"/>
      <c r="W156" s="881"/>
      <c r="X156" s="881"/>
      <c r="Y156" s="881"/>
      <c r="Z156" s="881"/>
      <c r="AA156" s="881"/>
      <c r="AB156" s="881"/>
      <c r="AC156" s="881"/>
      <c r="AD156" s="881"/>
      <c r="AE156" s="881"/>
      <c r="AF156" s="881"/>
    </row>
    <row r="157" spans="1:32" x14ac:dyDescent="0.35">
      <c r="A157" s="881"/>
      <c r="B157" s="881"/>
      <c r="C157" s="881"/>
      <c r="D157" s="881"/>
      <c r="E157" s="881"/>
      <c r="F157" s="881"/>
      <c r="G157" s="881"/>
      <c r="H157" s="881"/>
      <c r="I157" s="881"/>
      <c r="J157" s="881"/>
      <c r="K157" s="881"/>
      <c r="L157" s="881"/>
      <c r="M157" s="881"/>
      <c r="N157" s="881"/>
      <c r="O157" s="881"/>
      <c r="P157" s="881"/>
      <c r="Q157" s="881"/>
      <c r="R157" s="881"/>
      <c r="S157" s="881"/>
      <c r="T157" s="881"/>
      <c r="U157" s="881"/>
      <c r="V157" s="881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</row>
    <row r="158" spans="1:32" x14ac:dyDescent="0.35">
      <c r="A158" s="881"/>
      <c r="B158" s="881"/>
      <c r="C158" s="881"/>
      <c r="D158" s="881"/>
      <c r="E158" s="881"/>
      <c r="F158" s="881"/>
      <c r="G158" s="881"/>
      <c r="H158" s="881"/>
      <c r="I158" s="881"/>
      <c r="J158" s="881"/>
      <c r="K158" s="881"/>
      <c r="L158" s="881"/>
      <c r="M158" s="881"/>
      <c r="N158" s="881"/>
      <c r="O158" s="881"/>
      <c r="P158" s="881"/>
      <c r="Q158" s="881"/>
      <c r="R158" s="881"/>
      <c r="S158" s="881"/>
      <c r="T158" s="881"/>
      <c r="U158" s="881"/>
      <c r="V158" s="881"/>
      <c r="W158" s="881"/>
      <c r="X158" s="881"/>
      <c r="Y158" s="881"/>
      <c r="Z158" s="881"/>
      <c r="AA158" s="881"/>
      <c r="AB158" s="881"/>
      <c r="AC158" s="881"/>
      <c r="AD158" s="881"/>
      <c r="AE158" s="881"/>
      <c r="AF158" s="881"/>
    </row>
    <row r="159" spans="1:32" x14ac:dyDescent="0.35">
      <c r="A159" s="881"/>
      <c r="B159" s="881"/>
      <c r="C159" s="881"/>
      <c r="D159" s="881"/>
      <c r="E159" s="881"/>
      <c r="F159" s="881"/>
      <c r="G159" s="881"/>
      <c r="H159" s="881"/>
      <c r="I159" s="881"/>
      <c r="J159" s="881"/>
      <c r="K159" s="881"/>
      <c r="L159" s="881"/>
      <c r="M159" s="881"/>
      <c r="N159" s="881"/>
      <c r="O159" s="881"/>
      <c r="P159" s="881"/>
      <c r="Q159" s="881"/>
      <c r="R159" s="881"/>
      <c r="S159" s="881"/>
      <c r="T159" s="881"/>
      <c r="U159" s="881"/>
      <c r="V159" s="881"/>
      <c r="W159" s="881"/>
      <c r="X159" s="881"/>
      <c r="Y159" s="881"/>
      <c r="Z159" s="881"/>
      <c r="AA159" s="881"/>
      <c r="AB159" s="881"/>
      <c r="AC159" s="881"/>
      <c r="AD159" s="881"/>
      <c r="AE159" s="881"/>
      <c r="AF159" s="881"/>
    </row>
    <row r="160" spans="1:32" x14ac:dyDescent="0.35">
      <c r="A160" s="881"/>
      <c r="B160" s="881"/>
      <c r="C160" s="881"/>
      <c r="D160" s="881"/>
      <c r="E160" s="881"/>
      <c r="F160" s="881"/>
      <c r="G160" s="881"/>
      <c r="H160" s="881"/>
      <c r="I160" s="881"/>
      <c r="J160" s="881"/>
      <c r="K160" s="881"/>
      <c r="L160" s="881"/>
      <c r="M160" s="881"/>
      <c r="N160" s="881"/>
      <c r="O160" s="881"/>
      <c r="P160" s="881"/>
      <c r="Q160" s="881"/>
      <c r="R160" s="881"/>
      <c r="S160" s="881"/>
      <c r="T160" s="881"/>
      <c r="U160" s="881"/>
      <c r="V160" s="881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</row>
    <row r="161" spans="1:32" x14ac:dyDescent="0.35">
      <c r="A161" s="881"/>
      <c r="B161" s="881"/>
      <c r="C161" s="881"/>
      <c r="D161" s="881"/>
      <c r="E161" s="881"/>
      <c r="F161" s="881"/>
      <c r="G161" s="881"/>
      <c r="H161" s="881"/>
      <c r="I161" s="881"/>
      <c r="J161" s="881"/>
      <c r="K161" s="881"/>
      <c r="L161" s="881"/>
      <c r="M161" s="881"/>
      <c r="N161" s="881"/>
      <c r="O161" s="881"/>
      <c r="P161" s="881"/>
      <c r="Q161" s="881"/>
      <c r="R161" s="881"/>
      <c r="S161" s="881"/>
      <c r="T161" s="881"/>
      <c r="U161" s="881"/>
      <c r="V161" s="881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</row>
    <row r="162" spans="1:32" x14ac:dyDescent="0.35">
      <c r="A162" s="881"/>
      <c r="B162" s="881"/>
      <c r="C162" s="881"/>
      <c r="D162" s="881"/>
      <c r="E162" s="881"/>
      <c r="F162" s="881"/>
      <c r="G162" s="881"/>
      <c r="H162" s="881"/>
      <c r="I162" s="881"/>
      <c r="J162" s="881"/>
      <c r="K162" s="881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</row>
    <row r="163" spans="1:32" x14ac:dyDescent="0.35">
      <c r="A163" s="881"/>
      <c r="B163" s="881"/>
      <c r="C163" s="881"/>
      <c r="D163" s="881"/>
      <c r="E163" s="881"/>
      <c r="F163" s="881"/>
      <c r="G163" s="881"/>
      <c r="H163" s="881"/>
      <c r="I163" s="881"/>
      <c r="J163" s="881"/>
      <c r="K163" s="881"/>
      <c r="L163" s="881"/>
      <c r="M163" s="881"/>
      <c r="N163" s="881"/>
      <c r="O163" s="881"/>
      <c r="P163" s="881"/>
      <c r="Q163" s="881"/>
      <c r="R163" s="881"/>
      <c r="S163" s="881"/>
      <c r="T163" s="881"/>
      <c r="U163" s="881"/>
      <c r="V163" s="881"/>
      <c r="W163" s="881"/>
      <c r="X163" s="881"/>
      <c r="Y163" s="881"/>
      <c r="Z163" s="881"/>
      <c r="AA163" s="881"/>
      <c r="AB163" s="881"/>
      <c r="AC163" s="881"/>
      <c r="AD163" s="881"/>
      <c r="AE163" s="881"/>
      <c r="AF163" s="881"/>
    </row>
    <row r="164" spans="1:32" x14ac:dyDescent="0.35">
      <c r="A164" s="881"/>
      <c r="B164" s="881"/>
      <c r="C164" s="881"/>
      <c r="D164" s="881"/>
      <c r="E164" s="881"/>
      <c r="F164" s="881"/>
      <c r="G164" s="881"/>
      <c r="H164" s="881"/>
      <c r="I164" s="881"/>
      <c r="J164" s="881"/>
      <c r="K164" s="881"/>
      <c r="L164" s="881"/>
      <c r="M164" s="881"/>
      <c r="N164" s="881"/>
      <c r="O164" s="881"/>
      <c r="P164" s="881"/>
      <c r="Q164" s="881"/>
      <c r="R164" s="881"/>
      <c r="S164" s="881"/>
      <c r="T164" s="881"/>
      <c r="U164" s="881"/>
      <c r="V164" s="881"/>
      <c r="W164" s="881"/>
      <c r="X164" s="881"/>
      <c r="Y164" s="881"/>
      <c r="Z164" s="881"/>
      <c r="AA164" s="881"/>
      <c r="AB164" s="881"/>
      <c r="AC164" s="881"/>
      <c r="AD164" s="881"/>
      <c r="AE164" s="881"/>
      <c r="AF164" s="881"/>
    </row>
    <row r="165" spans="1:32" x14ac:dyDescent="0.35">
      <c r="A165" s="881"/>
      <c r="B165" s="881"/>
      <c r="C165" s="881"/>
      <c r="D165" s="881"/>
      <c r="E165" s="881"/>
      <c r="F165" s="881"/>
      <c r="G165" s="881"/>
      <c r="H165" s="881"/>
      <c r="I165" s="881"/>
      <c r="J165" s="881"/>
      <c r="K165" s="881"/>
      <c r="L165" s="881"/>
      <c r="M165" s="881"/>
      <c r="N165" s="881"/>
      <c r="O165" s="881"/>
      <c r="P165" s="881"/>
      <c r="Q165" s="881"/>
      <c r="R165" s="881"/>
      <c r="S165" s="881"/>
      <c r="T165" s="881"/>
      <c r="U165" s="881"/>
      <c r="V165" s="881"/>
      <c r="W165" s="881"/>
      <c r="X165" s="881"/>
      <c r="Y165" s="881"/>
      <c r="Z165" s="881"/>
      <c r="AA165" s="881"/>
      <c r="AB165" s="881"/>
      <c r="AC165" s="881"/>
      <c r="AD165" s="881"/>
      <c r="AE165" s="881"/>
      <c r="AF165" s="881"/>
    </row>
    <row r="166" spans="1:32" x14ac:dyDescent="0.35">
      <c r="A166" s="881"/>
      <c r="B166" s="881"/>
      <c r="C166" s="881"/>
      <c r="D166" s="881"/>
      <c r="E166" s="881"/>
      <c r="F166" s="881"/>
      <c r="G166" s="881"/>
      <c r="H166" s="881"/>
      <c r="I166" s="881"/>
      <c r="J166" s="881"/>
      <c r="K166" s="881"/>
      <c r="L166" s="881"/>
      <c r="M166" s="881"/>
      <c r="N166" s="881"/>
      <c r="O166" s="881"/>
      <c r="P166" s="881"/>
      <c r="Q166" s="881"/>
      <c r="R166" s="881"/>
      <c r="S166" s="881"/>
      <c r="T166" s="881"/>
      <c r="U166" s="881"/>
      <c r="V166" s="881"/>
      <c r="W166" s="881"/>
      <c r="X166" s="881"/>
      <c r="Y166" s="881"/>
      <c r="Z166" s="881"/>
      <c r="AA166" s="881"/>
      <c r="AB166" s="881"/>
      <c r="AC166" s="881"/>
      <c r="AD166" s="881"/>
      <c r="AE166" s="881"/>
      <c r="AF166" s="881"/>
    </row>
    <row r="167" spans="1:32" x14ac:dyDescent="0.35">
      <c r="A167" s="881"/>
      <c r="B167" s="881"/>
      <c r="C167" s="881"/>
      <c r="D167" s="881"/>
      <c r="E167" s="881"/>
      <c r="F167" s="881"/>
      <c r="G167" s="881"/>
      <c r="H167" s="881"/>
      <c r="I167" s="881"/>
      <c r="J167" s="881"/>
      <c r="K167" s="881"/>
      <c r="L167" s="881"/>
      <c r="M167" s="881"/>
      <c r="N167" s="881"/>
      <c r="O167" s="881"/>
      <c r="P167" s="881"/>
      <c r="Q167" s="881"/>
      <c r="R167" s="881"/>
      <c r="S167" s="881"/>
      <c r="T167" s="881"/>
      <c r="U167" s="881"/>
      <c r="V167" s="881"/>
      <c r="W167" s="881"/>
      <c r="X167" s="881"/>
      <c r="Y167" s="881"/>
      <c r="Z167" s="881"/>
      <c r="AA167" s="881"/>
      <c r="AB167" s="881"/>
      <c r="AC167" s="881"/>
      <c r="AD167" s="881"/>
      <c r="AE167" s="881"/>
      <c r="AF167" s="881"/>
    </row>
    <row r="168" spans="1:32" x14ac:dyDescent="0.35">
      <c r="A168" s="881"/>
      <c r="B168" s="881"/>
      <c r="C168" s="881"/>
      <c r="D168" s="881"/>
      <c r="E168" s="881"/>
      <c r="F168" s="881"/>
      <c r="G168" s="881"/>
      <c r="H168" s="881"/>
      <c r="I168" s="881"/>
      <c r="J168" s="881"/>
      <c r="K168" s="881"/>
      <c r="L168" s="881"/>
      <c r="M168" s="881"/>
      <c r="N168" s="881"/>
      <c r="O168" s="881"/>
      <c r="P168" s="881"/>
      <c r="Q168" s="881"/>
      <c r="R168" s="881"/>
      <c r="S168" s="881"/>
      <c r="T168" s="881"/>
      <c r="U168" s="881"/>
      <c r="V168" s="881"/>
      <c r="W168" s="881"/>
      <c r="X168" s="881"/>
      <c r="Y168" s="881"/>
      <c r="Z168" s="881"/>
      <c r="AA168" s="881"/>
      <c r="AB168" s="881"/>
      <c r="AC168" s="881"/>
      <c r="AD168" s="881"/>
      <c r="AE168" s="881"/>
      <c r="AF168" s="881"/>
    </row>
    <row r="169" spans="1:32" x14ac:dyDescent="0.35">
      <c r="A169" s="881"/>
      <c r="B169" s="881"/>
      <c r="C169" s="881"/>
      <c r="D169" s="881"/>
      <c r="E169" s="881"/>
      <c r="F169" s="881"/>
      <c r="G169" s="881"/>
      <c r="H169" s="881"/>
      <c r="I169" s="881"/>
      <c r="J169" s="881"/>
      <c r="K169" s="881"/>
      <c r="L169" s="881"/>
      <c r="M169" s="881"/>
      <c r="N169" s="881"/>
      <c r="O169" s="881"/>
      <c r="P169" s="881"/>
      <c r="Q169" s="881"/>
      <c r="R169" s="881"/>
      <c r="S169" s="881"/>
      <c r="T169" s="881"/>
      <c r="U169" s="881"/>
      <c r="V169" s="881"/>
      <c r="W169" s="881"/>
      <c r="X169" s="881"/>
      <c r="Y169" s="881"/>
      <c r="Z169" s="881"/>
      <c r="AA169" s="881"/>
      <c r="AB169" s="881"/>
      <c r="AC169" s="881"/>
      <c r="AD169" s="881"/>
      <c r="AE169" s="881"/>
      <c r="AF169" s="881"/>
    </row>
    <row r="170" spans="1:32" x14ac:dyDescent="0.35">
      <c r="A170" s="881"/>
      <c r="B170" s="881"/>
      <c r="C170" s="881"/>
      <c r="D170" s="881"/>
      <c r="E170" s="881"/>
      <c r="F170" s="881"/>
      <c r="G170" s="881"/>
      <c r="H170" s="881"/>
      <c r="I170" s="881"/>
      <c r="J170" s="881"/>
      <c r="K170" s="881"/>
      <c r="L170" s="881"/>
      <c r="M170" s="881"/>
      <c r="N170" s="881"/>
      <c r="O170" s="881"/>
      <c r="P170" s="881"/>
      <c r="Q170" s="881"/>
      <c r="R170" s="881"/>
      <c r="S170" s="881"/>
      <c r="T170" s="881"/>
      <c r="U170" s="881"/>
      <c r="V170" s="881"/>
      <c r="W170" s="881"/>
      <c r="X170" s="881"/>
      <c r="Y170" s="881"/>
      <c r="Z170" s="881"/>
      <c r="AA170" s="881"/>
      <c r="AB170" s="881"/>
      <c r="AC170" s="881"/>
      <c r="AD170" s="881"/>
      <c r="AE170" s="881"/>
      <c r="AF170" s="881"/>
    </row>
    <row r="171" spans="1:32" x14ac:dyDescent="0.35">
      <c r="A171" s="881"/>
      <c r="B171" s="881"/>
      <c r="C171" s="881"/>
      <c r="D171" s="881"/>
      <c r="E171" s="881"/>
      <c r="F171" s="881"/>
      <c r="G171" s="881"/>
      <c r="H171" s="881"/>
      <c r="I171" s="881"/>
      <c r="J171" s="881"/>
      <c r="K171" s="881"/>
      <c r="L171" s="881"/>
      <c r="M171" s="881"/>
      <c r="N171" s="881"/>
      <c r="O171" s="881"/>
      <c r="P171" s="881"/>
      <c r="Q171" s="881"/>
      <c r="R171" s="881"/>
      <c r="S171" s="881"/>
      <c r="T171" s="881"/>
      <c r="U171" s="881"/>
      <c r="V171" s="881"/>
      <c r="W171" s="881"/>
      <c r="X171" s="881"/>
      <c r="Y171" s="881"/>
      <c r="Z171" s="881"/>
      <c r="AA171" s="881"/>
      <c r="AB171" s="881"/>
      <c r="AC171" s="881"/>
      <c r="AD171" s="881"/>
      <c r="AE171" s="881"/>
      <c r="AF171" s="881"/>
    </row>
    <row r="172" spans="1:32" x14ac:dyDescent="0.35">
      <c r="A172" s="881"/>
      <c r="B172" s="881"/>
      <c r="C172" s="881"/>
      <c r="D172" s="881"/>
      <c r="E172" s="881"/>
      <c r="F172" s="881"/>
      <c r="G172" s="881"/>
      <c r="H172" s="881"/>
      <c r="I172" s="881"/>
      <c r="J172" s="881"/>
      <c r="K172" s="881"/>
      <c r="L172" s="881"/>
      <c r="M172" s="881"/>
      <c r="N172" s="881"/>
      <c r="O172" s="881"/>
      <c r="P172" s="881"/>
      <c r="Q172" s="881"/>
      <c r="R172" s="881"/>
      <c r="S172" s="881"/>
      <c r="T172" s="881"/>
      <c r="U172" s="881"/>
      <c r="V172" s="881"/>
      <c r="W172" s="881"/>
      <c r="X172" s="881"/>
      <c r="Y172" s="881"/>
      <c r="Z172" s="881"/>
      <c r="AA172" s="881"/>
      <c r="AB172" s="881"/>
      <c r="AC172" s="881"/>
      <c r="AD172" s="881"/>
      <c r="AE172" s="881"/>
      <c r="AF172" s="881"/>
    </row>
    <row r="173" spans="1:32" x14ac:dyDescent="0.35">
      <c r="A173" s="881"/>
      <c r="B173" s="881"/>
      <c r="C173" s="881"/>
      <c r="D173" s="881"/>
      <c r="E173" s="881"/>
      <c r="F173" s="881"/>
      <c r="G173" s="881"/>
      <c r="H173" s="881"/>
      <c r="I173" s="881"/>
      <c r="J173" s="881"/>
      <c r="K173" s="881"/>
      <c r="L173" s="881"/>
      <c r="M173" s="881"/>
      <c r="N173" s="881"/>
      <c r="O173" s="881"/>
      <c r="P173" s="881"/>
      <c r="Q173" s="881"/>
      <c r="R173" s="881"/>
      <c r="S173" s="881"/>
      <c r="T173" s="881"/>
      <c r="U173" s="881"/>
      <c r="V173" s="881"/>
      <c r="W173" s="881"/>
      <c r="X173" s="881"/>
      <c r="Y173" s="881"/>
      <c r="Z173" s="881"/>
      <c r="AA173" s="881"/>
      <c r="AB173" s="881"/>
      <c r="AC173" s="881"/>
      <c r="AD173" s="881"/>
      <c r="AE173" s="881"/>
      <c r="AF173" s="881"/>
    </row>
    <row r="174" spans="1:32" x14ac:dyDescent="0.35">
      <c r="A174" s="881"/>
      <c r="B174" s="881"/>
      <c r="C174" s="881"/>
      <c r="D174" s="881"/>
      <c r="E174" s="881"/>
      <c r="F174" s="881"/>
      <c r="G174" s="881"/>
      <c r="H174" s="881"/>
      <c r="I174" s="881"/>
      <c r="J174" s="881"/>
      <c r="K174" s="881"/>
      <c r="L174" s="881"/>
      <c r="M174" s="881"/>
      <c r="N174" s="881"/>
      <c r="O174" s="881"/>
      <c r="P174" s="881"/>
      <c r="Q174" s="881"/>
      <c r="R174" s="881"/>
      <c r="S174" s="881"/>
      <c r="T174" s="881"/>
      <c r="U174" s="881"/>
      <c r="V174" s="881"/>
      <c r="W174" s="881"/>
      <c r="X174" s="881"/>
      <c r="Y174" s="881"/>
      <c r="Z174" s="881"/>
      <c r="AA174" s="881"/>
      <c r="AB174" s="881"/>
      <c r="AC174" s="881"/>
      <c r="AD174" s="881"/>
      <c r="AE174" s="881"/>
      <c r="AF174" s="881"/>
    </row>
    <row r="175" spans="1:32" x14ac:dyDescent="0.35">
      <c r="A175" s="881"/>
      <c r="B175" s="881"/>
      <c r="C175" s="881"/>
      <c r="D175" s="881"/>
      <c r="E175" s="881"/>
      <c r="F175" s="881"/>
      <c r="G175" s="881"/>
      <c r="H175" s="881"/>
      <c r="I175" s="881"/>
      <c r="J175" s="881"/>
      <c r="K175" s="881"/>
      <c r="L175" s="881"/>
      <c r="M175" s="881"/>
      <c r="N175" s="881"/>
      <c r="O175" s="881"/>
      <c r="P175" s="881"/>
      <c r="Q175" s="881"/>
      <c r="R175" s="881"/>
      <c r="S175" s="881"/>
      <c r="T175" s="881"/>
      <c r="U175" s="881"/>
      <c r="V175" s="881"/>
      <c r="W175" s="881"/>
      <c r="X175" s="881"/>
      <c r="Y175" s="881"/>
      <c r="Z175" s="881"/>
      <c r="AA175" s="881"/>
      <c r="AB175" s="881"/>
      <c r="AC175" s="881"/>
      <c r="AD175" s="881"/>
      <c r="AE175" s="881"/>
      <c r="AF175" s="881"/>
    </row>
    <row r="176" spans="1:32" x14ac:dyDescent="0.35">
      <c r="A176" s="881"/>
      <c r="B176" s="881"/>
      <c r="C176" s="881"/>
      <c r="D176" s="881"/>
      <c r="E176" s="881"/>
      <c r="F176" s="881"/>
      <c r="G176" s="881"/>
      <c r="H176" s="881"/>
      <c r="I176" s="881"/>
      <c r="J176" s="881"/>
      <c r="K176" s="881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</row>
    <row r="177" spans="1:32" x14ac:dyDescent="0.35">
      <c r="A177" s="881"/>
      <c r="B177" s="881"/>
      <c r="C177" s="881"/>
      <c r="D177" s="881"/>
      <c r="E177" s="881"/>
      <c r="F177" s="881"/>
      <c r="G177" s="881"/>
      <c r="H177" s="881"/>
      <c r="I177" s="881"/>
      <c r="J177" s="881"/>
      <c r="K177" s="881"/>
      <c r="L177" s="881"/>
      <c r="M177" s="881"/>
      <c r="N177" s="881"/>
      <c r="O177" s="881"/>
      <c r="P177" s="881"/>
      <c r="Q177" s="881"/>
      <c r="R177" s="881"/>
      <c r="S177" s="881"/>
      <c r="T177" s="881"/>
      <c r="U177" s="881"/>
      <c r="V177" s="881"/>
      <c r="W177" s="881"/>
      <c r="X177" s="881"/>
      <c r="Y177" s="881"/>
      <c r="Z177" s="881"/>
      <c r="AA177" s="881"/>
      <c r="AB177" s="881"/>
      <c r="AC177" s="881"/>
      <c r="AD177" s="881"/>
      <c r="AE177" s="881"/>
      <c r="AF177" s="881"/>
    </row>
    <row r="178" spans="1:32" x14ac:dyDescent="0.35">
      <c r="A178" s="881"/>
      <c r="B178" s="881"/>
      <c r="C178" s="881"/>
      <c r="D178" s="881"/>
      <c r="E178" s="881"/>
      <c r="F178" s="881"/>
      <c r="G178" s="881"/>
      <c r="H178" s="881"/>
      <c r="I178" s="881"/>
      <c r="J178" s="881"/>
      <c r="K178" s="881"/>
      <c r="L178" s="881"/>
      <c r="M178" s="881"/>
      <c r="N178" s="881"/>
      <c r="O178" s="881"/>
      <c r="P178" s="881"/>
      <c r="Q178" s="881"/>
      <c r="R178" s="881"/>
      <c r="S178" s="881"/>
      <c r="T178" s="881"/>
      <c r="U178" s="881"/>
      <c r="V178" s="881"/>
      <c r="W178" s="881"/>
      <c r="X178" s="881"/>
      <c r="Y178" s="881"/>
      <c r="Z178" s="881"/>
      <c r="AA178" s="881"/>
      <c r="AB178" s="881"/>
      <c r="AC178" s="881"/>
      <c r="AD178" s="881"/>
      <c r="AE178" s="881"/>
      <c r="AF178" s="881"/>
    </row>
    <row r="179" spans="1:32" x14ac:dyDescent="0.35">
      <c r="A179" s="881"/>
      <c r="B179" s="881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</row>
    <row r="180" spans="1:32" x14ac:dyDescent="0.35">
      <c r="A180" s="881"/>
      <c r="B180" s="881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</row>
    <row r="181" spans="1:32" x14ac:dyDescent="0.35">
      <c r="A181" s="881"/>
      <c r="B181" s="881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</row>
    <row r="182" spans="1:32" x14ac:dyDescent="0.35">
      <c r="A182" s="881"/>
      <c r="B182" s="881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</row>
    <row r="183" spans="1:32" x14ac:dyDescent="0.35">
      <c r="A183" s="881"/>
      <c r="B183" s="881"/>
      <c r="C183" s="881"/>
      <c r="D183" s="881"/>
      <c r="E183" s="881"/>
      <c r="F183" s="881"/>
      <c r="G183" s="881"/>
      <c r="H183" s="881"/>
      <c r="I183" s="881"/>
      <c r="J183" s="881"/>
      <c r="K183" s="881"/>
      <c r="L183" s="881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</row>
    <row r="184" spans="1:32" x14ac:dyDescent="0.35">
      <c r="A184" s="881"/>
      <c r="B184" s="881"/>
      <c r="C184" s="881"/>
      <c r="D184" s="881"/>
      <c r="E184" s="881"/>
      <c r="F184" s="881"/>
      <c r="G184" s="881"/>
      <c r="H184" s="881"/>
      <c r="I184" s="881"/>
      <c r="J184" s="881"/>
      <c r="K184" s="881"/>
      <c r="L184" s="881"/>
      <c r="M184" s="881"/>
      <c r="N184" s="881"/>
      <c r="O184" s="881"/>
      <c r="P184" s="881"/>
      <c r="Q184" s="881"/>
      <c r="R184" s="881"/>
      <c r="S184" s="881"/>
      <c r="T184" s="881"/>
      <c r="U184" s="881"/>
      <c r="V184" s="881"/>
      <c r="W184" s="881"/>
      <c r="X184" s="881"/>
      <c r="Y184" s="881"/>
      <c r="Z184" s="881"/>
      <c r="AA184" s="881"/>
      <c r="AB184" s="881"/>
      <c r="AC184" s="881"/>
      <c r="AD184" s="881"/>
      <c r="AE184" s="881"/>
      <c r="AF184" s="881"/>
    </row>
    <row r="185" spans="1:32" x14ac:dyDescent="0.35">
      <c r="A185" s="881"/>
      <c r="B185" s="881"/>
      <c r="C185" s="881"/>
      <c r="D185" s="881"/>
      <c r="E185" s="881"/>
      <c r="F185" s="881"/>
      <c r="G185" s="881"/>
      <c r="H185" s="881"/>
      <c r="I185" s="881"/>
      <c r="J185" s="881"/>
      <c r="K185" s="881"/>
      <c r="L185" s="881"/>
      <c r="M185" s="881"/>
      <c r="N185" s="881"/>
      <c r="O185" s="881"/>
      <c r="P185" s="881"/>
      <c r="Q185" s="881"/>
      <c r="R185" s="881"/>
      <c r="S185" s="881"/>
      <c r="T185" s="881"/>
      <c r="U185" s="881"/>
      <c r="V185" s="881"/>
      <c r="W185" s="881"/>
      <c r="X185" s="881"/>
      <c r="Y185" s="881"/>
      <c r="Z185" s="881"/>
      <c r="AA185" s="881"/>
      <c r="AB185" s="881"/>
      <c r="AC185" s="881"/>
      <c r="AD185" s="881"/>
      <c r="AE185" s="881"/>
      <c r="AF185" s="881"/>
    </row>
    <row r="186" spans="1:32" x14ac:dyDescent="0.35">
      <c r="A186" s="881"/>
      <c r="B186" s="881"/>
      <c r="C186" s="881"/>
      <c r="D186" s="881"/>
      <c r="E186" s="881"/>
      <c r="F186" s="881"/>
      <c r="G186" s="881"/>
      <c r="H186" s="881"/>
      <c r="I186" s="881"/>
      <c r="J186" s="881"/>
      <c r="K186" s="881"/>
      <c r="L186" s="881"/>
      <c r="M186" s="881"/>
      <c r="N186" s="881"/>
      <c r="O186" s="881"/>
      <c r="P186" s="881"/>
      <c r="Q186" s="881"/>
      <c r="R186" s="881"/>
      <c r="S186" s="881"/>
      <c r="T186" s="881"/>
      <c r="U186" s="881"/>
      <c r="V186" s="881"/>
      <c r="W186" s="881"/>
      <c r="X186" s="881"/>
      <c r="Y186" s="881"/>
      <c r="Z186" s="881"/>
      <c r="AA186" s="881"/>
      <c r="AB186" s="881"/>
      <c r="AC186" s="881"/>
      <c r="AD186" s="881"/>
      <c r="AE186" s="881"/>
      <c r="AF186" s="881"/>
    </row>
    <row r="187" spans="1:32" x14ac:dyDescent="0.35">
      <c r="A187" s="881"/>
      <c r="B187" s="881"/>
      <c r="C187" s="881"/>
      <c r="D187" s="881"/>
      <c r="E187" s="881"/>
      <c r="F187" s="881"/>
      <c r="G187" s="881"/>
      <c r="H187" s="881"/>
      <c r="I187" s="881"/>
      <c r="J187" s="881"/>
      <c r="K187" s="881"/>
      <c r="L187" s="881"/>
      <c r="M187" s="881"/>
      <c r="N187" s="881"/>
      <c r="O187" s="881"/>
      <c r="P187" s="881"/>
      <c r="Q187" s="881"/>
      <c r="R187" s="881"/>
      <c r="S187" s="881"/>
      <c r="T187" s="881"/>
      <c r="U187" s="881"/>
      <c r="V187" s="881"/>
      <c r="W187" s="881"/>
      <c r="X187" s="881"/>
      <c r="Y187" s="881"/>
      <c r="Z187" s="881"/>
      <c r="AA187" s="881"/>
      <c r="AB187" s="881"/>
      <c r="AC187" s="881"/>
      <c r="AD187" s="881"/>
      <c r="AE187" s="881"/>
      <c r="AF187" s="881"/>
    </row>
    <row r="188" spans="1:32" x14ac:dyDescent="0.35">
      <c r="A188" s="881"/>
      <c r="B188" s="881"/>
      <c r="C188" s="881"/>
      <c r="D188" s="881"/>
      <c r="E188" s="881"/>
      <c r="F188" s="881"/>
      <c r="G188" s="881"/>
      <c r="H188" s="881"/>
      <c r="I188" s="881"/>
      <c r="J188" s="881"/>
      <c r="K188" s="881"/>
      <c r="L188" s="881"/>
      <c r="M188" s="881"/>
      <c r="N188" s="881"/>
      <c r="O188" s="881"/>
      <c r="P188" s="881"/>
      <c r="Q188" s="881"/>
      <c r="R188" s="881"/>
      <c r="S188" s="881"/>
      <c r="T188" s="881"/>
      <c r="U188" s="881"/>
      <c r="V188" s="881"/>
      <c r="W188" s="881"/>
      <c r="X188" s="881"/>
      <c r="Y188" s="881"/>
      <c r="Z188" s="881"/>
      <c r="AA188" s="881"/>
      <c r="AB188" s="881"/>
      <c r="AC188" s="881"/>
      <c r="AD188" s="881"/>
      <c r="AE188" s="881"/>
      <c r="AF188" s="881"/>
    </row>
    <row r="189" spans="1:32" x14ac:dyDescent="0.35">
      <c r="A189" s="881"/>
      <c r="B189" s="881"/>
      <c r="C189" s="881"/>
      <c r="D189" s="881"/>
      <c r="E189" s="881"/>
      <c r="F189" s="881"/>
      <c r="G189" s="881"/>
      <c r="H189" s="881"/>
      <c r="I189" s="881"/>
      <c r="J189" s="881"/>
      <c r="K189" s="881"/>
      <c r="L189" s="881"/>
      <c r="M189" s="881"/>
      <c r="N189" s="881"/>
      <c r="O189" s="881"/>
      <c r="P189" s="881"/>
      <c r="Q189" s="881"/>
      <c r="R189" s="881"/>
      <c r="S189" s="881"/>
      <c r="T189" s="881"/>
      <c r="U189" s="881"/>
      <c r="V189" s="881"/>
      <c r="W189" s="881"/>
      <c r="X189" s="881"/>
      <c r="Y189" s="881"/>
      <c r="Z189" s="881"/>
      <c r="AA189" s="881"/>
      <c r="AB189" s="881"/>
      <c r="AC189" s="881"/>
      <c r="AD189" s="881"/>
      <c r="AE189" s="881"/>
      <c r="AF189" s="881"/>
    </row>
    <row r="190" spans="1:32" x14ac:dyDescent="0.35">
      <c r="A190" s="881"/>
      <c r="B190" s="881"/>
      <c r="C190" s="881"/>
      <c r="D190" s="881"/>
      <c r="E190" s="881"/>
      <c r="F190" s="881"/>
      <c r="G190" s="881"/>
      <c r="H190" s="881"/>
      <c r="I190" s="881"/>
      <c r="J190" s="881"/>
      <c r="K190" s="881"/>
      <c r="L190" s="881"/>
      <c r="M190" s="881"/>
      <c r="N190" s="881"/>
      <c r="O190" s="881"/>
      <c r="P190" s="881"/>
      <c r="Q190" s="881"/>
      <c r="R190" s="881"/>
      <c r="S190" s="881"/>
      <c r="T190" s="881"/>
      <c r="U190" s="881"/>
      <c r="V190" s="881"/>
      <c r="W190" s="881"/>
      <c r="X190" s="881"/>
      <c r="Y190" s="881"/>
      <c r="Z190" s="881"/>
      <c r="AA190" s="881"/>
      <c r="AB190" s="881"/>
      <c r="AC190" s="881"/>
      <c r="AD190" s="881"/>
      <c r="AE190" s="881"/>
      <c r="AF190" s="881"/>
    </row>
    <row r="191" spans="1:32" x14ac:dyDescent="0.35">
      <c r="A191" s="881"/>
      <c r="B191" s="881"/>
      <c r="C191" s="881"/>
      <c r="D191" s="881"/>
      <c r="E191" s="881"/>
      <c r="F191" s="881"/>
      <c r="G191" s="881"/>
      <c r="H191" s="881"/>
      <c r="I191" s="881"/>
      <c r="J191" s="881"/>
      <c r="K191" s="881"/>
      <c r="L191" s="881"/>
      <c r="M191" s="881"/>
      <c r="N191" s="881"/>
      <c r="O191" s="881"/>
      <c r="P191" s="881"/>
      <c r="Q191" s="881"/>
      <c r="R191" s="881"/>
      <c r="S191" s="881"/>
      <c r="T191" s="881"/>
      <c r="U191" s="881"/>
      <c r="V191" s="881"/>
      <c r="W191" s="881"/>
      <c r="X191" s="881"/>
      <c r="Y191" s="881"/>
      <c r="Z191" s="881"/>
      <c r="AA191" s="881"/>
      <c r="AB191" s="881"/>
      <c r="AC191" s="881"/>
      <c r="AD191" s="881"/>
      <c r="AE191" s="881"/>
      <c r="AF191" s="881"/>
    </row>
    <row r="192" spans="1:32" x14ac:dyDescent="0.35">
      <c r="A192" s="881"/>
      <c r="B192" s="881"/>
      <c r="C192" s="881"/>
      <c r="D192" s="881"/>
      <c r="E192" s="881"/>
      <c r="F192" s="881"/>
      <c r="G192" s="881"/>
      <c r="H192" s="881"/>
      <c r="I192" s="881"/>
      <c r="J192" s="881"/>
      <c r="K192" s="881"/>
      <c r="L192" s="881"/>
      <c r="M192" s="881"/>
      <c r="N192" s="881"/>
      <c r="O192" s="881"/>
      <c r="P192" s="881"/>
      <c r="Q192" s="881"/>
      <c r="R192" s="881"/>
      <c r="S192" s="881"/>
      <c r="T192" s="881"/>
      <c r="U192" s="881"/>
      <c r="V192" s="881"/>
      <c r="W192" s="881"/>
      <c r="X192" s="881"/>
      <c r="Y192" s="881"/>
      <c r="Z192" s="881"/>
      <c r="AA192" s="881"/>
      <c r="AB192" s="881"/>
      <c r="AC192" s="881"/>
      <c r="AD192" s="881"/>
      <c r="AE192" s="881"/>
      <c r="AF192" s="881"/>
    </row>
    <row r="193" spans="1:32" x14ac:dyDescent="0.35">
      <c r="A193" s="881"/>
      <c r="B193" s="881"/>
      <c r="C193" s="881"/>
      <c r="D193" s="881"/>
      <c r="E193" s="881"/>
      <c r="F193" s="881"/>
      <c r="G193" s="881"/>
      <c r="H193" s="881"/>
      <c r="I193" s="881"/>
      <c r="J193" s="881"/>
      <c r="K193" s="881"/>
      <c r="L193" s="881"/>
      <c r="M193" s="881"/>
      <c r="N193" s="881"/>
      <c r="O193" s="881"/>
      <c r="P193" s="881"/>
      <c r="Q193" s="881"/>
      <c r="R193" s="881"/>
      <c r="S193" s="881"/>
      <c r="T193" s="881"/>
      <c r="U193" s="881"/>
      <c r="V193" s="881"/>
      <c r="W193" s="881"/>
      <c r="X193" s="881"/>
      <c r="Y193" s="881"/>
      <c r="Z193" s="881"/>
      <c r="AA193" s="881"/>
      <c r="AB193" s="881"/>
      <c r="AC193" s="881"/>
      <c r="AD193" s="881"/>
      <c r="AE193" s="881"/>
      <c r="AF193" s="881"/>
    </row>
    <row r="194" spans="1:32" x14ac:dyDescent="0.35">
      <c r="A194" s="881"/>
      <c r="B194" s="881"/>
      <c r="C194" s="881"/>
      <c r="D194" s="881"/>
      <c r="E194" s="881"/>
      <c r="F194" s="881"/>
      <c r="G194" s="881"/>
      <c r="H194" s="881"/>
      <c r="I194" s="881"/>
      <c r="J194" s="881"/>
      <c r="K194" s="881"/>
      <c r="L194" s="881"/>
      <c r="M194" s="881"/>
      <c r="N194" s="881"/>
      <c r="O194" s="881"/>
      <c r="P194" s="881"/>
      <c r="Q194" s="881"/>
      <c r="R194" s="881"/>
      <c r="S194" s="881"/>
      <c r="T194" s="881"/>
      <c r="U194" s="881"/>
      <c r="V194" s="881"/>
      <c r="W194" s="881"/>
      <c r="X194" s="881"/>
      <c r="Y194" s="881"/>
      <c r="Z194" s="881"/>
      <c r="AA194" s="881"/>
      <c r="AB194" s="881"/>
      <c r="AC194" s="881"/>
      <c r="AD194" s="881"/>
      <c r="AE194" s="881"/>
      <c r="AF194" s="881"/>
    </row>
    <row r="195" spans="1:32" x14ac:dyDescent="0.35">
      <c r="A195" s="881"/>
      <c r="B195" s="881"/>
      <c r="C195" s="881"/>
      <c r="D195" s="881"/>
      <c r="E195" s="881"/>
      <c r="F195" s="881"/>
      <c r="G195" s="881"/>
      <c r="H195" s="881"/>
      <c r="I195" s="881"/>
      <c r="J195" s="881"/>
      <c r="K195" s="881"/>
      <c r="L195" s="881"/>
      <c r="M195" s="881"/>
      <c r="N195" s="881"/>
      <c r="O195" s="881"/>
      <c r="P195" s="881"/>
      <c r="Q195" s="881"/>
      <c r="R195" s="881"/>
      <c r="S195" s="881"/>
      <c r="T195" s="881"/>
      <c r="U195" s="881"/>
      <c r="V195" s="881"/>
      <c r="W195" s="881"/>
      <c r="X195" s="881"/>
      <c r="Y195" s="881"/>
      <c r="Z195" s="881"/>
      <c r="AA195" s="881"/>
      <c r="AB195" s="881"/>
      <c r="AC195" s="881"/>
      <c r="AD195" s="881"/>
      <c r="AE195" s="881"/>
      <c r="AF195" s="881"/>
    </row>
    <row r="196" spans="1:32" x14ac:dyDescent="0.35">
      <c r="A196" s="881"/>
      <c r="B196" s="881"/>
      <c r="C196" s="881"/>
      <c r="D196" s="881"/>
      <c r="E196" s="881"/>
      <c r="F196" s="881"/>
      <c r="G196" s="881"/>
      <c r="H196" s="881"/>
      <c r="I196" s="881"/>
      <c r="J196" s="881"/>
      <c r="K196" s="881"/>
      <c r="L196" s="881"/>
      <c r="M196" s="881"/>
      <c r="N196" s="881"/>
      <c r="O196" s="881"/>
      <c r="P196" s="881"/>
      <c r="Q196" s="881"/>
      <c r="R196" s="881"/>
      <c r="S196" s="881"/>
      <c r="T196" s="881"/>
      <c r="U196" s="881"/>
      <c r="V196" s="881"/>
      <c r="W196" s="881"/>
      <c r="X196" s="881"/>
      <c r="Y196" s="881"/>
      <c r="Z196" s="881"/>
      <c r="AA196" s="881"/>
      <c r="AB196" s="881"/>
      <c r="AC196" s="881"/>
      <c r="AD196" s="881"/>
      <c r="AE196" s="881"/>
      <c r="AF196" s="881"/>
    </row>
    <row r="197" spans="1:32" x14ac:dyDescent="0.35">
      <c r="A197" s="881"/>
      <c r="B197" s="881"/>
      <c r="C197" s="881"/>
      <c r="D197" s="881"/>
      <c r="E197" s="881"/>
      <c r="F197" s="881"/>
      <c r="G197" s="881"/>
      <c r="H197" s="881"/>
      <c r="I197" s="881"/>
      <c r="J197" s="881"/>
      <c r="K197" s="881"/>
      <c r="L197" s="881"/>
      <c r="M197" s="881"/>
      <c r="N197" s="881"/>
      <c r="O197" s="881"/>
      <c r="P197" s="881"/>
      <c r="Q197" s="881"/>
      <c r="R197" s="881"/>
      <c r="S197" s="881"/>
      <c r="T197" s="881"/>
      <c r="U197" s="881"/>
      <c r="V197" s="881"/>
      <c r="W197" s="881"/>
      <c r="X197" s="881"/>
      <c r="Y197" s="881"/>
      <c r="Z197" s="881"/>
      <c r="AA197" s="881"/>
      <c r="AB197" s="881"/>
      <c r="AC197" s="881"/>
      <c r="AD197" s="881"/>
      <c r="AE197" s="881"/>
      <c r="AF197" s="881"/>
    </row>
    <row r="198" spans="1:32" x14ac:dyDescent="0.35">
      <c r="A198" s="881"/>
      <c r="B198" s="881"/>
      <c r="C198" s="881"/>
      <c r="D198" s="881"/>
      <c r="E198" s="881"/>
      <c r="F198" s="881"/>
      <c r="G198" s="881"/>
      <c r="H198" s="881"/>
      <c r="I198" s="881"/>
      <c r="J198" s="881"/>
      <c r="K198" s="881"/>
      <c r="L198" s="881"/>
      <c r="M198" s="881"/>
      <c r="N198" s="881"/>
      <c r="O198" s="881"/>
      <c r="P198" s="881"/>
      <c r="Q198" s="881"/>
      <c r="R198" s="881"/>
      <c r="S198" s="881"/>
      <c r="T198" s="881"/>
      <c r="U198" s="881"/>
      <c r="V198" s="881"/>
      <c r="W198" s="881"/>
      <c r="X198" s="881"/>
      <c r="Y198" s="881"/>
      <c r="Z198" s="881"/>
      <c r="AA198" s="881"/>
      <c r="AB198" s="881"/>
      <c r="AC198" s="881"/>
      <c r="AD198" s="881"/>
      <c r="AE198" s="881"/>
      <c r="AF198" s="881"/>
    </row>
    <row r="199" spans="1:32" x14ac:dyDescent="0.35">
      <c r="A199" s="881"/>
      <c r="B199" s="881"/>
      <c r="C199" s="881"/>
      <c r="D199" s="881"/>
      <c r="E199" s="881"/>
      <c r="F199" s="881"/>
      <c r="G199" s="881"/>
      <c r="H199" s="881"/>
      <c r="I199" s="881"/>
      <c r="J199" s="881"/>
      <c r="K199" s="881"/>
      <c r="L199" s="881"/>
      <c r="M199" s="881"/>
      <c r="N199" s="881"/>
      <c r="O199" s="881"/>
      <c r="P199" s="881"/>
      <c r="Q199" s="881"/>
      <c r="R199" s="881"/>
      <c r="S199" s="881"/>
      <c r="T199" s="881"/>
      <c r="U199" s="881"/>
      <c r="V199" s="881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</row>
    <row r="200" spans="1:32" x14ac:dyDescent="0.35">
      <c r="A200" s="881"/>
      <c r="B200" s="881"/>
      <c r="C200" s="881"/>
      <c r="D200" s="881"/>
      <c r="E200" s="881"/>
      <c r="F200" s="881"/>
      <c r="G200" s="881"/>
      <c r="H200" s="881"/>
      <c r="I200" s="881"/>
      <c r="J200" s="881"/>
      <c r="K200" s="881"/>
      <c r="L200" s="881"/>
      <c r="M200" s="881"/>
      <c r="N200" s="881"/>
      <c r="O200" s="881"/>
      <c r="P200" s="881"/>
      <c r="Q200" s="881"/>
      <c r="R200" s="881"/>
      <c r="S200" s="881"/>
      <c r="T200" s="881"/>
      <c r="U200" s="881"/>
      <c r="V200" s="881"/>
      <c r="W200" s="881"/>
      <c r="X200" s="881"/>
      <c r="Y200" s="881"/>
      <c r="Z200" s="881"/>
      <c r="AA200" s="881"/>
      <c r="AB200" s="881"/>
      <c r="AC200" s="881"/>
      <c r="AD200" s="881"/>
      <c r="AE200" s="881"/>
      <c r="AF200" s="881"/>
    </row>
    <row r="201" spans="1:32" x14ac:dyDescent="0.35">
      <c r="A201" s="881"/>
      <c r="B201" s="881"/>
      <c r="C201" s="881"/>
      <c r="D201" s="881"/>
      <c r="E201" s="881"/>
      <c r="F201" s="881"/>
      <c r="G201" s="881"/>
      <c r="H201" s="881"/>
      <c r="I201" s="881"/>
      <c r="J201" s="881"/>
      <c r="K201" s="881"/>
      <c r="L201" s="881"/>
      <c r="M201" s="881"/>
      <c r="N201" s="881"/>
      <c r="O201" s="881"/>
      <c r="P201" s="881"/>
      <c r="Q201" s="881"/>
      <c r="R201" s="881"/>
      <c r="S201" s="881"/>
      <c r="T201" s="881"/>
      <c r="U201" s="881"/>
      <c r="V201" s="881"/>
      <c r="W201" s="881"/>
      <c r="X201" s="881"/>
      <c r="Y201" s="881"/>
      <c r="Z201" s="881"/>
      <c r="AA201" s="881"/>
      <c r="AB201" s="881"/>
      <c r="AC201" s="881"/>
      <c r="AD201" s="881"/>
      <c r="AE201" s="881"/>
      <c r="AF201" s="881"/>
    </row>
    <row r="202" spans="1:32" x14ac:dyDescent="0.35">
      <c r="A202" s="881"/>
      <c r="B202" s="881"/>
      <c r="C202" s="881"/>
      <c r="D202" s="881"/>
      <c r="E202" s="881"/>
      <c r="F202" s="881"/>
      <c r="G202" s="881"/>
      <c r="H202" s="881"/>
      <c r="I202" s="881"/>
      <c r="J202" s="881"/>
      <c r="K202" s="881"/>
      <c r="L202" s="881"/>
      <c r="M202" s="881"/>
      <c r="N202" s="881"/>
      <c r="O202" s="881"/>
      <c r="P202" s="881"/>
      <c r="Q202" s="881"/>
      <c r="R202" s="881"/>
      <c r="S202" s="881"/>
      <c r="T202" s="881"/>
      <c r="U202" s="881"/>
      <c r="V202" s="881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</row>
    <row r="203" spans="1:32" x14ac:dyDescent="0.35">
      <c r="A203" s="881"/>
      <c r="B203" s="881"/>
      <c r="C203" s="881"/>
      <c r="D203" s="881"/>
      <c r="E203" s="881"/>
      <c r="F203" s="881"/>
      <c r="G203" s="881"/>
      <c r="H203" s="881"/>
      <c r="I203" s="881"/>
      <c r="J203" s="881"/>
      <c r="K203" s="881"/>
      <c r="L203" s="881"/>
      <c r="M203" s="881"/>
      <c r="N203" s="881"/>
      <c r="O203" s="881"/>
      <c r="P203" s="881"/>
      <c r="Q203" s="881"/>
      <c r="R203" s="881"/>
      <c r="S203" s="881"/>
      <c r="T203" s="881"/>
      <c r="U203" s="881"/>
      <c r="V203" s="881"/>
      <c r="W203" s="881"/>
      <c r="X203" s="881"/>
      <c r="Y203" s="881"/>
      <c r="Z203" s="881"/>
      <c r="AA203" s="881"/>
      <c r="AB203" s="881"/>
      <c r="AC203" s="881"/>
      <c r="AD203" s="881"/>
      <c r="AE203" s="881"/>
      <c r="AF203" s="881"/>
    </row>
    <row r="204" spans="1:32" x14ac:dyDescent="0.35">
      <c r="A204" s="881"/>
      <c r="B204" s="881"/>
      <c r="C204" s="881"/>
      <c r="D204" s="881"/>
      <c r="E204" s="881"/>
      <c r="F204" s="881"/>
      <c r="G204" s="881"/>
      <c r="H204" s="881"/>
      <c r="I204" s="881"/>
      <c r="J204" s="881"/>
      <c r="K204" s="881"/>
      <c r="L204" s="881"/>
      <c r="M204" s="881"/>
      <c r="N204" s="881"/>
      <c r="O204" s="881"/>
      <c r="P204" s="881"/>
      <c r="Q204" s="881"/>
      <c r="R204" s="881"/>
      <c r="S204" s="881"/>
      <c r="T204" s="881"/>
      <c r="U204" s="881"/>
      <c r="V204" s="881"/>
      <c r="W204" s="881"/>
      <c r="X204" s="881"/>
      <c r="Y204" s="881"/>
      <c r="Z204" s="881"/>
      <c r="AA204" s="881"/>
      <c r="AB204" s="881"/>
      <c r="AC204" s="881"/>
      <c r="AD204" s="881"/>
      <c r="AE204" s="881"/>
      <c r="AF204" s="881"/>
    </row>
    <row r="205" spans="1:32" x14ac:dyDescent="0.35">
      <c r="A205" s="881"/>
      <c r="B205" s="881"/>
      <c r="C205" s="881"/>
      <c r="D205" s="881"/>
      <c r="E205" s="881"/>
      <c r="F205" s="881"/>
      <c r="G205" s="881"/>
      <c r="H205" s="881"/>
      <c r="I205" s="881"/>
      <c r="J205" s="881"/>
      <c r="K205" s="881"/>
      <c r="L205" s="881"/>
      <c r="M205" s="881"/>
      <c r="N205" s="881"/>
      <c r="O205" s="881"/>
      <c r="P205" s="881"/>
      <c r="Q205" s="881"/>
      <c r="R205" s="881"/>
      <c r="S205" s="881"/>
      <c r="T205" s="881"/>
      <c r="U205" s="881"/>
      <c r="V205" s="881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</row>
    <row r="206" spans="1:32" x14ac:dyDescent="0.35">
      <c r="A206" s="881"/>
      <c r="B206" s="881"/>
      <c r="C206" s="881"/>
      <c r="D206" s="881"/>
      <c r="E206" s="881"/>
      <c r="F206" s="881"/>
      <c r="G206" s="881"/>
      <c r="H206" s="881"/>
      <c r="I206" s="881"/>
      <c r="J206" s="881"/>
      <c r="K206" s="881"/>
      <c r="L206" s="881"/>
      <c r="M206" s="881"/>
      <c r="N206" s="881"/>
      <c r="O206" s="881"/>
      <c r="P206" s="881"/>
      <c r="Q206" s="881"/>
      <c r="R206" s="881"/>
      <c r="S206" s="881"/>
      <c r="T206" s="881"/>
      <c r="U206" s="881"/>
      <c r="V206" s="881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</row>
    <row r="207" spans="1:32" x14ac:dyDescent="0.35">
      <c r="A207" s="881"/>
      <c r="B207" s="881"/>
      <c r="C207" s="881"/>
      <c r="D207" s="881"/>
      <c r="E207" s="881"/>
      <c r="F207" s="881"/>
      <c r="G207" s="881"/>
      <c r="H207" s="881"/>
      <c r="I207" s="881"/>
      <c r="J207" s="881"/>
      <c r="K207" s="881"/>
      <c r="L207" s="881"/>
      <c r="M207" s="881"/>
      <c r="N207" s="881"/>
      <c r="O207" s="881"/>
      <c r="P207" s="881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</row>
    <row r="208" spans="1:32" x14ac:dyDescent="0.35">
      <c r="A208" s="881"/>
      <c r="B208" s="881"/>
      <c r="C208" s="881"/>
      <c r="D208" s="881"/>
      <c r="E208" s="881"/>
      <c r="F208" s="881"/>
      <c r="G208" s="881"/>
      <c r="H208" s="881"/>
      <c r="I208" s="881"/>
      <c r="J208" s="881"/>
      <c r="K208" s="881"/>
      <c r="L208" s="881"/>
      <c r="M208" s="881"/>
      <c r="N208" s="881"/>
      <c r="O208" s="881"/>
      <c r="P208" s="881"/>
      <c r="Q208" s="881"/>
      <c r="R208" s="881"/>
      <c r="S208" s="881"/>
      <c r="T208" s="881"/>
      <c r="U208" s="881"/>
      <c r="V208" s="881"/>
      <c r="W208" s="881"/>
      <c r="X208" s="881"/>
      <c r="Y208" s="881"/>
      <c r="Z208" s="881"/>
      <c r="AA208" s="881"/>
      <c r="AB208" s="881"/>
      <c r="AC208" s="881"/>
      <c r="AD208" s="881"/>
      <c r="AE208" s="881"/>
      <c r="AF208" s="881"/>
    </row>
    <row r="209" spans="1:32" x14ac:dyDescent="0.35">
      <c r="A209" s="881"/>
      <c r="B209" s="881"/>
      <c r="C209" s="881"/>
      <c r="D209" s="881"/>
      <c r="E209" s="881"/>
      <c r="F209" s="881"/>
      <c r="G209" s="881"/>
      <c r="H209" s="881"/>
      <c r="I209" s="881"/>
      <c r="J209" s="881"/>
      <c r="K209" s="881"/>
      <c r="L209" s="881"/>
      <c r="M209" s="881"/>
      <c r="N209" s="881"/>
      <c r="O209" s="881"/>
      <c r="P209" s="881"/>
      <c r="Q209" s="881"/>
      <c r="R209" s="881"/>
      <c r="S209" s="881"/>
      <c r="T209" s="881"/>
      <c r="U209" s="881"/>
      <c r="V209" s="881"/>
      <c r="W209" s="881"/>
      <c r="X209" s="881"/>
      <c r="Y209" s="881"/>
      <c r="Z209" s="881"/>
      <c r="AA209" s="881"/>
      <c r="AB209" s="881"/>
      <c r="AC209" s="881"/>
      <c r="AD209" s="881"/>
      <c r="AE209" s="881"/>
      <c r="AF209" s="881"/>
    </row>
    <row r="210" spans="1:32" x14ac:dyDescent="0.35">
      <c r="A210" s="881"/>
      <c r="B210" s="881"/>
      <c r="C210" s="881"/>
      <c r="D210" s="881"/>
      <c r="E210" s="881"/>
      <c r="F210" s="881"/>
      <c r="G210" s="881"/>
      <c r="H210" s="881"/>
      <c r="I210" s="881"/>
      <c r="J210" s="881"/>
      <c r="K210" s="881"/>
      <c r="L210" s="881"/>
      <c r="M210" s="881"/>
      <c r="N210" s="881"/>
      <c r="O210" s="881"/>
      <c r="P210" s="881"/>
      <c r="Q210" s="881"/>
      <c r="R210" s="881"/>
      <c r="S210" s="881"/>
      <c r="T210" s="881"/>
      <c r="U210" s="881"/>
      <c r="V210" s="881"/>
      <c r="W210" s="881"/>
      <c r="X210" s="881"/>
      <c r="Y210" s="881"/>
      <c r="Z210" s="881"/>
      <c r="AA210" s="881"/>
      <c r="AB210" s="881"/>
      <c r="AC210" s="881"/>
      <c r="AD210" s="881"/>
      <c r="AE210" s="881"/>
      <c r="AF210" s="881"/>
    </row>
    <row r="211" spans="1:32" x14ac:dyDescent="0.35">
      <c r="A211" s="881"/>
      <c r="B211" s="881"/>
      <c r="C211" s="881"/>
      <c r="D211" s="881"/>
      <c r="E211" s="881"/>
      <c r="F211" s="881"/>
      <c r="G211" s="881"/>
      <c r="H211" s="881"/>
      <c r="I211" s="881"/>
      <c r="J211" s="881"/>
      <c r="K211" s="881"/>
      <c r="L211" s="881"/>
      <c r="M211" s="881"/>
      <c r="N211" s="881"/>
      <c r="O211" s="881"/>
      <c r="P211" s="881"/>
      <c r="Q211" s="881"/>
      <c r="R211" s="881"/>
      <c r="S211" s="881"/>
      <c r="T211" s="881"/>
      <c r="U211" s="881"/>
      <c r="V211" s="881"/>
      <c r="W211" s="881"/>
      <c r="X211" s="881"/>
      <c r="Y211" s="881"/>
      <c r="Z211" s="881"/>
      <c r="AA211" s="881"/>
      <c r="AB211" s="881"/>
      <c r="AC211" s="881"/>
      <c r="AD211" s="881"/>
      <c r="AE211" s="881"/>
      <c r="AF211" s="881"/>
    </row>
    <row r="212" spans="1:32" x14ac:dyDescent="0.35">
      <c r="A212" s="881"/>
      <c r="B212" s="881"/>
      <c r="C212" s="881"/>
      <c r="D212" s="881"/>
      <c r="E212" s="881"/>
      <c r="F212" s="881"/>
      <c r="G212" s="881"/>
      <c r="H212" s="881"/>
      <c r="I212" s="881"/>
      <c r="J212" s="881"/>
      <c r="K212" s="881"/>
      <c r="L212" s="881"/>
      <c r="M212" s="881"/>
      <c r="N212" s="881"/>
      <c r="O212" s="881"/>
      <c r="P212" s="881"/>
      <c r="Q212" s="881"/>
      <c r="R212" s="881"/>
      <c r="S212" s="881"/>
      <c r="T212" s="881"/>
      <c r="U212" s="881"/>
      <c r="V212" s="881"/>
      <c r="W212" s="881"/>
      <c r="X212" s="881"/>
      <c r="Y212" s="881"/>
      <c r="Z212" s="881"/>
      <c r="AA212" s="881"/>
      <c r="AB212" s="881"/>
      <c r="AC212" s="881"/>
      <c r="AD212" s="881"/>
      <c r="AE212" s="881"/>
      <c r="AF212" s="881"/>
    </row>
    <row r="213" spans="1:32" x14ac:dyDescent="0.35">
      <c r="A213" s="881"/>
      <c r="B213" s="881"/>
      <c r="C213" s="881"/>
      <c r="D213" s="881"/>
      <c r="E213" s="881"/>
      <c r="F213" s="881"/>
      <c r="G213" s="881"/>
      <c r="H213" s="881"/>
      <c r="I213" s="881"/>
      <c r="J213" s="881"/>
      <c r="K213" s="881"/>
      <c r="L213" s="881"/>
      <c r="M213" s="881"/>
      <c r="N213" s="881"/>
      <c r="O213" s="881"/>
      <c r="P213" s="881"/>
      <c r="Q213" s="881"/>
      <c r="R213" s="881"/>
      <c r="S213" s="881"/>
      <c r="T213" s="881"/>
      <c r="U213" s="881"/>
      <c r="V213" s="881"/>
      <c r="W213" s="881"/>
      <c r="X213" s="881"/>
      <c r="Y213" s="881"/>
      <c r="Z213" s="881"/>
      <c r="AA213" s="881"/>
      <c r="AB213" s="881"/>
      <c r="AC213" s="881"/>
      <c r="AD213" s="881"/>
      <c r="AE213" s="881"/>
      <c r="AF213" s="881"/>
    </row>
    <row r="214" spans="1:32" x14ac:dyDescent="0.35">
      <c r="A214" s="881"/>
      <c r="B214" s="881"/>
      <c r="C214" s="881"/>
      <c r="D214" s="881"/>
      <c r="E214" s="881"/>
      <c r="F214" s="881"/>
      <c r="G214" s="881"/>
      <c r="H214" s="881"/>
      <c r="I214" s="881"/>
      <c r="J214" s="881"/>
      <c r="K214" s="881"/>
      <c r="L214" s="881"/>
      <c r="M214" s="881"/>
      <c r="N214" s="881"/>
      <c r="O214" s="881"/>
      <c r="P214" s="881"/>
      <c r="Q214" s="881"/>
      <c r="R214" s="881"/>
      <c r="S214" s="881"/>
      <c r="T214" s="881"/>
      <c r="U214" s="881"/>
      <c r="V214" s="881"/>
      <c r="W214" s="881"/>
      <c r="X214" s="881"/>
      <c r="Y214" s="881"/>
      <c r="Z214" s="881"/>
      <c r="AA214" s="881"/>
      <c r="AB214" s="881"/>
      <c r="AC214" s="881"/>
      <c r="AD214" s="881"/>
      <c r="AE214" s="881"/>
      <c r="AF214" s="881"/>
    </row>
    <row r="215" spans="1:32" x14ac:dyDescent="0.35">
      <c r="A215" s="881"/>
      <c r="B215" s="881"/>
      <c r="C215" s="881"/>
      <c r="D215" s="881"/>
      <c r="E215" s="881"/>
      <c r="F215" s="881"/>
      <c r="G215" s="881"/>
      <c r="H215" s="881"/>
      <c r="I215" s="881"/>
      <c r="J215" s="881"/>
      <c r="K215" s="881"/>
      <c r="L215" s="881"/>
      <c r="M215" s="881"/>
      <c r="N215" s="881"/>
      <c r="O215" s="881"/>
      <c r="P215" s="881"/>
      <c r="Q215" s="881"/>
      <c r="R215" s="881"/>
      <c r="S215" s="881"/>
      <c r="T215" s="881"/>
      <c r="U215" s="881"/>
      <c r="V215" s="881"/>
      <c r="W215" s="881"/>
      <c r="X215" s="881"/>
      <c r="Y215" s="881"/>
      <c r="Z215" s="881"/>
      <c r="AA215" s="881"/>
      <c r="AB215" s="881"/>
      <c r="AC215" s="881"/>
      <c r="AD215" s="881"/>
      <c r="AE215" s="881"/>
      <c r="AF215" s="881"/>
    </row>
    <row r="216" spans="1:32" x14ac:dyDescent="0.35">
      <c r="A216" s="881"/>
      <c r="B216" s="881"/>
      <c r="C216" s="881"/>
      <c r="D216" s="881"/>
      <c r="E216" s="881"/>
      <c r="F216" s="881"/>
      <c r="G216" s="881"/>
      <c r="H216" s="881"/>
      <c r="I216" s="881"/>
      <c r="J216" s="881"/>
      <c r="K216" s="881"/>
      <c r="L216" s="881"/>
      <c r="M216" s="881"/>
      <c r="N216" s="881"/>
      <c r="O216" s="881"/>
      <c r="P216" s="881"/>
      <c r="Q216" s="881"/>
      <c r="R216" s="881"/>
      <c r="S216" s="881"/>
      <c r="T216" s="881"/>
      <c r="U216" s="881"/>
      <c r="V216" s="881"/>
      <c r="W216" s="881"/>
      <c r="X216" s="881"/>
      <c r="Y216" s="881"/>
      <c r="Z216" s="881"/>
      <c r="AA216" s="881"/>
      <c r="AB216" s="881"/>
      <c r="AC216" s="881"/>
      <c r="AD216" s="881"/>
      <c r="AE216" s="881"/>
      <c r="AF216" s="881"/>
    </row>
    <row r="217" spans="1:32" x14ac:dyDescent="0.35">
      <c r="A217" s="881"/>
      <c r="B217" s="881"/>
      <c r="C217" s="881"/>
      <c r="D217" s="881"/>
      <c r="E217" s="881"/>
      <c r="F217" s="881"/>
      <c r="G217" s="881"/>
      <c r="H217" s="881"/>
      <c r="I217" s="881"/>
      <c r="J217" s="881"/>
      <c r="K217" s="881"/>
      <c r="L217" s="881"/>
      <c r="M217" s="881"/>
      <c r="N217" s="881"/>
      <c r="O217" s="881"/>
      <c r="P217" s="881"/>
      <c r="Q217" s="881"/>
      <c r="R217" s="881"/>
      <c r="S217" s="881"/>
      <c r="T217" s="881"/>
      <c r="U217" s="881"/>
      <c r="V217" s="881"/>
      <c r="W217" s="881"/>
      <c r="X217" s="881"/>
      <c r="Y217" s="881"/>
      <c r="Z217" s="881"/>
      <c r="AA217" s="881"/>
      <c r="AB217" s="881"/>
      <c r="AC217" s="881"/>
      <c r="AD217" s="881"/>
      <c r="AE217" s="881"/>
      <c r="AF217" s="881"/>
    </row>
    <row r="218" spans="1:32" x14ac:dyDescent="0.35">
      <c r="A218" s="881"/>
      <c r="B218" s="881"/>
      <c r="C218" s="881"/>
      <c r="D218" s="881"/>
      <c r="E218" s="881"/>
      <c r="F218" s="881"/>
      <c r="G218" s="881"/>
      <c r="H218" s="881"/>
      <c r="I218" s="881"/>
      <c r="J218" s="881"/>
      <c r="K218" s="881"/>
      <c r="L218" s="881"/>
      <c r="M218" s="881"/>
      <c r="N218" s="881"/>
      <c r="O218" s="881"/>
      <c r="P218" s="881"/>
      <c r="Q218" s="881"/>
      <c r="R218" s="881"/>
      <c r="S218" s="881"/>
      <c r="T218" s="881"/>
      <c r="U218" s="881"/>
      <c r="V218" s="881"/>
      <c r="W218" s="881"/>
      <c r="X218" s="881"/>
      <c r="Y218" s="881"/>
      <c r="Z218" s="881"/>
      <c r="AA218" s="881"/>
      <c r="AB218" s="881"/>
      <c r="AC218" s="881"/>
      <c r="AD218" s="881"/>
      <c r="AE218" s="881"/>
      <c r="AF218" s="881"/>
    </row>
    <row r="219" spans="1:32" x14ac:dyDescent="0.35">
      <c r="A219" s="881"/>
      <c r="B219" s="881"/>
      <c r="C219" s="881"/>
      <c r="D219" s="881"/>
      <c r="E219" s="881"/>
      <c r="F219" s="881"/>
      <c r="G219" s="881"/>
      <c r="H219" s="881"/>
      <c r="I219" s="881"/>
      <c r="J219" s="881"/>
      <c r="K219" s="881"/>
      <c r="L219" s="881"/>
      <c r="M219" s="881"/>
      <c r="N219" s="881"/>
      <c r="O219" s="881"/>
      <c r="P219" s="881"/>
      <c r="Q219" s="881"/>
      <c r="R219" s="881"/>
      <c r="S219" s="881"/>
      <c r="T219" s="881"/>
      <c r="U219" s="881"/>
      <c r="V219" s="881"/>
      <c r="W219" s="881"/>
      <c r="X219" s="881"/>
      <c r="Y219" s="881"/>
      <c r="Z219" s="881"/>
      <c r="AA219" s="881"/>
      <c r="AB219" s="881"/>
      <c r="AC219" s="881"/>
      <c r="AD219" s="881"/>
      <c r="AE219" s="881"/>
      <c r="AF219" s="881"/>
    </row>
    <row r="220" spans="1:32" x14ac:dyDescent="0.35">
      <c r="A220" s="881"/>
      <c r="B220" s="881"/>
      <c r="C220" s="881"/>
      <c r="D220" s="881"/>
      <c r="E220" s="881"/>
      <c r="F220" s="881"/>
      <c r="G220" s="881"/>
      <c r="H220" s="881"/>
      <c r="I220" s="881"/>
      <c r="J220" s="881"/>
      <c r="K220" s="881"/>
      <c r="L220" s="881"/>
      <c r="M220" s="881"/>
      <c r="N220" s="881"/>
      <c r="O220" s="881"/>
      <c r="P220" s="881"/>
      <c r="Q220" s="881"/>
      <c r="R220" s="881"/>
      <c r="S220" s="881"/>
      <c r="T220" s="881"/>
      <c r="U220" s="881"/>
      <c r="V220" s="881"/>
      <c r="W220" s="881"/>
      <c r="X220" s="881"/>
      <c r="Y220" s="881"/>
      <c r="Z220" s="881"/>
      <c r="AA220" s="881"/>
      <c r="AB220" s="881"/>
      <c r="AC220" s="881"/>
      <c r="AD220" s="881"/>
      <c r="AE220" s="881"/>
      <c r="AF220" s="881"/>
    </row>
    <row r="221" spans="1:32" x14ac:dyDescent="0.35">
      <c r="A221" s="881"/>
      <c r="B221" s="881"/>
      <c r="C221" s="881"/>
      <c r="D221" s="881"/>
      <c r="E221" s="881"/>
      <c r="F221" s="881"/>
      <c r="G221" s="881"/>
      <c r="H221" s="881"/>
      <c r="I221" s="881"/>
      <c r="J221" s="881"/>
      <c r="K221" s="881"/>
      <c r="L221" s="881"/>
      <c r="M221" s="881"/>
      <c r="N221" s="881"/>
      <c r="O221" s="881"/>
      <c r="P221" s="881"/>
      <c r="Q221" s="881"/>
      <c r="R221" s="881"/>
      <c r="S221" s="881"/>
      <c r="T221" s="881"/>
      <c r="U221" s="881"/>
      <c r="V221" s="881"/>
      <c r="W221" s="881"/>
      <c r="X221" s="881"/>
      <c r="Y221" s="881"/>
      <c r="Z221" s="881"/>
      <c r="AA221" s="881"/>
      <c r="AB221" s="881"/>
      <c r="AC221" s="881"/>
      <c r="AD221" s="881"/>
      <c r="AE221" s="881"/>
      <c r="AF221" s="881"/>
    </row>
    <row r="222" spans="1:32" x14ac:dyDescent="0.35">
      <c r="A222" s="881"/>
      <c r="B222" s="881"/>
      <c r="C222" s="881"/>
      <c r="D222" s="881"/>
      <c r="E222" s="881"/>
      <c r="F222" s="881"/>
      <c r="G222" s="881"/>
      <c r="H222" s="881"/>
      <c r="I222" s="881"/>
      <c r="J222" s="881"/>
      <c r="K222" s="881"/>
      <c r="L222" s="881"/>
      <c r="M222" s="881"/>
      <c r="N222" s="881"/>
      <c r="O222" s="881"/>
      <c r="P222" s="881"/>
      <c r="Q222" s="881"/>
      <c r="R222" s="881"/>
      <c r="S222" s="881"/>
      <c r="T222" s="881"/>
      <c r="U222" s="881"/>
      <c r="V222" s="881"/>
      <c r="W222" s="881"/>
      <c r="X222" s="881"/>
      <c r="Y222" s="881"/>
      <c r="Z222" s="881"/>
      <c r="AA222" s="881"/>
      <c r="AB222" s="881"/>
      <c r="AC222" s="881"/>
      <c r="AD222" s="881"/>
      <c r="AE222" s="881"/>
      <c r="AF222" s="881"/>
    </row>
    <row r="223" spans="1:32" x14ac:dyDescent="0.35">
      <c r="A223" s="881"/>
      <c r="B223" s="881"/>
      <c r="C223" s="881"/>
      <c r="D223" s="881"/>
      <c r="E223" s="881"/>
      <c r="F223" s="881"/>
      <c r="G223" s="881"/>
      <c r="H223" s="881"/>
      <c r="I223" s="881"/>
      <c r="J223" s="881"/>
      <c r="K223" s="881"/>
      <c r="L223" s="881"/>
      <c r="M223" s="881"/>
      <c r="N223" s="881"/>
      <c r="O223" s="881"/>
      <c r="P223" s="881"/>
      <c r="Q223" s="881"/>
      <c r="R223" s="881"/>
      <c r="S223" s="881"/>
      <c r="T223" s="881"/>
      <c r="U223" s="881"/>
      <c r="V223" s="881"/>
      <c r="W223" s="881"/>
      <c r="X223" s="881"/>
      <c r="Y223" s="881"/>
      <c r="Z223" s="881"/>
      <c r="AA223" s="881"/>
      <c r="AB223" s="881"/>
      <c r="AC223" s="881"/>
      <c r="AD223" s="881"/>
      <c r="AE223" s="881"/>
      <c r="AF223" s="881"/>
    </row>
    <row r="224" spans="1:32" x14ac:dyDescent="0.35">
      <c r="A224" s="881"/>
      <c r="B224" s="881"/>
      <c r="C224" s="881"/>
      <c r="D224" s="881"/>
      <c r="E224" s="881"/>
      <c r="F224" s="881"/>
      <c r="G224" s="881"/>
      <c r="H224" s="881"/>
      <c r="I224" s="881"/>
      <c r="J224" s="881"/>
      <c r="K224" s="881"/>
      <c r="L224" s="881"/>
      <c r="M224" s="881"/>
      <c r="N224" s="881"/>
      <c r="O224" s="881"/>
      <c r="P224" s="881"/>
      <c r="Q224" s="881"/>
      <c r="R224" s="881"/>
      <c r="S224" s="881"/>
      <c r="T224" s="881"/>
      <c r="U224" s="881"/>
      <c r="V224" s="881"/>
      <c r="W224" s="881"/>
      <c r="X224" s="881"/>
      <c r="Y224" s="881"/>
      <c r="Z224" s="881"/>
      <c r="AA224" s="881"/>
      <c r="AB224" s="881"/>
      <c r="AC224" s="881"/>
      <c r="AD224" s="881"/>
      <c r="AE224" s="881"/>
      <c r="AF224" s="881"/>
    </row>
    <row r="225" spans="1:32" x14ac:dyDescent="0.35">
      <c r="A225" s="881"/>
      <c r="B225" s="881"/>
      <c r="C225" s="881"/>
      <c r="D225" s="881"/>
      <c r="E225" s="881"/>
      <c r="F225" s="881"/>
      <c r="G225" s="881"/>
      <c r="H225" s="881"/>
      <c r="I225" s="881"/>
      <c r="J225" s="881"/>
      <c r="K225" s="881"/>
      <c r="L225" s="881"/>
      <c r="M225" s="881"/>
      <c r="N225" s="881"/>
      <c r="O225" s="881"/>
      <c r="P225" s="881"/>
      <c r="Q225" s="881"/>
      <c r="R225" s="881"/>
      <c r="S225" s="881"/>
      <c r="T225" s="881"/>
      <c r="U225" s="881"/>
      <c r="V225" s="881"/>
      <c r="W225" s="881"/>
      <c r="X225" s="881"/>
      <c r="Y225" s="881"/>
      <c r="Z225" s="881"/>
      <c r="AA225" s="881"/>
      <c r="AB225" s="881"/>
      <c r="AC225" s="881"/>
      <c r="AD225" s="881"/>
      <c r="AE225" s="881"/>
      <c r="AF225" s="881"/>
    </row>
    <row r="226" spans="1:32" x14ac:dyDescent="0.35">
      <c r="A226" s="881"/>
      <c r="B226" s="881"/>
      <c r="C226" s="881"/>
      <c r="D226" s="881"/>
      <c r="E226" s="881"/>
      <c r="F226" s="881"/>
      <c r="G226" s="881"/>
      <c r="H226" s="881"/>
      <c r="I226" s="881"/>
      <c r="J226" s="881"/>
      <c r="K226" s="881"/>
      <c r="L226" s="881"/>
      <c r="M226" s="881"/>
      <c r="N226" s="881"/>
      <c r="O226" s="881"/>
      <c r="P226" s="881"/>
      <c r="Q226" s="881"/>
      <c r="R226" s="881"/>
      <c r="S226" s="881"/>
      <c r="T226" s="881"/>
      <c r="U226" s="881"/>
      <c r="V226" s="881"/>
      <c r="W226" s="881"/>
      <c r="X226" s="881"/>
      <c r="Y226" s="881"/>
      <c r="Z226" s="881"/>
      <c r="AA226" s="881"/>
      <c r="AB226" s="881"/>
      <c r="AC226" s="881"/>
      <c r="AD226" s="881"/>
      <c r="AE226" s="881"/>
      <c r="AF226" s="881"/>
    </row>
    <row r="227" spans="1:32" x14ac:dyDescent="0.35">
      <c r="A227" s="881"/>
      <c r="B227" s="881"/>
      <c r="C227" s="881"/>
      <c r="D227" s="881"/>
      <c r="E227" s="881"/>
      <c r="F227" s="881"/>
      <c r="G227" s="881"/>
      <c r="H227" s="881"/>
      <c r="I227" s="881"/>
      <c r="J227" s="881"/>
      <c r="K227" s="881"/>
      <c r="L227" s="881"/>
      <c r="M227" s="881"/>
      <c r="N227" s="881"/>
      <c r="O227" s="881"/>
      <c r="P227" s="881"/>
      <c r="Q227" s="881"/>
      <c r="R227" s="881"/>
      <c r="S227" s="881"/>
      <c r="T227" s="881"/>
      <c r="U227" s="881"/>
      <c r="V227" s="881"/>
      <c r="W227" s="881"/>
      <c r="X227" s="881"/>
      <c r="Y227" s="881"/>
      <c r="Z227" s="881"/>
      <c r="AA227" s="881"/>
      <c r="AB227" s="881"/>
      <c r="AC227" s="881"/>
      <c r="AD227" s="881"/>
      <c r="AE227" s="881"/>
      <c r="AF227" s="881"/>
    </row>
    <row r="228" spans="1:32" x14ac:dyDescent="0.35">
      <c r="A228" s="881"/>
      <c r="B228" s="881"/>
      <c r="C228" s="881"/>
      <c r="D228" s="881"/>
      <c r="E228" s="881"/>
      <c r="F228" s="881"/>
      <c r="G228" s="881"/>
      <c r="H228" s="881"/>
      <c r="I228" s="881"/>
      <c r="J228" s="881"/>
      <c r="K228" s="881"/>
      <c r="L228" s="881"/>
      <c r="M228" s="881"/>
      <c r="N228" s="881"/>
      <c r="O228" s="881"/>
      <c r="P228" s="881"/>
      <c r="Q228" s="881"/>
      <c r="R228" s="881"/>
      <c r="S228" s="881"/>
      <c r="T228" s="881"/>
      <c r="U228" s="881"/>
      <c r="V228" s="881"/>
      <c r="W228" s="881"/>
      <c r="X228" s="881"/>
      <c r="Y228" s="881"/>
      <c r="Z228" s="881"/>
      <c r="AA228" s="881"/>
      <c r="AB228" s="881"/>
      <c r="AC228" s="881"/>
      <c r="AD228" s="881"/>
      <c r="AE228" s="881"/>
      <c r="AF228" s="881"/>
    </row>
    <row r="229" spans="1:32" x14ac:dyDescent="0.35">
      <c r="A229" s="881"/>
      <c r="B229" s="881"/>
      <c r="C229" s="881"/>
      <c r="D229" s="881"/>
      <c r="E229" s="881"/>
      <c r="F229" s="881"/>
      <c r="G229" s="881"/>
      <c r="H229" s="881"/>
      <c r="I229" s="881"/>
      <c r="J229" s="881"/>
      <c r="K229" s="881"/>
      <c r="L229" s="881"/>
      <c r="M229" s="881"/>
      <c r="N229" s="881"/>
      <c r="O229" s="881"/>
      <c r="P229" s="881"/>
      <c r="Q229" s="881"/>
      <c r="R229" s="881"/>
      <c r="S229" s="881"/>
      <c r="T229" s="881"/>
      <c r="U229" s="881"/>
      <c r="V229" s="881"/>
      <c r="W229" s="881"/>
      <c r="X229" s="881"/>
      <c r="Y229" s="881"/>
      <c r="Z229" s="881"/>
      <c r="AA229" s="881"/>
      <c r="AB229" s="881"/>
      <c r="AC229" s="881"/>
      <c r="AD229" s="881"/>
      <c r="AE229" s="881"/>
      <c r="AF229" s="881"/>
    </row>
    <row r="230" spans="1:32" x14ac:dyDescent="0.35">
      <c r="A230" s="881"/>
      <c r="B230" s="881"/>
      <c r="C230" s="881"/>
      <c r="D230" s="881"/>
      <c r="E230" s="881"/>
      <c r="F230" s="881"/>
      <c r="G230" s="881"/>
      <c r="H230" s="881"/>
      <c r="I230" s="881"/>
      <c r="J230" s="881"/>
      <c r="K230" s="881"/>
      <c r="L230" s="881"/>
      <c r="M230" s="881"/>
      <c r="N230" s="881"/>
      <c r="O230" s="881"/>
      <c r="P230" s="881"/>
      <c r="Q230" s="881"/>
      <c r="R230" s="881"/>
      <c r="S230" s="881"/>
      <c r="T230" s="881"/>
      <c r="U230" s="881"/>
      <c r="V230" s="881"/>
      <c r="W230" s="881"/>
      <c r="X230" s="881"/>
      <c r="Y230" s="881"/>
      <c r="Z230" s="881"/>
      <c r="AA230" s="881"/>
      <c r="AB230" s="881"/>
      <c r="AC230" s="881"/>
      <c r="AD230" s="881"/>
      <c r="AE230" s="881"/>
      <c r="AF230" s="881"/>
    </row>
    <row r="231" spans="1:32" x14ac:dyDescent="0.35">
      <c r="A231" s="881"/>
      <c r="B231" s="881"/>
      <c r="C231" s="881"/>
      <c r="D231" s="881"/>
      <c r="E231" s="881"/>
      <c r="F231" s="881"/>
      <c r="G231" s="881"/>
      <c r="H231" s="881"/>
      <c r="I231" s="881"/>
      <c r="J231" s="881"/>
      <c r="K231" s="881"/>
      <c r="L231" s="881"/>
      <c r="M231" s="881"/>
      <c r="N231" s="881"/>
      <c r="O231" s="881"/>
      <c r="P231" s="881"/>
      <c r="Q231" s="881"/>
      <c r="R231" s="881"/>
      <c r="S231" s="881"/>
      <c r="T231" s="881"/>
      <c r="U231" s="881"/>
      <c r="V231" s="881"/>
      <c r="W231" s="881"/>
      <c r="X231" s="881"/>
      <c r="Y231" s="881"/>
      <c r="Z231" s="881"/>
      <c r="AA231" s="881"/>
      <c r="AB231" s="881"/>
      <c r="AC231" s="881"/>
      <c r="AD231" s="881"/>
      <c r="AE231" s="881"/>
      <c r="AF231" s="881"/>
    </row>
    <row r="232" spans="1:32" x14ac:dyDescent="0.35">
      <c r="A232" s="881"/>
      <c r="B232" s="881"/>
      <c r="C232" s="881"/>
      <c r="D232" s="881"/>
      <c r="E232" s="881"/>
      <c r="F232" s="881"/>
      <c r="G232" s="881"/>
      <c r="H232" s="881"/>
      <c r="I232" s="881"/>
      <c r="J232" s="881"/>
      <c r="K232" s="881"/>
      <c r="L232" s="881"/>
      <c r="M232" s="881"/>
      <c r="N232" s="881"/>
      <c r="O232" s="881"/>
      <c r="P232" s="881"/>
      <c r="Q232" s="881"/>
      <c r="R232" s="881"/>
      <c r="S232" s="881"/>
      <c r="T232" s="881"/>
      <c r="U232" s="881"/>
      <c r="V232" s="881"/>
      <c r="W232" s="881"/>
      <c r="X232" s="881"/>
      <c r="Y232" s="881"/>
      <c r="Z232" s="881"/>
      <c r="AA232" s="881"/>
      <c r="AB232" s="881"/>
      <c r="AC232" s="881"/>
      <c r="AD232" s="881"/>
      <c r="AE232" s="881"/>
      <c r="AF232" s="881"/>
    </row>
    <row r="233" spans="1:32" x14ac:dyDescent="0.35">
      <c r="A233" s="881"/>
      <c r="B233" s="881"/>
      <c r="C233" s="881"/>
      <c r="D233" s="881"/>
      <c r="E233" s="881"/>
      <c r="F233" s="881"/>
      <c r="G233" s="881"/>
      <c r="H233" s="881"/>
      <c r="I233" s="881"/>
      <c r="J233" s="881"/>
      <c r="K233" s="881"/>
      <c r="L233" s="881"/>
      <c r="M233" s="881"/>
      <c r="N233" s="881"/>
      <c r="O233" s="881"/>
      <c r="P233" s="881"/>
      <c r="Q233" s="881"/>
      <c r="R233" s="881"/>
      <c r="S233" s="881"/>
      <c r="T233" s="881"/>
      <c r="U233" s="881"/>
      <c r="V233" s="881"/>
      <c r="W233" s="881"/>
      <c r="X233" s="881"/>
      <c r="Y233" s="881"/>
      <c r="Z233" s="881"/>
      <c r="AA233" s="881"/>
      <c r="AB233" s="881"/>
      <c r="AC233" s="881"/>
      <c r="AD233" s="881"/>
      <c r="AE233" s="881"/>
      <c r="AF233" s="881"/>
    </row>
    <row r="234" spans="1:32" x14ac:dyDescent="0.35">
      <c r="A234" s="881"/>
      <c r="B234" s="881"/>
      <c r="C234" s="881"/>
      <c r="D234" s="881"/>
      <c r="E234" s="881"/>
      <c r="F234" s="881"/>
      <c r="G234" s="881"/>
      <c r="H234" s="881"/>
      <c r="I234" s="881"/>
      <c r="J234" s="881"/>
      <c r="K234" s="881"/>
      <c r="L234" s="881"/>
      <c r="M234" s="881"/>
      <c r="N234" s="881"/>
      <c r="O234" s="881"/>
      <c r="P234" s="881"/>
      <c r="Q234" s="881"/>
      <c r="R234" s="881"/>
      <c r="S234" s="881"/>
      <c r="T234" s="881"/>
      <c r="U234" s="881"/>
      <c r="V234" s="881"/>
      <c r="W234" s="881"/>
      <c r="X234" s="881"/>
      <c r="Y234" s="881"/>
      <c r="Z234" s="881"/>
      <c r="AA234" s="881"/>
      <c r="AB234" s="881"/>
      <c r="AC234" s="881"/>
      <c r="AD234" s="881"/>
      <c r="AE234" s="881"/>
      <c r="AF234" s="881"/>
    </row>
    <row r="235" spans="1:32" x14ac:dyDescent="0.35">
      <c r="A235" s="881"/>
      <c r="B235" s="881"/>
      <c r="C235" s="881"/>
      <c r="D235" s="881"/>
      <c r="E235" s="881"/>
      <c r="F235" s="881"/>
      <c r="G235" s="881"/>
      <c r="H235" s="881"/>
      <c r="I235" s="881"/>
      <c r="J235" s="881"/>
      <c r="K235" s="881"/>
      <c r="L235" s="881"/>
      <c r="M235" s="881"/>
      <c r="N235" s="881"/>
      <c r="O235" s="881"/>
      <c r="P235" s="881"/>
      <c r="Q235" s="881"/>
      <c r="R235" s="881"/>
      <c r="S235" s="881"/>
      <c r="T235" s="881"/>
      <c r="U235" s="881"/>
      <c r="V235" s="881"/>
      <c r="W235" s="881"/>
      <c r="X235" s="881"/>
      <c r="Y235" s="881"/>
      <c r="Z235" s="881"/>
      <c r="AA235" s="881"/>
      <c r="AB235" s="881"/>
      <c r="AC235" s="881"/>
      <c r="AD235" s="881"/>
      <c r="AE235" s="881"/>
      <c r="AF235" s="881"/>
    </row>
    <row r="236" spans="1:32" x14ac:dyDescent="0.35">
      <c r="A236" s="881"/>
      <c r="B236" s="881"/>
      <c r="C236" s="881"/>
      <c r="D236" s="881"/>
      <c r="E236" s="881"/>
      <c r="F236" s="881"/>
      <c r="G236" s="881"/>
      <c r="H236" s="881"/>
      <c r="I236" s="881"/>
      <c r="J236" s="881"/>
      <c r="K236" s="881"/>
      <c r="L236" s="881"/>
      <c r="M236" s="881"/>
      <c r="N236" s="881"/>
      <c r="O236" s="881"/>
      <c r="P236" s="881"/>
      <c r="Q236" s="881"/>
      <c r="R236" s="881"/>
      <c r="S236" s="881"/>
      <c r="T236" s="881"/>
      <c r="U236" s="881"/>
      <c r="V236" s="881"/>
      <c r="W236" s="881"/>
      <c r="X236" s="881"/>
      <c r="Y236" s="881"/>
      <c r="Z236" s="881"/>
      <c r="AA236" s="881"/>
      <c r="AB236" s="881"/>
      <c r="AC236" s="881"/>
      <c r="AD236" s="881"/>
      <c r="AE236" s="881"/>
      <c r="AF236" s="881"/>
    </row>
    <row r="237" spans="1:32" x14ac:dyDescent="0.35">
      <c r="A237" s="881"/>
      <c r="B237" s="881"/>
      <c r="C237" s="881"/>
      <c r="D237" s="881"/>
      <c r="E237" s="881"/>
      <c r="F237" s="881"/>
      <c r="G237" s="881"/>
      <c r="H237" s="881"/>
      <c r="I237" s="881"/>
      <c r="J237" s="881"/>
      <c r="K237" s="881"/>
      <c r="L237" s="881"/>
      <c r="M237" s="881"/>
      <c r="N237" s="881"/>
      <c r="O237" s="881"/>
      <c r="P237" s="881"/>
      <c r="Q237" s="881"/>
      <c r="R237" s="881"/>
      <c r="S237" s="881"/>
      <c r="T237" s="881"/>
      <c r="U237" s="881"/>
      <c r="V237" s="881"/>
      <c r="W237" s="881"/>
      <c r="X237" s="881"/>
      <c r="Y237" s="881"/>
      <c r="Z237" s="881"/>
      <c r="AA237" s="881"/>
      <c r="AB237" s="881"/>
      <c r="AC237" s="881"/>
      <c r="AD237" s="881"/>
      <c r="AE237" s="881"/>
      <c r="AF237" s="881"/>
    </row>
    <row r="238" spans="1:32" x14ac:dyDescent="0.35">
      <c r="A238" s="881"/>
      <c r="B238" s="881"/>
      <c r="C238" s="881"/>
      <c r="D238" s="881"/>
      <c r="E238" s="881"/>
      <c r="F238" s="881"/>
      <c r="G238" s="881"/>
      <c r="H238" s="881"/>
      <c r="I238" s="881"/>
      <c r="J238" s="881"/>
      <c r="K238" s="881"/>
      <c r="L238" s="881"/>
      <c r="M238" s="881"/>
      <c r="N238" s="881"/>
      <c r="O238" s="881"/>
      <c r="P238" s="881"/>
      <c r="Q238" s="881"/>
      <c r="R238" s="881"/>
      <c r="S238" s="881"/>
      <c r="T238" s="881"/>
      <c r="U238" s="881"/>
      <c r="V238" s="881"/>
      <c r="W238" s="881"/>
      <c r="X238" s="881"/>
      <c r="Y238" s="881"/>
      <c r="Z238" s="881"/>
      <c r="AA238" s="881"/>
      <c r="AB238" s="881"/>
      <c r="AC238" s="881"/>
      <c r="AD238" s="881"/>
      <c r="AE238" s="881"/>
      <c r="AF238" s="881"/>
    </row>
    <row r="239" spans="1:32" x14ac:dyDescent="0.35">
      <c r="A239" s="881"/>
      <c r="B239" s="881"/>
      <c r="C239" s="881"/>
      <c r="D239" s="881"/>
      <c r="E239" s="881"/>
      <c r="F239" s="881"/>
      <c r="G239" s="881"/>
      <c r="H239" s="881"/>
      <c r="I239" s="881"/>
      <c r="J239" s="881"/>
      <c r="K239" s="881"/>
      <c r="L239" s="881"/>
      <c r="M239" s="881"/>
      <c r="N239" s="881"/>
      <c r="O239" s="881"/>
      <c r="P239" s="881"/>
      <c r="Q239" s="881"/>
      <c r="R239" s="881"/>
      <c r="S239" s="881"/>
      <c r="T239" s="881"/>
      <c r="U239" s="881"/>
      <c r="V239" s="881"/>
      <c r="W239" s="881"/>
      <c r="X239" s="881"/>
      <c r="Y239" s="881"/>
      <c r="Z239" s="881"/>
      <c r="AA239" s="881"/>
      <c r="AB239" s="881"/>
      <c r="AC239" s="881"/>
      <c r="AD239" s="881"/>
      <c r="AE239" s="881"/>
      <c r="AF239" s="881"/>
    </row>
    <row r="240" spans="1:32" x14ac:dyDescent="0.35">
      <c r="A240" s="881"/>
      <c r="B240" s="881"/>
      <c r="C240" s="881"/>
      <c r="D240" s="881"/>
      <c r="E240" s="881"/>
      <c r="F240" s="881"/>
      <c r="G240" s="881"/>
      <c r="H240" s="881"/>
      <c r="I240" s="881"/>
      <c r="J240" s="881"/>
      <c r="K240" s="881"/>
      <c r="L240" s="881"/>
      <c r="M240" s="881"/>
      <c r="N240" s="881"/>
      <c r="O240" s="881"/>
      <c r="P240" s="881"/>
      <c r="Q240" s="881"/>
      <c r="R240" s="881"/>
      <c r="S240" s="881"/>
      <c r="T240" s="881"/>
      <c r="U240" s="881"/>
      <c r="V240" s="881"/>
      <c r="W240" s="881"/>
      <c r="X240" s="881"/>
      <c r="Y240" s="881"/>
      <c r="Z240" s="881"/>
      <c r="AA240" s="881"/>
      <c r="AB240" s="881"/>
      <c r="AC240" s="881"/>
      <c r="AD240" s="881"/>
      <c r="AE240" s="881"/>
      <c r="AF240" s="881"/>
    </row>
    <row r="241" spans="1:32" x14ac:dyDescent="0.35">
      <c r="A241" s="881"/>
      <c r="B241" s="881"/>
      <c r="C241" s="881"/>
      <c r="D241" s="881"/>
      <c r="E241" s="881"/>
      <c r="F241" s="881"/>
      <c r="G241" s="881"/>
      <c r="H241" s="881"/>
      <c r="I241" s="881"/>
      <c r="J241" s="881"/>
      <c r="K241" s="881"/>
      <c r="L241" s="881"/>
      <c r="M241" s="881"/>
      <c r="N241" s="881"/>
      <c r="O241" s="881"/>
      <c r="P241" s="881"/>
      <c r="Q241" s="881"/>
      <c r="R241" s="881"/>
      <c r="S241" s="881"/>
      <c r="T241" s="881"/>
      <c r="U241" s="881"/>
      <c r="V241" s="881"/>
      <c r="W241" s="881"/>
      <c r="X241" s="881"/>
      <c r="Y241" s="881"/>
      <c r="Z241" s="881"/>
      <c r="AA241" s="881"/>
      <c r="AB241" s="881"/>
      <c r="AC241" s="881"/>
      <c r="AD241" s="881"/>
      <c r="AE241" s="881"/>
      <c r="AF241" s="881"/>
    </row>
    <row r="242" spans="1:32" x14ac:dyDescent="0.35">
      <c r="A242" s="881"/>
      <c r="B242" s="881"/>
      <c r="C242" s="881"/>
      <c r="D242" s="881"/>
      <c r="E242" s="881"/>
      <c r="F242" s="881"/>
      <c r="G242" s="881"/>
      <c r="H242" s="881"/>
      <c r="I242" s="881"/>
      <c r="J242" s="881"/>
      <c r="K242" s="881"/>
      <c r="L242" s="881"/>
      <c r="M242" s="881"/>
      <c r="N242" s="881"/>
      <c r="O242" s="881"/>
      <c r="P242" s="881"/>
      <c r="Q242" s="881"/>
      <c r="R242" s="881"/>
      <c r="S242" s="881"/>
      <c r="T242" s="881"/>
      <c r="U242" s="881"/>
      <c r="V242" s="881"/>
      <c r="W242" s="881"/>
      <c r="X242" s="881"/>
      <c r="Y242" s="881"/>
      <c r="Z242" s="881"/>
      <c r="AA242" s="881"/>
      <c r="AB242" s="881"/>
      <c r="AC242" s="881"/>
      <c r="AD242" s="881"/>
      <c r="AE242" s="881"/>
      <c r="AF242" s="881"/>
    </row>
    <row r="243" spans="1:32" x14ac:dyDescent="0.35">
      <c r="A243" s="881"/>
      <c r="B243" s="881"/>
      <c r="C243" s="881"/>
      <c r="D243" s="881"/>
      <c r="E243" s="881"/>
      <c r="F243" s="881"/>
      <c r="G243" s="881"/>
      <c r="H243" s="881"/>
      <c r="I243" s="881"/>
      <c r="J243" s="881"/>
      <c r="K243" s="881"/>
      <c r="L243" s="881"/>
      <c r="M243" s="881"/>
      <c r="N243" s="881"/>
      <c r="O243" s="881"/>
      <c r="P243" s="881"/>
      <c r="Q243" s="881"/>
      <c r="R243" s="881"/>
      <c r="S243" s="881"/>
      <c r="T243" s="881"/>
      <c r="U243" s="881"/>
      <c r="V243" s="881"/>
      <c r="W243" s="881"/>
      <c r="X243" s="881"/>
      <c r="Y243" s="881"/>
      <c r="Z243" s="881"/>
      <c r="AA243" s="881"/>
      <c r="AB243" s="881"/>
      <c r="AC243" s="881"/>
      <c r="AD243" s="881"/>
      <c r="AE243" s="881"/>
      <c r="AF243" s="881"/>
    </row>
    <row r="244" spans="1:32" x14ac:dyDescent="0.35">
      <c r="A244" s="881"/>
      <c r="B244" s="881"/>
      <c r="C244" s="881"/>
      <c r="D244" s="881"/>
      <c r="E244" s="881"/>
      <c r="F244" s="881"/>
      <c r="G244" s="881"/>
      <c r="H244" s="881"/>
      <c r="I244" s="881"/>
      <c r="J244" s="881"/>
      <c r="K244" s="881"/>
      <c r="L244" s="881"/>
      <c r="M244" s="881"/>
      <c r="N244" s="881"/>
      <c r="O244" s="881"/>
      <c r="P244" s="881"/>
      <c r="Q244" s="881"/>
      <c r="R244" s="881"/>
      <c r="S244" s="881"/>
      <c r="T244" s="881"/>
      <c r="U244" s="881"/>
      <c r="V244" s="881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</row>
    <row r="245" spans="1:32" x14ac:dyDescent="0.35">
      <c r="A245" s="881"/>
      <c r="B245" s="881"/>
      <c r="C245" s="881"/>
      <c r="D245" s="881"/>
      <c r="E245" s="881"/>
      <c r="F245" s="881"/>
      <c r="G245" s="881"/>
      <c r="H245" s="881"/>
      <c r="I245" s="881"/>
      <c r="J245" s="881"/>
      <c r="K245" s="881"/>
      <c r="L245" s="881"/>
      <c r="M245" s="881"/>
      <c r="N245" s="881"/>
      <c r="O245" s="881"/>
      <c r="P245" s="881"/>
      <c r="Q245" s="881"/>
      <c r="R245" s="881"/>
      <c r="S245" s="881"/>
      <c r="T245" s="881"/>
      <c r="U245" s="881"/>
      <c r="V245" s="881"/>
      <c r="W245" s="881"/>
      <c r="X245" s="881"/>
      <c r="Y245" s="881"/>
      <c r="Z245" s="881"/>
      <c r="AA245" s="881"/>
      <c r="AB245" s="881"/>
      <c r="AC245" s="881"/>
      <c r="AD245" s="881"/>
      <c r="AE245" s="881"/>
      <c r="AF245" s="881"/>
    </row>
    <row r="246" spans="1:32" x14ac:dyDescent="0.35">
      <c r="A246" s="881"/>
      <c r="B246" s="881"/>
      <c r="C246" s="881"/>
      <c r="D246" s="881"/>
      <c r="E246" s="881"/>
      <c r="F246" s="881"/>
      <c r="G246" s="881"/>
      <c r="H246" s="881"/>
      <c r="I246" s="881"/>
      <c r="J246" s="881"/>
      <c r="K246" s="881"/>
      <c r="L246" s="881"/>
      <c r="M246" s="881"/>
      <c r="N246" s="881"/>
      <c r="O246" s="881"/>
      <c r="P246" s="881"/>
      <c r="Q246" s="881"/>
      <c r="R246" s="881"/>
      <c r="S246" s="881"/>
      <c r="T246" s="881"/>
      <c r="U246" s="881"/>
      <c r="V246" s="881"/>
      <c r="W246" s="881"/>
      <c r="X246" s="881"/>
      <c r="Y246" s="881"/>
      <c r="Z246" s="881"/>
      <c r="AA246" s="881"/>
      <c r="AB246" s="881"/>
      <c r="AC246" s="881"/>
      <c r="AD246" s="881"/>
      <c r="AE246" s="881"/>
      <c r="AF246" s="881"/>
    </row>
    <row r="247" spans="1:32" x14ac:dyDescent="0.35">
      <c r="A247" s="881"/>
      <c r="B247" s="881"/>
      <c r="C247" s="881"/>
      <c r="D247" s="881"/>
      <c r="E247" s="881"/>
      <c r="F247" s="881"/>
      <c r="G247" s="881"/>
      <c r="H247" s="881"/>
      <c r="I247" s="881"/>
      <c r="J247" s="881"/>
      <c r="K247" s="881"/>
      <c r="L247" s="881"/>
      <c r="M247" s="881"/>
      <c r="N247" s="881"/>
      <c r="O247" s="881"/>
      <c r="P247" s="881"/>
      <c r="Q247" s="881"/>
      <c r="R247" s="881"/>
      <c r="S247" s="881"/>
      <c r="T247" s="881"/>
      <c r="U247" s="881"/>
      <c r="V247" s="881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</row>
    <row r="248" spans="1:32" x14ac:dyDescent="0.35">
      <c r="A248" s="881"/>
      <c r="B248" s="881"/>
      <c r="C248" s="881"/>
      <c r="D248" s="881"/>
      <c r="E248" s="881"/>
      <c r="F248" s="881"/>
      <c r="G248" s="881"/>
      <c r="H248" s="881"/>
      <c r="I248" s="881"/>
      <c r="J248" s="881"/>
      <c r="K248" s="881"/>
      <c r="L248" s="881"/>
      <c r="M248" s="881"/>
      <c r="N248" s="881"/>
      <c r="O248" s="881"/>
      <c r="P248" s="881"/>
      <c r="Q248" s="881"/>
      <c r="R248" s="881"/>
      <c r="S248" s="881"/>
      <c r="T248" s="881"/>
      <c r="U248" s="881"/>
      <c r="V248" s="881"/>
      <c r="W248" s="881"/>
      <c r="X248" s="881"/>
      <c r="Y248" s="881"/>
      <c r="Z248" s="881"/>
      <c r="AA248" s="881"/>
      <c r="AB248" s="881"/>
      <c r="AC248" s="881"/>
      <c r="AD248" s="881"/>
      <c r="AE248" s="881"/>
      <c r="AF248" s="881"/>
    </row>
    <row r="249" spans="1:32" x14ac:dyDescent="0.35">
      <c r="A249" s="881"/>
      <c r="B249" s="881"/>
      <c r="C249" s="881"/>
      <c r="D249" s="881"/>
      <c r="E249" s="881"/>
      <c r="F249" s="881"/>
      <c r="G249" s="881"/>
      <c r="H249" s="881"/>
      <c r="I249" s="881"/>
      <c r="J249" s="881"/>
      <c r="K249" s="881"/>
      <c r="L249" s="881"/>
      <c r="M249" s="881"/>
      <c r="N249" s="881"/>
      <c r="O249" s="881"/>
      <c r="P249" s="881"/>
      <c r="Q249" s="881"/>
      <c r="R249" s="881"/>
      <c r="S249" s="881"/>
      <c r="T249" s="881"/>
      <c r="U249" s="881"/>
      <c r="V249" s="881"/>
      <c r="W249" s="881"/>
      <c r="X249" s="881"/>
      <c r="Y249" s="881"/>
      <c r="Z249" s="881"/>
      <c r="AA249" s="881"/>
      <c r="AB249" s="881"/>
      <c r="AC249" s="881"/>
      <c r="AD249" s="881"/>
      <c r="AE249" s="881"/>
      <c r="AF249" s="881"/>
    </row>
    <row r="250" spans="1:32" x14ac:dyDescent="0.35">
      <c r="A250" s="881"/>
      <c r="B250" s="881"/>
      <c r="C250" s="881"/>
      <c r="D250" s="881"/>
      <c r="E250" s="881"/>
      <c r="F250" s="881"/>
      <c r="G250" s="881"/>
      <c r="H250" s="881"/>
      <c r="I250" s="881"/>
      <c r="J250" s="881"/>
      <c r="K250" s="881"/>
      <c r="L250" s="881"/>
      <c r="M250" s="881"/>
      <c r="N250" s="881"/>
      <c r="O250" s="881"/>
      <c r="P250" s="881"/>
      <c r="Q250" s="881"/>
      <c r="R250" s="881"/>
      <c r="S250" s="881"/>
      <c r="T250" s="881"/>
      <c r="U250" s="881"/>
      <c r="V250" s="881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</row>
    <row r="251" spans="1:32" x14ac:dyDescent="0.35">
      <c r="A251" s="881"/>
      <c r="B251" s="881"/>
      <c r="C251" s="881"/>
      <c r="D251" s="881"/>
      <c r="E251" s="881"/>
      <c r="F251" s="881"/>
      <c r="G251" s="881"/>
      <c r="H251" s="881"/>
      <c r="I251" s="881"/>
      <c r="J251" s="881"/>
      <c r="K251" s="881"/>
      <c r="L251" s="881"/>
      <c r="M251" s="881"/>
      <c r="N251" s="881"/>
      <c r="O251" s="881"/>
      <c r="P251" s="881"/>
      <c r="Q251" s="881"/>
      <c r="R251" s="881"/>
      <c r="S251" s="881"/>
      <c r="T251" s="881"/>
      <c r="U251" s="881"/>
      <c r="V251" s="881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</row>
    <row r="252" spans="1:32" x14ac:dyDescent="0.35">
      <c r="A252" s="881"/>
      <c r="B252" s="881"/>
      <c r="C252" s="881"/>
      <c r="D252" s="881"/>
      <c r="E252" s="881"/>
      <c r="F252" s="881"/>
      <c r="G252" s="881"/>
      <c r="H252" s="881"/>
      <c r="I252" s="881"/>
      <c r="J252" s="881"/>
      <c r="K252" s="881"/>
      <c r="L252" s="881"/>
      <c r="M252" s="881"/>
      <c r="N252" s="881"/>
      <c r="O252" s="881"/>
      <c r="P252" s="881"/>
      <c r="Q252" s="881"/>
      <c r="R252" s="881"/>
      <c r="S252" s="881"/>
      <c r="T252" s="881"/>
      <c r="U252" s="881"/>
      <c r="V252" s="881"/>
      <c r="W252" s="881"/>
      <c r="X252" s="881"/>
      <c r="Y252" s="881"/>
      <c r="Z252" s="881"/>
      <c r="AA252" s="881"/>
      <c r="AB252" s="881"/>
      <c r="AC252" s="881"/>
      <c r="AD252" s="881"/>
      <c r="AE252" s="881"/>
      <c r="AF252" s="881"/>
    </row>
    <row r="253" spans="1:32" x14ac:dyDescent="0.35">
      <c r="A253" s="881"/>
      <c r="B253" s="881"/>
      <c r="C253" s="881"/>
      <c r="D253" s="881"/>
      <c r="E253" s="881"/>
      <c r="F253" s="881"/>
      <c r="G253" s="881"/>
      <c r="H253" s="881"/>
      <c r="I253" s="881"/>
      <c r="J253" s="881"/>
      <c r="K253" s="881"/>
      <c r="L253" s="881"/>
      <c r="M253" s="881"/>
      <c r="N253" s="881"/>
      <c r="O253" s="881"/>
      <c r="P253" s="881"/>
      <c r="Q253" s="881"/>
      <c r="R253" s="881"/>
      <c r="S253" s="881"/>
      <c r="T253" s="881"/>
      <c r="U253" s="881"/>
      <c r="V253" s="881"/>
      <c r="W253" s="881"/>
      <c r="X253" s="881"/>
      <c r="Y253" s="881"/>
      <c r="Z253" s="881"/>
      <c r="AA253" s="881"/>
      <c r="AB253" s="881"/>
      <c r="AC253" s="881"/>
      <c r="AD253" s="881"/>
      <c r="AE253" s="881"/>
      <c r="AF253" s="881"/>
    </row>
    <row r="254" spans="1:32" x14ac:dyDescent="0.35">
      <c r="A254" s="881"/>
      <c r="B254" s="881"/>
      <c r="C254" s="881"/>
      <c r="D254" s="881"/>
      <c r="E254" s="881"/>
      <c r="F254" s="881"/>
      <c r="G254" s="881"/>
      <c r="H254" s="881"/>
      <c r="I254" s="881"/>
      <c r="J254" s="881"/>
      <c r="K254" s="881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</row>
    <row r="255" spans="1:32" x14ac:dyDescent="0.35">
      <c r="A255" s="881"/>
      <c r="B255" s="881"/>
      <c r="C255" s="881"/>
      <c r="D255" s="881"/>
      <c r="E255" s="881"/>
      <c r="F255" s="881"/>
      <c r="G255" s="881"/>
      <c r="H255" s="881"/>
      <c r="I255" s="881"/>
      <c r="J255" s="881"/>
      <c r="K255" s="881"/>
      <c r="L255" s="881"/>
      <c r="M255" s="881"/>
      <c r="N255" s="881"/>
      <c r="O255" s="881"/>
      <c r="P255" s="881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</row>
    <row r="256" spans="1:32" x14ac:dyDescent="0.35">
      <c r="A256" s="881"/>
      <c r="B256" s="881"/>
      <c r="C256" s="881"/>
      <c r="D256" s="881"/>
      <c r="E256" s="881"/>
      <c r="F256" s="881"/>
      <c r="G256" s="881"/>
      <c r="H256" s="881"/>
      <c r="I256" s="881"/>
      <c r="J256" s="881"/>
      <c r="K256" s="881"/>
      <c r="L256" s="881"/>
      <c r="M256" s="881"/>
      <c r="N256" s="881"/>
      <c r="O256" s="881"/>
      <c r="P256" s="881"/>
      <c r="Q256" s="881"/>
      <c r="R256" s="881"/>
      <c r="S256" s="881"/>
      <c r="T256" s="881"/>
      <c r="U256" s="881"/>
      <c r="V256" s="881"/>
      <c r="W256" s="881"/>
      <c r="X256" s="881"/>
      <c r="Y256" s="881"/>
      <c r="Z256" s="881"/>
      <c r="AA256" s="881"/>
      <c r="AB256" s="881"/>
      <c r="AC256" s="881"/>
      <c r="AD256" s="881"/>
      <c r="AE256" s="881"/>
      <c r="AF256" s="881"/>
    </row>
    <row r="257" spans="1:32" x14ac:dyDescent="0.35">
      <c r="A257" s="881"/>
      <c r="B257" s="881"/>
      <c r="C257" s="881"/>
      <c r="D257" s="881"/>
      <c r="E257" s="881"/>
      <c r="F257" s="881"/>
      <c r="G257" s="881"/>
      <c r="H257" s="881"/>
      <c r="I257" s="881"/>
      <c r="J257" s="881"/>
      <c r="K257" s="881"/>
      <c r="L257" s="881"/>
      <c r="M257" s="881"/>
      <c r="N257" s="881"/>
      <c r="O257" s="881"/>
      <c r="P257" s="881"/>
      <c r="Q257" s="881"/>
      <c r="R257" s="881"/>
      <c r="S257" s="881"/>
      <c r="T257" s="881"/>
      <c r="U257" s="881"/>
      <c r="V257" s="881"/>
      <c r="W257" s="881"/>
      <c r="X257" s="881"/>
      <c r="Y257" s="881"/>
      <c r="Z257" s="881"/>
      <c r="AA257" s="881"/>
      <c r="AB257" s="881"/>
      <c r="AC257" s="881"/>
      <c r="AD257" s="881"/>
      <c r="AE257" s="881"/>
      <c r="AF257" s="881"/>
    </row>
    <row r="258" spans="1:32" x14ac:dyDescent="0.35">
      <c r="A258" s="881"/>
      <c r="B258" s="881"/>
      <c r="C258" s="881"/>
      <c r="D258" s="881"/>
      <c r="E258" s="881"/>
      <c r="F258" s="881"/>
      <c r="G258" s="881"/>
      <c r="H258" s="881"/>
      <c r="I258" s="881"/>
      <c r="J258" s="881"/>
      <c r="K258" s="881"/>
      <c r="L258" s="881"/>
      <c r="M258" s="881"/>
      <c r="N258" s="881"/>
      <c r="O258" s="881"/>
      <c r="P258" s="881"/>
      <c r="Q258" s="881"/>
      <c r="R258" s="881"/>
      <c r="S258" s="881"/>
      <c r="T258" s="881"/>
      <c r="U258" s="881"/>
      <c r="V258" s="881"/>
      <c r="W258" s="881"/>
      <c r="X258" s="881"/>
      <c r="Y258" s="881"/>
      <c r="Z258" s="881"/>
      <c r="AA258" s="881"/>
      <c r="AB258" s="881"/>
      <c r="AC258" s="881"/>
      <c r="AD258" s="881"/>
      <c r="AE258" s="881"/>
      <c r="AF258" s="881"/>
    </row>
    <row r="259" spans="1:32" x14ac:dyDescent="0.35">
      <c r="A259" s="881"/>
      <c r="B259" s="881"/>
      <c r="C259" s="881"/>
      <c r="D259" s="881"/>
      <c r="E259" s="881"/>
      <c r="F259" s="881"/>
      <c r="G259" s="881"/>
      <c r="H259" s="881"/>
      <c r="I259" s="881"/>
      <c r="J259" s="881"/>
      <c r="K259" s="881"/>
      <c r="L259" s="881"/>
      <c r="M259" s="881"/>
      <c r="N259" s="881"/>
      <c r="O259" s="881"/>
      <c r="P259" s="881"/>
      <c r="Q259" s="881"/>
      <c r="R259" s="881"/>
      <c r="S259" s="881"/>
      <c r="T259" s="881"/>
      <c r="U259" s="881"/>
      <c r="V259" s="881"/>
      <c r="W259" s="881"/>
      <c r="X259" s="881"/>
      <c r="Y259" s="881"/>
      <c r="Z259" s="881"/>
      <c r="AA259" s="881"/>
      <c r="AB259" s="881"/>
      <c r="AC259" s="881"/>
      <c r="AD259" s="881"/>
      <c r="AE259" s="881"/>
      <c r="AF259" s="881"/>
    </row>
    <row r="260" spans="1:32" x14ac:dyDescent="0.35">
      <c r="A260" s="881"/>
      <c r="B260" s="881"/>
      <c r="C260" s="881"/>
      <c r="D260" s="881"/>
      <c r="E260" s="881"/>
      <c r="F260" s="881"/>
      <c r="G260" s="881"/>
      <c r="H260" s="881"/>
      <c r="I260" s="881"/>
      <c r="J260" s="881"/>
      <c r="K260" s="881"/>
      <c r="L260" s="881"/>
      <c r="M260" s="881"/>
      <c r="N260" s="881"/>
      <c r="O260" s="881"/>
      <c r="P260" s="881"/>
      <c r="Q260" s="881"/>
      <c r="R260" s="881"/>
      <c r="S260" s="881"/>
      <c r="T260" s="881"/>
      <c r="U260" s="881"/>
      <c r="V260" s="881"/>
      <c r="W260" s="881"/>
      <c r="X260" s="881"/>
      <c r="Y260" s="881"/>
      <c r="Z260" s="881"/>
      <c r="AA260" s="881"/>
      <c r="AB260" s="881"/>
      <c r="AC260" s="881"/>
      <c r="AD260" s="881"/>
      <c r="AE260" s="881"/>
      <c r="AF260" s="881"/>
    </row>
    <row r="261" spans="1:32" x14ac:dyDescent="0.35">
      <c r="A261" s="881"/>
      <c r="B261" s="881"/>
      <c r="C261" s="881"/>
      <c r="D261" s="881"/>
      <c r="E261" s="881"/>
      <c r="F261" s="881"/>
      <c r="G261" s="881"/>
      <c r="H261" s="881"/>
      <c r="I261" s="881"/>
      <c r="J261" s="881"/>
      <c r="K261" s="881"/>
      <c r="L261" s="881"/>
      <c r="M261" s="881"/>
      <c r="N261" s="881"/>
      <c r="O261" s="881"/>
      <c r="P261" s="881"/>
      <c r="Q261" s="881"/>
      <c r="R261" s="881"/>
      <c r="S261" s="881"/>
      <c r="T261" s="881"/>
      <c r="U261" s="881"/>
      <c r="V261" s="881"/>
      <c r="W261" s="881"/>
      <c r="X261" s="881"/>
      <c r="Y261" s="881"/>
      <c r="Z261" s="881"/>
      <c r="AA261" s="881"/>
      <c r="AB261" s="881"/>
      <c r="AC261" s="881"/>
      <c r="AD261" s="881"/>
      <c r="AE261" s="881"/>
      <c r="AF261" s="881"/>
    </row>
    <row r="262" spans="1:32" x14ac:dyDescent="0.35">
      <c r="A262" s="881"/>
      <c r="B262" s="881"/>
      <c r="C262" s="881"/>
      <c r="D262" s="881"/>
      <c r="E262" s="881"/>
      <c r="F262" s="881"/>
      <c r="G262" s="881"/>
      <c r="H262" s="881"/>
      <c r="I262" s="881"/>
      <c r="J262" s="881"/>
      <c r="K262" s="881"/>
      <c r="L262" s="881"/>
      <c r="M262" s="881"/>
      <c r="N262" s="881"/>
      <c r="O262" s="881"/>
      <c r="P262" s="881"/>
      <c r="Q262" s="881"/>
      <c r="R262" s="881"/>
      <c r="S262" s="881"/>
      <c r="T262" s="881"/>
      <c r="U262" s="881"/>
      <c r="V262" s="881"/>
      <c r="W262" s="881"/>
      <c r="X262" s="881"/>
      <c r="Y262" s="881"/>
      <c r="Z262" s="881"/>
      <c r="AA262" s="881"/>
      <c r="AB262" s="881"/>
      <c r="AC262" s="881"/>
      <c r="AD262" s="881"/>
      <c r="AE262" s="881"/>
      <c r="AF262" s="881"/>
    </row>
    <row r="263" spans="1:32" x14ac:dyDescent="0.35">
      <c r="A263" s="881"/>
      <c r="B263" s="881"/>
      <c r="C263" s="881"/>
      <c r="D263" s="881"/>
      <c r="E263" s="881"/>
      <c r="F263" s="881"/>
      <c r="G263" s="881"/>
      <c r="H263" s="881"/>
      <c r="I263" s="881"/>
      <c r="J263" s="881"/>
      <c r="K263" s="881"/>
      <c r="L263" s="881"/>
      <c r="M263" s="881"/>
      <c r="N263" s="881"/>
      <c r="O263" s="881"/>
      <c r="P263" s="881"/>
      <c r="Q263" s="881"/>
      <c r="R263" s="881"/>
      <c r="S263" s="881"/>
      <c r="T263" s="881"/>
      <c r="U263" s="881"/>
      <c r="V263" s="881"/>
      <c r="W263" s="881"/>
      <c r="X263" s="881"/>
      <c r="Y263" s="881"/>
      <c r="Z263" s="881"/>
      <c r="AA263" s="881"/>
      <c r="AB263" s="881"/>
      <c r="AC263" s="881"/>
      <c r="AD263" s="881"/>
      <c r="AE263" s="881"/>
      <c r="AF263" s="881"/>
    </row>
    <row r="264" spans="1:32" x14ac:dyDescent="0.35">
      <c r="A264" s="881"/>
      <c r="B264" s="881"/>
      <c r="C264" s="881"/>
      <c r="D264" s="881"/>
      <c r="E264" s="881"/>
      <c r="F264" s="881"/>
      <c r="G264" s="881"/>
      <c r="H264" s="881"/>
      <c r="I264" s="881"/>
      <c r="J264" s="881"/>
      <c r="K264" s="881"/>
      <c r="L264" s="881"/>
      <c r="M264" s="881"/>
      <c r="N264" s="881"/>
      <c r="O264" s="881"/>
      <c r="P264" s="881"/>
      <c r="Q264" s="881"/>
      <c r="R264" s="881"/>
      <c r="S264" s="881"/>
      <c r="T264" s="881"/>
      <c r="U264" s="881"/>
      <c r="V264" s="881"/>
      <c r="W264" s="881"/>
      <c r="X264" s="881"/>
      <c r="Y264" s="881"/>
      <c r="Z264" s="881"/>
      <c r="AA264" s="881"/>
      <c r="AB264" s="881"/>
      <c r="AC264" s="881"/>
      <c r="AD264" s="881"/>
      <c r="AE264" s="881"/>
      <c r="AF264" s="881"/>
    </row>
    <row r="265" spans="1:32" x14ac:dyDescent="0.35">
      <c r="A265" s="881"/>
      <c r="B265" s="881"/>
      <c r="C265" s="881"/>
      <c r="D265" s="881"/>
      <c r="E265" s="881"/>
      <c r="F265" s="881"/>
      <c r="G265" s="881"/>
      <c r="H265" s="881"/>
      <c r="I265" s="881"/>
      <c r="J265" s="881"/>
      <c r="K265" s="881"/>
      <c r="L265" s="881"/>
      <c r="M265" s="881"/>
      <c r="N265" s="881"/>
      <c r="O265" s="881"/>
      <c r="P265" s="881"/>
      <c r="Q265" s="881"/>
      <c r="R265" s="881"/>
      <c r="S265" s="881"/>
      <c r="T265" s="881"/>
      <c r="U265" s="881"/>
      <c r="V265" s="881"/>
      <c r="W265" s="881"/>
      <c r="X265" s="881"/>
      <c r="Y265" s="881"/>
      <c r="Z265" s="881"/>
      <c r="AA265" s="881"/>
      <c r="AB265" s="881"/>
      <c r="AC265" s="881"/>
      <c r="AD265" s="881"/>
      <c r="AE265" s="881"/>
      <c r="AF265" s="881"/>
    </row>
    <row r="266" spans="1:32" x14ac:dyDescent="0.35">
      <c r="A266" s="881"/>
      <c r="B266" s="881"/>
      <c r="C266" s="881"/>
      <c r="D266" s="881"/>
      <c r="E266" s="881"/>
      <c r="F266" s="881"/>
      <c r="G266" s="881"/>
      <c r="H266" s="881"/>
      <c r="I266" s="881"/>
      <c r="J266" s="881"/>
      <c r="K266" s="881"/>
      <c r="L266" s="881"/>
      <c r="M266" s="881"/>
      <c r="N266" s="881"/>
      <c r="O266" s="881"/>
      <c r="P266" s="881"/>
      <c r="Q266" s="881"/>
      <c r="R266" s="881"/>
      <c r="S266" s="881"/>
      <c r="T266" s="881"/>
      <c r="U266" s="881"/>
      <c r="V266" s="881"/>
      <c r="W266" s="881"/>
      <c r="X266" s="881"/>
      <c r="Y266" s="881"/>
      <c r="Z266" s="881"/>
      <c r="AA266" s="881"/>
      <c r="AB266" s="881"/>
      <c r="AC266" s="881"/>
      <c r="AD266" s="881"/>
      <c r="AE266" s="881"/>
      <c r="AF266" s="881"/>
    </row>
    <row r="267" spans="1:32" x14ac:dyDescent="0.35">
      <c r="A267" s="881"/>
      <c r="B267" s="881"/>
      <c r="C267" s="881"/>
      <c r="D267" s="881"/>
      <c r="E267" s="881"/>
      <c r="F267" s="881"/>
      <c r="G267" s="881"/>
      <c r="H267" s="881"/>
      <c r="I267" s="881"/>
      <c r="J267" s="881"/>
      <c r="K267" s="881"/>
      <c r="L267" s="881"/>
      <c r="M267" s="881"/>
      <c r="N267" s="881"/>
      <c r="O267" s="881"/>
      <c r="P267" s="881"/>
      <c r="Q267" s="881"/>
      <c r="R267" s="881"/>
      <c r="S267" s="881"/>
      <c r="T267" s="881"/>
      <c r="U267" s="881"/>
      <c r="V267" s="881"/>
      <c r="W267" s="881"/>
      <c r="X267" s="881"/>
      <c r="Y267" s="881"/>
      <c r="Z267" s="881"/>
      <c r="AA267" s="881"/>
      <c r="AB267" s="881"/>
      <c r="AC267" s="881"/>
      <c r="AD267" s="881"/>
      <c r="AE267" s="881"/>
      <c r="AF267" s="881"/>
    </row>
    <row r="268" spans="1:32" x14ac:dyDescent="0.35">
      <c r="A268" s="881"/>
      <c r="B268" s="881"/>
      <c r="C268" s="881"/>
      <c r="D268" s="881"/>
      <c r="E268" s="881"/>
      <c r="F268" s="881"/>
      <c r="G268" s="881"/>
      <c r="H268" s="881"/>
      <c r="I268" s="881"/>
      <c r="J268" s="881"/>
      <c r="K268" s="881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</row>
    <row r="269" spans="1:32" x14ac:dyDescent="0.35">
      <c r="A269" s="881"/>
      <c r="B269" s="881"/>
      <c r="C269" s="881"/>
      <c r="D269" s="881"/>
      <c r="E269" s="881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</row>
    <row r="270" spans="1:32" x14ac:dyDescent="0.35">
      <c r="A270" s="881"/>
      <c r="B270" s="881"/>
      <c r="C270" s="881"/>
      <c r="D270" s="881"/>
      <c r="E270" s="881"/>
      <c r="F270" s="881"/>
      <c r="G270" s="881"/>
      <c r="H270" s="881"/>
      <c r="I270" s="881"/>
      <c r="J270" s="881"/>
      <c r="K270" s="881"/>
      <c r="L270" s="881"/>
      <c r="M270" s="881"/>
      <c r="N270" s="881"/>
      <c r="O270" s="881"/>
      <c r="P270" s="881"/>
      <c r="Q270" s="881"/>
      <c r="R270" s="881"/>
      <c r="S270" s="881"/>
      <c r="T270" s="881"/>
      <c r="U270" s="881"/>
      <c r="V270" s="881"/>
      <c r="W270" s="881"/>
      <c r="X270" s="881"/>
      <c r="Y270" s="881"/>
      <c r="Z270" s="881"/>
      <c r="AA270" s="881"/>
      <c r="AB270" s="881"/>
      <c r="AC270" s="881"/>
      <c r="AD270" s="881"/>
      <c r="AE270" s="881"/>
      <c r="AF270" s="881"/>
    </row>
    <row r="271" spans="1:32" x14ac:dyDescent="0.35">
      <c r="A271" s="881"/>
      <c r="B271" s="881"/>
      <c r="C271" s="881"/>
      <c r="D271" s="881"/>
      <c r="E271" s="881"/>
      <c r="F271" s="881"/>
      <c r="G271" s="881"/>
      <c r="H271" s="881"/>
      <c r="I271" s="881"/>
      <c r="J271" s="881"/>
      <c r="K271" s="881"/>
      <c r="L271" s="881"/>
      <c r="M271" s="881"/>
      <c r="N271" s="881"/>
      <c r="O271" s="881"/>
      <c r="P271" s="881"/>
      <c r="Q271" s="881"/>
      <c r="R271" s="881"/>
      <c r="S271" s="881"/>
      <c r="T271" s="881"/>
      <c r="U271" s="881"/>
      <c r="V271" s="881"/>
      <c r="W271" s="881"/>
      <c r="X271" s="881"/>
      <c r="Y271" s="881"/>
      <c r="Z271" s="881"/>
      <c r="AA271" s="881"/>
      <c r="AB271" s="881"/>
      <c r="AC271" s="881"/>
      <c r="AD271" s="881"/>
      <c r="AE271" s="881"/>
      <c r="AF271" s="881"/>
    </row>
    <row r="272" spans="1:32" x14ac:dyDescent="0.35">
      <c r="A272" s="881"/>
      <c r="B272" s="881"/>
      <c r="C272" s="881"/>
      <c r="D272" s="881"/>
      <c r="E272" s="881"/>
      <c r="F272" s="881"/>
      <c r="G272" s="881"/>
      <c r="H272" s="881"/>
      <c r="I272" s="881"/>
      <c r="J272" s="881"/>
      <c r="K272" s="881"/>
      <c r="L272" s="881"/>
      <c r="M272" s="881"/>
      <c r="N272" s="881"/>
      <c r="O272" s="881"/>
      <c r="P272" s="881"/>
      <c r="Q272" s="881"/>
      <c r="R272" s="881"/>
      <c r="S272" s="881"/>
      <c r="T272" s="881"/>
      <c r="U272" s="881"/>
      <c r="V272" s="881"/>
      <c r="W272" s="881"/>
      <c r="X272" s="881"/>
      <c r="Y272" s="881"/>
      <c r="Z272" s="881"/>
      <c r="AA272" s="881"/>
      <c r="AB272" s="881"/>
      <c r="AC272" s="881"/>
      <c r="AD272" s="881"/>
      <c r="AE272" s="881"/>
      <c r="AF272" s="881"/>
    </row>
    <row r="273" spans="1:32" x14ac:dyDescent="0.35">
      <c r="A273" s="881"/>
      <c r="B273" s="881"/>
      <c r="C273" s="881"/>
      <c r="D273" s="881"/>
      <c r="E273" s="881"/>
      <c r="F273" s="881"/>
      <c r="G273" s="881"/>
      <c r="H273" s="881"/>
      <c r="I273" s="881"/>
      <c r="J273" s="881"/>
      <c r="K273" s="881"/>
      <c r="L273" s="881"/>
      <c r="M273" s="881"/>
      <c r="N273" s="881"/>
      <c r="O273" s="881"/>
      <c r="P273" s="881"/>
      <c r="Q273" s="881"/>
      <c r="R273" s="881"/>
      <c r="S273" s="881"/>
      <c r="T273" s="881"/>
      <c r="U273" s="881"/>
      <c r="V273" s="881"/>
      <c r="W273" s="881"/>
      <c r="X273" s="881"/>
      <c r="Y273" s="881"/>
      <c r="Z273" s="881"/>
      <c r="AA273" s="881"/>
      <c r="AB273" s="881"/>
      <c r="AC273" s="881"/>
      <c r="AD273" s="881"/>
      <c r="AE273" s="881"/>
      <c r="AF273" s="881"/>
    </row>
    <row r="274" spans="1:32" x14ac:dyDescent="0.35">
      <c r="A274" s="881"/>
      <c r="B274" s="881"/>
      <c r="C274" s="881"/>
      <c r="D274" s="881"/>
      <c r="E274" s="881"/>
      <c r="F274" s="881"/>
      <c r="G274" s="881"/>
      <c r="H274" s="881"/>
      <c r="I274" s="881"/>
      <c r="J274" s="881"/>
      <c r="K274" s="881"/>
      <c r="L274" s="881"/>
      <c r="M274" s="881"/>
      <c r="N274" s="881"/>
      <c r="O274" s="881"/>
      <c r="P274" s="881"/>
      <c r="Q274" s="881"/>
      <c r="R274" s="881"/>
      <c r="S274" s="881"/>
      <c r="T274" s="881"/>
      <c r="U274" s="881"/>
      <c r="V274" s="881"/>
      <c r="W274" s="881"/>
      <c r="X274" s="881"/>
      <c r="Y274" s="881"/>
      <c r="Z274" s="881"/>
      <c r="AA274" s="881"/>
      <c r="AB274" s="881"/>
      <c r="AC274" s="881"/>
      <c r="AD274" s="881"/>
      <c r="AE274" s="881"/>
      <c r="AF274" s="881"/>
    </row>
    <row r="275" spans="1:32" x14ac:dyDescent="0.35">
      <c r="A275" s="881"/>
      <c r="B275" s="881"/>
      <c r="C275" s="881"/>
      <c r="D275" s="881"/>
      <c r="E275" s="881"/>
      <c r="F275" s="881"/>
      <c r="G275" s="881"/>
      <c r="H275" s="881"/>
      <c r="I275" s="881"/>
      <c r="J275" s="881"/>
      <c r="K275" s="881"/>
      <c r="L275" s="881"/>
      <c r="M275" s="881"/>
      <c r="N275" s="881"/>
      <c r="O275" s="881"/>
      <c r="P275" s="881"/>
      <c r="Q275" s="881"/>
      <c r="R275" s="881"/>
      <c r="S275" s="881"/>
      <c r="T275" s="881"/>
      <c r="U275" s="881"/>
      <c r="V275" s="881"/>
      <c r="W275" s="881"/>
      <c r="X275" s="881"/>
      <c r="Y275" s="881"/>
      <c r="Z275" s="881"/>
      <c r="AA275" s="881"/>
      <c r="AB275" s="881"/>
      <c r="AC275" s="881"/>
      <c r="AD275" s="881"/>
      <c r="AE275" s="881"/>
      <c r="AF275" s="881"/>
    </row>
    <row r="276" spans="1:32" x14ac:dyDescent="0.35">
      <c r="A276" s="881"/>
      <c r="B276" s="881"/>
      <c r="C276" s="881"/>
      <c r="D276" s="881"/>
      <c r="E276" s="881"/>
      <c r="F276" s="881"/>
      <c r="G276" s="881"/>
      <c r="H276" s="881"/>
      <c r="I276" s="881"/>
      <c r="J276" s="881"/>
      <c r="K276" s="881"/>
      <c r="L276" s="881"/>
      <c r="M276" s="881"/>
      <c r="N276" s="881"/>
      <c r="O276" s="881"/>
      <c r="P276" s="881"/>
      <c r="Q276" s="881"/>
      <c r="R276" s="881"/>
      <c r="S276" s="881"/>
      <c r="T276" s="881"/>
      <c r="U276" s="881"/>
      <c r="V276" s="881"/>
      <c r="W276" s="881"/>
      <c r="X276" s="881"/>
      <c r="Y276" s="881"/>
      <c r="Z276" s="881"/>
      <c r="AA276" s="881"/>
      <c r="AB276" s="881"/>
      <c r="AC276" s="881"/>
      <c r="AD276" s="881"/>
      <c r="AE276" s="881"/>
      <c r="AF276" s="881"/>
    </row>
    <row r="277" spans="1:32" x14ac:dyDescent="0.35">
      <c r="A277" s="881"/>
      <c r="B277" s="881"/>
      <c r="C277" s="881"/>
      <c r="D277" s="881"/>
      <c r="E277" s="881"/>
      <c r="F277" s="881"/>
      <c r="G277" s="881"/>
      <c r="H277" s="881"/>
      <c r="I277" s="881"/>
      <c r="J277" s="881"/>
      <c r="K277" s="881"/>
      <c r="L277" s="881"/>
      <c r="M277" s="881"/>
      <c r="N277" s="881"/>
      <c r="O277" s="881"/>
      <c r="P277" s="881"/>
      <c r="Q277" s="881"/>
      <c r="R277" s="881"/>
      <c r="S277" s="881"/>
      <c r="T277" s="881"/>
      <c r="U277" s="881"/>
      <c r="V277" s="881"/>
      <c r="W277" s="881"/>
      <c r="X277" s="881"/>
      <c r="Y277" s="881"/>
      <c r="Z277" s="881"/>
      <c r="AA277" s="881"/>
      <c r="AB277" s="881"/>
      <c r="AC277" s="881"/>
      <c r="AD277" s="881"/>
      <c r="AE277" s="881"/>
      <c r="AF277" s="881"/>
    </row>
    <row r="278" spans="1:32" x14ac:dyDescent="0.35">
      <c r="A278" s="881"/>
      <c r="B278" s="881"/>
      <c r="C278" s="881"/>
      <c r="D278" s="881"/>
      <c r="E278" s="881"/>
      <c r="F278" s="881"/>
      <c r="G278" s="881"/>
      <c r="H278" s="881"/>
      <c r="I278" s="881"/>
      <c r="J278" s="881"/>
      <c r="K278" s="881"/>
      <c r="L278" s="881"/>
      <c r="M278" s="881"/>
      <c r="N278" s="881"/>
      <c r="O278" s="881"/>
      <c r="P278" s="881"/>
      <c r="Q278" s="881"/>
      <c r="R278" s="881"/>
      <c r="S278" s="881"/>
      <c r="T278" s="881"/>
      <c r="U278" s="881"/>
      <c r="V278" s="881"/>
      <c r="W278" s="881"/>
      <c r="X278" s="881"/>
      <c r="Y278" s="881"/>
      <c r="Z278" s="881"/>
      <c r="AA278" s="881"/>
      <c r="AB278" s="881"/>
      <c r="AC278" s="881"/>
      <c r="AD278" s="881"/>
      <c r="AE278" s="881"/>
      <c r="AF278" s="881"/>
    </row>
    <row r="279" spans="1:32" x14ac:dyDescent="0.35">
      <c r="A279" s="881"/>
      <c r="B279" s="881"/>
      <c r="C279" s="881"/>
      <c r="D279" s="881"/>
      <c r="E279" s="881"/>
      <c r="F279" s="881"/>
      <c r="G279" s="881"/>
      <c r="H279" s="881"/>
      <c r="I279" s="881"/>
      <c r="J279" s="881"/>
      <c r="K279" s="881"/>
      <c r="L279" s="881"/>
      <c r="M279" s="881"/>
      <c r="N279" s="881"/>
      <c r="O279" s="881"/>
      <c r="P279" s="881"/>
      <c r="Q279" s="881"/>
      <c r="R279" s="881"/>
      <c r="S279" s="881"/>
      <c r="T279" s="881"/>
      <c r="U279" s="881"/>
      <c r="V279" s="881"/>
      <c r="W279" s="881"/>
      <c r="X279" s="881"/>
      <c r="Y279" s="881"/>
      <c r="Z279" s="881"/>
      <c r="AA279" s="881"/>
      <c r="AB279" s="881"/>
      <c r="AC279" s="881"/>
      <c r="AD279" s="881"/>
      <c r="AE279" s="881"/>
      <c r="AF279" s="881"/>
    </row>
    <row r="280" spans="1:32" x14ac:dyDescent="0.35">
      <c r="A280" s="881"/>
      <c r="B280" s="881"/>
      <c r="C280" s="881"/>
      <c r="D280" s="881"/>
      <c r="E280" s="881"/>
      <c r="F280" s="881"/>
      <c r="G280" s="881"/>
      <c r="H280" s="881"/>
      <c r="I280" s="881"/>
      <c r="J280" s="881"/>
      <c r="K280" s="881"/>
      <c r="L280" s="881"/>
      <c r="M280" s="881"/>
      <c r="N280" s="881"/>
      <c r="O280" s="881"/>
      <c r="P280" s="881"/>
      <c r="Q280" s="881"/>
      <c r="R280" s="881"/>
      <c r="S280" s="881"/>
      <c r="T280" s="881"/>
      <c r="U280" s="881"/>
      <c r="V280" s="881"/>
      <c r="W280" s="881"/>
      <c r="X280" s="881"/>
      <c r="Y280" s="881"/>
      <c r="Z280" s="881"/>
      <c r="AA280" s="881"/>
      <c r="AB280" s="881"/>
      <c r="AC280" s="881"/>
      <c r="AD280" s="881"/>
      <c r="AE280" s="881"/>
      <c r="AF280" s="881"/>
    </row>
    <row r="281" spans="1:32" x14ac:dyDescent="0.35">
      <c r="A281" s="881"/>
      <c r="B281" s="881"/>
      <c r="C281" s="881"/>
      <c r="D281" s="881"/>
      <c r="E281" s="881"/>
      <c r="F281" s="881"/>
      <c r="G281" s="881"/>
      <c r="H281" s="881"/>
      <c r="I281" s="881"/>
      <c r="J281" s="881"/>
      <c r="K281" s="881"/>
      <c r="L281" s="881"/>
      <c r="M281" s="881"/>
      <c r="N281" s="881"/>
      <c r="O281" s="881"/>
      <c r="P281" s="881"/>
      <c r="Q281" s="881"/>
      <c r="R281" s="881"/>
      <c r="S281" s="881"/>
      <c r="T281" s="881"/>
      <c r="U281" s="881"/>
      <c r="V281" s="881"/>
      <c r="W281" s="881"/>
      <c r="X281" s="881"/>
      <c r="Y281" s="881"/>
      <c r="Z281" s="881"/>
      <c r="AA281" s="881"/>
      <c r="AB281" s="881"/>
      <c r="AC281" s="881"/>
      <c r="AD281" s="881"/>
      <c r="AE281" s="881"/>
      <c r="AF281" s="881"/>
    </row>
    <row r="282" spans="1:32" x14ac:dyDescent="0.35">
      <c r="A282" s="881"/>
      <c r="B282" s="881"/>
      <c r="C282" s="881"/>
      <c r="D282" s="881"/>
      <c r="E282" s="881"/>
      <c r="F282" s="881"/>
      <c r="G282" s="881"/>
      <c r="H282" s="881"/>
      <c r="I282" s="881"/>
      <c r="J282" s="881"/>
      <c r="K282" s="881"/>
      <c r="L282" s="881"/>
      <c r="M282" s="881"/>
      <c r="N282" s="881"/>
      <c r="O282" s="881"/>
      <c r="P282" s="881"/>
      <c r="Q282" s="881"/>
      <c r="R282" s="881"/>
      <c r="S282" s="881"/>
      <c r="T282" s="881"/>
      <c r="U282" s="881"/>
      <c r="V282" s="881"/>
      <c r="W282" s="881"/>
      <c r="X282" s="881"/>
      <c r="Y282" s="881"/>
      <c r="Z282" s="881"/>
      <c r="AA282" s="881"/>
      <c r="AB282" s="881"/>
      <c r="AC282" s="881"/>
      <c r="AD282" s="881"/>
      <c r="AE282" s="881"/>
      <c r="AF282" s="881"/>
    </row>
    <row r="283" spans="1:32" x14ac:dyDescent="0.35">
      <c r="A283" s="881"/>
      <c r="B283" s="881"/>
      <c r="C283" s="881"/>
      <c r="D283" s="881"/>
      <c r="E283" s="881"/>
      <c r="F283" s="881"/>
      <c r="G283" s="881"/>
      <c r="H283" s="881"/>
      <c r="I283" s="881"/>
      <c r="J283" s="881"/>
      <c r="K283" s="881"/>
      <c r="L283" s="881"/>
      <c r="M283" s="881"/>
      <c r="N283" s="881"/>
      <c r="O283" s="881"/>
      <c r="P283" s="881"/>
      <c r="Q283" s="881"/>
      <c r="R283" s="881"/>
      <c r="S283" s="881"/>
      <c r="T283" s="881"/>
      <c r="U283" s="881"/>
      <c r="V283" s="881"/>
      <c r="W283" s="881"/>
      <c r="X283" s="881"/>
      <c r="Y283" s="881"/>
      <c r="Z283" s="881"/>
      <c r="AA283" s="881"/>
      <c r="AB283" s="881"/>
      <c r="AC283" s="881"/>
      <c r="AD283" s="881"/>
      <c r="AE283" s="881"/>
      <c r="AF283" s="881"/>
    </row>
    <row r="284" spans="1:32" x14ac:dyDescent="0.35">
      <c r="A284" s="881"/>
      <c r="B284" s="881"/>
      <c r="C284" s="881"/>
      <c r="D284" s="881"/>
      <c r="E284" s="881"/>
      <c r="F284" s="881"/>
      <c r="G284" s="881"/>
      <c r="H284" s="881"/>
      <c r="I284" s="881"/>
      <c r="J284" s="881"/>
      <c r="K284" s="881"/>
      <c r="L284" s="881"/>
      <c r="M284" s="881"/>
      <c r="N284" s="881"/>
      <c r="O284" s="881"/>
      <c r="P284" s="881"/>
      <c r="Q284" s="881"/>
      <c r="R284" s="881"/>
      <c r="S284" s="881"/>
      <c r="T284" s="881"/>
      <c r="U284" s="881"/>
      <c r="V284" s="881"/>
      <c r="W284" s="881"/>
      <c r="X284" s="881"/>
      <c r="Y284" s="881"/>
      <c r="Z284" s="881"/>
      <c r="AA284" s="881"/>
      <c r="AB284" s="881"/>
      <c r="AC284" s="881"/>
      <c r="AD284" s="881"/>
      <c r="AE284" s="881"/>
      <c r="AF284" s="881"/>
    </row>
    <row r="285" spans="1:32" x14ac:dyDescent="0.35">
      <c r="A285" s="881"/>
      <c r="B285" s="881"/>
      <c r="C285" s="881"/>
      <c r="D285" s="881"/>
      <c r="E285" s="881"/>
      <c r="F285" s="881"/>
      <c r="G285" s="881"/>
      <c r="H285" s="881"/>
      <c r="I285" s="881"/>
      <c r="J285" s="881"/>
      <c r="K285" s="881"/>
      <c r="L285" s="881"/>
      <c r="M285" s="881"/>
      <c r="N285" s="881"/>
      <c r="O285" s="881"/>
      <c r="P285" s="881"/>
      <c r="Q285" s="881"/>
      <c r="R285" s="881"/>
      <c r="S285" s="881"/>
      <c r="T285" s="881"/>
      <c r="U285" s="881"/>
      <c r="V285" s="881"/>
      <c r="W285" s="881"/>
      <c r="X285" s="881"/>
      <c r="Y285" s="881"/>
      <c r="Z285" s="881"/>
      <c r="AA285" s="881"/>
      <c r="AB285" s="881"/>
      <c r="AC285" s="881"/>
      <c r="AD285" s="881"/>
      <c r="AE285" s="881"/>
      <c r="AF285" s="881"/>
    </row>
    <row r="286" spans="1:32" x14ac:dyDescent="0.35">
      <c r="A286" s="881"/>
      <c r="B286" s="881"/>
      <c r="C286" s="881"/>
      <c r="D286" s="881"/>
      <c r="E286" s="881"/>
      <c r="F286" s="881"/>
      <c r="G286" s="881"/>
      <c r="H286" s="881"/>
      <c r="I286" s="881"/>
      <c r="J286" s="881"/>
      <c r="K286" s="881"/>
      <c r="L286" s="881"/>
      <c r="M286" s="881"/>
      <c r="N286" s="881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</row>
    <row r="287" spans="1:32" x14ac:dyDescent="0.35">
      <c r="A287" s="881"/>
      <c r="B287" s="881"/>
      <c r="C287" s="881"/>
      <c r="D287" s="881"/>
      <c r="E287" s="881"/>
      <c r="F287" s="881"/>
      <c r="G287" s="881"/>
      <c r="H287" s="881"/>
      <c r="I287" s="881"/>
      <c r="J287" s="881"/>
      <c r="K287" s="881"/>
      <c r="L287" s="881"/>
      <c r="M287" s="881"/>
      <c r="N287" s="881"/>
      <c r="O287" s="881"/>
      <c r="P287" s="881"/>
      <c r="Q287" s="881"/>
      <c r="R287" s="881"/>
      <c r="S287" s="881"/>
      <c r="T287" s="881"/>
      <c r="U287" s="881"/>
      <c r="V287" s="881"/>
      <c r="W287" s="881"/>
      <c r="X287" s="881"/>
      <c r="Y287" s="881"/>
      <c r="Z287" s="881"/>
      <c r="AA287" s="881"/>
      <c r="AB287" s="881"/>
      <c r="AC287" s="881"/>
      <c r="AD287" s="881"/>
      <c r="AE287" s="881"/>
      <c r="AF287" s="881"/>
    </row>
    <row r="288" spans="1:32" x14ac:dyDescent="0.35">
      <c r="A288" s="881"/>
      <c r="B288" s="881"/>
      <c r="C288" s="881"/>
      <c r="D288" s="881"/>
      <c r="E288" s="881"/>
      <c r="F288" s="881"/>
      <c r="G288" s="881"/>
      <c r="H288" s="881"/>
      <c r="I288" s="881"/>
      <c r="J288" s="881"/>
      <c r="K288" s="881"/>
      <c r="L288" s="881"/>
      <c r="M288" s="881"/>
      <c r="N288" s="881"/>
      <c r="O288" s="881"/>
      <c r="P288" s="881"/>
      <c r="Q288" s="881"/>
      <c r="R288" s="881"/>
      <c r="S288" s="881"/>
      <c r="T288" s="881"/>
      <c r="U288" s="881"/>
      <c r="V288" s="881"/>
      <c r="W288" s="881"/>
      <c r="X288" s="881"/>
      <c r="Y288" s="881"/>
      <c r="Z288" s="881"/>
      <c r="AA288" s="881"/>
      <c r="AB288" s="881"/>
      <c r="AC288" s="881"/>
      <c r="AD288" s="881"/>
      <c r="AE288" s="881"/>
      <c r="AF288" s="881"/>
    </row>
    <row r="289" spans="1:32" x14ac:dyDescent="0.35">
      <c r="A289" s="881"/>
      <c r="B289" s="881"/>
      <c r="C289" s="881"/>
      <c r="D289" s="881"/>
      <c r="E289" s="881"/>
      <c r="F289" s="881"/>
      <c r="G289" s="881"/>
      <c r="H289" s="881"/>
      <c r="I289" s="881"/>
      <c r="J289" s="881"/>
      <c r="K289" s="881"/>
      <c r="L289" s="881"/>
      <c r="M289" s="881"/>
      <c r="N289" s="881"/>
      <c r="O289" s="881"/>
      <c r="P289" s="881"/>
      <c r="Q289" s="881"/>
      <c r="R289" s="881"/>
      <c r="S289" s="881"/>
      <c r="T289" s="881"/>
      <c r="U289" s="881"/>
      <c r="V289" s="881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</row>
    <row r="290" spans="1:32" x14ac:dyDescent="0.35">
      <c r="A290" s="881"/>
      <c r="B290" s="881"/>
      <c r="C290" s="881"/>
      <c r="D290" s="881"/>
      <c r="E290" s="881"/>
      <c r="F290" s="881"/>
      <c r="G290" s="881"/>
      <c r="H290" s="881"/>
      <c r="I290" s="881"/>
      <c r="J290" s="881"/>
      <c r="K290" s="881"/>
      <c r="L290" s="881"/>
      <c r="M290" s="881"/>
      <c r="N290" s="881"/>
      <c r="O290" s="881"/>
      <c r="P290" s="881"/>
      <c r="Q290" s="881"/>
      <c r="R290" s="881"/>
      <c r="S290" s="881"/>
      <c r="T290" s="881"/>
      <c r="U290" s="881"/>
      <c r="V290" s="881"/>
      <c r="W290" s="881"/>
      <c r="X290" s="881"/>
      <c r="Y290" s="881"/>
      <c r="Z290" s="881"/>
      <c r="AA290" s="881"/>
      <c r="AB290" s="881"/>
      <c r="AC290" s="881"/>
      <c r="AD290" s="881"/>
      <c r="AE290" s="881"/>
      <c r="AF290" s="881"/>
    </row>
    <row r="291" spans="1:32" x14ac:dyDescent="0.35">
      <c r="A291" s="881"/>
      <c r="B291" s="881"/>
      <c r="C291" s="881"/>
      <c r="D291" s="881"/>
      <c r="E291" s="881"/>
      <c r="F291" s="881"/>
      <c r="G291" s="881"/>
      <c r="H291" s="881"/>
      <c r="I291" s="881"/>
      <c r="J291" s="881"/>
      <c r="K291" s="881"/>
      <c r="L291" s="881"/>
      <c r="M291" s="881"/>
      <c r="N291" s="881"/>
      <c r="O291" s="881"/>
      <c r="P291" s="881"/>
      <c r="Q291" s="881"/>
      <c r="R291" s="881"/>
      <c r="S291" s="881"/>
      <c r="T291" s="881"/>
      <c r="U291" s="881"/>
      <c r="V291" s="881"/>
      <c r="W291" s="881"/>
      <c r="X291" s="881"/>
      <c r="Y291" s="881"/>
      <c r="Z291" s="881"/>
      <c r="AA291" s="881"/>
      <c r="AB291" s="881"/>
      <c r="AC291" s="881"/>
      <c r="AD291" s="881"/>
      <c r="AE291" s="881"/>
      <c r="AF291" s="881"/>
    </row>
    <row r="292" spans="1:32" x14ac:dyDescent="0.35">
      <c r="A292" s="881"/>
      <c r="B292" s="881"/>
      <c r="C292" s="881"/>
      <c r="D292" s="881"/>
      <c r="E292" s="881"/>
      <c r="F292" s="881"/>
      <c r="G292" s="881"/>
      <c r="H292" s="881"/>
      <c r="I292" s="881"/>
      <c r="J292" s="881"/>
      <c r="K292" s="881"/>
      <c r="L292" s="881"/>
      <c r="M292" s="881"/>
      <c r="N292" s="881"/>
      <c r="O292" s="881"/>
      <c r="P292" s="881"/>
      <c r="Q292" s="881"/>
      <c r="R292" s="881"/>
      <c r="S292" s="881"/>
      <c r="T292" s="881"/>
      <c r="U292" s="881"/>
      <c r="V292" s="881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</row>
    <row r="293" spans="1:32" x14ac:dyDescent="0.35">
      <c r="A293" s="881"/>
      <c r="B293" s="881"/>
      <c r="C293" s="881"/>
      <c r="D293" s="881"/>
      <c r="E293" s="881"/>
      <c r="F293" s="881"/>
      <c r="G293" s="881"/>
      <c r="H293" s="881"/>
      <c r="I293" s="881"/>
      <c r="J293" s="881"/>
      <c r="K293" s="881"/>
      <c r="L293" s="881"/>
      <c r="M293" s="881"/>
      <c r="N293" s="881"/>
      <c r="O293" s="881"/>
      <c r="P293" s="881"/>
      <c r="Q293" s="881"/>
      <c r="R293" s="881"/>
      <c r="S293" s="881"/>
      <c r="T293" s="881"/>
      <c r="U293" s="881"/>
      <c r="V293" s="881"/>
      <c r="W293" s="881"/>
      <c r="X293" s="881"/>
      <c r="Y293" s="881"/>
      <c r="Z293" s="881"/>
      <c r="AA293" s="881"/>
      <c r="AB293" s="881"/>
      <c r="AC293" s="881"/>
      <c r="AD293" s="881"/>
      <c r="AE293" s="881"/>
      <c r="AF293" s="881"/>
    </row>
    <row r="294" spans="1:32" x14ac:dyDescent="0.35">
      <c r="A294" s="881"/>
      <c r="B294" s="881"/>
      <c r="C294" s="881"/>
      <c r="D294" s="881"/>
      <c r="E294" s="881"/>
      <c r="F294" s="881"/>
      <c r="G294" s="881"/>
      <c r="H294" s="881"/>
      <c r="I294" s="881"/>
      <c r="J294" s="881"/>
      <c r="K294" s="881"/>
      <c r="L294" s="881"/>
      <c r="M294" s="881"/>
      <c r="N294" s="881"/>
      <c r="O294" s="881"/>
      <c r="P294" s="881"/>
      <c r="Q294" s="881"/>
      <c r="R294" s="881"/>
      <c r="S294" s="881"/>
      <c r="T294" s="881"/>
      <c r="U294" s="881"/>
      <c r="V294" s="881"/>
      <c r="W294" s="881"/>
      <c r="X294" s="881"/>
      <c r="Y294" s="881"/>
      <c r="Z294" s="881"/>
      <c r="AA294" s="881"/>
      <c r="AB294" s="881"/>
      <c r="AC294" s="881"/>
      <c r="AD294" s="881"/>
      <c r="AE294" s="881"/>
      <c r="AF294" s="881"/>
    </row>
    <row r="295" spans="1:32" x14ac:dyDescent="0.35">
      <c r="A295" s="881"/>
      <c r="B295" s="881"/>
      <c r="C295" s="881"/>
      <c r="D295" s="881"/>
      <c r="E295" s="881"/>
      <c r="F295" s="881"/>
      <c r="G295" s="881"/>
      <c r="H295" s="881"/>
      <c r="I295" s="881"/>
      <c r="J295" s="881"/>
      <c r="K295" s="881"/>
      <c r="L295" s="881"/>
      <c r="M295" s="881"/>
      <c r="N295" s="881"/>
      <c r="O295" s="881"/>
      <c r="P295" s="881"/>
      <c r="Q295" s="881"/>
      <c r="R295" s="881"/>
      <c r="S295" s="881"/>
      <c r="T295" s="881"/>
      <c r="U295" s="881"/>
      <c r="V295" s="881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</row>
    <row r="296" spans="1:32" x14ac:dyDescent="0.35">
      <c r="A296" s="881"/>
      <c r="B296" s="881"/>
      <c r="C296" s="881"/>
      <c r="D296" s="881"/>
      <c r="E296" s="881"/>
      <c r="F296" s="881"/>
      <c r="G296" s="881"/>
      <c r="H296" s="881"/>
      <c r="I296" s="881"/>
      <c r="J296" s="881"/>
      <c r="K296" s="881"/>
      <c r="L296" s="881"/>
      <c r="M296" s="881"/>
      <c r="N296" s="881"/>
      <c r="O296" s="881"/>
      <c r="P296" s="881"/>
      <c r="Q296" s="881"/>
      <c r="R296" s="881"/>
      <c r="S296" s="881"/>
      <c r="T296" s="881"/>
      <c r="U296" s="881"/>
      <c r="V296" s="881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</row>
    <row r="297" spans="1:32" x14ac:dyDescent="0.35">
      <c r="A297" s="881"/>
      <c r="B297" s="881"/>
      <c r="C297" s="881"/>
      <c r="D297" s="881"/>
      <c r="E297" s="881"/>
      <c r="F297" s="881"/>
      <c r="G297" s="881"/>
      <c r="H297" s="881"/>
      <c r="I297" s="881"/>
      <c r="J297" s="881"/>
      <c r="K297" s="881"/>
      <c r="L297" s="881"/>
      <c r="M297" s="881"/>
      <c r="N297" s="881"/>
      <c r="O297" s="881"/>
      <c r="P297" s="881"/>
      <c r="Q297" s="881"/>
      <c r="R297" s="881"/>
      <c r="S297" s="881"/>
      <c r="T297" s="881"/>
      <c r="U297" s="881"/>
      <c r="V297" s="881"/>
      <c r="W297" s="881"/>
      <c r="X297" s="881"/>
      <c r="Y297" s="881"/>
      <c r="Z297" s="881"/>
      <c r="AA297" s="881"/>
      <c r="AB297" s="881"/>
      <c r="AC297" s="881"/>
      <c r="AD297" s="881"/>
      <c r="AE297" s="881"/>
      <c r="AF297" s="881"/>
    </row>
    <row r="298" spans="1:32" x14ac:dyDescent="0.35">
      <c r="A298" s="881"/>
      <c r="B298" s="881"/>
      <c r="C298" s="881"/>
      <c r="D298" s="881"/>
      <c r="E298" s="881"/>
      <c r="F298" s="881"/>
      <c r="G298" s="881"/>
      <c r="H298" s="881"/>
      <c r="I298" s="881"/>
      <c r="J298" s="881"/>
      <c r="K298" s="881"/>
      <c r="L298" s="881"/>
      <c r="M298" s="881"/>
      <c r="N298" s="881"/>
      <c r="O298" s="881"/>
      <c r="P298" s="881"/>
      <c r="Q298" s="881"/>
      <c r="R298" s="881"/>
      <c r="S298" s="881"/>
      <c r="T298" s="881"/>
      <c r="U298" s="881"/>
      <c r="V298" s="881"/>
      <c r="W298" s="881"/>
      <c r="X298" s="881"/>
      <c r="Y298" s="881"/>
      <c r="Z298" s="881"/>
      <c r="AA298" s="881"/>
      <c r="AB298" s="881"/>
      <c r="AC298" s="881"/>
      <c r="AD298" s="881"/>
      <c r="AE298" s="881"/>
      <c r="AF298" s="881"/>
    </row>
    <row r="299" spans="1:32" x14ac:dyDescent="0.35">
      <c r="A299" s="881"/>
      <c r="B299" s="881"/>
      <c r="C299" s="881"/>
      <c r="D299" s="881"/>
      <c r="E299" s="881"/>
      <c r="F299" s="881"/>
      <c r="G299" s="881"/>
      <c r="H299" s="881"/>
      <c r="I299" s="881"/>
      <c r="J299" s="881"/>
      <c r="K299" s="881"/>
      <c r="L299" s="881"/>
      <c r="M299" s="881"/>
      <c r="N299" s="881"/>
      <c r="O299" s="881"/>
      <c r="P299" s="881"/>
      <c r="Q299" s="881"/>
      <c r="R299" s="881"/>
      <c r="S299" s="881"/>
      <c r="T299" s="881"/>
      <c r="U299" s="881"/>
      <c r="V299" s="881"/>
      <c r="W299" s="881"/>
      <c r="X299" s="881"/>
      <c r="Y299" s="881"/>
      <c r="Z299" s="881"/>
      <c r="AA299" s="881"/>
      <c r="AB299" s="881"/>
      <c r="AC299" s="881"/>
      <c r="AD299" s="881"/>
      <c r="AE299" s="881"/>
      <c r="AF299" s="881"/>
    </row>
    <row r="300" spans="1:32" x14ac:dyDescent="0.35">
      <c r="A300" s="881"/>
      <c r="B300" s="881"/>
      <c r="C300" s="881"/>
      <c r="D300" s="881"/>
      <c r="E300" s="881"/>
      <c r="F300" s="881"/>
      <c r="G300" s="881"/>
      <c r="H300" s="881"/>
      <c r="I300" s="881"/>
      <c r="J300" s="881"/>
      <c r="K300" s="881"/>
      <c r="L300" s="881"/>
      <c r="M300" s="881"/>
      <c r="N300" s="881"/>
      <c r="O300" s="881"/>
      <c r="P300" s="881"/>
      <c r="Q300" s="881"/>
      <c r="R300" s="881"/>
      <c r="S300" s="881"/>
      <c r="T300" s="881"/>
      <c r="U300" s="881"/>
      <c r="V300" s="881"/>
      <c r="W300" s="881"/>
      <c r="X300" s="881"/>
      <c r="Y300" s="881"/>
      <c r="Z300" s="881"/>
      <c r="AA300" s="881"/>
      <c r="AB300" s="881"/>
      <c r="AC300" s="881"/>
      <c r="AD300" s="881"/>
      <c r="AE300" s="881"/>
      <c r="AF300" s="881"/>
    </row>
    <row r="301" spans="1:32" x14ac:dyDescent="0.35">
      <c r="A301" s="881"/>
      <c r="B301" s="881"/>
      <c r="C301" s="881"/>
      <c r="D301" s="881"/>
      <c r="E301" s="881"/>
      <c r="F301" s="881"/>
      <c r="G301" s="881"/>
      <c r="H301" s="881"/>
      <c r="I301" s="881"/>
      <c r="J301" s="881"/>
      <c r="K301" s="881"/>
      <c r="L301" s="881"/>
      <c r="M301" s="881"/>
      <c r="N301" s="881"/>
      <c r="O301" s="881"/>
      <c r="P301" s="881"/>
      <c r="Q301" s="881"/>
      <c r="R301" s="881"/>
      <c r="S301" s="881"/>
      <c r="T301" s="881"/>
      <c r="U301" s="881"/>
      <c r="V301" s="881"/>
      <c r="W301" s="881"/>
      <c r="X301" s="881"/>
      <c r="Y301" s="881"/>
      <c r="Z301" s="881"/>
      <c r="AA301" s="881"/>
      <c r="AB301" s="881"/>
      <c r="AC301" s="881"/>
      <c r="AD301" s="881"/>
      <c r="AE301" s="881"/>
      <c r="AF301" s="881"/>
    </row>
    <row r="302" spans="1:32" x14ac:dyDescent="0.35">
      <c r="A302" s="881"/>
      <c r="B302" s="881"/>
      <c r="C302" s="881"/>
      <c r="D302" s="881"/>
      <c r="E302" s="881"/>
      <c r="F302" s="881"/>
      <c r="G302" s="881"/>
      <c r="H302" s="881"/>
      <c r="I302" s="881"/>
      <c r="J302" s="881"/>
      <c r="K302" s="881"/>
      <c r="L302" s="881"/>
      <c r="M302" s="881"/>
      <c r="N302" s="881"/>
      <c r="O302" s="881"/>
      <c r="P302" s="881"/>
      <c r="Q302" s="881"/>
      <c r="R302" s="881"/>
      <c r="S302" s="881"/>
      <c r="T302" s="881"/>
      <c r="U302" s="881"/>
      <c r="V302" s="881"/>
      <c r="W302" s="881"/>
      <c r="X302" s="881"/>
      <c r="Y302" s="881"/>
      <c r="Z302" s="881"/>
      <c r="AA302" s="881"/>
      <c r="AB302" s="881"/>
      <c r="AC302" s="881"/>
      <c r="AD302" s="881"/>
      <c r="AE302" s="881"/>
      <c r="AF302" s="881"/>
    </row>
    <row r="303" spans="1:32" x14ac:dyDescent="0.35">
      <c r="A303" s="881"/>
      <c r="B303" s="881"/>
      <c r="C303" s="881"/>
      <c r="D303" s="881"/>
      <c r="E303" s="881"/>
      <c r="F303" s="881"/>
      <c r="G303" s="881"/>
      <c r="H303" s="881"/>
      <c r="I303" s="881"/>
      <c r="J303" s="881"/>
      <c r="K303" s="881"/>
      <c r="L303" s="881"/>
      <c r="M303" s="881"/>
      <c r="N303" s="881"/>
      <c r="O303" s="881"/>
      <c r="P303" s="881"/>
      <c r="Q303" s="881"/>
      <c r="R303" s="881"/>
      <c r="S303" s="881"/>
      <c r="T303" s="881"/>
      <c r="U303" s="881"/>
      <c r="V303" s="881"/>
      <c r="W303" s="881"/>
      <c r="X303" s="881"/>
      <c r="Y303" s="881"/>
      <c r="Z303" s="881"/>
      <c r="AA303" s="881"/>
      <c r="AB303" s="881"/>
      <c r="AC303" s="881"/>
      <c r="AD303" s="881"/>
      <c r="AE303" s="881"/>
      <c r="AF303" s="881"/>
    </row>
    <row r="304" spans="1:32" x14ac:dyDescent="0.35">
      <c r="A304" s="881"/>
      <c r="B304" s="881"/>
      <c r="C304" s="881"/>
      <c r="D304" s="881"/>
      <c r="E304" s="881"/>
      <c r="F304" s="881"/>
      <c r="G304" s="881"/>
      <c r="H304" s="881"/>
      <c r="I304" s="881"/>
      <c r="J304" s="881"/>
      <c r="K304" s="881"/>
      <c r="L304" s="881"/>
      <c r="M304" s="881"/>
      <c r="N304" s="881"/>
      <c r="O304" s="881"/>
      <c r="P304" s="881"/>
      <c r="Q304" s="881"/>
      <c r="R304" s="881"/>
      <c r="S304" s="881"/>
      <c r="T304" s="881"/>
      <c r="U304" s="881"/>
      <c r="V304" s="881"/>
      <c r="W304" s="881"/>
      <c r="X304" s="881"/>
      <c r="Y304" s="881"/>
      <c r="Z304" s="881"/>
      <c r="AA304" s="881"/>
      <c r="AB304" s="881"/>
      <c r="AC304" s="881"/>
      <c r="AD304" s="881"/>
      <c r="AE304" s="881"/>
      <c r="AF304" s="881"/>
    </row>
    <row r="305" spans="1:32" x14ac:dyDescent="0.35">
      <c r="A305" s="881"/>
      <c r="B305" s="881"/>
      <c r="C305" s="881"/>
      <c r="D305" s="881"/>
      <c r="E305" s="881"/>
      <c r="F305" s="881"/>
      <c r="G305" s="881"/>
      <c r="H305" s="881"/>
      <c r="I305" s="881"/>
      <c r="J305" s="881"/>
      <c r="K305" s="881"/>
      <c r="L305" s="881"/>
      <c r="M305" s="881"/>
      <c r="N305" s="881"/>
      <c r="O305" s="881"/>
      <c r="P305" s="881"/>
      <c r="Q305" s="881"/>
      <c r="R305" s="881"/>
      <c r="S305" s="881"/>
      <c r="T305" s="881"/>
      <c r="U305" s="881"/>
      <c r="V305" s="881"/>
      <c r="W305" s="881"/>
      <c r="X305" s="881"/>
      <c r="Y305" s="881"/>
      <c r="Z305" s="881"/>
      <c r="AA305" s="881"/>
      <c r="AB305" s="881"/>
      <c r="AC305" s="881"/>
      <c r="AD305" s="881"/>
      <c r="AE305" s="881"/>
      <c r="AF305" s="881"/>
    </row>
    <row r="306" spans="1:32" x14ac:dyDescent="0.35">
      <c r="A306" s="881"/>
      <c r="B306" s="881"/>
      <c r="C306" s="881"/>
      <c r="D306" s="881"/>
      <c r="E306" s="881"/>
      <c r="F306" s="881"/>
      <c r="G306" s="881"/>
      <c r="H306" s="881"/>
      <c r="I306" s="881"/>
      <c r="J306" s="881"/>
      <c r="K306" s="881"/>
      <c r="L306" s="881"/>
      <c r="M306" s="881"/>
      <c r="N306" s="881"/>
      <c r="O306" s="881"/>
      <c r="P306" s="881"/>
      <c r="Q306" s="881"/>
      <c r="R306" s="881"/>
      <c r="S306" s="881"/>
      <c r="T306" s="881"/>
      <c r="U306" s="881"/>
      <c r="V306" s="881"/>
      <c r="W306" s="881"/>
      <c r="X306" s="881"/>
      <c r="Y306" s="881"/>
      <c r="Z306" s="881"/>
      <c r="AA306" s="881"/>
      <c r="AB306" s="881"/>
      <c r="AC306" s="881"/>
      <c r="AD306" s="881"/>
      <c r="AE306" s="881"/>
      <c r="AF306" s="881"/>
    </row>
    <row r="307" spans="1:32" x14ac:dyDescent="0.35">
      <c r="A307" s="881"/>
      <c r="B307" s="881"/>
      <c r="C307" s="881"/>
      <c r="D307" s="881"/>
      <c r="E307" s="881"/>
      <c r="F307" s="881"/>
      <c r="G307" s="881"/>
      <c r="H307" s="881"/>
      <c r="I307" s="881"/>
      <c r="J307" s="881"/>
      <c r="K307" s="881"/>
      <c r="L307" s="881"/>
      <c r="M307" s="881"/>
      <c r="N307" s="881"/>
      <c r="O307" s="881"/>
      <c r="P307" s="881"/>
      <c r="Q307" s="881"/>
      <c r="R307" s="881"/>
      <c r="S307" s="881"/>
      <c r="T307" s="881"/>
      <c r="U307" s="881"/>
      <c r="V307" s="881"/>
      <c r="W307" s="881"/>
      <c r="X307" s="881"/>
      <c r="Y307" s="881"/>
      <c r="Z307" s="881"/>
      <c r="AA307" s="881"/>
      <c r="AB307" s="881"/>
      <c r="AC307" s="881"/>
      <c r="AD307" s="881"/>
      <c r="AE307" s="881"/>
      <c r="AF307" s="881"/>
    </row>
    <row r="308" spans="1:32" x14ac:dyDescent="0.35">
      <c r="A308" s="881"/>
      <c r="B308" s="881"/>
      <c r="C308" s="881"/>
      <c r="D308" s="881"/>
      <c r="E308" s="881"/>
      <c r="F308" s="881"/>
      <c r="G308" s="881"/>
      <c r="H308" s="881"/>
      <c r="I308" s="881"/>
      <c r="J308" s="881"/>
      <c r="K308" s="881"/>
      <c r="L308" s="881"/>
      <c r="M308" s="881"/>
      <c r="N308" s="881"/>
      <c r="O308" s="881"/>
      <c r="P308" s="881"/>
      <c r="Q308" s="881"/>
      <c r="R308" s="881"/>
      <c r="S308" s="881"/>
      <c r="T308" s="881"/>
      <c r="U308" s="881"/>
      <c r="V308" s="881"/>
      <c r="W308" s="881"/>
      <c r="X308" s="881"/>
      <c r="Y308" s="881"/>
      <c r="Z308" s="881"/>
      <c r="AA308" s="881"/>
      <c r="AB308" s="881"/>
      <c r="AC308" s="881"/>
      <c r="AD308" s="881"/>
      <c r="AE308" s="881"/>
      <c r="AF308" s="881"/>
    </row>
    <row r="309" spans="1:32" x14ac:dyDescent="0.35">
      <c r="A309" s="881"/>
      <c r="B309" s="881"/>
      <c r="C309" s="881"/>
      <c r="D309" s="881"/>
      <c r="E309" s="881"/>
      <c r="F309" s="881"/>
      <c r="G309" s="881"/>
      <c r="H309" s="881"/>
      <c r="I309" s="881"/>
      <c r="J309" s="881"/>
      <c r="K309" s="881"/>
      <c r="L309" s="881"/>
      <c r="M309" s="881"/>
      <c r="N309" s="881"/>
      <c r="O309" s="881"/>
      <c r="P309" s="881"/>
      <c r="Q309" s="881"/>
      <c r="R309" s="881"/>
      <c r="S309" s="881"/>
      <c r="T309" s="881"/>
      <c r="U309" s="881"/>
      <c r="V309" s="881"/>
      <c r="W309" s="881"/>
      <c r="X309" s="881"/>
      <c r="Y309" s="881"/>
      <c r="Z309" s="881"/>
      <c r="AA309" s="881"/>
      <c r="AB309" s="881"/>
      <c r="AC309" s="881"/>
      <c r="AD309" s="881"/>
      <c r="AE309" s="881"/>
      <c r="AF309" s="881"/>
    </row>
    <row r="310" spans="1:32" x14ac:dyDescent="0.35">
      <c r="A310" s="881"/>
      <c r="B310" s="881"/>
      <c r="C310" s="881"/>
      <c r="D310" s="881"/>
      <c r="E310" s="881"/>
      <c r="F310" s="881"/>
      <c r="G310" s="881"/>
      <c r="H310" s="881"/>
      <c r="I310" s="881"/>
      <c r="J310" s="881"/>
      <c r="K310" s="881"/>
      <c r="L310" s="881"/>
      <c r="M310" s="881"/>
      <c r="N310" s="881"/>
      <c r="O310" s="881"/>
      <c r="P310" s="881"/>
      <c r="Q310" s="881"/>
      <c r="R310" s="881"/>
      <c r="S310" s="881"/>
      <c r="T310" s="881"/>
      <c r="U310" s="881"/>
      <c r="V310" s="881"/>
      <c r="W310" s="881"/>
      <c r="X310" s="881"/>
      <c r="Y310" s="881"/>
      <c r="Z310" s="881"/>
      <c r="AA310" s="881"/>
      <c r="AB310" s="881"/>
      <c r="AC310" s="881"/>
      <c r="AD310" s="881"/>
      <c r="AE310" s="881"/>
      <c r="AF310" s="881"/>
    </row>
    <row r="311" spans="1:32" x14ac:dyDescent="0.35">
      <c r="A311" s="881"/>
      <c r="B311" s="881"/>
      <c r="C311" s="881"/>
      <c r="D311" s="881"/>
      <c r="E311" s="881"/>
      <c r="F311" s="881"/>
      <c r="G311" s="881"/>
      <c r="H311" s="881"/>
      <c r="I311" s="881"/>
      <c r="J311" s="881"/>
      <c r="K311" s="881"/>
      <c r="L311" s="881"/>
      <c r="M311" s="881"/>
      <c r="N311" s="881"/>
      <c r="O311" s="881"/>
      <c r="P311" s="881"/>
      <c r="Q311" s="881"/>
      <c r="R311" s="881"/>
      <c r="S311" s="881"/>
      <c r="T311" s="881"/>
      <c r="U311" s="881"/>
      <c r="V311" s="881"/>
      <c r="W311" s="881"/>
      <c r="X311" s="881"/>
      <c r="Y311" s="881"/>
      <c r="Z311" s="881"/>
      <c r="AA311" s="881"/>
      <c r="AB311" s="881"/>
      <c r="AC311" s="881"/>
      <c r="AD311" s="881"/>
      <c r="AE311" s="881"/>
      <c r="AF311" s="881"/>
    </row>
    <row r="312" spans="1:32" x14ac:dyDescent="0.35">
      <c r="A312" s="881"/>
      <c r="B312" s="881"/>
      <c r="C312" s="881"/>
      <c r="D312" s="881"/>
      <c r="E312" s="881"/>
      <c r="F312" s="881"/>
      <c r="G312" s="881"/>
      <c r="H312" s="881"/>
      <c r="I312" s="881"/>
      <c r="J312" s="881"/>
      <c r="K312" s="881"/>
      <c r="L312" s="881"/>
      <c r="M312" s="881"/>
      <c r="N312" s="881"/>
      <c r="O312" s="881"/>
      <c r="P312" s="881"/>
      <c r="Q312" s="881"/>
      <c r="R312" s="881"/>
      <c r="S312" s="881"/>
      <c r="T312" s="881"/>
      <c r="U312" s="881"/>
      <c r="V312" s="881"/>
      <c r="W312" s="881"/>
      <c r="X312" s="881"/>
      <c r="Y312" s="881"/>
      <c r="Z312" s="881"/>
      <c r="AA312" s="881"/>
      <c r="AB312" s="881"/>
      <c r="AC312" s="881"/>
      <c r="AD312" s="881"/>
      <c r="AE312" s="881"/>
      <c r="AF312" s="881"/>
    </row>
    <row r="313" spans="1:32" x14ac:dyDescent="0.35">
      <c r="A313" s="881"/>
      <c r="B313" s="881"/>
      <c r="C313" s="881"/>
      <c r="D313" s="881"/>
      <c r="E313" s="881"/>
      <c r="F313" s="881"/>
      <c r="G313" s="881"/>
      <c r="H313" s="881"/>
      <c r="I313" s="881"/>
      <c r="J313" s="881"/>
      <c r="K313" s="881"/>
      <c r="L313" s="881"/>
      <c r="M313" s="881"/>
      <c r="N313" s="881"/>
      <c r="O313" s="881"/>
      <c r="P313" s="881"/>
      <c r="Q313" s="881"/>
      <c r="R313" s="881"/>
      <c r="S313" s="881"/>
      <c r="T313" s="881"/>
      <c r="U313" s="881"/>
      <c r="V313" s="881"/>
      <c r="W313" s="881"/>
      <c r="X313" s="881"/>
      <c r="Y313" s="881"/>
      <c r="Z313" s="881"/>
      <c r="AA313" s="881"/>
      <c r="AB313" s="881"/>
      <c r="AC313" s="881"/>
      <c r="AD313" s="881"/>
      <c r="AE313" s="881"/>
      <c r="AF313" s="881"/>
    </row>
    <row r="314" spans="1:32" x14ac:dyDescent="0.35">
      <c r="A314" s="881"/>
      <c r="B314" s="881"/>
      <c r="C314" s="881"/>
      <c r="D314" s="881"/>
      <c r="E314" s="881"/>
      <c r="F314" s="881"/>
      <c r="G314" s="881"/>
      <c r="H314" s="881"/>
      <c r="I314" s="881"/>
      <c r="J314" s="881"/>
      <c r="K314" s="881"/>
      <c r="L314" s="881"/>
      <c r="M314" s="881"/>
      <c r="N314" s="881"/>
      <c r="O314" s="881"/>
      <c r="P314" s="881"/>
      <c r="Q314" s="881"/>
      <c r="R314" s="881"/>
      <c r="S314" s="881"/>
      <c r="T314" s="881"/>
      <c r="U314" s="881"/>
      <c r="V314" s="881"/>
      <c r="W314" s="881"/>
      <c r="X314" s="881"/>
      <c r="Y314" s="881"/>
      <c r="Z314" s="881"/>
      <c r="AA314" s="881"/>
      <c r="AB314" s="881"/>
      <c r="AC314" s="881"/>
      <c r="AD314" s="881"/>
      <c r="AE314" s="881"/>
      <c r="AF314" s="881"/>
    </row>
    <row r="315" spans="1:32" x14ac:dyDescent="0.35">
      <c r="A315" s="881"/>
      <c r="B315" s="881"/>
      <c r="C315" s="881"/>
      <c r="D315" s="881"/>
      <c r="E315" s="881"/>
      <c r="F315" s="881"/>
      <c r="G315" s="881"/>
      <c r="H315" s="881"/>
      <c r="I315" s="881"/>
      <c r="J315" s="881"/>
      <c r="K315" s="881"/>
      <c r="L315" s="881"/>
      <c r="M315" s="881"/>
      <c r="N315" s="881"/>
      <c r="O315" s="881"/>
      <c r="P315" s="881"/>
      <c r="Q315" s="881"/>
      <c r="R315" s="881"/>
      <c r="S315" s="881"/>
      <c r="T315" s="881"/>
      <c r="U315" s="881"/>
      <c r="V315" s="881"/>
      <c r="W315" s="881"/>
      <c r="X315" s="881"/>
      <c r="Y315" s="881"/>
      <c r="Z315" s="881"/>
      <c r="AA315" s="881"/>
      <c r="AB315" s="881"/>
      <c r="AC315" s="881"/>
      <c r="AD315" s="881"/>
      <c r="AE315" s="881"/>
      <c r="AF315" s="881"/>
    </row>
    <row r="316" spans="1:32" x14ac:dyDescent="0.35">
      <c r="A316" s="881"/>
      <c r="B316" s="881"/>
      <c r="C316" s="881"/>
      <c r="D316" s="881"/>
      <c r="E316" s="881"/>
      <c r="F316" s="881"/>
      <c r="G316" s="881"/>
      <c r="H316" s="881"/>
      <c r="I316" s="881"/>
      <c r="J316" s="881"/>
      <c r="K316" s="881"/>
      <c r="L316" s="881"/>
      <c r="M316" s="881"/>
      <c r="N316" s="881"/>
      <c r="O316" s="881"/>
      <c r="P316" s="881"/>
      <c r="Q316" s="881"/>
      <c r="R316" s="881"/>
      <c r="S316" s="881"/>
      <c r="T316" s="881"/>
      <c r="U316" s="881"/>
      <c r="V316" s="881"/>
      <c r="W316" s="881"/>
      <c r="X316" s="881"/>
      <c r="Y316" s="881"/>
      <c r="Z316" s="881"/>
      <c r="AA316" s="881"/>
      <c r="AB316" s="881"/>
      <c r="AC316" s="881"/>
      <c r="AD316" s="881"/>
      <c r="AE316" s="881"/>
      <c r="AF316" s="881"/>
    </row>
    <row r="317" spans="1:32" x14ac:dyDescent="0.35">
      <c r="A317" s="881"/>
      <c r="B317" s="881"/>
      <c r="C317" s="881"/>
      <c r="D317" s="881"/>
      <c r="E317" s="881"/>
      <c r="F317" s="881"/>
      <c r="G317" s="881"/>
      <c r="H317" s="881"/>
      <c r="I317" s="881"/>
      <c r="J317" s="881"/>
      <c r="K317" s="881"/>
      <c r="L317" s="881"/>
      <c r="M317" s="881"/>
      <c r="N317" s="881"/>
      <c r="O317" s="881"/>
      <c r="P317" s="881"/>
      <c r="Q317" s="881"/>
      <c r="R317" s="881"/>
      <c r="S317" s="881"/>
      <c r="T317" s="881"/>
      <c r="U317" s="881"/>
      <c r="V317" s="881"/>
      <c r="W317" s="881"/>
      <c r="X317" s="881"/>
      <c r="Y317" s="881"/>
      <c r="Z317" s="881"/>
      <c r="AA317" s="881"/>
      <c r="AB317" s="881"/>
      <c r="AC317" s="881"/>
      <c r="AD317" s="881"/>
      <c r="AE317" s="881"/>
      <c r="AF317" s="881"/>
    </row>
    <row r="318" spans="1:32" x14ac:dyDescent="0.35">
      <c r="A318" s="881"/>
      <c r="B318" s="881"/>
      <c r="C318" s="881"/>
      <c r="D318" s="881"/>
      <c r="E318" s="881"/>
      <c r="F318" s="881"/>
      <c r="G318" s="881"/>
      <c r="H318" s="881"/>
      <c r="I318" s="881"/>
      <c r="J318" s="881"/>
      <c r="K318" s="881"/>
      <c r="L318" s="881"/>
      <c r="M318" s="881"/>
      <c r="N318" s="881"/>
      <c r="O318" s="881"/>
      <c r="P318" s="881"/>
      <c r="Q318" s="881"/>
      <c r="R318" s="881"/>
      <c r="S318" s="881"/>
      <c r="T318" s="881"/>
      <c r="U318" s="881"/>
      <c r="V318" s="881"/>
      <c r="W318" s="881"/>
      <c r="X318" s="881"/>
      <c r="Y318" s="881"/>
      <c r="Z318" s="881"/>
      <c r="AA318" s="881"/>
      <c r="AB318" s="881"/>
      <c r="AC318" s="881"/>
      <c r="AD318" s="881"/>
      <c r="AE318" s="881"/>
      <c r="AF318" s="881"/>
    </row>
    <row r="319" spans="1:32" x14ac:dyDescent="0.35">
      <c r="A319" s="881"/>
      <c r="B319" s="881"/>
      <c r="C319" s="881"/>
      <c r="D319" s="881"/>
      <c r="E319" s="881"/>
      <c r="F319" s="881"/>
      <c r="G319" s="881"/>
      <c r="H319" s="881"/>
      <c r="I319" s="881"/>
      <c r="J319" s="881"/>
      <c r="K319" s="881"/>
      <c r="L319" s="881"/>
      <c r="M319" s="881"/>
      <c r="N319" s="881"/>
      <c r="O319" s="881"/>
      <c r="P319" s="881"/>
      <c r="Q319" s="881"/>
      <c r="R319" s="881"/>
      <c r="S319" s="881"/>
      <c r="T319" s="881"/>
      <c r="U319" s="881"/>
      <c r="V319" s="881"/>
      <c r="W319" s="881"/>
      <c r="X319" s="881"/>
      <c r="Y319" s="881"/>
      <c r="Z319" s="881"/>
      <c r="AA319" s="881"/>
      <c r="AB319" s="881"/>
      <c r="AC319" s="881"/>
      <c r="AD319" s="881"/>
      <c r="AE319" s="881"/>
      <c r="AF319" s="881"/>
    </row>
    <row r="320" spans="1:32" x14ac:dyDescent="0.35">
      <c r="A320" s="881"/>
      <c r="B320" s="881"/>
      <c r="C320" s="881"/>
      <c r="D320" s="881"/>
      <c r="E320" s="881"/>
      <c r="F320" s="881"/>
      <c r="G320" s="881"/>
      <c r="H320" s="881"/>
      <c r="I320" s="881"/>
      <c r="J320" s="881"/>
      <c r="K320" s="881"/>
      <c r="L320" s="881"/>
      <c r="M320" s="881"/>
      <c r="N320" s="881"/>
      <c r="O320" s="881"/>
      <c r="P320" s="881"/>
      <c r="Q320" s="881"/>
      <c r="R320" s="881"/>
      <c r="S320" s="881"/>
      <c r="T320" s="881"/>
      <c r="U320" s="881"/>
      <c r="V320" s="881"/>
      <c r="W320" s="881"/>
      <c r="X320" s="881"/>
      <c r="Y320" s="881"/>
      <c r="Z320" s="881"/>
      <c r="AA320" s="881"/>
      <c r="AB320" s="881"/>
      <c r="AC320" s="881"/>
      <c r="AD320" s="881"/>
      <c r="AE320" s="881"/>
      <c r="AF320" s="881"/>
    </row>
    <row r="321" spans="1:32" x14ac:dyDescent="0.35">
      <c r="A321" s="881"/>
      <c r="B321" s="881"/>
      <c r="C321" s="881"/>
      <c r="D321" s="881"/>
      <c r="E321" s="881"/>
      <c r="F321" s="881"/>
      <c r="G321" s="881"/>
      <c r="H321" s="881"/>
      <c r="I321" s="881"/>
      <c r="J321" s="881"/>
      <c r="K321" s="881"/>
      <c r="L321" s="881"/>
      <c r="M321" s="881"/>
      <c r="N321" s="881"/>
      <c r="O321" s="881"/>
      <c r="P321" s="881"/>
      <c r="Q321" s="881"/>
      <c r="R321" s="881"/>
      <c r="S321" s="881"/>
      <c r="T321" s="881"/>
      <c r="U321" s="881"/>
      <c r="V321" s="881"/>
      <c r="W321" s="881"/>
      <c r="X321" s="881"/>
      <c r="Y321" s="881"/>
      <c r="Z321" s="881"/>
      <c r="AA321" s="881"/>
      <c r="AB321" s="881"/>
      <c r="AC321" s="881"/>
      <c r="AD321" s="881"/>
      <c r="AE321" s="881"/>
      <c r="AF321" s="881"/>
    </row>
    <row r="322" spans="1:32" x14ac:dyDescent="0.35">
      <c r="A322" s="881"/>
      <c r="B322" s="881"/>
      <c r="C322" s="881"/>
      <c r="D322" s="881"/>
      <c r="E322" s="881"/>
      <c r="F322" s="881"/>
      <c r="G322" s="881"/>
      <c r="H322" s="881"/>
      <c r="I322" s="881"/>
      <c r="J322" s="881"/>
      <c r="K322" s="881"/>
      <c r="L322" s="881"/>
      <c r="M322" s="881"/>
      <c r="N322" s="881"/>
      <c r="O322" s="881"/>
      <c r="P322" s="881"/>
      <c r="Q322" s="881"/>
      <c r="R322" s="881"/>
      <c r="S322" s="881"/>
      <c r="T322" s="881"/>
      <c r="U322" s="881"/>
      <c r="V322" s="881"/>
      <c r="W322" s="881"/>
      <c r="X322" s="881"/>
      <c r="Y322" s="881"/>
      <c r="Z322" s="881"/>
      <c r="AA322" s="881"/>
      <c r="AB322" s="881"/>
      <c r="AC322" s="881"/>
      <c r="AD322" s="881"/>
      <c r="AE322" s="881"/>
      <c r="AF322" s="881"/>
    </row>
    <row r="323" spans="1:32" x14ac:dyDescent="0.35">
      <c r="A323" s="881"/>
      <c r="B323" s="881"/>
      <c r="C323" s="881"/>
      <c r="D323" s="881"/>
      <c r="E323" s="881"/>
      <c r="F323" s="881"/>
      <c r="G323" s="881"/>
      <c r="H323" s="881"/>
      <c r="I323" s="881"/>
      <c r="J323" s="881"/>
      <c r="K323" s="881"/>
      <c r="L323" s="881"/>
      <c r="M323" s="881"/>
      <c r="N323" s="881"/>
      <c r="O323" s="881"/>
      <c r="P323" s="881"/>
      <c r="Q323" s="881"/>
      <c r="R323" s="881"/>
      <c r="S323" s="881"/>
      <c r="T323" s="881"/>
      <c r="U323" s="881"/>
      <c r="V323" s="881"/>
      <c r="W323" s="881"/>
      <c r="X323" s="881"/>
      <c r="Y323" s="881"/>
      <c r="Z323" s="881"/>
      <c r="AA323" s="881"/>
      <c r="AB323" s="881"/>
      <c r="AC323" s="881"/>
      <c r="AD323" s="881"/>
      <c r="AE323" s="881"/>
      <c r="AF323" s="881"/>
    </row>
    <row r="324" spans="1:32" x14ac:dyDescent="0.35">
      <c r="A324" s="881"/>
      <c r="B324" s="881"/>
      <c r="C324" s="881"/>
      <c r="D324" s="881"/>
      <c r="E324" s="881"/>
      <c r="F324" s="881"/>
      <c r="G324" s="881"/>
      <c r="H324" s="881"/>
      <c r="I324" s="881"/>
      <c r="J324" s="881"/>
      <c r="K324" s="881"/>
      <c r="L324" s="881"/>
      <c r="M324" s="881"/>
      <c r="N324" s="881"/>
      <c r="O324" s="881"/>
      <c r="P324" s="881"/>
      <c r="Q324" s="881"/>
      <c r="R324" s="881"/>
      <c r="S324" s="881"/>
      <c r="T324" s="881"/>
      <c r="U324" s="881"/>
      <c r="V324" s="881"/>
      <c r="W324" s="881"/>
      <c r="X324" s="881"/>
      <c r="Y324" s="881"/>
      <c r="Z324" s="881"/>
      <c r="AA324" s="881"/>
      <c r="AB324" s="881"/>
      <c r="AC324" s="881"/>
      <c r="AD324" s="881"/>
      <c r="AE324" s="881"/>
      <c r="AF324" s="881"/>
    </row>
    <row r="325" spans="1:32" x14ac:dyDescent="0.35">
      <c r="A325" s="881"/>
      <c r="B325" s="881"/>
      <c r="C325" s="881"/>
      <c r="D325" s="881"/>
      <c r="E325" s="881"/>
      <c r="F325" s="881"/>
      <c r="G325" s="881"/>
      <c r="H325" s="881"/>
      <c r="I325" s="881"/>
      <c r="J325" s="881"/>
      <c r="K325" s="881"/>
      <c r="L325" s="881"/>
      <c r="M325" s="881"/>
      <c r="N325" s="881"/>
      <c r="O325" s="881"/>
      <c r="P325" s="881"/>
      <c r="Q325" s="881"/>
      <c r="R325" s="881"/>
      <c r="S325" s="881"/>
      <c r="T325" s="881"/>
      <c r="U325" s="881"/>
      <c r="V325" s="881"/>
      <c r="W325" s="881"/>
      <c r="X325" s="881"/>
      <c r="Y325" s="881"/>
      <c r="Z325" s="881"/>
      <c r="AA325" s="881"/>
      <c r="AB325" s="881"/>
      <c r="AC325" s="881"/>
      <c r="AD325" s="881"/>
      <c r="AE325" s="881"/>
      <c r="AF325" s="881"/>
    </row>
    <row r="326" spans="1:32" x14ac:dyDescent="0.35">
      <c r="A326" s="881"/>
      <c r="B326" s="881"/>
      <c r="C326" s="881"/>
      <c r="D326" s="881"/>
      <c r="E326" s="881"/>
      <c r="F326" s="881"/>
      <c r="G326" s="881"/>
      <c r="H326" s="881"/>
      <c r="I326" s="881"/>
      <c r="J326" s="881"/>
      <c r="K326" s="881"/>
      <c r="L326" s="881"/>
      <c r="M326" s="881"/>
      <c r="N326" s="881"/>
      <c r="O326" s="881"/>
      <c r="P326" s="881"/>
      <c r="Q326" s="881"/>
      <c r="R326" s="881"/>
      <c r="S326" s="881"/>
      <c r="T326" s="881"/>
      <c r="U326" s="881"/>
      <c r="V326" s="881"/>
      <c r="W326" s="881"/>
      <c r="X326" s="881"/>
      <c r="Y326" s="881"/>
      <c r="Z326" s="881"/>
      <c r="AA326" s="881"/>
      <c r="AB326" s="881"/>
      <c r="AC326" s="881"/>
      <c r="AD326" s="881"/>
      <c r="AE326" s="881"/>
      <c r="AF326" s="881"/>
    </row>
    <row r="327" spans="1:32" x14ac:dyDescent="0.35">
      <c r="A327" s="881"/>
      <c r="B327" s="881"/>
      <c r="C327" s="881"/>
      <c r="D327" s="881"/>
      <c r="E327" s="881"/>
      <c r="F327" s="881"/>
      <c r="G327" s="881"/>
      <c r="H327" s="881"/>
      <c r="I327" s="881"/>
      <c r="J327" s="881"/>
      <c r="K327" s="881"/>
      <c r="L327" s="881"/>
      <c r="M327" s="881"/>
      <c r="N327" s="881"/>
      <c r="O327" s="881"/>
      <c r="P327" s="881"/>
      <c r="Q327" s="881"/>
      <c r="R327" s="881"/>
      <c r="S327" s="881"/>
      <c r="T327" s="881"/>
      <c r="U327" s="881"/>
      <c r="V327" s="881"/>
      <c r="W327" s="881"/>
      <c r="X327" s="881"/>
      <c r="Y327" s="881"/>
      <c r="Z327" s="881"/>
      <c r="AA327" s="881"/>
      <c r="AB327" s="881"/>
      <c r="AC327" s="881"/>
      <c r="AD327" s="881"/>
      <c r="AE327" s="881"/>
      <c r="AF327" s="881"/>
    </row>
    <row r="328" spans="1:32" x14ac:dyDescent="0.35">
      <c r="A328" s="881"/>
      <c r="B328" s="881"/>
      <c r="C328" s="881"/>
      <c r="D328" s="881"/>
      <c r="E328" s="881"/>
      <c r="F328" s="881"/>
      <c r="G328" s="881"/>
      <c r="H328" s="881"/>
      <c r="I328" s="881"/>
      <c r="J328" s="881"/>
      <c r="K328" s="881"/>
      <c r="L328" s="881"/>
      <c r="M328" s="881"/>
      <c r="N328" s="881"/>
      <c r="O328" s="881"/>
      <c r="P328" s="881"/>
      <c r="Q328" s="881"/>
      <c r="R328" s="881"/>
      <c r="S328" s="881"/>
      <c r="T328" s="881"/>
      <c r="U328" s="881"/>
      <c r="V328" s="881"/>
      <c r="W328" s="881"/>
      <c r="X328" s="881"/>
      <c r="Y328" s="881"/>
      <c r="Z328" s="881"/>
      <c r="AA328" s="881"/>
      <c r="AB328" s="881"/>
      <c r="AC328" s="881"/>
      <c r="AD328" s="881"/>
      <c r="AE328" s="881"/>
      <c r="AF328" s="881"/>
    </row>
    <row r="329" spans="1:32" x14ac:dyDescent="0.35">
      <c r="A329" s="881"/>
      <c r="B329" s="881"/>
      <c r="C329" s="881"/>
      <c r="D329" s="881"/>
      <c r="E329" s="881"/>
      <c r="F329" s="881"/>
      <c r="G329" s="881"/>
      <c r="H329" s="881"/>
      <c r="I329" s="881"/>
      <c r="J329" s="881"/>
      <c r="K329" s="881"/>
      <c r="L329" s="881"/>
      <c r="M329" s="881"/>
      <c r="N329" s="881"/>
      <c r="O329" s="881"/>
      <c r="P329" s="881"/>
      <c r="Q329" s="881"/>
      <c r="R329" s="881"/>
      <c r="S329" s="881"/>
      <c r="T329" s="881"/>
      <c r="U329" s="881"/>
      <c r="V329" s="881"/>
      <c r="W329" s="881"/>
      <c r="X329" s="881"/>
      <c r="Y329" s="881"/>
      <c r="Z329" s="881"/>
      <c r="AA329" s="881"/>
      <c r="AB329" s="881"/>
      <c r="AC329" s="881"/>
      <c r="AD329" s="881"/>
      <c r="AE329" s="881"/>
      <c r="AF329" s="881"/>
    </row>
    <row r="330" spans="1:32" x14ac:dyDescent="0.35">
      <c r="A330" s="881"/>
      <c r="B330" s="881"/>
      <c r="C330" s="881"/>
      <c r="D330" s="881"/>
      <c r="E330" s="881"/>
      <c r="F330" s="881"/>
      <c r="G330" s="881"/>
      <c r="H330" s="881"/>
      <c r="I330" s="881"/>
      <c r="J330" s="881"/>
      <c r="K330" s="881"/>
      <c r="L330" s="881"/>
      <c r="M330" s="881"/>
      <c r="N330" s="881"/>
      <c r="O330" s="881"/>
      <c r="P330" s="881"/>
      <c r="Q330" s="881"/>
      <c r="R330" s="881"/>
      <c r="S330" s="881"/>
      <c r="T330" s="881"/>
      <c r="U330" s="881"/>
      <c r="V330" s="881"/>
      <c r="W330" s="881"/>
      <c r="X330" s="881"/>
      <c r="Y330" s="881"/>
      <c r="Z330" s="881"/>
      <c r="AA330" s="881"/>
      <c r="AB330" s="881"/>
      <c r="AC330" s="881"/>
      <c r="AD330" s="881"/>
      <c r="AE330" s="881"/>
      <c r="AF330" s="881"/>
    </row>
    <row r="331" spans="1:32" x14ac:dyDescent="0.35">
      <c r="A331" s="881"/>
      <c r="B331" s="881"/>
      <c r="C331" s="881"/>
      <c r="D331" s="881"/>
      <c r="E331" s="881"/>
      <c r="F331" s="881"/>
      <c r="G331" s="881"/>
      <c r="H331" s="881"/>
      <c r="I331" s="881"/>
      <c r="J331" s="881"/>
      <c r="K331" s="881"/>
      <c r="L331" s="881"/>
      <c r="M331" s="881"/>
      <c r="N331" s="881"/>
      <c r="O331" s="881"/>
      <c r="P331" s="881"/>
      <c r="Q331" s="881"/>
      <c r="R331" s="881"/>
      <c r="S331" s="881"/>
      <c r="T331" s="881"/>
      <c r="U331" s="881"/>
      <c r="V331" s="881"/>
      <c r="W331" s="881"/>
      <c r="X331" s="881"/>
      <c r="Y331" s="881"/>
      <c r="Z331" s="881"/>
      <c r="AA331" s="881"/>
      <c r="AB331" s="881"/>
      <c r="AC331" s="881"/>
      <c r="AD331" s="881"/>
      <c r="AE331" s="881"/>
      <c r="AF331" s="881"/>
    </row>
    <row r="332" spans="1:32" x14ac:dyDescent="0.35">
      <c r="A332" s="881"/>
      <c r="B332" s="881"/>
      <c r="C332" s="881"/>
      <c r="D332" s="881"/>
      <c r="E332" s="881"/>
      <c r="F332" s="881"/>
      <c r="G332" s="881"/>
      <c r="H332" s="881"/>
      <c r="I332" s="881"/>
      <c r="J332" s="881"/>
      <c r="K332" s="881"/>
      <c r="L332" s="881"/>
      <c r="M332" s="881"/>
      <c r="N332" s="881"/>
      <c r="O332" s="881"/>
      <c r="P332" s="881"/>
      <c r="Q332" s="881"/>
      <c r="R332" s="881"/>
      <c r="S332" s="881"/>
      <c r="T332" s="881"/>
      <c r="U332" s="881"/>
      <c r="V332" s="881"/>
      <c r="W332" s="881"/>
      <c r="X332" s="881"/>
      <c r="Y332" s="881"/>
      <c r="Z332" s="881"/>
      <c r="AA332" s="881"/>
      <c r="AB332" s="881"/>
      <c r="AC332" s="881"/>
      <c r="AD332" s="881"/>
      <c r="AE332" s="881"/>
      <c r="AF332" s="881"/>
    </row>
    <row r="333" spans="1:32" x14ac:dyDescent="0.35">
      <c r="A333" s="881"/>
      <c r="B333" s="881"/>
      <c r="C333" s="881"/>
      <c r="D333" s="881"/>
      <c r="E333" s="881"/>
      <c r="F333" s="881"/>
      <c r="G333" s="881"/>
      <c r="H333" s="881"/>
      <c r="I333" s="881"/>
      <c r="J333" s="881"/>
      <c r="K333" s="881"/>
      <c r="L333" s="881"/>
      <c r="M333" s="881"/>
      <c r="N333" s="881"/>
      <c r="O333" s="881"/>
      <c r="P333" s="881"/>
      <c r="Q333" s="881"/>
      <c r="R333" s="881"/>
      <c r="S333" s="881"/>
      <c r="T333" s="881"/>
      <c r="U333" s="881"/>
      <c r="V333" s="881"/>
      <c r="W333" s="881"/>
      <c r="X333" s="881"/>
      <c r="Y333" s="881"/>
      <c r="Z333" s="881"/>
      <c r="AA333" s="881"/>
      <c r="AB333" s="881"/>
      <c r="AC333" s="881"/>
      <c r="AD333" s="881"/>
      <c r="AE333" s="881"/>
      <c r="AF333" s="881"/>
    </row>
    <row r="334" spans="1:32" x14ac:dyDescent="0.35">
      <c r="A334" s="881"/>
      <c r="B334" s="881"/>
      <c r="C334" s="881"/>
      <c r="D334" s="881"/>
      <c r="E334" s="881"/>
      <c r="F334" s="881"/>
      <c r="G334" s="881"/>
      <c r="H334" s="881"/>
      <c r="I334" s="881"/>
      <c r="J334" s="881"/>
      <c r="K334" s="881"/>
      <c r="L334" s="881"/>
      <c r="M334" s="881"/>
      <c r="N334" s="881"/>
      <c r="O334" s="881"/>
      <c r="P334" s="881"/>
      <c r="Q334" s="881"/>
      <c r="R334" s="881"/>
      <c r="S334" s="881"/>
      <c r="T334" s="881"/>
      <c r="U334" s="881"/>
      <c r="V334" s="881"/>
      <c r="W334" s="881"/>
      <c r="X334" s="881"/>
      <c r="Y334" s="881"/>
      <c r="Z334" s="881"/>
      <c r="AA334" s="881"/>
      <c r="AB334" s="881"/>
      <c r="AC334" s="881"/>
      <c r="AD334" s="881"/>
      <c r="AE334" s="881"/>
      <c r="AF334" s="881"/>
    </row>
    <row r="335" spans="1:32" x14ac:dyDescent="0.35">
      <c r="A335" s="881"/>
      <c r="B335" s="881"/>
      <c r="C335" s="881"/>
      <c r="D335" s="881"/>
      <c r="E335" s="881"/>
      <c r="F335" s="881"/>
      <c r="G335" s="881"/>
      <c r="H335" s="881"/>
      <c r="I335" s="881"/>
      <c r="J335" s="881"/>
      <c r="K335" s="881"/>
      <c r="L335" s="881"/>
      <c r="M335" s="881"/>
      <c r="N335" s="881"/>
      <c r="O335" s="881"/>
      <c r="P335" s="881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</row>
    <row r="336" spans="1:32" x14ac:dyDescent="0.35">
      <c r="A336" s="881"/>
      <c r="B336" s="881"/>
      <c r="C336" s="881"/>
      <c r="D336" s="881"/>
      <c r="E336" s="881"/>
      <c r="F336" s="881"/>
      <c r="G336" s="881"/>
      <c r="H336" s="881"/>
      <c r="I336" s="881"/>
      <c r="J336" s="881"/>
      <c r="K336" s="881"/>
      <c r="L336" s="881"/>
      <c r="M336" s="881"/>
      <c r="N336" s="881"/>
      <c r="O336" s="881"/>
      <c r="P336" s="881"/>
      <c r="Q336" s="881"/>
      <c r="R336" s="881"/>
      <c r="S336" s="881"/>
      <c r="T336" s="881"/>
      <c r="U336" s="881"/>
      <c r="V336" s="881"/>
      <c r="W336" s="881"/>
      <c r="X336" s="881"/>
      <c r="Y336" s="881"/>
      <c r="Z336" s="881"/>
      <c r="AA336" s="881"/>
      <c r="AB336" s="881"/>
      <c r="AC336" s="881"/>
      <c r="AD336" s="881"/>
      <c r="AE336" s="881"/>
      <c r="AF336" s="881"/>
    </row>
    <row r="337" spans="1:32" x14ac:dyDescent="0.35">
      <c r="A337" s="881"/>
      <c r="B337" s="881"/>
      <c r="C337" s="881"/>
      <c r="D337" s="881"/>
      <c r="E337" s="881"/>
      <c r="F337" s="881"/>
      <c r="G337" s="881"/>
      <c r="H337" s="881"/>
      <c r="I337" s="881"/>
      <c r="J337" s="881"/>
      <c r="K337" s="881"/>
      <c r="L337" s="881"/>
      <c r="M337" s="881"/>
      <c r="N337" s="881"/>
      <c r="O337" s="881"/>
      <c r="P337" s="881"/>
      <c r="Q337" s="881"/>
      <c r="R337" s="881"/>
      <c r="S337" s="881"/>
      <c r="T337" s="881"/>
      <c r="U337" s="881"/>
      <c r="V337" s="881"/>
      <c r="W337" s="881"/>
      <c r="X337" s="881"/>
      <c r="Y337" s="881"/>
      <c r="Z337" s="881"/>
      <c r="AA337" s="881"/>
      <c r="AB337" s="881"/>
      <c r="AC337" s="881"/>
      <c r="AD337" s="881"/>
      <c r="AE337" s="881"/>
      <c r="AF337" s="881"/>
    </row>
    <row r="338" spans="1:32" x14ac:dyDescent="0.35">
      <c r="A338" s="881"/>
      <c r="B338" s="881"/>
      <c r="C338" s="881"/>
      <c r="D338" s="881"/>
      <c r="E338" s="881"/>
      <c r="F338" s="881"/>
      <c r="G338" s="881"/>
      <c r="H338" s="881"/>
      <c r="I338" s="881"/>
      <c r="J338" s="881"/>
      <c r="K338" s="881"/>
      <c r="L338" s="881"/>
      <c r="M338" s="881"/>
      <c r="N338" s="881"/>
      <c r="O338" s="881"/>
      <c r="P338" s="881"/>
      <c r="Q338" s="881"/>
      <c r="R338" s="881"/>
      <c r="S338" s="881"/>
      <c r="T338" s="881"/>
      <c r="U338" s="881"/>
      <c r="V338" s="881"/>
      <c r="W338" s="881"/>
      <c r="X338" s="881"/>
      <c r="Y338" s="881"/>
      <c r="Z338" s="881"/>
      <c r="AA338" s="881"/>
      <c r="AB338" s="881"/>
      <c r="AC338" s="881"/>
      <c r="AD338" s="881"/>
      <c r="AE338" s="881"/>
      <c r="AF338" s="881"/>
    </row>
    <row r="339" spans="1:32" x14ac:dyDescent="0.35">
      <c r="A339" s="881"/>
      <c r="B339" s="881"/>
      <c r="C339" s="881"/>
      <c r="D339" s="881"/>
      <c r="E339" s="881"/>
      <c r="F339" s="881"/>
      <c r="G339" s="881"/>
      <c r="H339" s="881"/>
      <c r="I339" s="881"/>
      <c r="J339" s="881"/>
      <c r="K339" s="881"/>
      <c r="L339" s="881"/>
      <c r="M339" s="881"/>
      <c r="N339" s="881"/>
      <c r="O339" s="881"/>
      <c r="P339" s="881"/>
      <c r="Q339" s="881"/>
      <c r="R339" s="881"/>
      <c r="S339" s="881"/>
      <c r="T339" s="881"/>
      <c r="U339" s="881"/>
      <c r="V339" s="881"/>
      <c r="W339" s="881"/>
      <c r="X339" s="881"/>
      <c r="Y339" s="881"/>
      <c r="Z339" s="881"/>
      <c r="AA339" s="881"/>
      <c r="AB339" s="881"/>
      <c r="AC339" s="881"/>
      <c r="AD339" s="881"/>
      <c r="AE339" s="881"/>
      <c r="AF339" s="881"/>
    </row>
    <row r="340" spans="1:32" x14ac:dyDescent="0.35">
      <c r="A340" s="881"/>
      <c r="B340" s="881"/>
      <c r="C340" s="881"/>
      <c r="D340" s="881"/>
      <c r="E340" s="881"/>
      <c r="F340" s="881"/>
      <c r="G340" s="881"/>
      <c r="H340" s="881"/>
      <c r="I340" s="881"/>
      <c r="J340" s="881"/>
      <c r="K340" s="881"/>
      <c r="L340" s="881"/>
      <c r="M340" s="881"/>
      <c r="N340" s="881"/>
      <c r="O340" s="881"/>
      <c r="P340" s="881"/>
      <c r="Q340" s="881"/>
      <c r="R340" s="881"/>
      <c r="S340" s="881"/>
      <c r="T340" s="881"/>
      <c r="U340" s="881"/>
      <c r="V340" s="881"/>
      <c r="W340" s="881"/>
      <c r="X340" s="881"/>
      <c r="Y340" s="881"/>
      <c r="Z340" s="881"/>
      <c r="AA340" s="881"/>
      <c r="AB340" s="881"/>
      <c r="AC340" s="881"/>
      <c r="AD340" s="881"/>
      <c r="AE340" s="881"/>
      <c r="AF340" s="881"/>
    </row>
    <row r="341" spans="1:32" x14ac:dyDescent="0.35">
      <c r="A341" s="881"/>
      <c r="B341" s="881"/>
      <c r="C341" s="881"/>
      <c r="D341" s="881"/>
      <c r="E341" s="881"/>
      <c r="F341" s="881"/>
      <c r="G341" s="881"/>
      <c r="H341" s="881"/>
      <c r="I341" s="881"/>
      <c r="J341" s="881"/>
      <c r="K341" s="881"/>
      <c r="L341" s="881"/>
      <c r="M341" s="881"/>
      <c r="N341" s="881"/>
      <c r="O341" s="881"/>
      <c r="P341" s="881"/>
      <c r="Q341" s="881"/>
      <c r="R341" s="881"/>
      <c r="S341" s="881"/>
      <c r="T341" s="881"/>
      <c r="U341" s="881"/>
      <c r="V341" s="881"/>
      <c r="W341" s="881"/>
      <c r="X341" s="881"/>
      <c r="Y341" s="881"/>
      <c r="Z341" s="881"/>
      <c r="AA341" s="881"/>
      <c r="AB341" s="881"/>
      <c r="AC341" s="881"/>
      <c r="AD341" s="881"/>
      <c r="AE341" s="881"/>
      <c r="AF341" s="881"/>
    </row>
    <row r="342" spans="1:32" x14ac:dyDescent="0.35">
      <c r="A342" s="881"/>
      <c r="B342" s="881"/>
      <c r="C342" s="881"/>
      <c r="D342" s="881"/>
      <c r="E342" s="881"/>
      <c r="F342" s="881"/>
      <c r="G342" s="881"/>
      <c r="H342" s="881"/>
      <c r="I342" s="881"/>
      <c r="J342" s="881"/>
      <c r="K342" s="881"/>
      <c r="L342" s="881"/>
      <c r="M342" s="881"/>
      <c r="N342" s="881"/>
      <c r="O342" s="881"/>
      <c r="P342" s="881"/>
      <c r="Q342" s="881"/>
      <c r="R342" s="881"/>
      <c r="S342" s="881"/>
      <c r="T342" s="881"/>
      <c r="U342" s="881"/>
      <c r="V342" s="881"/>
      <c r="W342" s="881"/>
      <c r="X342" s="881"/>
      <c r="Y342" s="881"/>
      <c r="Z342" s="881"/>
      <c r="AA342" s="881"/>
      <c r="AB342" s="881"/>
      <c r="AC342" s="881"/>
      <c r="AD342" s="881"/>
      <c r="AE342" s="881"/>
      <c r="AF342" s="881"/>
    </row>
    <row r="343" spans="1:32" x14ac:dyDescent="0.35">
      <c r="A343" s="881"/>
      <c r="B343" s="881"/>
      <c r="C343" s="881"/>
      <c r="D343" s="881"/>
      <c r="E343" s="881"/>
      <c r="F343" s="881"/>
      <c r="G343" s="881"/>
      <c r="H343" s="881"/>
      <c r="I343" s="881"/>
      <c r="J343" s="881"/>
      <c r="K343" s="881"/>
      <c r="L343" s="881"/>
      <c r="M343" s="881"/>
      <c r="N343" s="881"/>
      <c r="O343" s="881"/>
      <c r="P343" s="881"/>
      <c r="Q343" s="881"/>
      <c r="R343" s="881"/>
      <c r="S343" s="881"/>
      <c r="T343" s="881"/>
      <c r="U343" s="881"/>
      <c r="V343" s="881"/>
      <c r="W343" s="881"/>
      <c r="X343" s="881"/>
      <c r="Y343" s="881"/>
      <c r="Z343" s="881"/>
      <c r="AA343" s="881"/>
      <c r="AB343" s="881"/>
      <c r="AC343" s="881"/>
      <c r="AD343" s="881"/>
      <c r="AE343" s="881"/>
      <c r="AF343" s="881"/>
    </row>
    <row r="344" spans="1:32" x14ac:dyDescent="0.35">
      <c r="A344" s="881"/>
      <c r="B344" s="881"/>
      <c r="C344" s="881"/>
      <c r="D344" s="881"/>
      <c r="E344" s="881"/>
      <c r="F344" s="881"/>
      <c r="G344" s="881"/>
      <c r="H344" s="881"/>
      <c r="I344" s="881"/>
      <c r="J344" s="881"/>
      <c r="K344" s="881"/>
      <c r="L344" s="881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</row>
    <row r="345" spans="1:32" x14ac:dyDescent="0.35">
      <c r="A345" s="881"/>
      <c r="B345" s="881"/>
      <c r="C345" s="881"/>
      <c r="D345" s="881"/>
      <c r="E345" s="881"/>
      <c r="F345" s="881"/>
      <c r="G345" s="881"/>
      <c r="H345" s="881"/>
      <c r="I345" s="881"/>
      <c r="J345" s="881"/>
      <c r="K345" s="881"/>
      <c r="L345" s="881"/>
      <c r="M345" s="881"/>
      <c r="N345" s="881"/>
      <c r="O345" s="881"/>
      <c r="P345" s="881"/>
      <c r="Q345" s="881"/>
      <c r="R345" s="881"/>
      <c r="S345" s="881"/>
      <c r="T345" s="881"/>
      <c r="U345" s="881"/>
      <c r="V345" s="881"/>
      <c r="W345" s="881"/>
      <c r="X345" s="881"/>
      <c r="Y345" s="881"/>
      <c r="Z345" s="881"/>
      <c r="AA345" s="881"/>
      <c r="AB345" s="881"/>
      <c r="AC345" s="881"/>
      <c r="AD345" s="881"/>
      <c r="AE345" s="881"/>
      <c r="AF345" s="881"/>
    </row>
    <row r="346" spans="1:32" x14ac:dyDescent="0.35">
      <c r="A346" s="881"/>
      <c r="B346" s="881"/>
      <c r="C346" s="881"/>
      <c r="D346" s="881"/>
      <c r="E346" s="881"/>
      <c r="F346" s="881"/>
      <c r="G346" s="881"/>
      <c r="H346" s="881"/>
      <c r="I346" s="881"/>
      <c r="J346" s="881"/>
      <c r="K346" s="881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</row>
    <row r="347" spans="1:32" x14ac:dyDescent="0.35">
      <c r="A347" s="881"/>
      <c r="B347" s="881"/>
      <c r="C347" s="881"/>
      <c r="D347" s="881"/>
      <c r="E347" s="881"/>
      <c r="F347" s="881"/>
      <c r="G347" s="881"/>
      <c r="H347" s="881"/>
      <c r="I347" s="881"/>
      <c r="J347" s="881"/>
      <c r="K347" s="881"/>
      <c r="L347" s="881"/>
      <c r="M347" s="881"/>
      <c r="N347" s="881"/>
      <c r="O347" s="881"/>
      <c r="P347" s="881"/>
      <c r="Q347" s="881"/>
      <c r="R347" s="881"/>
      <c r="S347" s="881"/>
      <c r="T347" s="881"/>
      <c r="U347" s="881"/>
      <c r="V347" s="881"/>
      <c r="W347" s="881"/>
      <c r="X347" s="881"/>
      <c r="Y347" s="881"/>
      <c r="Z347" s="881"/>
      <c r="AA347" s="881"/>
      <c r="AB347" s="881"/>
      <c r="AC347" s="881"/>
      <c r="AD347" s="881"/>
      <c r="AE347" s="881"/>
      <c r="AF347" s="881"/>
    </row>
    <row r="348" spans="1:32" x14ac:dyDescent="0.35">
      <c r="A348" s="881"/>
      <c r="B348" s="881"/>
      <c r="C348" s="881"/>
      <c r="D348" s="881"/>
      <c r="E348" s="881"/>
      <c r="F348" s="881"/>
      <c r="G348" s="881"/>
      <c r="H348" s="881"/>
      <c r="I348" s="881"/>
      <c r="J348" s="881"/>
      <c r="K348" s="881"/>
      <c r="L348" s="881"/>
      <c r="M348" s="881"/>
      <c r="N348" s="881"/>
      <c r="O348" s="881"/>
      <c r="P348" s="881"/>
      <c r="Q348" s="881"/>
      <c r="R348" s="881"/>
      <c r="S348" s="881"/>
      <c r="T348" s="881"/>
      <c r="U348" s="881"/>
      <c r="V348" s="881"/>
      <c r="W348" s="881"/>
      <c r="X348" s="881"/>
      <c r="Y348" s="881"/>
      <c r="Z348" s="881"/>
      <c r="AA348" s="881"/>
      <c r="AB348" s="881"/>
      <c r="AC348" s="881"/>
      <c r="AD348" s="881"/>
      <c r="AE348" s="881"/>
      <c r="AF348" s="881"/>
    </row>
    <row r="349" spans="1:32" x14ac:dyDescent="0.35">
      <c r="A349" s="881"/>
      <c r="B349" s="881"/>
      <c r="C349" s="881"/>
      <c r="D349" s="881"/>
      <c r="E349" s="881"/>
      <c r="F349" s="881"/>
      <c r="G349" s="881"/>
      <c r="H349" s="881"/>
      <c r="I349" s="881"/>
      <c r="J349" s="881"/>
      <c r="K349" s="881"/>
      <c r="L349" s="881"/>
      <c r="M349" s="881"/>
      <c r="N349" s="881"/>
      <c r="O349" s="881"/>
      <c r="P349" s="881"/>
      <c r="Q349" s="881"/>
      <c r="R349" s="881"/>
      <c r="S349" s="881"/>
      <c r="T349" s="881"/>
      <c r="U349" s="881"/>
      <c r="V349" s="881"/>
      <c r="W349" s="881"/>
      <c r="X349" s="881"/>
      <c r="Y349" s="881"/>
      <c r="Z349" s="881"/>
      <c r="AA349" s="881"/>
      <c r="AB349" s="881"/>
      <c r="AC349" s="881"/>
      <c r="AD349" s="881"/>
      <c r="AE349" s="881"/>
      <c r="AF349" s="881"/>
    </row>
    <row r="350" spans="1:32" x14ac:dyDescent="0.35">
      <c r="A350" s="881"/>
      <c r="B350" s="881"/>
      <c r="C350" s="881"/>
      <c r="D350" s="881"/>
      <c r="E350" s="881"/>
      <c r="F350" s="881"/>
      <c r="G350" s="881"/>
      <c r="H350" s="881"/>
      <c r="I350" s="881"/>
      <c r="J350" s="881"/>
      <c r="K350" s="881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</row>
    <row r="351" spans="1:32" x14ac:dyDescent="0.35">
      <c r="A351" s="881"/>
      <c r="B351" s="881"/>
      <c r="C351" s="881"/>
      <c r="D351" s="881"/>
      <c r="E351" s="881"/>
      <c r="F351" s="881"/>
      <c r="G351" s="881"/>
      <c r="H351" s="881"/>
      <c r="I351" s="881"/>
      <c r="J351" s="881"/>
      <c r="K351" s="881"/>
      <c r="L351" s="881"/>
      <c r="M351" s="881"/>
      <c r="N351" s="881"/>
      <c r="O351" s="881"/>
      <c r="P351" s="881"/>
      <c r="Q351" s="881"/>
      <c r="R351" s="881"/>
      <c r="S351" s="881"/>
      <c r="T351" s="881"/>
      <c r="U351" s="881"/>
      <c r="V351" s="881"/>
      <c r="W351" s="881"/>
      <c r="X351" s="881"/>
      <c r="Y351" s="881"/>
      <c r="Z351" s="881"/>
      <c r="AA351" s="881"/>
      <c r="AB351" s="881"/>
      <c r="AC351" s="881"/>
      <c r="AD351" s="881"/>
      <c r="AE351" s="881"/>
      <c r="AF351" s="881"/>
    </row>
    <row r="352" spans="1:32" x14ac:dyDescent="0.35">
      <c r="A352" s="881"/>
      <c r="B352" s="881"/>
      <c r="C352" s="881"/>
      <c r="D352" s="881"/>
      <c r="E352" s="881"/>
      <c r="F352" s="881"/>
      <c r="G352" s="881"/>
      <c r="H352" s="881"/>
      <c r="I352" s="881"/>
      <c r="J352" s="881"/>
      <c r="K352" s="881"/>
      <c r="L352" s="881"/>
      <c r="M352" s="881"/>
      <c r="N352" s="881"/>
      <c r="O352" s="881"/>
      <c r="P352" s="881"/>
      <c r="Q352" s="881"/>
      <c r="R352" s="881"/>
      <c r="S352" s="881"/>
      <c r="T352" s="881"/>
      <c r="U352" s="881"/>
      <c r="V352" s="881"/>
      <c r="W352" s="881"/>
      <c r="X352" s="881"/>
      <c r="Y352" s="881"/>
      <c r="Z352" s="881"/>
      <c r="AA352" s="881"/>
      <c r="AB352" s="881"/>
      <c r="AC352" s="881"/>
      <c r="AD352" s="881"/>
      <c r="AE352" s="881"/>
      <c r="AF352" s="881"/>
    </row>
    <row r="353" spans="1:32" x14ac:dyDescent="0.35">
      <c r="A353" s="881"/>
      <c r="B353" s="881"/>
      <c r="C353" s="881"/>
      <c r="D353" s="881"/>
      <c r="E353" s="881"/>
      <c r="F353" s="881"/>
      <c r="G353" s="881"/>
      <c r="H353" s="881"/>
      <c r="I353" s="881"/>
      <c r="J353" s="881"/>
      <c r="K353" s="881"/>
      <c r="L353" s="881"/>
      <c r="M353" s="881"/>
      <c r="N353" s="881"/>
      <c r="O353" s="881"/>
      <c r="P353" s="881"/>
      <c r="Q353" s="881"/>
      <c r="R353" s="881"/>
      <c r="S353" s="881"/>
      <c r="T353" s="881"/>
      <c r="U353" s="881"/>
      <c r="V353" s="881"/>
      <c r="W353" s="881"/>
      <c r="X353" s="881"/>
      <c r="Y353" s="881"/>
      <c r="Z353" s="881"/>
      <c r="AA353" s="881"/>
      <c r="AB353" s="881"/>
      <c r="AC353" s="881"/>
      <c r="AD353" s="881"/>
      <c r="AE353" s="881"/>
      <c r="AF353" s="881"/>
    </row>
    <row r="354" spans="1:32" x14ac:dyDescent="0.35">
      <c r="A354" s="881"/>
      <c r="B354" s="881"/>
      <c r="C354" s="881"/>
      <c r="D354" s="881"/>
      <c r="E354" s="881"/>
      <c r="F354" s="881"/>
      <c r="G354" s="881"/>
      <c r="H354" s="881"/>
      <c r="I354" s="881"/>
      <c r="J354" s="881"/>
      <c r="K354" s="881"/>
      <c r="L354" s="881"/>
      <c r="M354" s="881"/>
      <c r="N354" s="881"/>
      <c r="O354" s="881"/>
      <c r="P354" s="881"/>
      <c r="Q354" s="881"/>
      <c r="R354" s="881"/>
      <c r="S354" s="881"/>
      <c r="T354" s="881"/>
      <c r="U354" s="881"/>
      <c r="V354" s="881"/>
      <c r="W354" s="881"/>
      <c r="X354" s="881"/>
      <c r="Y354" s="881"/>
      <c r="Z354" s="881"/>
      <c r="AA354" s="881"/>
      <c r="AB354" s="881"/>
      <c r="AC354" s="881"/>
      <c r="AD354" s="881"/>
      <c r="AE354" s="881"/>
      <c r="AF354" s="881"/>
    </row>
    <row r="355" spans="1:32" x14ac:dyDescent="0.35">
      <c r="A355" s="881"/>
      <c r="B355" s="881"/>
      <c r="C355" s="881"/>
      <c r="D355" s="881"/>
      <c r="E355" s="881"/>
      <c r="F355" s="881"/>
      <c r="G355" s="881"/>
      <c r="H355" s="881"/>
      <c r="I355" s="881"/>
      <c r="J355" s="881"/>
      <c r="K355" s="881"/>
      <c r="L355" s="881"/>
      <c r="M355" s="881"/>
      <c r="N355" s="881"/>
      <c r="O355" s="881"/>
      <c r="P355" s="881"/>
      <c r="Q355" s="881"/>
      <c r="R355" s="881"/>
      <c r="S355" s="881"/>
      <c r="T355" s="881"/>
      <c r="U355" s="881"/>
      <c r="V355" s="881"/>
      <c r="W355" s="881"/>
      <c r="X355" s="881"/>
      <c r="Y355" s="881"/>
      <c r="Z355" s="881"/>
      <c r="AA355" s="881"/>
      <c r="AB355" s="881"/>
      <c r="AC355" s="881"/>
      <c r="AD355" s="881"/>
      <c r="AE355" s="881"/>
      <c r="AF355" s="881"/>
    </row>
    <row r="356" spans="1:32" x14ac:dyDescent="0.35">
      <c r="A356" s="881"/>
      <c r="B356" s="881"/>
      <c r="C356" s="881"/>
      <c r="D356" s="881"/>
      <c r="E356" s="881"/>
      <c r="F356" s="881"/>
      <c r="G356" s="881"/>
      <c r="H356" s="881"/>
      <c r="I356" s="881"/>
      <c r="J356" s="881"/>
      <c r="K356" s="881"/>
      <c r="L356" s="881"/>
      <c r="M356" s="881"/>
      <c r="N356" s="881"/>
      <c r="O356" s="881"/>
      <c r="P356" s="881"/>
      <c r="Q356" s="881"/>
      <c r="R356" s="881"/>
      <c r="S356" s="881"/>
      <c r="T356" s="881"/>
      <c r="U356" s="881"/>
      <c r="V356" s="881"/>
      <c r="W356" s="881"/>
      <c r="X356" s="881"/>
      <c r="Y356" s="881"/>
      <c r="Z356" s="881"/>
      <c r="AA356" s="881"/>
      <c r="AB356" s="881"/>
      <c r="AC356" s="881"/>
      <c r="AD356" s="881"/>
      <c r="AE356" s="881"/>
      <c r="AF356" s="881"/>
    </row>
    <row r="357" spans="1:32" x14ac:dyDescent="0.35">
      <c r="A357" s="881"/>
      <c r="B357" s="881"/>
      <c r="C357" s="881"/>
      <c r="D357" s="881"/>
      <c r="E357" s="881"/>
      <c r="F357" s="881"/>
      <c r="G357" s="881"/>
      <c r="H357" s="881"/>
      <c r="I357" s="881"/>
      <c r="J357" s="881"/>
      <c r="K357" s="881"/>
      <c r="L357" s="881"/>
      <c r="M357" s="881"/>
      <c r="N357" s="881"/>
      <c r="O357" s="881"/>
      <c r="P357" s="881"/>
      <c r="Q357" s="881"/>
      <c r="R357" s="881"/>
      <c r="S357" s="881"/>
      <c r="T357" s="881"/>
      <c r="U357" s="881"/>
      <c r="V357" s="881"/>
      <c r="W357" s="881"/>
      <c r="X357" s="881"/>
      <c r="Y357" s="881"/>
      <c r="Z357" s="881"/>
      <c r="AA357" s="881"/>
      <c r="AB357" s="881"/>
      <c r="AC357" s="881"/>
      <c r="AD357" s="881"/>
      <c r="AE357" s="881"/>
      <c r="AF357" s="881"/>
    </row>
    <row r="358" spans="1:32" x14ac:dyDescent="0.35">
      <c r="A358" s="881"/>
      <c r="B358" s="881"/>
      <c r="C358" s="881"/>
      <c r="D358" s="881"/>
      <c r="E358" s="881"/>
      <c r="F358" s="881"/>
      <c r="G358" s="881"/>
      <c r="H358" s="881"/>
      <c r="I358" s="881"/>
      <c r="J358" s="881"/>
      <c r="K358" s="881"/>
      <c r="L358" s="881"/>
      <c r="M358" s="881"/>
      <c r="N358" s="881"/>
      <c r="O358" s="881"/>
      <c r="P358" s="881"/>
      <c r="Q358" s="881"/>
      <c r="R358" s="881"/>
      <c r="S358" s="881"/>
      <c r="T358" s="881"/>
      <c r="U358" s="881"/>
      <c r="V358" s="881"/>
      <c r="W358" s="881"/>
      <c r="X358" s="881"/>
      <c r="Y358" s="881"/>
      <c r="Z358" s="881"/>
      <c r="AA358" s="881"/>
      <c r="AB358" s="881"/>
      <c r="AC358" s="881"/>
      <c r="AD358" s="881"/>
      <c r="AE358" s="881"/>
      <c r="AF358" s="881"/>
    </row>
    <row r="359" spans="1:32" x14ac:dyDescent="0.35">
      <c r="A359" s="881"/>
      <c r="B359" s="881"/>
      <c r="C359" s="881"/>
      <c r="D359" s="881"/>
      <c r="E359" s="881"/>
      <c r="F359" s="881"/>
      <c r="G359" s="881"/>
      <c r="H359" s="881"/>
      <c r="I359" s="881"/>
      <c r="J359" s="881"/>
      <c r="K359" s="881"/>
      <c r="L359" s="881"/>
      <c r="M359" s="881"/>
      <c r="N359" s="881"/>
      <c r="O359" s="881"/>
      <c r="P359" s="881"/>
      <c r="Q359" s="881"/>
      <c r="R359" s="881"/>
      <c r="S359" s="881"/>
      <c r="T359" s="881"/>
      <c r="U359" s="881"/>
      <c r="V359" s="881"/>
      <c r="W359" s="881"/>
      <c r="X359" s="881"/>
      <c r="Y359" s="881"/>
      <c r="Z359" s="881"/>
      <c r="AA359" s="881"/>
      <c r="AB359" s="881"/>
      <c r="AC359" s="881"/>
      <c r="AD359" s="881"/>
      <c r="AE359" s="881"/>
      <c r="AF359" s="881"/>
    </row>
    <row r="360" spans="1:32" x14ac:dyDescent="0.35">
      <c r="A360" s="881"/>
      <c r="B360" s="881"/>
      <c r="C360" s="881"/>
      <c r="D360" s="881"/>
      <c r="E360" s="881"/>
      <c r="F360" s="881"/>
      <c r="G360" s="881"/>
      <c r="H360" s="881"/>
      <c r="I360" s="881"/>
      <c r="J360" s="881"/>
      <c r="K360" s="881"/>
      <c r="L360" s="881"/>
      <c r="M360" s="881"/>
      <c r="N360" s="881"/>
      <c r="O360" s="881"/>
      <c r="P360" s="881"/>
      <c r="Q360" s="881"/>
      <c r="R360" s="881"/>
      <c r="S360" s="881"/>
      <c r="T360" s="881"/>
      <c r="U360" s="881"/>
      <c r="V360" s="881"/>
      <c r="W360" s="881"/>
      <c r="X360" s="881"/>
      <c r="Y360" s="881"/>
      <c r="Z360" s="881"/>
      <c r="AA360" s="881"/>
      <c r="AB360" s="881"/>
      <c r="AC360" s="881"/>
      <c r="AD360" s="881"/>
      <c r="AE360" s="881"/>
      <c r="AF360" s="881"/>
    </row>
    <row r="361" spans="1:32" x14ac:dyDescent="0.35">
      <c r="A361" s="881"/>
      <c r="B361" s="881"/>
      <c r="C361" s="881"/>
      <c r="D361" s="881"/>
      <c r="E361" s="881"/>
      <c r="F361" s="881"/>
      <c r="G361" s="881"/>
      <c r="H361" s="881"/>
      <c r="I361" s="881"/>
      <c r="J361" s="881"/>
      <c r="K361" s="881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</row>
    <row r="362" spans="1:32" x14ac:dyDescent="0.35">
      <c r="A362" s="881"/>
      <c r="B362" s="881"/>
      <c r="C362" s="881"/>
      <c r="D362" s="881"/>
      <c r="E362" s="881"/>
      <c r="F362" s="881"/>
      <c r="G362" s="881"/>
      <c r="H362" s="881"/>
      <c r="I362" s="881"/>
      <c r="J362" s="881"/>
      <c r="K362" s="881"/>
      <c r="L362" s="881"/>
      <c r="M362" s="881"/>
      <c r="N362" s="881"/>
      <c r="O362" s="881"/>
      <c r="P362" s="881"/>
      <c r="Q362" s="881"/>
      <c r="R362" s="881"/>
      <c r="S362" s="881"/>
      <c r="T362" s="881"/>
      <c r="U362" s="881"/>
      <c r="V362" s="881"/>
      <c r="W362" s="881"/>
      <c r="X362" s="881"/>
      <c r="Y362" s="881"/>
      <c r="Z362" s="881"/>
      <c r="AA362" s="881"/>
      <c r="AB362" s="881"/>
      <c r="AC362" s="881"/>
      <c r="AD362" s="881"/>
      <c r="AE362" s="881"/>
      <c r="AF362" s="881"/>
    </row>
    <row r="363" spans="1:32" x14ac:dyDescent="0.35">
      <c r="A363" s="881"/>
      <c r="B363" s="881"/>
      <c r="C363" s="881"/>
      <c r="D363" s="881"/>
      <c r="E363" s="881"/>
      <c r="F363" s="881"/>
      <c r="G363" s="881"/>
      <c r="H363" s="881"/>
      <c r="I363" s="881"/>
      <c r="J363" s="881"/>
      <c r="K363" s="881"/>
      <c r="L363" s="881"/>
      <c r="M363" s="881"/>
      <c r="N363" s="881"/>
      <c r="O363" s="881"/>
      <c r="P363" s="881"/>
      <c r="Q363" s="881"/>
      <c r="R363" s="881"/>
      <c r="S363" s="881"/>
      <c r="T363" s="881"/>
      <c r="U363" s="881"/>
      <c r="V363" s="881"/>
      <c r="W363" s="881"/>
      <c r="X363" s="881"/>
      <c r="Y363" s="881"/>
      <c r="Z363" s="881"/>
      <c r="AA363" s="881"/>
      <c r="AB363" s="881"/>
      <c r="AC363" s="881"/>
      <c r="AD363" s="881"/>
      <c r="AE363" s="881"/>
      <c r="AF363" s="881"/>
    </row>
    <row r="364" spans="1:32" x14ac:dyDescent="0.35">
      <c r="A364" s="881"/>
      <c r="B364" s="881"/>
      <c r="C364" s="881"/>
      <c r="D364" s="881"/>
      <c r="E364" s="881"/>
      <c r="F364" s="881"/>
      <c r="G364" s="881"/>
      <c r="H364" s="881"/>
      <c r="I364" s="881"/>
      <c r="J364" s="881"/>
      <c r="K364" s="881"/>
      <c r="L364" s="881"/>
      <c r="M364" s="881"/>
      <c r="N364" s="881"/>
      <c r="O364" s="881"/>
      <c r="P364" s="881"/>
      <c r="Q364" s="881"/>
      <c r="R364" s="881"/>
      <c r="S364" s="881"/>
      <c r="T364" s="881"/>
      <c r="U364" s="881"/>
      <c r="V364" s="881"/>
      <c r="W364" s="881"/>
      <c r="X364" s="881"/>
      <c r="Y364" s="881"/>
      <c r="Z364" s="881"/>
      <c r="AA364" s="881"/>
      <c r="AB364" s="881"/>
      <c r="AC364" s="881"/>
      <c r="AD364" s="881"/>
      <c r="AE364" s="881"/>
      <c r="AF364" s="881"/>
    </row>
    <row r="365" spans="1:32" x14ac:dyDescent="0.35">
      <c r="A365" s="881"/>
      <c r="B365" s="881"/>
      <c r="C365" s="881"/>
      <c r="D365" s="881"/>
      <c r="E365" s="881"/>
      <c r="F365" s="881"/>
      <c r="G365" s="881"/>
      <c r="H365" s="881"/>
      <c r="I365" s="881"/>
      <c r="J365" s="881"/>
      <c r="K365" s="881"/>
      <c r="L365" s="881"/>
      <c r="M365" s="881"/>
      <c r="N365" s="881"/>
      <c r="O365" s="881"/>
      <c r="P365" s="881"/>
      <c r="Q365" s="881"/>
      <c r="R365" s="881"/>
      <c r="S365" s="881"/>
      <c r="T365" s="881"/>
      <c r="U365" s="881"/>
      <c r="V365" s="881"/>
      <c r="W365" s="881"/>
      <c r="X365" s="881"/>
      <c r="Y365" s="881"/>
      <c r="Z365" s="881"/>
      <c r="AA365" s="881"/>
      <c r="AB365" s="881"/>
      <c r="AC365" s="881"/>
      <c r="AD365" s="881"/>
      <c r="AE365" s="881"/>
      <c r="AF365" s="881"/>
    </row>
    <row r="366" spans="1:32" x14ac:dyDescent="0.35">
      <c r="A366" s="881"/>
      <c r="B366" s="881"/>
      <c r="C366" s="881"/>
      <c r="D366" s="881"/>
      <c r="E366" s="881"/>
      <c r="F366" s="881"/>
      <c r="G366" s="881"/>
      <c r="H366" s="881"/>
      <c r="I366" s="881"/>
      <c r="J366" s="881"/>
      <c r="K366" s="881"/>
      <c r="L366" s="881"/>
      <c r="M366" s="881"/>
      <c r="N366" s="881"/>
      <c r="O366" s="881"/>
      <c r="P366" s="881"/>
      <c r="Q366" s="881"/>
      <c r="R366" s="881"/>
      <c r="S366" s="881"/>
      <c r="T366" s="881"/>
      <c r="U366" s="881"/>
      <c r="V366" s="881"/>
      <c r="W366" s="881"/>
      <c r="X366" s="881"/>
      <c r="Y366" s="881"/>
      <c r="Z366" s="881"/>
      <c r="AA366" s="881"/>
      <c r="AB366" s="881"/>
      <c r="AC366" s="881"/>
      <c r="AD366" s="881"/>
      <c r="AE366" s="881"/>
      <c r="AF366" s="881"/>
    </row>
    <row r="367" spans="1:32" x14ac:dyDescent="0.35">
      <c r="A367" s="881"/>
      <c r="B367" s="881"/>
      <c r="C367" s="881"/>
      <c r="D367" s="881"/>
      <c r="E367" s="881"/>
      <c r="F367" s="881"/>
      <c r="G367" s="881"/>
      <c r="H367" s="881"/>
      <c r="I367" s="881"/>
      <c r="J367" s="881"/>
      <c r="K367" s="881"/>
      <c r="L367" s="881"/>
      <c r="M367" s="881"/>
      <c r="N367" s="881"/>
      <c r="O367" s="881"/>
      <c r="P367" s="881"/>
      <c r="Q367" s="881"/>
      <c r="R367" s="881"/>
      <c r="S367" s="881"/>
      <c r="T367" s="881"/>
      <c r="U367" s="881"/>
      <c r="V367" s="881"/>
      <c r="W367" s="881"/>
      <c r="X367" s="881"/>
      <c r="Y367" s="881"/>
      <c r="Z367" s="881"/>
      <c r="AA367" s="881"/>
      <c r="AB367" s="881"/>
      <c r="AC367" s="881"/>
      <c r="AD367" s="881"/>
      <c r="AE367" s="881"/>
      <c r="AF367" s="881"/>
    </row>
    <row r="368" spans="1:32" x14ac:dyDescent="0.35">
      <c r="A368" s="881"/>
      <c r="B368" s="881"/>
      <c r="C368" s="881"/>
      <c r="D368" s="881"/>
      <c r="E368" s="881"/>
      <c r="F368" s="881"/>
      <c r="G368" s="881"/>
      <c r="H368" s="881"/>
      <c r="I368" s="881"/>
      <c r="J368" s="881"/>
      <c r="K368" s="881"/>
      <c r="L368" s="881"/>
      <c r="M368" s="881"/>
      <c r="N368" s="881"/>
      <c r="O368" s="881"/>
      <c r="P368" s="881"/>
      <c r="Q368" s="881"/>
      <c r="R368" s="881"/>
      <c r="S368" s="881"/>
      <c r="T368" s="881"/>
      <c r="U368" s="881"/>
      <c r="V368" s="881"/>
      <c r="W368" s="881"/>
      <c r="X368" s="881"/>
      <c r="Y368" s="881"/>
      <c r="Z368" s="881"/>
      <c r="AA368" s="881"/>
      <c r="AB368" s="881"/>
      <c r="AC368" s="881"/>
      <c r="AD368" s="881"/>
      <c r="AE368" s="881"/>
      <c r="AF368" s="881"/>
    </row>
    <row r="369" spans="1:32" x14ac:dyDescent="0.35">
      <c r="A369" s="881"/>
      <c r="B369" s="881"/>
      <c r="C369" s="881"/>
      <c r="D369" s="881"/>
      <c r="E369" s="881"/>
      <c r="F369" s="881"/>
      <c r="G369" s="881"/>
      <c r="H369" s="881"/>
      <c r="I369" s="881"/>
      <c r="J369" s="881"/>
      <c r="K369" s="881"/>
      <c r="L369" s="881"/>
      <c r="M369" s="881"/>
      <c r="N369" s="881"/>
      <c r="O369" s="881"/>
      <c r="P369" s="881"/>
      <c r="Q369" s="881"/>
      <c r="R369" s="881"/>
      <c r="S369" s="881"/>
      <c r="T369" s="881"/>
      <c r="U369" s="881"/>
      <c r="V369" s="881"/>
      <c r="W369" s="881"/>
      <c r="X369" s="881"/>
      <c r="Y369" s="881"/>
      <c r="Z369" s="881"/>
      <c r="AA369" s="881"/>
      <c r="AB369" s="881"/>
      <c r="AC369" s="881"/>
      <c r="AD369" s="881"/>
      <c r="AE369" s="881"/>
      <c r="AF369" s="881"/>
    </row>
    <row r="370" spans="1:32" x14ac:dyDescent="0.35">
      <c r="A370" s="881"/>
      <c r="B370" s="881"/>
      <c r="C370" s="881"/>
      <c r="D370" s="881"/>
      <c r="E370" s="881"/>
      <c r="F370" s="881"/>
      <c r="G370" s="881"/>
      <c r="H370" s="881"/>
      <c r="I370" s="881"/>
      <c r="J370" s="881"/>
      <c r="K370" s="881"/>
      <c r="L370" s="881"/>
      <c r="M370" s="881"/>
      <c r="N370" s="881"/>
      <c r="O370" s="881"/>
      <c r="P370" s="881"/>
      <c r="Q370" s="881"/>
      <c r="R370" s="881"/>
      <c r="S370" s="881"/>
      <c r="T370" s="881"/>
      <c r="U370" s="881"/>
      <c r="V370" s="881"/>
      <c r="W370" s="881"/>
      <c r="X370" s="881"/>
      <c r="Y370" s="881"/>
      <c r="Z370" s="881"/>
      <c r="AA370" s="881"/>
      <c r="AB370" s="881"/>
      <c r="AC370" s="881"/>
      <c r="AD370" s="881"/>
      <c r="AE370" s="881"/>
      <c r="AF370" s="881"/>
    </row>
    <row r="371" spans="1:32" x14ac:dyDescent="0.35">
      <c r="A371" s="881"/>
      <c r="B371" s="881"/>
      <c r="C371" s="881"/>
      <c r="D371" s="881"/>
      <c r="E371" s="881"/>
      <c r="F371" s="881"/>
      <c r="G371" s="881"/>
      <c r="H371" s="881"/>
      <c r="I371" s="881"/>
      <c r="J371" s="881"/>
      <c r="K371" s="881"/>
      <c r="L371" s="881"/>
      <c r="M371" s="881"/>
      <c r="N371" s="881"/>
      <c r="O371" s="881"/>
      <c r="P371" s="881"/>
      <c r="Q371" s="881"/>
      <c r="R371" s="881"/>
      <c r="S371" s="881"/>
      <c r="T371" s="881"/>
      <c r="U371" s="881"/>
      <c r="V371" s="881"/>
      <c r="W371" s="881"/>
      <c r="X371" s="881"/>
      <c r="Y371" s="881"/>
      <c r="Z371" s="881"/>
      <c r="AA371" s="881"/>
      <c r="AB371" s="881"/>
      <c r="AC371" s="881"/>
      <c r="AD371" s="881"/>
      <c r="AE371" s="881"/>
      <c r="AF371" s="881"/>
    </row>
    <row r="372" spans="1:32" x14ac:dyDescent="0.35">
      <c r="A372" s="881"/>
      <c r="B372" s="881"/>
      <c r="C372" s="881"/>
      <c r="D372" s="881"/>
      <c r="E372" s="881"/>
      <c r="F372" s="881"/>
      <c r="G372" s="881"/>
      <c r="H372" s="881"/>
      <c r="I372" s="881"/>
      <c r="J372" s="881"/>
      <c r="K372" s="881"/>
      <c r="L372" s="881"/>
      <c r="M372" s="881"/>
      <c r="N372" s="881"/>
      <c r="O372" s="881"/>
      <c r="P372" s="881"/>
      <c r="Q372" s="881"/>
      <c r="R372" s="881"/>
      <c r="S372" s="881"/>
      <c r="T372" s="881"/>
      <c r="U372" s="881"/>
      <c r="V372" s="881"/>
      <c r="W372" s="881"/>
      <c r="X372" s="881"/>
      <c r="Y372" s="881"/>
      <c r="Z372" s="881"/>
      <c r="AA372" s="881"/>
      <c r="AB372" s="881"/>
      <c r="AC372" s="881"/>
      <c r="AD372" s="881"/>
      <c r="AE372" s="881"/>
      <c r="AF372" s="881"/>
    </row>
    <row r="373" spans="1:32" x14ac:dyDescent="0.35">
      <c r="A373" s="881"/>
      <c r="B373" s="881"/>
      <c r="C373" s="881"/>
      <c r="D373" s="881"/>
      <c r="E373" s="881"/>
      <c r="F373" s="881"/>
      <c r="G373" s="881"/>
      <c r="H373" s="881"/>
      <c r="I373" s="881"/>
      <c r="J373" s="881"/>
      <c r="K373" s="881"/>
      <c r="L373" s="881"/>
      <c r="M373" s="881"/>
      <c r="N373" s="881"/>
      <c r="O373" s="881"/>
      <c r="P373" s="881"/>
      <c r="Q373" s="881"/>
      <c r="R373" s="881"/>
      <c r="S373" s="881"/>
      <c r="T373" s="881"/>
      <c r="U373" s="881"/>
      <c r="V373" s="881"/>
      <c r="W373" s="881"/>
      <c r="X373" s="881"/>
      <c r="Y373" s="881"/>
      <c r="Z373" s="881"/>
      <c r="AA373" s="881"/>
      <c r="AB373" s="881"/>
      <c r="AC373" s="881"/>
      <c r="AD373" s="881"/>
      <c r="AE373" s="881"/>
      <c r="AF373" s="881"/>
    </row>
    <row r="374" spans="1:32" x14ac:dyDescent="0.35">
      <c r="A374" s="881"/>
      <c r="B374" s="881"/>
      <c r="C374" s="881"/>
      <c r="D374" s="881"/>
      <c r="E374" s="881"/>
      <c r="F374" s="881"/>
      <c r="G374" s="881"/>
      <c r="H374" s="881"/>
      <c r="I374" s="881"/>
      <c r="J374" s="881"/>
      <c r="K374" s="881"/>
      <c r="L374" s="881"/>
      <c r="M374" s="881"/>
      <c r="N374" s="881"/>
      <c r="O374" s="881"/>
      <c r="P374" s="881"/>
      <c r="Q374" s="881"/>
      <c r="R374" s="881"/>
      <c r="S374" s="881"/>
      <c r="T374" s="881"/>
      <c r="U374" s="881"/>
      <c r="V374" s="881"/>
      <c r="W374" s="881"/>
      <c r="X374" s="881"/>
      <c r="Y374" s="881"/>
      <c r="Z374" s="881"/>
      <c r="AA374" s="881"/>
      <c r="AB374" s="881"/>
      <c r="AC374" s="881"/>
      <c r="AD374" s="881"/>
      <c r="AE374" s="881"/>
      <c r="AF374" s="881"/>
    </row>
    <row r="375" spans="1:32" x14ac:dyDescent="0.35">
      <c r="A375" s="881"/>
      <c r="B375" s="881"/>
      <c r="C375" s="881"/>
      <c r="D375" s="881"/>
      <c r="E375" s="881"/>
      <c r="F375" s="881"/>
      <c r="G375" s="881"/>
      <c r="H375" s="881"/>
      <c r="I375" s="881"/>
      <c r="J375" s="881"/>
      <c r="K375" s="881"/>
      <c r="L375" s="881"/>
      <c r="M375" s="881"/>
      <c r="N375" s="881"/>
      <c r="O375" s="881"/>
      <c r="P375" s="881"/>
      <c r="Q375" s="881"/>
      <c r="R375" s="881"/>
      <c r="S375" s="881"/>
      <c r="T375" s="881"/>
      <c r="U375" s="881"/>
      <c r="V375" s="881"/>
      <c r="W375" s="881"/>
      <c r="X375" s="881"/>
      <c r="Y375" s="881"/>
      <c r="Z375" s="881"/>
      <c r="AA375" s="881"/>
      <c r="AB375" s="881"/>
      <c r="AC375" s="881"/>
      <c r="AD375" s="881"/>
      <c r="AE375" s="881"/>
      <c r="AF375" s="881"/>
    </row>
    <row r="376" spans="1:32" x14ac:dyDescent="0.35">
      <c r="A376" s="881"/>
      <c r="B376" s="881"/>
      <c r="C376" s="881"/>
      <c r="D376" s="881"/>
      <c r="E376" s="881"/>
      <c r="F376" s="881"/>
      <c r="G376" s="881"/>
      <c r="H376" s="881"/>
      <c r="I376" s="881"/>
      <c r="J376" s="881"/>
      <c r="K376" s="881"/>
      <c r="L376" s="881"/>
      <c r="M376" s="881"/>
      <c r="N376" s="881"/>
      <c r="O376" s="881"/>
      <c r="P376" s="881"/>
      <c r="Q376" s="881"/>
      <c r="R376" s="881"/>
      <c r="S376" s="881"/>
      <c r="T376" s="881"/>
      <c r="U376" s="881"/>
      <c r="V376" s="881"/>
      <c r="W376" s="881"/>
      <c r="X376" s="881"/>
      <c r="Y376" s="881"/>
      <c r="Z376" s="881"/>
      <c r="AA376" s="881"/>
      <c r="AB376" s="881"/>
      <c r="AC376" s="881"/>
      <c r="AD376" s="881"/>
      <c r="AE376" s="881"/>
      <c r="AF376" s="881"/>
    </row>
    <row r="377" spans="1:32" x14ac:dyDescent="0.35">
      <c r="A377" s="881"/>
      <c r="B377" s="881"/>
      <c r="C377" s="881"/>
      <c r="D377" s="881"/>
      <c r="E377" s="881"/>
      <c r="F377" s="881"/>
      <c r="G377" s="881"/>
      <c r="H377" s="881"/>
      <c r="I377" s="881"/>
      <c r="J377" s="881"/>
      <c r="K377" s="881"/>
      <c r="L377" s="881"/>
      <c r="M377" s="881"/>
      <c r="N377" s="881"/>
      <c r="O377" s="881"/>
      <c r="P377" s="881"/>
      <c r="Q377" s="881"/>
      <c r="R377" s="881"/>
      <c r="S377" s="881"/>
      <c r="T377" s="881"/>
      <c r="U377" s="881"/>
      <c r="V377" s="881"/>
      <c r="W377" s="881"/>
      <c r="X377" s="881"/>
      <c r="Y377" s="881"/>
      <c r="Z377" s="881"/>
      <c r="AA377" s="881"/>
      <c r="AB377" s="881"/>
      <c r="AC377" s="881"/>
      <c r="AD377" s="881"/>
      <c r="AE377" s="881"/>
      <c r="AF377" s="881"/>
    </row>
    <row r="378" spans="1:32" x14ac:dyDescent="0.35">
      <c r="A378" s="881"/>
      <c r="B378" s="881"/>
      <c r="C378" s="881"/>
      <c r="D378" s="881"/>
      <c r="E378" s="881"/>
      <c r="F378" s="881"/>
      <c r="G378" s="881"/>
      <c r="H378" s="881"/>
      <c r="I378" s="881"/>
      <c r="J378" s="881"/>
      <c r="K378" s="881"/>
      <c r="L378" s="881"/>
      <c r="M378" s="881"/>
      <c r="N378" s="881"/>
      <c r="O378" s="881"/>
      <c r="P378" s="881"/>
      <c r="Q378" s="881"/>
      <c r="R378" s="881"/>
      <c r="S378" s="881"/>
      <c r="T378" s="881"/>
      <c r="U378" s="881"/>
      <c r="V378" s="881"/>
      <c r="W378" s="881"/>
      <c r="X378" s="881"/>
      <c r="Y378" s="881"/>
      <c r="Z378" s="881"/>
      <c r="AA378" s="881"/>
      <c r="AB378" s="881"/>
      <c r="AC378" s="881"/>
      <c r="AD378" s="881"/>
      <c r="AE378" s="881"/>
      <c r="AF378" s="881"/>
    </row>
    <row r="379" spans="1:32" x14ac:dyDescent="0.35">
      <c r="A379" s="881"/>
      <c r="B379" s="881"/>
      <c r="C379" s="881"/>
      <c r="D379" s="881"/>
      <c r="E379" s="881"/>
      <c r="F379" s="881"/>
      <c r="G379" s="881"/>
      <c r="H379" s="881"/>
      <c r="I379" s="881"/>
      <c r="J379" s="881"/>
      <c r="K379" s="881"/>
      <c r="L379" s="881"/>
      <c r="M379" s="881"/>
      <c r="N379" s="881"/>
      <c r="O379" s="881"/>
      <c r="P379" s="881"/>
      <c r="Q379" s="881"/>
      <c r="R379" s="881"/>
      <c r="S379" s="881"/>
      <c r="T379" s="881"/>
      <c r="U379" s="881"/>
      <c r="V379" s="881"/>
      <c r="W379" s="881"/>
      <c r="X379" s="881"/>
      <c r="Y379" s="881"/>
      <c r="Z379" s="881"/>
      <c r="AA379" s="881"/>
      <c r="AB379" s="881"/>
      <c r="AC379" s="881"/>
      <c r="AD379" s="881"/>
      <c r="AE379" s="881"/>
      <c r="AF379" s="881"/>
    </row>
    <row r="380" spans="1:32" x14ac:dyDescent="0.35">
      <c r="A380" s="881"/>
      <c r="B380" s="881"/>
      <c r="C380" s="881"/>
      <c r="D380" s="881"/>
      <c r="E380" s="881"/>
      <c r="F380" s="881"/>
      <c r="G380" s="881"/>
      <c r="H380" s="881"/>
      <c r="I380" s="881"/>
      <c r="J380" s="881"/>
      <c r="K380" s="881"/>
      <c r="L380" s="881"/>
      <c r="M380" s="881"/>
      <c r="N380" s="881"/>
      <c r="O380" s="881"/>
      <c r="P380" s="881"/>
      <c r="Q380" s="881"/>
      <c r="R380" s="881"/>
      <c r="S380" s="881"/>
      <c r="T380" s="881"/>
      <c r="U380" s="881"/>
      <c r="V380" s="881"/>
      <c r="W380" s="881"/>
      <c r="X380" s="881"/>
      <c r="Y380" s="881"/>
      <c r="Z380" s="881"/>
      <c r="AA380" s="881"/>
      <c r="AB380" s="881"/>
      <c r="AC380" s="881"/>
      <c r="AD380" s="881"/>
      <c r="AE380" s="881"/>
      <c r="AF380" s="881"/>
    </row>
    <row r="381" spans="1:32" x14ac:dyDescent="0.35">
      <c r="A381" s="881"/>
      <c r="B381" s="881"/>
      <c r="C381" s="881"/>
      <c r="D381" s="881"/>
      <c r="E381" s="881"/>
      <c r="F381" s="881"/>
      <c r="G381" s="881"/>
      <c r="H381" s="881"/>
      <c r="I381" s="881"/>
      <c r="J381" s="881"/>
      <c r="K381" s="881"/>
      <c r="L381" s="881"/>
      <c r="M381" s="881"/>
      <c r="N381" s="881"/>
      <c r="O381" s="881"/>
      <c r="P381" s="881"/>
      <c r="Q381" s="881"/>
      <c r="R381" s="881"/>
      <c r="S381" s="881"/>
      <c r="T381" s="881"/>
      <c r="U381" s="881"/>
      <c r="V381" s="881"/>
      <c r="W381" s="881"/>
      <c r="X381" s="881"/>
      <c r="Y381" s="881"/>
      <c r="Z381" s="881"/>
      <c r="AA381" s="881"/>
      <c r="AB381" s="881"/>
      <c r="AC381" s="881"/>
      <c r="AD381" s="881"/>
      <c r="AE381" s="881"/>
      <c r="AF381" s="881"/>
    </row>
    <row r="382" spans="1:32" x14ac:dyDescent="0.35">
      <c r="A382" s="881"/>
      <c r="B382" s="881"/>
      <c r="C382" s="881"/>
      <c r="D382" s="881"/>
      <c r="E382" s="881"/>
      <c r="F382" s="881"/>
      <c r="G382" s="881"/>
      <c r="H382" s="881"/>
      <c r="I382" s="881"/>
      <c r="J382" s="881"/>
      <c r="K382" s="881"/>
      <c r="L382" s="881"/>
      <c r="M382" s="881"/>
      <c r="N382" s="881"/>
      <c r="O382" s="881"/>
      <c r="P382" s="881"/>
      <c r="Q382" s="881"/>
      <c r="R382" s="881"/>
      <c r="S382" s="881"/>
      <c r="T382" s="881"/>
      <c r="U382" s="881"/>
      <c r="V382" s="881"/>
      <c r="W382" s="881"/>
      <c r="X382" s="881"/>
      <c r="Y382" s="881"/>
      <c r="Z382" s="881"/>
      <c r="AA382" s="881"/>
      <c r="AB382" s="881"/>
      <c r="AC382" s="881"/>
      <c r="AD382" s="881"/>
      <c r="AE382" s="881"/>
      <c r="AF382" s="881"/>
    </row>
    <row r="383" spans="1:32" x14ac:dyDescent="0.35">
      <c r="A383" s="881"/>
      <c r="B383" s="881"/>
      <c r="C383" s="881"/>
      <c r="D383" s="881"/>
      <c r="E383" s="881"/>
      <c r="F383" s="881"/>
      <c r="G383" s="881"/>
      <c r="H383" s="881"/>
      <c r="I383" s="881"/>
      <c r="J383" s="881"/>
      <c r="K383" s="881"/>
      <c r="L383" s="881"/>
      <c r="M383" s="881"/>
      <c r="N383" s="881"/>
      <c r="O383" s="881"/>
      <c r="P383" s="881"/>
      <c r="Q383" s="881"/>
      <c r="R383" s="881"/>
      <c r="S383" s="881"/>
      <c r="T383" s="881"/>
      <c r="U383" s="881"/>
      <c r="V383" s="881"/>
      <c r="W383" s="881"/>
      <c r="X383" s="881"/>
      <c r="Y383" s="881"/>
      <c r="Z383" s="881"/>
      <c r="AA383" s="881"/>
      <c r="AB383" s="881"/>
      <c r="AC383" s="881"/>
      <c r="AD383" s="881"/>
      <c r="AE383" s="881"/>
      <c r="AF383" s="881"/>
    </row>
    <row r="384" spans="1:32" x14ac:dyDescent="0.35">
      <c r="A384" s="881"/>
      <c r="B384" s="881"/>
      <c r="C384" s="881"/>
      <c r="D384" s="881"/>
      <c r="E384" s="881"/>
      <c r="F384" s="881"/>
      <c r="G384" s="881"/>
      <c r="H384" s="881"/>
      <c r="I384" s="881"/>
      <c r="J384" s="881"/>
      <c r="K384" s="881"/>
      <c r="L384" s="881"/>
      <c r="M384" s="881"/>
      <c r="N384" s="881"/>
      <c r="O384" s="881"/>
      <c r="P384" s="881"/>
      <c r="Q384" s="881"/>
      <c r="R384" s="881"/>
      <c r="S384" s="881"/>
      <c r="T384" s="881"/>
      <c r="U384" s="881"/>
      <c r="V384" s="881"/>
      <c r="W384" s="881"/>
      <c r="X384" s="881"/>
      <c r="Y384" s="881"/>
      <c r="Z384" s="881"/>
      <c r="AA384" s="881"/>
      <c r="AB384" s="881"/>
      <c r="AC384" s="881"/>
      <c r="AD384" s="881"/>
      <c r="AE384" s="881"/>
      <c r="AF384" s="881"/>
    </row>
    <row r="385" spans="1:32" x14ac:dyDescent="0.35">
      <c r="A385" s="881"/>
      <c r="B385" s="881"/>
      <c r="C385" s="881"/>
      <c r="D385" s="881"/>
      <c r="E385" s="881"/>
      <c r="F385" s="881"/>
      <c r="G385" s="881"/>
      <c r="H385" s="881"/>
      <c r="I385" s="881"/>
      <c r="J385" s="881"/>
      <c r="K385" s="881"/>
      <c r="L385" s="881"/>
      <c r="M385" s="881"/>
      <c r="N385" s="881"/>
      <c r="O385" s="881"/>
      <c r="P385" s="881"/>
      <c r="Q385" s="881"/>
      <c r="R385" s="881"/>
      <c r="S385" s="881"/>
      <c r="T385" s="881"/>
      <c r="U385" s="881"/>
      <c r="V385" s="881"/>
      <c r="W385" s="881"/>
      <c r="X385" s="881"/>
      <c r="Y385" s="881"/>
      <c r="Z385" s="881"/>
      <c r="AA385" s="881"/>
      <c r="AB385" s="881"/>
      <c r="AC385" s="881"/>
      <c r="AD385" s="881"/>
      <c r="AE385" s="881"/>
      <c r="AF385" s="881"/>
    </row>
    <row r="386" spans="1:32" x14ac:dyDescent="0.35">
      <c r="A386" s="881"/>
      <c r="B386" s="881"/>
      <c r="C386" s="881"/>
      <c r="D386" s="881"/>
      <c r="E386" s="881"/>
      <c r="F386" s="881"/>
      <c r="G386" s="881"/>
      <c r="H386" s="881"/>
      <c r="I386" s="881"/>
      <c r="J386" s="881"/>
      <c r="K386" s="881"/>
      <c r="L386" s="881"/>
      <c r="M386" s="881"/>
      <c r="N386" s="881"/>
      <c r="O386" s="881"/>
      <c r="P386" s="881"/>
      <c r="Q386" s="881"/>
      <c r="R386" s="881"/>
      <c r="S386" s="881"/>
      <c r="T386" s="881"/>
      <c r="U386" s="881"/>
      <c r="V386" s="881"/>
      <c r="W386" s="881"/>
      <c r="X386" s="881"/>
      <c r="Y386" s="881"/>
      <c r="Z386" s="881"/>
      <c r="AA386" s="881"/>
      <c r="AB386" s="881"/>
      <c r="AC386" s="881"/>
      <c r="AD386" s="881"/>
      <c r="AE386" s="881"/>
      <c r="AF386" s="881"/>
    </row>
    <row r="387" spans="1:32" x14ac:dyDescent="0.35">
      <c r="A387" s="881"/>
      <c r="B387" s="881"/>
      <c r="C387" s="881"/>
      <c r="D387" s="881"/>
      <c r="E387" s="881"/>
      <c r="F387" s="881"/>
      <c r="G387" s="881"/>
      <c r="H387" s="881"/>
      <c r="I387" s="881"/>
      <c r="J387" s="881"/>
      <c r="K387" s="881"/>
      <c r="L387" s="881"/>
      <c r="M387" s="881"/>
      <c r="N387" s="881"/>
      <c r="O387" s="881"/>
      <c r="P387" s="881"/>
      <c r="Q387" s="881"/>
      <c r="R387" s="881"/>
      <c r="S387" s="881"/>
      <c r="T387" s="881"/>
      <c r="U387" s="881"/>
      <c r="V387" s="881"/>
      <c r="W387" s="881"/>
      <c r="X387" s="881"/>
      <c r="Y387" s="881"/>
      <c r="Z387" s="881"/>
      <c r="AA387" s="881"/>
      <c r="AB387" s="881"/>
      <c r="AC387" s="881"/>
      <c r="AD387" s="881"/>
      <c r="AE387" s="881"/>
      <c r="AF387" s="881"/>
    </row>
    <row r="388" spans="1:32" x14ac:dyDescent="0.35">
      <c r="A388" s="881"/>
      <c r="B388" s="881"/>
      <c r="C388" s="881"/>
      <c r="D388" s="881"/>
      <c r="E388" s="881"/>
      <c r="F388" s="881"/>
      <c r="G388" s="881"/>
      <c r="H388" s="881"/>
      <c r="I388" s="881"/>
      <c r="J388" s="881"/>
      <c r="K388" s="881"/>
      <c r="L388" s="881"/>
      <c r="M388" s="881"/>
      <c r="N388" s="881"/>
      <c r="O388" s="881"/>
      <c r="P388" s="881"/>
      <c r="Q388" s="881"/>
      <c r="R388" s="881"/>
      <c r="S388" s="881"/>
      <c r="T388" s="881"/>
      <c r="U388" s="881"/>
      <c r="V388" s="881"/>
      <c r="W388" s="881"/>
      <c r="X388" s="881"/>
      <c r="Y388" s="881"/>
      <c r="Z388" s="881"/>
      <c r="AA388" s="881"/>
      <c r="AB388" s="881"/>
      <c r="AC388" s="881"/>
      <c r="AD388" s="881"/>
      <c r="AE388" s="881"/>
      <c r="AF388" s="881"/>
    </row>
    <row r="389" spans="1:32" x14ac:dyDescent="0.35">
      <c r="A389" s="881"/>
      <c r="B389" s="881"/>
      <c r="C389" s="881"/>
      <c r="D389" s="881"/>
      <c r="E389" s="881"/>
      <c r="F389" s="881"/>
      <c r="G389" s="881"/>
      <c r="H389" s="881"/>
      <c r="I389" s="881"/>
      <c r="J389" s="881"/>
      <c r="K389" s="881"/>
      <c r="L389" s="881"/>
      <c r="M389" s="881"/>
      <c r="N389" s="881"/>
      <c r="O389" s="881"/>
      <c r="P389" s="881"/>
      <c r="Q389" s="881"/>
      <c r="R389" s="881"/>
      <c r="S389" s="881"/>
      <c r="T389" s="881"/>
      <c r="U389" s="881"/>
      <c r="V389" s="881"/>
      <c r="W389" s="881"/>
      <c r="X389" s="881"/>
      <c r="Y389" s="881"/>
      <c r="Z389" s="881"/>
      <c r="AA389" s="881"/>
      <c r="AB389" s="881"/>
      <c r="AC389" s="881"/>
      <c r="AD389" s="881"/>
      <c r="AE389" s="881"/>
      <c r="AF389" s="881"/>
    </row>
    <row r="390" spans="1:32" x14ac:dyDescent="0.35">
      <c r="A390" s="881"/>
      <c r="B390" s="881"/>
      <c r="C390" s="881"/>
      <c r="D390" s="881"/>
      <c r="E390" s="881"/>
      <c r="F390" s="881"/>
      <c r="G390" s="881"/>
      <c r="H390" s="881"/>
      <c r="I390" s="881"/>
      <c r="J390" s="881"/>
      <c r="K390" s="881"/>
      <c r="L390" s="881"/>
      <c r="M390" s="881"/>
      <c r="N390" s="881"/>
      <c r="O390" s="881"/>
      <c r="P390" s="881"/>
      <c r="Q390" s="881"/>
      <c r="R390" s="881"/>
      <c r="S390" s="881"/>
      <c r="T390" s="881"/>
      <c r="U390" s="881"/>
      <c r="V390" s="881"/>
      <c r="W390" s="881"/>
      <c r="X390" s="881"/>
      <c r="Y390" s="881"/>
      <c r="Z390" s="881"/>
      <c r="AA390" s="881"/>
      <c r="AB390" s="881"/>
      <c r="AC390" s="881"/>
      <c r="AD390" s="881"/>
      <c r="AE390" s="881"/>
      <c r="AF390" s="881"/>
    </row>
    <row r="391" spans="1:32" x14ac:dyDescent="0.35">
      <c r="A391" s="881"/>
      <c r="B391" s="881"/>
      <c r="C391" s="881"/>
      <c r="D391" s="881"/>
      <c r="E391" s="881"/>
      <c r="F391" s="881"/>
      <c r="G391" s="881"/>
      <c r="H391" s="881"/>
      <c r="I391" s="881"/>
      <c r="J391" s="881"/>
      <c r="K391" s="881"/>
      <c r="L391" s="881"/>
      <c r="M391" s="881"/>
      <c r="N391" s="881"/>
      <c r="O391" s="881"/>
      <c r="P391" s="881"/>
      <c r="Q391" s="881"/>
      <c r="R391" s="881"/>
      <c r="S391" s="881"/>
      <c r="T391" s="881"/>
      <c r="U391" s="881"/>
      <c r="V391" s="881"/>
      <c r="W391" s="881"/>
      <c r="X391" s="881"/>
      <c r="Y391" s="881"/>
      <c r="Z391" s="881"/>
      <c r="AA391" s="881"/>
      <c r="AB391" s="881"/>
      <c r="AC391" s="881"/>
      <c r="AD391" s="881"/>
      <c r="AE391" s="881"/>
      <c r="AF391" s="881"/>
    </row>
    <row r="392" spans="1:32" x14ac:dyDescent="0.35">
      <c r="A392" s="881"/>
      <c r="B392" s="881"/>
      <c r="C392" s="881"/>
      <c r="D392" s="881"/>
      <c r="E392" s="881"/>
      <c r="F392" s="881"/>
      <c r="G392" s="881"/>
      <c r="H392" s="881"/>
      <c r="I392" s="881"/>
      <c r="J392" s="881"/>
      <c r="K392" s="881"/>
      <c r="L392" s="881"/>
      <c r="M392" s="881"/>
      <c r="N392" s="881"/>
      <c r="O392" s="881"/>
      <c r="P392" s="881"/>
      <c r="Q392" s="881"/>
      <c r="R392" s="881"/>
      <c r="S392" s="881"/>
      <c r="T392" s="881"/>
      <c r="U392" s="881"/>
      <c r="V392" s="881"/>
      <c r="W392" s="881"/>
      <c r="X392" s="881"/>
      <c r="Y392" s="881"/>
      <c r="Z392" s="881"/>
      <c r="AA392" s="881"/>
      <c r="AB392" s="881"/>
      <c r="AC392" s="881"/>
      <c r="AD392" s="881"/>
      <c r="AE392" s="881"/>
      <c r="AF392" s="881"/>
    </row>
    <row r="393" spans="1:32" x14ac:dyDescent="0.35">
      <c r="A393" s="881"/>
      <c r="B393" s="881"/>
      <c r="C393" s="881"/>
      <c r="D393" s="881"/>
      <c r="E393" s="881"/>
      <c r="F393" s="881"/>
      <c r="G393" s="881"/>
      <c r="H393" s="881"/>
      <c r="I393" s="881"/>
      <c r="J393" s="881"/>
      <c r="K393" s="881"/>
      <c r="L393" s="881"/>
      <c r="M393" s="881"/>
      <c r="N393" s="881"/>
      <c r="O393" s="881"/>
      <c r="P393" s="881"/>
      <c r="Q393" s="881"/>
      <c r="R393" s="881"/>
      <c r="S393" s="881"/>
      <c r="T393" s="881"/>
      <c r="U393" s="881"/>
      <c r="V393" s="881"/>
      <c r="W393" s="881"/>
      <c r="X393" s="881"/>
      <c r="Y393" s="881"/>
      <c r="Z393" s="881"/>
      <c r="AA393" s="881"/>
      <c r="AB393" s="881"/>
      <c r="AC393" s="881"/>
      <c r="AD393" s="881"/>
      <c r="AE393" s="881"/>
      <c r="AF393" s="881"/>
    </row>
    <row r="394" spans="1:32" x14ac:dyDescent="0.35">
      <c r="A394" s="881"/>
      <c r="B394" s="881"/>
      <c r="C394" s="881"/>
      <c r="D394" s="881"/>
      <c r="E394" s="881"/>
      <c r="F394" s="881"/>
      <c r="G394" s="881"/>
      <c r="H394" s="881"/>
      <c r="I394" s="881"/>
      <c r="J394" s="881"/>
      <c r="K394" s="881"/>
      <c r="L394" s="881"/>
      <c r="M394" s="881"/>
      <c r="N394" s="881"/>
      <c r="O394" s="881"/>
      <c r="P394" s="881"/>
      <c r="Q394" s="881"/>
      <c r="R394" s="881"/>
      <c r="S394" s="881"/>
      <c r="T394" s="881"/>
      <c r="U394" s="881"/>
      <c r="V394" s="881"/>
      <c r="W394" s="881"/>
      <c r="X394" s="881"/>
      <c r="Y394" s="881"/>
      <c r="Z394" s="881"/>
      <c r="AA394" s="881"/>
      <c r="AB394" s="881"/>
      <c r="AC394" s="881"/>
      <c r="AD394" s="881"/>
      <c r="AE394" s="881"/>
      <c r="AF394" s="881"/>
    </row>
    <row r="395" spans="1:32" x14ac:dyDescent="0.35">
      <c r="A395" s="881"/>
      <c r="B395" s="881"/>
      <c r="C395" s="881"/>
      <c r="D395" s="881"/>
      <c r="E395" s="881"/>
      <c r="F395" s="881"/>
      <c r="G395" s="881"/>
      <c r="H395" s="881"/>
      <c r="I395" s="881"/>
      <c r="J395" s="881"/>
      <c r="K395" s="881"/>
      <c r="L395" s="881"/>
      <c r="M395" s="881"/>
      <c r="N395" s="881"/>
      <c r="O395" s="881"/>
      <c r="P395" s="881"/>
      <c r="Q395" s="881"/>
      <c r="R395" s="881"/>
      <c r="S395" s="881"/>
      <c r="T395" s="881"/>
      <c r="U395" s="881"/>
      <c r="V395" s="881"/>
      <c r="W395" s="881"/>
      <c r="X395" s="881"/>
      <c r="Y395" s="881"/>
      <c r="Z395" s="881"/>
      <c r="AA395" s="881"/>
      <c r="AB395" s="881"/>
      <c r="AC395" s="881"/>
      <c r="AD395" s="881"/>
      <c r="AE395" s="881"/>
      <c r="AF395" s="881"/>
    </row>
    <row r="396" spans="1:32" x14ac:dyDescent="0.35">
      <c r="A396" s="881"/>
      <c r="B396" s="881"/>
      <c r="C396" s="881"/>
      <c r="D396" s="881"/>
      <c r="E396" s="881"/>
      <c r="F396" s="881"/>
      <c r="G396" s="881"/>
      <c r="H396" s="881"/>
      <c r="I396" s="881"/>
      <c r="J396" s="881"/>
      <c r="K396" s="881"/>
      <c r="L396" s="881"/>
      <c r="M396" s="881"/>
      <c r="N396" s="881"/>
      <c r="O396" s="881"/>
      <c r="P396" s="881"/>
      <c r="Q396" s="881"/>
      <c r="R396" s="881"/>
      <c r="S396" s="881"/>
      <c r="T396" s="881"/>
      <c r="U396" s="881"/>
      <c r="V396" s="881"/>
      <c r="W396" s="881"/>
      <c r="X396" s="881"/>
      <c r="Y396" s="881"/>
      <c r="Z396" s="881"/>
      <c r="AA396" s="881"/>
      <c r="AB396" s="881"/>
      <c r="AC396" s="881"/>
      <c r="AD396" s="881"/>
      <c r="AE396" s="881"/>
      <c r="AF396" s="881"/>
    </row>
    <row r="397" spans="1:32" x14ac:dyDescent="0.35">
      <c r="A397" s="881"/>
      <c r="B397" s="881"/>
      <c r="C397" s="881"/>
      <c r="D397" s="881"/>
      <c r="E397" s="881"/>
      <c r="F397" s="881"/>
      <c r="G397" s="881"/>
      <c r="H397" s="881"/>
      <c r="I397" s="881"/>
      <c r="J397" s="881"/>
      <c r="K397" s="881"/>
      <c r="L397" s="881"/>
      <c r="M397" s="881"/>
      <c r="N397" s="881"/>
      <c r="O397" s="881"/>
      <c r="P397" s="881"/>
      <c r="Q397" s="881"/>
      <c r="R397" s="881"/>
      <c r="S397" s="881"/>
      <c r="T397" s="881"/>
      <c r="U397" s="881"/>
      <c r="V397" s="881"/>
      <c r="W397" s="881"/>
      <c r="X397" s="881"/>
      <c r="Y397" s="881"/>
      <c r="Z397" s="881"/>
      <c r="AA397" s="881"/>
      <c r="AB397" s="881"/>
      <c r="AC397" s="881"/>
      <c r="AD397" s="881"/>
      <c r="AE397" s="881"/>
      <c r="AF397" s="881"/>
    </row>
    <row r="398" spans="1:32" x14ac:dyDescent="0.35">
      <c r="A398" s="881"/>
      <c r="B398" s="881"/>
      <c r="C398" s="881"/>
      <c r="D398" s="881"/>
      <c r="E398" s="881"/>
      <c r="F398" s="881"/>
      <c r="G398" s="881"/>
      <c r="H398" s="881"/>
      <c r="I398" s="881"/>
      <c r="J398" s="881"/>
      <c r="K398" s="881"/>
      <c r="L398" s="881"/>
      <c r="M398" s="881"/>
      <c r="N398" s="881"/>
      <c r="O398" s="881"/>
      <c r="P398" s="881"/>
      <c r="Q398" s="881"/>
      <c r="R398" s="881"/>
      <c r="S398" s="881"/>
      <c r="T398" s="881"/>
      <c r="U398" s="881"/>
      <c r="V398" s="881"/>
      <c r="W398" s="881"/>
      <c r="X398" s="881"/>
      <c r="Y398" s="881"/>
      <c r="Z398" s="881"/>
      <c r="AA398" s="881"/>
      <c r="AB398" s="881"/>
      <c r="AC398" s="881"/>
      <c r="AD398" s="881"/>
      <c r="AE398" s="881"/>
      <c r="AF398" s="881"/>
    </row>
    <row r="399" spans="1:32" x14ac:dyDescent="0.35">
      <c r="A399" s="881"/>
      <c r="B399" s="881"/>
      <c r="C399" s="881"/>
      <c r="D399" s="881"/>
      <c r="E399" s="881"/>
      <c r="F399" s="881"/>
      <c r="G399" s="881"/>
      <c r="H399" s="881"/>
      <c r="I399" s="881"/>
      <c r="J399" s="881"/>
      <c r="K399" s="881"/>
      <c r="L399" s="881"/>
      <c r="M399" s="881"/>
      <c r="N399" s="881"/>
      <c r="O399" s="881"/>
      <c r="P399" s="881"/>
      <c r="Q399" s="881"/>
      <c r="R399" s="881"/>
      <c r="S399" s="881"/>
      <c r="T399" s="881"/>
      <c r="U399" s="881"/>
      <c r="V399" s="881"/>
      <c r="W399" s="881"/>
      <c r="X399" s="881"/>
      <c r="Y399" s="881"/>
      <c r="Z399" s="881"/>
      <c r="AA399" s="881"/>
      <c r="AB399" s="881"/>
      <c r="AC399" s="881"/>
      <c r="AD399" s="881"/>
      <c r="AE399" s="881"/>
      <c r="AF399" s="881"/>
    </row>
    <row r="400" spans="1:32" x14ac:dyDescent="0.35">
      <c r="A400" s="881"/>
      <c r="B400" s="881"/>
      <c r="C400" s="881"/>
      <c r="D400" s="881"/>
      <c r="E400" s="881"/>
      <c r="F400" s="881"/>
      <c r="G400" s="881"/>
      <c r="H400" s="881"/>
      <c r="I400" s="881"/>
      <c r="J400" s="881"/>
      <c r="K400" s="881"/>
      <c r="L400" s="881"/>
      <c r="M400" s="881"/>
      <c r="N400" s="881"/>
      <c r="O400" s="881"/>
      <c r="P400" s="881"/>
      <c r="Q400" s="881"/>
      <c r="R400" s="881"/>
      <c r="S400" s="881"/>
      <c r="T400" s="881"/>
      <c r="U400" s="881"/>
      <c r="V400" s="881"/>
      <c r="W400" s="881"/>
      <c r="X400" s="881"/>
      <c r="Y400" s="881"/>
      <c r="Z400" s="881"/>
      <c r="AA400" s="881"/>
      <c r="AB400" s="881"/>
      <c r="AC400" s="881"/>
      <c r="AD400" s="881"/>
      <c r="AE400" s="881"/>
      <c r="AF400" s="881"/>
    </row>
    <row r="401" spans="1:32" x14ac:dyDescent="0.35">
      <c r="A401" s="881"/>
      <c r="B401" s="881"/>
      <c r="C401" s="881"/>
      <c r="D401" s="881"/>
      <c r="E401" s="881"/>
      <c r="F401" s="881"/>
      <c r="G401" s="881"/>
      <c r="H401" s="881"/>
      <c r="I401" s="881"/>
      <c r="J401" s="881"/>
      <c r="K401" s="881"/>
      <c r="L401" s="881"/>
      <c r="M401" s="881"/>
      <c r="N401" s="881"/>
      <c r="O401" s="881"/>
      <c r="P401" s="881"/>
      <c r="Q401" s="881"/>
      <c r="R401" s="881"/>
      <c r="S401" s="881"/>
      <c r="T401" s="881"/>
      <c r="U401" s="881"/>
      <c r="V401" s="881"/>
      <c r="W401" s="881"/>
      <c r="X401" s="881"/>
      <c r="Y401" s="881"/>
      <c r="Z401" s="881"/>
      <c r="AA401" s="881"/>
      <c r="AB401" s="881"/>
      <c r="AC401" s="881"/>
      <c r="AD401" s="881"/>
      <c r="AE401" s="881"/>
      <c r="AF401" s="881"/>
    </row>
    <row r="402" spans="1:32" x14ac:dyDescent="0.35">
      <c r="A402" s="881"/>
      <c r="B402" s="881"/>
      <c r="C402" s="881"/>
      <c r="D402" s="881"/>
      <c r="E402" s="881"/>
      <c r="F402" s="881"/>
      <c r="G402" s="881"/>
      <c r="H402" s="881"/>
      <c r="I402" s="881"/>
      <c r="J402" s="881"/>
      <c r="K402" s="881"/>
      <c r="L402" s="881"/>
      <c r="M402" s="881"/>
      <c r="N402" s="881"/>
      <c r="O402" s="881"/>
      <c r="P402" s="881"/>
      <c r="Q402" s="881"/>
      <c r="R402" s="881"/>
      <c r="S402" s="881"/>
      <c r="T402" s="881"/>
      <c r="U402" s="881"/>
      <c r="V402" s="881"/>
      <c r="W402" s="881"/>
      <c r="X402" s="881"/>
      <c r="Y402" s="881"/>
      <c r="Z402" s="881"/>
      <c r="AA402" s="881"/>
      <c r="AB402" s="881"/>
      <c r="AC402" s="881"/>
      <c r="AD402" s="881"/>
      <c r="AE402" s="881"/>
      <c r="AF402" s="881"/>
    </row>
    <row r="403" spans="1:32" x14ac:dyDescent="0.35">
      <c r="A403" s="881"/>
      <c r="B403" s="881"/>
      <c r="C403" s="881"/>
      <c r="D403" s="881"/>
      <c r="E403" s="881"/>
      <c r="F403" s="881"/>
      <c r="G403" s="881"/>
      <c r="H403" s="881"/>
      <c r="I403" s="881"/>
      <c r="J403" s="881"/>
      <c r="K403" s="881"/>
      <c r="L403" s="881"/>
      <c r="M403" s="881"/>
      <c r="N403" s="881"/>
      <c r="O403" s="881"/>
      <c r="P403" s="881"/>
      <c r="Q403" s="881"/>
      <c r="R403" s="881"/>
      <c r="S403" s="881"/>
      <c r="T403" s="881"/>
      <c r="U403" s="881"/>
      <c r="V403" s="881"/>
      <c r="W403" s="881"/>
      <c r="X403" s="881"/>
      <c r="Y403" s="881"/>
      <c r="Z403" s="881"/>
      <c r="AA403" s="881"/>
      <c r="AB403" s="881"/>
      <c r="AC403" s="881"/>
      <c r="AD403" s="881"/>
      <c r="AE403" s="881"/>
      <c r="AF403" s="881"/>
    </row>
    <row r="404" spans="1:32" x14ac:dyDescent="0.35">
      <c r="A404" s="881"/>
      <c r="B404" s="881"/>
      <c r="C404" s="881"/>
      <c r="D404" s="881"/>
      <c r="E404" s="881"/>
      <c r="F404" s="881"/>
      <c r="G404" s="881"/>
      <c r="H404" s="881"/>
      <c r="I404" s="881"/>
      <c r="J404" s="881"/>
      <c r="K404" s="881"/>
      <c r="L404" s="881"/>
      <c r="M404" s="881"/>
      <c r="N404" s="881"/>
      <c r="O404" s="881"/>
      <c r="P404" s="881"/>
      <c r="Q404" s="881"/>
      <c r="R404" s="881"/>
      <c r="S404" s="881"/>
      <c r="T404" s="881"/>
      <c r="U404" s="881"/>
      <c r="V404" s="881"/>
      <c r="W404" s="881"/>
      <c r="X404" s="881"/>
      <c r="Y404" s="881"/>
      <c r="Z404" s="881"/>
      <c r="AA404" s="881"/>
      <c r="AB404" s="881"/>
      <c r="AC404" s="881"/>
      <c r="AD404" s="881"/>
      <c r="AE404" s="881"/>
      <c r="AF404" s="881"/>
    </row>
    <row r="405" spans="1:32" x14ac:dyDescent="0.35">
      <c r="A405" s="881"/>
      <c r="B405" s="881"/>
      <c r="C405" s="881"/>
      <c r="D405" s="881"/>
      <c r="E405" s="881"/>
      <c r="F405" s="881"/>
      <c r="G405" s="881"/>
      <c r="H405" s="881"/>
      <c r="I405" s="881"/>
      <c r="J405" s="881"/>
      <c r="K405" s="881"/>
      <c r="L405" s="881"/>
      <c r="M405" s="881"/>
      <c r="N405" s="881"/>
      <c r="O405" s="881"/>
      <c r="P405" s="881"/>
      <c r="Q405" s="881"/>
      <c r="R405" s="881"/>
      <c r="S405" s="881"/>
      <c r="T405" s="881"/>
      <c r="U405" s="881"/>
      <c r="V405" s="881"/>
      <c r="W405" s="881"/>
      <c r="X405" s="881"/>
      <c r="Y405" s="881"/>
      <c r="Z405" s="881"/>
      <c r="AA405" s="881"/>
      <c r="AB405" s="881"/>
      <c r="AC405" s="881"/>
      <c r="AD405" s="881"/>
      <c r="AE405" s="881"/>
      <c r="AF405" s="881"/>
    </row>
    <row r="406" spans="1:32" x14ac:dyDescent="0.35">
      <c r="A406" s="881"/>
      <c r="B406" s="881"/>
      <c r="C406" s="881"/>
      <c r="D406" s="881"/>
      <c r="E406" s="881"/>
      <c r="F406" s="881"/>
      <c r="G406" s="881"/>
      <c r="H406" s="881"/>
      <c r="I406" s="881"/>
      <c r="J406" s="881"/>
      <c r="K406" s="881"/>
      <c r="L406" s="881"/>
      <c r="M406" s="881"/>
      <c r="N406" s="881"/>
      <c r="O406" s="881"/>
      <c r="P406" s="881"/>
      <c r="Q406" s="881"/>
      <c r="R406" s="881"/>
      <c r="S406" s="881"/>
      <c r="T406" s="881"/>
      <c r="U406" s="881"/>
      <c r="V406" s="881"/>
      <c r="W406" s="881"/>
      <c r="X406" s="881"/>
      <c r="Y406" s="881"/>
      <c r="Z406" s="881"/>
      <c r="AA406" s="881"/>
      <c r="AB406" s="881"/>
      <c r="AC406" s="881"/>
      <c r="AD406" s="881"/>
      <c r="AE406" s="881"/>
      <c r="AF406" s="881"/>
    </row>
    <row r="407" spans="1:32" x14ac:dyDescent="0.35">
      <c r="A407" s="881"/>
      <c r="B407" s="881"/>
      <c r="C407" s="881"/>
      <c r="D407" s="881"/>
      <c r="E407" s="881"/>
      <c r="F407" s="881"/>
      <c r="G407" s="881"/>
      <c r="H407" s="881"/>
      <c r="I407" s="881"/>
      <c r="J407" s="881"/>
      <c r="K407" s="881"/>
      <c r="L407" s="881"/>
      <c r="M407" s="881"/>
      <c r="N407" s="881"/>
      <c r="O407" s="881"/>
      <c r="P407" s="881"/>
      <c r="Q407" s="881"/>
      <c r="R407" s="881"/>
      <c r="S407" s="881"/>
      <c r="T407" s="881"/>
      <c r="U407" s="881"/>
      <c r="V407" s="881"/>
      <c r="W407" s="881"/>
      <c r="X407" s="881"/>
      <c r="Y407" s="881"/>
      <c r="Z407" s="881"/>
      <c r="AA407" s="881"/>
      <c r="AB407" s="881"/>
      <c r="AC407" s="881"/>
      <c r="AD407" s="881"/>
      <c r="AE407" s="881"/>
      <c r="AF407" s="881"/>
    </row>
    <row r="408" spans="1:32" x14ac:dyDescent="0.35">
      <c r="A408" s="881"/>
      <c r="B408" s="881"/>
      <c r="C408" s="881"/>
      <c r="D408" s="881"/>
      <c r="E408" s="881"/>
      <c r="F408" s="881"/>
      <c r="G408" s="881"/>
      <c r="H408" s="881"/>
      <c r="I408" s="881"/>
      <c r="J408" s="881"/>
      <c r="K408" s="881"/>
      <c r="L408" s="881"/>
      <c r="M408" s="881"/>
      <c r="N408" s="881"/>
      <c r="O408" s="881"/>
      <c r="P408" s="881"/>
      <c r="Q408" s="881"/>
      <c r="R408" s="881"/>
      <c r="S408" s="881"/>
      <c r="T408" s="881"/>
      <c r="U408" s="881"/>
      <c r="V408" s="881"/>
      <c r="W408" s="881"/>
      <c r="X408" s="881"/>
      <c r="Y408" s="881"/>
      <c r="Z408" s="881"/>
      <c r="AA408" s="881"/>
      <c r="AB408" s="881"/>
      <c r="AC408" s="881"/>
      <c r="AD408" s="881"/>
      <c r="AE408" s="881"/>
      <c r="AF408" s="881"/>
    </row>
    <row r="409" spans="1:32" x14ac:dyDescent="0.35">
      <c r="A409" s="881"/>
      <c r="B409" s="881"/>
      <c r="C409" s="881"/>
      <c r="D409" s="881"/>
      <c r="E409" s="881"/>
      <c r="F409" s="881"/>
      <c r="G409" s="881"/>
      <c r="H409" s="881"/>
      <c r="I409" s="881"/>
      <c r="J409" s="881"/>
      <c r="K409" s="881"/>
      <c r="L409" s="881"/>
      <c r="M409" s="881"/>
      <c r="N409" s="881"/>
      <c r="O409" s="881"/>
      <c r="P409" s="881"/>
      <c r="Q409" s="881"/>
      <c r="R409" s="881"/>
      <c r="S409" s="881"/>
      <c r="T409" s="881"/>
      <c r="U409" s="881"/>
      <c r="V409" s="881"/>
      <c r="W409" s="881"/>
      <c r="X409" s="881"/>
      <c r="Y409" s="881"/>
      <c r="Z409" s="881"/>
      <c r="AA409" s="881"/>
      <c r="AB409" s="881"/>
      <c r="AC409" s="881"/>
      <c r="AD409" s="881"/>
      <c r="AE409" s="881"/>
      <c r="AF409" s="881"/>
    </row>
    <row r="410" spans="1:32" x14ac:dyDescent="0.35">
      <c r="A410" s="881"/>
      <c r="B410" s="881"/>
      <c r="C410" s="881"/>
      <c r="D410" s="881"/>
      <c r="E410" s="881"/>
      <c r="F410" s="881"/>
      <c r="G410" s="881"/>
      <c r="H410" s="881"/>
      <c r="I410" s="881"/>
      <c r="J410" s="881"/>
      <c r="K410" s="881"/>
      <c r="L410" s="881"/>
      <c r="M410" s="881"/>
      <c r="N410" s="881"/>
      <c r="O410" s="881"/>
      <c r="P410" s="881"/>
      <c r="Q410" s="881"/>
      <c r="R410" s="881"/>
      <c r="S410" s="881"/>
      <c r="T410" s="881"/>
      <c r="U410" s="881"/>
      <c r="V410" s="881"/>
      <c r="W410" s="881"/>
      <c r="X410" s="881"/>
      <c r="Y410" s="881"/>
      <c r="Z410" s="881"/>
      <c r="AA410" s="881"/>
      <c r="AB410" s="881"/>
      <c r="AC410" s="881"/>
      <c r="AD410" s="881"/>
      <c r="AE410" s="881"/>
      <c r="AF410" s="881"/>
    </row>
    <row r="411" spans="1:32" x14ac:dyDescent="0.35">
      <c r="A411" s="881"/>
      <c r="B411" s="881"/>
      <c r="C411" s="881"/>
      <c r="D411" s="881"/>
      <c r="E411" s="881"/>
      <c r="F411" s="881"/>
      <c r="G411" s="881"/>
      <c r="H411" s="881"/>
      <c r="I411" s="881"/>
      <c r="J411" s="881"/>
      <c r="K411" s="881"/>
      <c r="L411" s="881"/>
      <c r="M411" s="881"/>
      <c r="N411" s="881"/>
      <c r="O411" s="881"/>
      <c r="P411" s="881"/>
      <c r="Q411" s="881"/>
      <c r="R411" s="881"/>
      <c r="S411" s="881"/>
      <c r="T411" s="881"/>
      <c r="U411" s="881"/>
      <c r="V411" s="881"/>
      <c r="W411" s="881"/>
      <c r="X411" s="881"/>
      <c r="Y411" s="881"/>
      <c r="Z411" s="881"/>
      <c r="AA411" s="881"/>
      <c r="AB411" s="881"/>
      <c r="AC411" s="881"/>
      <c r="AD411" s="881"/>
      <c r="AE411" s="881"/>
      <c r="AF411" s="881"/>
    </row>
    <row r="412" spans="1:32" x14ac:dyDescent="0.35">
      <c r="A412" s="881"/>
      <c r="B412" s="881"/>
      <c r="C412" s="881"/>
      <c r="D412" s="881"/>
      <c r="E412" s="881"/>
      <c r="F412" s="881"/>
      <c r="G412" s="881"/>
      <c r="H412" s="881"/>
      <c r="I412" s="881"/>
      <c r="J412" s="881"/>
      <c r="K412" s="881"/>
      <c r="L412" s="881"/>
      <c r="M412" s="881"/>
      <c r="N412" s="881"/>
      <c r="O412" s="881"/>
      <c r="P412" s="881"/>
      <c r="Q412" s="881"/>
      <c r="R412" s="881"/>
      <c r="S412" s="881"/>
      <c r="T412" s="881"/>
      <c r="U412" s="881"/>
      <c r="V412" s="881"/>
      <c r="W412" s="881"/>
      <c r="X412" s="881"/>
      <c r="Y412" s="881"/>
      <c r="Z412" s="881"/>
      <c r="AA412" s="881"/>
      <c r="AB412" s="881"/>
      <c r="AC412" s="881"/>
      <c r="AD412" s="881"/>
      <c r="AE412" s="881"/>
      <c r="AF412" s="881"/>
    </row>
    <row r="413" spans="1:32" x14ac:dyDescent="0.35">
      <c r="A413" s="881"/>
      <c r="B413" s="881"/>
      <c r="C413" s="881"/>
      <c r="D413" s="881"/>
      <c r="E413" s="881"/>
      <c r="F413" s="881"/>
      <c r="G413" s="881"/>
      <c r="H413" s="881"/>
      <c r="I413" s="881"/>
      <c r="J413" s="881"/>
      <c r="K413" s="881"/>
      <c r="L413" s="881"/>
      <c r="M413" s="881"/>
      <c r="N413" s="881"/>
      <c r="O413" s="881"/>
      <c r="P413" s="881"/>
      <c r="Q413" s="881"/>
      <c r="R413" s="881"/>
      <c r="S413" s="881"/>
      <c r="T413" s="881"/>
      <c r="U413" s="881"/>
      <c r="V413" s="881"/>
      <c r="W413" s="881"/>
      <c r="X413" s="881"/>
      <c r="Y413" s="881"/>
      <c r="Z413" s="881"/>
      <c r="AA413" s="881"/>
      <c r="AB413" s="881"/>
      <c r="AC413" s="881"/>
      <c r="AD413" s="881"/>
      <c r="AE413" s="881"/>
      <c r="AF413" s="881"/>
    </row>
    <row r="414" spans="1:32" x14ac:dyDescent="0.35">
      <c r="A414" s="881"/>
      <c r="B414" s="881"/>
      <c r="C414" s="881"/>
      <c r="D414" s="881"/>
      <c r="E414" s="881"/>
      <c r="F414" s="881"/>
      <c r="G414" s="881"/>
      <c r="H414" s="881"/>
      <c r="I414" s="881"/>
      <c r="J414" s="881"/>
      <c r="K414" s="881"/>
      <c r="L414" s="881"/>
      <c r="M414" s="881"/>
      <c r="N414" s="881"/>
      <c r="O414" s="881"/>
      <c r="P414" s="881"/>
      <c r="Q414" s="881"/>
      <c r="R414" s="881"/>
      <c r="S414" s="881"/>
      <c r="T414" s="881"/>
      <c r="U414" s="881"/>
      <c r="V414" s="881"/>
      <c r="W414" s="881"/>
      <c r="X414" s="881"/>
      <c r="Y414" s="881"/>
      <c r="Z414" s="881"/>
      <c r="AA414" s="881"/>
      <c r="AB414" s="881"/>
      <c r="AC414" s="881"/>
      <c r="AD414" s="881"/>
      <c r="AE414" s="881"/>
      <c r="AF414" s="881"/>
    </row>
    <row r="415" spans="1:32" x14ac:dyDescent="0.35">
      <c r="A415" s="881"/>
      <c r="B415" s="881"/>
      <c r="C415" s="881"/>
      <c r="D415" s="881"/>
      <c r="E415" s="881"/>
      <c r="F415" s="881"/>
      <c r="G415" s="881"/>
      <c r="H415" s="881"/>
      <c r="I415" s="881"/>
      <c r="J415" s="881"/>
      <c r="K415" s="881"/>
      <c r="L415" s="881"/>
      <c r="M415" s="881"/>
      <c r="N415" s="881"/>
      <c r="O415" s="881"/>
      <c r="P415" s="881"/>
      <c r="Q415" s="881"/>
      <c r="R415" s="881"/>
      <c r="S415" s="881"/>
      <c r="T415" s="881"/>
      <c r="U415" s="881"/>
      <c r="V415" s="881"/>
      <c r="W415" s="881"/>
      <c r="X415" s="881"/>
      <c r="Y415" s="881"/>
      <c r="Z415" s="881"/>
      <c r="AA415" s="881"/>
      <c r="AB415" s="881"/>
      <c r="AC415" s="881"/>
      <c r="AD415" s="881"/>
      <c r="AE415" s="881"/>
      <c r="AF415" s="881"/>
    </row>
    <row r="416" spans="1:32" x14ac:dyDescent="0.35">
      <c r="A416" s="881"/>
      <c r="B416" s="881"/>
      <c r="C416" s="881"/>
      <c r="D416" s="881"/>
      <c r="E416" s="881"/>
      <c r="F416" s="881"/>
      <c r="G416" s="881"/>
      <c r="H416" s="881"/>
      <c r="I416" s="881"/>
      <c r="J416" s="881"/>
      <c r="K416" s="881"/>
      <c r="L416" s="881"/>
      <c r="M416" s="881"/>
      <c r="N416" s="881"/>
      <c r="O416" s="881"/>
      <c r="P416" s="881"/>
      <c r="Q416" s="881"/>
      <c r="R416" s="881"/>
      <c r="S416" s="881"/>
      <c r="T416" s="881"/>
      <c r="U416" s="881"/>
      <c r="V416" s="881"/>
      <c r="W416" s="881"/>
      <c r="X416" s="881"/>
      <c r="Y416" s="881"/>
      <c r="Z416" s="881"/>
      <c r="AA416" s="881"/>
      <c r="AB416" s="881"/>
      <c r="AC416" s="881"/>
      <c r="AD416" s="881"/>
      <c r="AE416" s="881"/>
      <c r="AF416" s="881"/>
    </row>
    <row r="417" spans="1:32" x14ac:dyDescent="0.35">
      <c r="A417" s="881"/>
      <c r="B417" s="881"/>
      <c r="C417" s="881"/>
      <c r="D417" s="881"/>
      <c r="E417" s="881"/>
      <c r="F417" s="881"/>
      <c r="G417" s="881"/>
      <c r="H417" s="881"/>
      <c r="I417" s="881"/>
      <c r="J417" s="881"/>
      <c r="K417" s="881"/>
      <c r="L417" s="881"/>
      <c r="M417" s="881"/>
      <c r="N417" s="881"/>
      <c r="O417" s="881"/>
      <c r="P417" s="881"/>
      <c r="Q417" s="881"/>
      <c r="R417" s="881"/>
      <c r="S417" s="881"/>
      <c r="T417" s="881"/>
      <c r="U417" s="881"/>
      <c r="V417" s="881"/>
      <c r="W417" s="881"/>
      <c r="X417" s="881"/>
      <c r="Y417" s="881"/>
      <c r="Z417" s="881"/>
      <c r="AA417" s="881"/>
      <c r="AB417" s="881"/>
      <c r="AC417" s="881"/>
      <c r="AD417" s="881"/>
      <c r="AE417" s="881"/>
      <c r="AF417" s="881"/>
    </row>
    <row r="418" spans="1:32" x14ac:dyDescent="0.35">
      <c r="A418" s="881"/>
      <c r="B418" s="881"/>
      <c r="C418" s="881"/>
      <c r="D418" s="881"/>
      <c r="E418" s="881"/>
      <c r="F418" s="881"/>
      <c r="G418" s="881"/>
      <c r="H418" s="881"/>
      <c r="I418" s="881"/>
      <c r="J418" s="881"/>
      <c r="K418" s="881"/>
      <c r="L418" s="881"/>
      <c r="M418" s="881"/>
      <c r="N418" s="881"/>
      <c r="O418" s="881"/>
      <c r="P418" s="881"/>
      <c r="Q418" s="881"/>
      <c r="R418" s="881"/>
      <c r="S418" s="881"/>
      <c r="T418" s="881"/>
      <c r="U418" s="881"/>
      <c r="V418" s="881"/>
      <c r="W418" s="881"/>
      <c r="X418" s="881"/>
      <c r="Y418" s="881"/>
      <c r="Z418" s="881"/>
      <c r="AA418" s="881"/>
      <c r="AB418" s="881"/>
      <c r="AC418" s="881"/>
      <c r="AD418" s="881"/>
      <c r="AE418" s="881"/>
      <c r="AF418" s="881"/>
    </row>
    <row r="419" spans="1:32" x14ac:dyDescent="0.35">
      <c r="A419" s="881"/>
      <c r="B419" s="881"/>
      <c r="C419" s="881"/>
      <c r="D419" s="881"/>
      <c r="E419" s="881"/>
      <c r="F419" s="881"/>
      <c r="G419" s="881"/>
      <c r="H419" s="881"/>
      <c r="I419" s="881"/>
      <c r="J419" s="881"/>
      <c r="K419" s="881"/>
      <c r="L419" s="881"/>
      <c r="M419" s="881"/>
      <c r="N419" s="881"/>
      <c r="O419" s="881"/>
      <c r="P419" s="881"/>
      <c r="Q419" s="881"/>
      <c r="R419" s="881"/>
      <c r="S419" s="881"/>
      <c r="T419" s="881"/>
      <c r="U419" s="881"/>
      <c r="V419" s="881"/>
      <c r="W419" s="881"/>
      <c r="X419" s="881"/>
      <c r="Y419" s="881"/>
      <c r="Z419" s="881"/>
      <c r="AA419" s="881"/>
      <c r="AB419" s="881"/>
      <c r="AC419" s="881"/>
      <c r="AD419" s="881"/>
      <c r="AE419" s="881"/>
      <c r="AF419" s="881"/>
    </row>
    <row r="420" spans="1:32" x14ac:dyDescent="0.35">
      <c r="A420" s="881"/>
      <c r="B420" s="881"/>
      <c r="C420" s="881"/>
      <c r="D420" s="881"/>
      <c r="E420" s="881"/>
      <c r="F420" s="881"/>
      <c r="G420" s="881"/>
      <c r="H420" s="881"/>
      <c r="I420" s="881"/>
      <c r="J420" s="881"/>
      <c r="K420" s="881"/>
      <c r="L420" s="881"/>
      <c r="M420" s="881"/>
      <c r="N420" s="881"/>
      <c r="O420" s="881"/>
      <c r="P420" s="881"/>
      <c r="Q420" s="881"/>
      <c r="R420" s="881"/>
      <c r="S420" s="881"/>
      <c r="T420" s="881"/>
      <c r="U420" s="881"/>
      <c r="V420" s="881"/>
      <c r="W420" s="881"/>
      <c r="X420" s="881"/>
      <c r="Y420" s="881"/>
      <c r="Z420" s="881"/>
      <c r="AA420" s="881"/>
      <c r="AB420" s="881"/>
      <c r="AC420" s="881"/>
      <c r="AD420" s="881"/>
      <c r="AE420" s="881"/>
      <c r="AF420" s="881"/>
    </row>
    <row r="421" spans="1:32" x14ac:dyDescent="0.35">
      <c r="A421" s="881"/>
      <c r="B421" s="881"/>
      <c r="C421" s="881"/>
      <c r="D421" s="881"/>
      <c r="E421" s="881"/>
      <c r="F421" s="881"/>
      <c r="G421" s="881"/>
      <c r="H421" s="881"/>
      <c r="I421" s="881"/>
      <c r="J421" s="881"/>
      <c r="K421" s="881"/>
      <c r="L421" s="881"/>
      <c r="M421" s="881"/>
      <c r="N421" s="881"/>
      <c r="O421" s="881"/>
      <c r="P421" s="881"/>
      <c r="Q421" s="881"/>
      <c r="R421" s="881"/>
      <c r="S421" s="881"/>
      <c r="T421" s="881"/>
      <c r="U421" s="881"/>
      <c r="V421" s="881"/>
      <c r="W421" s="881"/>
      <c r="X421" s="881"/>
      <c r="Y421" s="881"/>
      <c r="Z421" s="881"/>
      <c r="AA421" s="881"/>
      <c r="AB421" s="881"/>
      <c r="AC421" s="881"/>
      <c r="AD421" s="881"/>
      <c r="AE421" s="881"/>
      <c r="AF421" s="881"/>
    </row>
    <row r="422" spans="1:32" x14ac:dyDescent="0.35">
      <c r="A422" s="881"/>
      <c r="B422" s="881"/>
      <c r="C422" s="881"/>
      <c r="D422" s="881"/>
      <c r="E422" s="881"/>
      <c r="F422" s="881"/>
      <c r="G422" s="881"/>
      <c r="H422" s="881"/>
      <c r="I422" s="881"/>
      <c r="J422" s="881"/>
      <c r="K422" s="881"/>
      <c r="L422" s="881"/>
      <c r="M422" s="881"/>
      <c r="N422" s="881"/>
      <c r="O422" s="881"/>
      <c r="P422" s="881"/>
      <c r="Q422" s="881"/>
      <c r="R422" s="881"/>
      <c r="S422" s="881"/>
      <c r="T422" s="881"/>
      <c r="U422" s="881"/>
      <c r="V422" s="881"/>
      <c r="W422" s="881"/>
      <c r="X422" s="881"/>
      <c r="Y422" s="881"/>
      <c r="Z422" s="881"/>
      <c r="AA422" s="881"/>
      <c r="AB422" s="881"/>
      <c r="AC422" s="881"/>
      <c r="AD422" s="881"/>
      <c r="AE422" s="881"/>
      <c r="AF422" s="881"/>
    </row>
    <row r="423" spans="1:32" x14ac:dyDescent="0.35">
      <c r="A423" s="881"/>
      <c r="B423" s="881"/>
      <c r="C423" s="881"/>
      <c r="D423" s="881"/>
      <c r="E423" s="881"/>
      <c r="F423" s="881"/>
      <c r="G423" s="881"/>
      <c r="H423" s="881"/>
      <c r="I423" s="881"/>
      <c r="J423" s="881"/>
      <c r="K423" s="881"/>
      <c r="L423" s="881"/>
      <c r="M423" s="881"/>
      <c r="N423" s="881"/>
      <c r="O423" s="881"/>
      <c r="P423" s="881"/>
      <c r="Q423" s="881"/>
      <c r="R423" s="881"/>
      <c r="S423" s="881"/>
      <c r="T423" s="881"/>
      <c r="U423" s="881"/>
      <c r="V423" s="881"/>
      <c r="W423" s="881"/>
      <c r="X423" s="881"/>
      <c r="Y423" s="881"/>
      <c r="Z423" s="881"/>
      <c r="AA423" s="881"/>
      <c r="AB423" s="881"/>
      <c r="AC423" s="881"/>
      <c r="AD423" s="881"/>
      <c r="AE423" s="881"/>
      <c r="AF423" s="881"/>
    </row>
    <row r="424" spans="1:32" x14ac:dyDescent="0.35">
      <c r="A424" s="881"/>
      <c r="B424" s="881"/>
      <c r="C424" s="881"/>
      <c r="D424" s="881"/>
      <c r="E424" s="881"/>
      <c r="F424" s="881"/>
      <c r="G424" s="881"/>
      <c r="H424" s="881"/>
      <c r="I424" s="881"/>
      <c r="J424" s="881"/>
      <c r="K424" s="881"/>
      <c r="L424" s="881"/>
      <c r="M424" s="881"/>
      <c r="N424" s="881"/>
      <c r="O424" s="881"/>
      <c r="P424" s="881"/>
      <c r="Q424" s="881"/>
      <c r="R424" s="881"/>
      <c r="S424" s="881"/>
      <c r="T424" s="881"/>
      <c r="U424" s="881"/>
      <c r="V424" s="881"/>
      <c r="W424" s="881"/>
      <c r="X424" s="881"/>
      <c r="Y424" s="881"/>
      <c r="Z424" s="881"/>
      <c r="AA424" s="881"/>
      <c r="AB424" s="881"/>
      <c r="AC424" s="881"/>
      <c r="AD424" s="881"/>
      <c r="AE424" s="881"/>
      <c r="AF424" s="881"/>
    </row>
    <row r="425" spans="1:32" x14ac:dyDescent="0.35">
      <c r="A425" s="881"/>
      <c r="B425" s="881"/>
      <c r="C425" s="881"/>
      <c r="D425" s="881"/>
      <c r="E425" s="881"/>
      <c r="F425" s="881"/>
      <c r="G425" s="881"/>
      <c r="H425" s="881"/>
      <c r="I425" s="881"/>
      <c r="J425" s="881"/>
      <c r="K425" s="881"/>
      <c r="L425" s="881"/>
      <c r="M425" s="881"/>
      <c r="N425" s="881"/>
      <c r="O425" s="881"/>
      <c r="P425" s="881"/>
      <c r="Q425" s="881"/>
      <c r="R425" s="881"/>
      <c r="S425" s="881"/>
      <c r="T425" s="881"/>
      <c r="U425" s="881"/>
      <c r="V425" s="881"/>
      <c r="W425" s="881"/>
      <c r="X425" s="881"/>
      <c r="Y425" s="881"/>
      <c r="Z425" s="881"/>
      <c r="AA425" s="881"/>
      <c r="AB425" s="881"/>
      <c r="AC425" s="881"/>
      <c r="AD425" s="881"/>
      <c r="AE425" s="881"/>
      <c r="AF425" s="881"/>
    </row>
    <row r="426" spans="1:32" x14ac:dyDescent="0.35">
      <c r="A426" s="881"/>
      <c r="B426" s="881"/>
      <c r="C426" s="881"/>
      <c r="D426" s="881"/>
      <c r="E426" s="881"/>
      <c r="F426" s="881"/>
      <c r="G426" s="881"/>
      <c r="H426" s="881"/>
      <c r="I426" s="881"/>
      <c r="J426" s="881"/>
      <c r="K426" s="881"/>
      <c r="L426" s="881"/>
      <c r="M426" s="881"/>
      <c r="N426" s="881"/>
      <c r="O426" s="881"/>
      <c r="P426" s="881"/>
      <c r="Q426" s="881"/>
      <c r="R426" s="881"/>
      <c r="S426" s="881"/>
      <c r="T426" s="881"/>
      <c r="U426" s="881"/>
      <c r="V426" s="881"/>
      <c r="W426" s="881"/>
      <c r="X426" s="881"/>
      <c r="Y426" s="881"/>
      <c r="Z426" s="881"/>
      <c r="AA426" s="881"/>
      <c r="AB426" s="881"/>
      <c r="AC426" s="881"/>
      <c r="AD426" s="881"/>
      <c r="AE426" s="881"/>
      <c r="AF426" s="881"/>
    </row>
    <row r="427" spans="1:32" x14ac:dyDescent="0.35">
      <c r="A427" s="881"/>
      <c r="B427" s="881"/>
      <c r="C427" s="881"/>
      <c r="D427" s="881"/>
      <c r="E427" s="881"/>
      <c r="F427" s="881"/>
      <c r="G427" s="881"/>
      <c r="H427" s="881"/>
      <c r="I427" s="881"/>
      <c r="J427" s="881"/>
      <c r="K427" s="881"/>
      <c r="L427" s="881"/>
      <c r="M427" s="881"/>
      <c r="N427" s="881"/>
      <c r="O427" s="881"/>
      <c r="P427" s="881"/>
      <c r="Q427" s="881"/>
      <c r="R427" s="881"/>
      <c r="S427" s="881"/>
      <c r="T427" s="881"/>
      <c r="U427" s="881"/>
      <c r="V427" s="881"/>
      <c r="W427" s="881"/>
      <c r="X427" s="881"/>
      <c r="Y427" s="881"/>
      <c r="Z427" s="881"/>
      <c r="AA427" s="881"/>
      <c r="AB427" s="881"/>
      <c r="AC427" s="881"/>
      <c r="AD427" s="881"/>
      <c r="AE427" s="881"/>
      <c r="AF427" s="881"/>
    </row>
    <row r="428" spans="1:32" x14ac:dyDescent="0.35">
      <c r="A428" s="881"/>
      <c r="B428" s="881"/>
      <c r="C428" s="881"/>
      <c r="D428" s="881"/>
      <c r="E428" s="881"/>
      <c r="F428" s="881"/>
      <c r="G428" s="881"/>
      <c r="H428" s="881"/>
      <c r="I428" s="881"/>
      <c r="J428" s="881"/>
      <c r="K428" s="881"/>
      <c r="L428" s="881"/>
      <c r="M428" s="881"/>
      <c r="N428" s="881"/>
      <c r="O428" s="881"/>
      <c r="P428" s="881"/>
      <c r="Q428" s="881"/>
      <c r="R428" s="881"/>
      <c r="S428" s="881"/>
      <c r="T428" s="881"/>
      <c r="U428" s="881"/>
      <c r="V428" s="881"/>
      <c r="W428" s="881"/>
      <c r="X428" s="881"/>
      <c r="Y428" s="881"/>
      <c r="Z428" s="881"/>
      <c r="AA428" s="881"/>
      <c r="AB428" s="881"/>
      <c r="AC428" s="881"/>
      <c r="AD428" s="881"/>
      <c r="AE428" s="881"/>
      <c r="AF428" s="881"/>
    </row>
    <row r="429" spans="1:32" x14ac:dyDescent="0.35">
      <c r="A429" s="881"/>
      <c r="B429" s="881"/>
      <c r="C429" s="881"/>
      <c r="D429" s="881"/>
      <c r="E429" s="881"/>
      <c r="F429" s="881"/>
      <c r="G429" s="881"/>
      <c r="H429" s="881"/>
      <c r="I429" s="881"/>
      <c r="J429" s="881"/>
      <c r="K429" s="881"/>
      <c r="L429" s="881"/>
      <c r="M429" s="881"/>
      <c r="N429" s="881"/>
      <c r="O429" s="881"/>
      <c r="P429" s="881"/>
      <c r="Q429" s="881"/>
      <c r="R429" s="881"/>
      <c r="S429" s="881"/>
      <c r="T429" s="881"/>
      <c r="U429" s="881"/>
      <c r="V429" s="881"/>
      <c r="W429" s="881"/>
      <c r="X429" s="881"/>
      <c r="Y429" s="881"/>
      <c r="Z429" s="881"/>
      <c r="AA429" s="881"/>
      <c r="AB429" s="881"/>
      <c r="AC429" s="881"/>
      <c r="AD429" s="881"/>
      <c r="AE429" s="881"/>
      <c r="AF429" s="881"/>
    </row>
    <row r="430" spans="1:32" x14ac:dyDescent="0.35">
      <c r="A430" s="881"/>
      <c r="B430" s="881"/>
      <c r="C430" s="881"/>
      <c r="D430" s="881"/>
      <c r="E430" s="881"/>
      <c r="F430" s="881"/>
      <c r="G430" s="881"/>
      <c r="H430" s="881"/>
      <c r="I430" s="881"/>
      <c r="J430" s="881"/>
      <c r="K430" s="881"/>
      <c r="L430" s="881"/>
      <c r="M430" s="881"/>
      <c r="N430" s="881"/>
      <c r="O430" s="881"/>
      <c r="P430" s="881"/>
      <c r="Q430" s="881"/>
      <c r="R430" s="881"/>
      <c r="S430" s="881"/>
      <c r="T430" s="881"/>
      <c r="U430" s="881"/>
      <c r="V430" s="881"/>
      <c r="W430" s="881"/>
      <c r="X430" s="881"/>
      <c r="Y430" s="881"/>
      <c r="Z430" s="881"/>
      <c r="AA430" s="881"/>
      <c r="AB430" s="881"/>
      <c r="AC430" s="881"/>
      <c r="AD430" s="881"/>
      <c r="AE430" s="881"/>
      <c r="AF430" s="881"/>
    </row>
    <row r="431" spans="1:32" x14ac:dyDescent="0.35">
      <c r="A431" s="881"/>
      <c r="B431" s="881"/>
      <c r="C431" s="881"/>
      <c r="D431" s="881"/>
      <c r="E431" s="881"/>
      <c r="F431" s="881"/>
      <c r="G431" s="881"/>
      <c r="H431" s="881"/>
      <c r="I431" s="881"/>
      <c r="J431" s="881"/>
      <c r="K431" s="881"/>
      <c r="L431" s="881"/>
      <c r="M431" s="881"/>
      <c r="N431" s="881"/>
      <c r="O431" s="881"/>
      <c r="P431" s="881"/>
      <c r="Q431" s="881"/>
      <c r="R431" s="881"/>
      <c r="S431" s="881"/>
      <c r="T431" s="881"/>
      <c r="U431" s="881"/>
      <c r="V431" s="881"/>
      <c r="W431" s="881"/>
      <c r="X431" s="881"/>
      <c r="Y431" s="881"/>
      <c r="Z431" s="881"/>
      <c r="AA431" s="881"/>
      <c r="AB431" s="881"/>
      <c r="AC431" s="881"/>
      <c r="AD431" s="881"/>
      <c r="AE431" s="881"/>
      <c r="AF431" s="881"/>
    </row>
    <row r="432" spans="1:32" x14ac:dyDescent="0.35">
      <c r="A432" s="881"/>
      <c r="B432" s="881"/>
      <c r="C432" s="881"/>
      <c r="D432" s="881"/>
      <c r="E432" s="881"/>
      <c r="F432" s="881"/>
      <c r="G432" s="881"/>
      <c r="H432" s="881"/>
      <c r="I432" s="881"/>
      <c r="J432" s="881"/>
      <c r="K432" s="881"/>
      <c r="L432" s="881"/>
      <c r="M432" s="881"/>
      <c r="N432" s="881"/>
      <c r="O432" s="881"/>
      <c r="P432" s="881"/>
      <c r="Q432" s="881"/>
      <c r="R432" s="881"/>
      <c r="S432" s="881"/>
      <c r="T432" s="881"/>
      <c r="U432" s="881"/>
      <c r="V432" s="881"/>
      <c r="W432" s="881"/>
      <c r="X432" s="881"/>
      <c r="Y432" s="881"/>
      <c r="Z432" s="881"/>
      <c r="AA432" s="881"/>
      <c r="AB432" s="881"/>
      <c r="AC432" s="881"/>
      <c r="AD432" s="881"/>
      <c r="AE432" s="881"/>
      <c r="AF432" s="881"/>
    </row>
    <row r="433" spans="1:32" x14ac:dyDescent="0.35">
      <c r="A433" s="881"/>
      <c r="B433" s="881"/>
      <c r="C433" s="881"/>
      <c r="D433" s="881"/>
      <c r="E433" s="881"/>
      <c r="F433" s="881"/>
      <c r="G433" s="881"/>
      <c r="H433" s="881"/>
      <c r="I433" s="881"/>
      <c r="J433" s="881"/>
      <c r="K433" s="881"/>
      <c r="L433" s="881"/>
      <c r="M433" s="881"/>
      <c r="N433" s="881"/>
      <c r="O433" s="881"/>
      <c r="P433" s="881"/>
      <c r="Q433" s="881"/>
      <c r="R433" s="881"/>
      <c r="S433" s="881"/>
      <c r="T433" s="881"/>
      <c r="U433" s="881"/>
      <c r="V433" s="881"/>
      <c r="W433" s="881"/>
      <c r="X433" s="881"/>
      <c r="Y433" s="881"/>
      <c r="Z433" s="881"/>
      <c r="AA433" s="881"/>
      <c r="AB433" s="881"/>
      <c r="AC433" s="881"/>
      <c r="AD433" s="881"/>
      <c r="AE433" s="881"/>
      <c r="AF433" s="881"/>
    </row>
    <row r="434" spans="1:32" x14ac:dyDescent="0.35">
      <c r="A434" s="881"/>
      <c r="B434" s="881"/>
      <c r="C434" s="881"/>
      <c r="D434" s="881"/>
      <c r="E434" s="881"/>
      <c r="F434" s="881"/>
      <c r="G434" s="881"/>
      <c r="H434" s="881"/>
      <c r="I434" s="881"/>
      <c r="J434" s="881"/>
      <c r="K434" s="881"/>
      <c r="L434" s="881"/>
      <c r="M434" s="881"/>
      <c r="N434" s="881"/>
      <c r="O434" s="881"/>
      <c r="P434" s="881"/>
      <c r="Q434" s="881"/>
      <c r="R434" s="881"/>
      <c r="S434" s="881"/>
      <c r="T434" s="881"/>
      <c r="U434" s="881"/>
      <c r="V434" s="881"/>
      <c r="W434" s="881"/>
      <c r="X434" s="881"/>
      <c r="Y434" s="881"/>
      <c r="Z434" s="881"/>
      <c r="AA434" s="881"/>
      <c r="AB434" s="881"/>
      <c r="AC434" s="881"/>
      <c r="AD434" s="881"/>
      <c r="AE434" s="881"/>
      <c r="AF434" s="881"/>
    </row>
    <row r="435" spans="1:32" x14ac:dyDescent="0.35">
      <c r="A435" s="881"/>
      <c r="B435" s="881"/>
      <c r="C435" s="881"/>
      <c r="D435" s="881"/>
      <c r="E435" s="881"/>
      <c r="F435" s="881"/>
      <c r="G435" s="881"/>
      <c r="H435" s="881"/>
      <c r="I435" s="881"/>
      <c r="J435" s="881"/>
      <c r="K435" s="881"/>
      <c r="L435" s="881"/>
      <c r="M435" s="881"/>
      <c r="N435" s="881"/>
      <c r="O435" s="881"/>
      <c r="P435" s="881"/>
      <c r="Q435" s="881"/>
      <c r="R435" s="881"/>
      <c r="S435" s="881"/>
      <c r="T435" s="881"/>
      <c r="U435" s="881"/>
      <c r="V435" s="881"/>
      <c r="W435" s="881"/>
      <c r="X435" s="881"/>
      <c r="Y435" s="881"/>
      <c r="Z435" s="881"/>
      <c r="AA435" s="881"/>
      <c r="AB435" s="881"/>
      <c r="AC435" s="881"/>
      <c r="AD435" s="881"/>
      <c r="AE435" s="881"/>
      <c r="AF435" s="881"/>
    </row>
    <row r="436" spans="1:32" x14ac:dyDescent="0.35">
      <c r="A436" s="881"/>
      <c r="B436" s="881"/>
      <c r="C436" s="881"/>
      <c r="D436" s="881"/>
      <c r="E436" s="881"/>
      <c r="F436" s="881"/>
      <c r="G436" s="881"/>
      <c r="H436" s="881"/>
      <c r="I436" s="881"/>
      <c r="J436" s="881"/>
      <c r="K436" s="881"/>
      <c r="L436" s="881"/>
      <c r="M436" s="881"/>
      <c r="N436" s="881"/>
      <c r="O436" s="881"/>
      <c r="P436" s="881"/>
      <c r="Q436" s="881"/>
      <c r="R436" s="881"/>
      <c r="S436" s="881"/>
      <c r="T436" s="881"/>
      <c r="U436" s="881"/>
      <c r="V436" s="881"/>
      <c r="W436" s="881"/>
      <c r="X436" s="881"/>
      <c r="Y436" s="881"/>
      <c r="Z436" s="881"/>
      <c r="AA436" s="881"/>
      <c r="AB436" s="881"/>
      <c r="AC436" s="881"/>
      <c r="AD436" s="881"/>
      <c r="AE436" s="881"/>
      <c r="AF436" s="881"/>
    </row>
    <row r="437" spans="1:32" x14ac:dyDescent="0.35">
      <c r="A437" s="881"/>
      <c r="B437" s="881"/>
      <c r="C437" s="881"/>
      <c r="D437" s="881"/>
      <c r="E437" s="881"/>
      <c r="F437" s="881"/>
      <c r="G437" s="881"/>
      <c r="H437" s="881"/>
      <c r="I437" s="881"/>
      <c r="J437" s="881"/>
      <c r="K437" s="881"/>
      <c r="L437" s="881"/>
      <c r="M437" s="881"/>
      <c r="N437" s="881"/>
      <c r="O437" s="881"/>
      <c r="P437" s="881"/>
      <c r="Q437" s="881"/>
      <c r="R437" s="881"/>
      <c r="S437" s="881"/>
      <c r="T437" s="881"/>
      <c r="U437" s="881"/>
      <c r="V437" s="881"/>
      <c r="W437" s="881"/>
      <c r="X437" s="881"/>
      <c r="Y437" s="881"/>
      <c r="Z437" s="881"/>
      <c r="AA437" s="881"/>
      <c r="AB437" s="881"/>
      <c r="AC437" s="881"/>
      <c r="AD437" s="881"/>
      <c r="AE437" s="881"/>
      <c r="AF437" s="881"/>
    </row>
    <row r="438" spans="1:32" x14ac:dyDescent="0.35">
      <c r="A438" s="881"/>
      <c r="B438" s="881"/>
      <c r="C438" s="881"/>
      <c r="D438" s="881"/>
      <c r="E438" s="881"/>
      <c r="F438" s="881"/>
      <c r="G438" s="881"/>
      <c r="H438" s="881"/>
      <c r="I438" s="881"/>
      <c r="J438" s="881"/>
      <c r="K438" s="881"/>
      <c r="L438" s="881"/>
      <c r="M438" s="881"/>
      <c r="N438" s="881"/>
      <c r="O438" s="881"/>
      <c r="P438" s="881"/>
      <c r="Q438" s="881"/>
      <c r="R438" s="881"/>
      <c r="S438" s="881"/>
      <c r="T438" s="881"/>
      <c r="U438" s="881"/>
      <c r="V438" s="881"/>
      <c r="W438" s="881"/>
      <c r="X438" s="881"/>
      <c r="Y438" s="881"/>
      <c r="Z438" s="881"/>
      <c r="AA438" s="881"/>
      <c r="AB438" s="881"/>
      <c r="AC438" s="881"/>
      <c r="AD438" s="881"/>
      <c r="AE438" s="881"/>
      <c r="AF438" s="881"/>
    </row>
    <row r="439" spans="1:32" x14ac:dyDescent="0.35">
      <c r="A439" s="881"/>
      <c r="B439" s="881"/>
      <c r="C439" s="881"/>
      <c r="D439" s="881"/>
      <c r="E439" s="881"/>
      <c r="F439" s="881"/>
      <c r="G439" s="881"/>
      <c r="H439" s="881"/>
      <c r="I439" s="881"/>
      <c r="J439" s="881"/>
      <c r="K439" s="881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</row>
    <row r="440" spans="1:32" x14ac:dyDescent="0.35">
      <c r="A440" s="881"/>
      <c r="B440" s="881"/>
      <c r="C440" s="881"/>
      <c r="D440" s="881"/>
      <c r="E440" s="881"/>
      <c r="F440" s="881"/>
      <c r="G440" s="881"/>
      <c r="H440" s="881"/>
      <c r="I440" s="881"/>
      <c r="J440" s="881"/>
      <c r="K440" s="881"/>
      <c r="L440" s="881"/>
      <c r="M440" s="881"/>
      <c r="N440" s="881"/>
      <c r="O440" s="881"/>
      <c r="P440" s="881"/>
      <c r="Q440" s="881"/>
      <c r="R440" s="881"/>
      <c r="S440" s="881"/>
      <c r="T440" s="881"/>
      <c r="U440" s="881"/>
      <c r="V440" s="881"/>
      <c r="W440" s="881"/>
      <c r="X440" s="881"/>
      <c r="Y440" s="881"/>
      <c r="Z440" s="881"/>
      <c r="AA440" s="881"/>
      <c r="AB440" s="881"/>
      <c r="AC440" s="881"/>
      <c r="AD440" s="881"/>
      <c r="AE440" s="881"/>
      <c r="AF440" s="881"/>
    </row>
    <row r="441" spans="1:32" x14ac:dyDescent="0.35">
      <c r="A441" s="881"/>
      <c r="B441" s="881"/>
      <c r="C441" s="881"/>
      <c r="D441" s="881"/>
      <c r="E441" s="881"/>
      <c r="F441" s="881"/>
      <c r="G441" s="881"/>
      <c r="H441" s="881"/>
      <c r="I441" s="881"/>
      <c r="J441" s="881"/>
      <c r="K441" s="881"/>
      <c r="L441" s="881"/>
      <c r="M441" s="881"/>
      <c r="N441" s="881"/>
      <c r="O441" s="881"/>
      <c r="P441" s="881"/>
      <c r="Q441" s="881"/>
      <c r="R441" s="881"/>
      <c r="S441" s="881"/>
      <c r="T441" s="881"/>
      <c r="U441" s="881"/>
      <c r="V441" s="881"/>
      <c r="W441" s="881"/>
      <c r="X441" s="881"/>
      <c r="Y441" s="881"/>
      <c r="Z441" s="881"/>
      <c r="AA441" s="881"/>
      <c r="AB441" s="881"/>
      <c r="AC441" s="881"/>
      <c r="AD441" s="881"/>
      <c r="AE441" s="881"/>
      <c r="AF441" s="881"/>
    </row>
    <row r="442" spans="1:32" x14ac:dyDescent="0.35">
      <c r="A442" s="881"/>
      <c r="B442" s="881"/>
      <c r="C442" s="881"/>
      <c r="D442" s="881"/>
      <c r="E442" s="881"/>
      <c r="F442" s="881"/>
      <c r="G442" s="881"/>
      <c r="H442" s="881"/>
      <c r="I442" s="881"/>
      <c r="J442" s="881"/>
      <c r="K442" s="881"/>
      <c r="L442" s="881"/>
      <c r="M442" s="881"/>
      <c r="N442" s="881"/>
      <c r="O442" s="881"/>
      <c r="P442" s="881"/>
      <c r="Q442" s="881"/>
      <c r="R442" s="881"/>
      <c r="S442" s="881"/>
      <c r="T442" s="881"/>
      <c r="U442" s="881"/>
      <c r="V442" s="881"/>
      <c r="W442" s="881"/>
      <c r="X442" s="881"/>
      <c r="Y442" s="881"/>
      <c r="Z442" s="881"/>
      <c r="AA442" s="881"/>
      <c r="AB442" s="881"/>
      <c r="AC442" s="881"/>
      <c r="AD442" s="881"/>
      <c r="AE442" s="881"/>
      <c r="AF442" s="881"/>
    </row>
    <row r="443" spans="1:32" x14ac:dyDescent="0.35">
      <c r="A443" s="881"/>
      <c r="B443" s="881"/>
      <c r="C443" s="881"/>
      <c r="D443" s="881"/>
      <c r="E443" s="881"/>
      <c r="F443" s="881"/>
      <c r="G443" s="881"/>
      <c r="H443" s="881"/>
      <c r="I443" s="881"/>
      <c r="J443" s="881"/>
      <c r="K443" s="881"/>
      <c r="L443" s="881"/>
      <c r="M443" s="881"/>
      <c r="N443" s="881"/>
      <c r="O443" s="881"/>
      <c r="P443" s="881"/>
      <c r="Q443" s="881"/>
      <c r="R443" s="881"/>
      <c r="S443" s="881"/>
      <c r="T443" s="881"/>
      <c r="U443" s="881"/>
      <c r="V443" s="881"/>
      <c r="W443" s="881"/>
      <c r="X443" s="881"/>
      <c r="Y443" s="881"/>
      <c r="Z443" s="881"/>
      <c r="AA443" s="881"/>
      <c r="AB443" s="881"/>
      <c r="AC443" s="881"/>
      <c r="AD443" s="881"/>
      <c r="AE443" s="881"/>
      <c r="AF443" s="881"/>
    </row>
    <row r="444" spans="1:32" x14ac:dyDescent="0.35">
      <c r="A444" s="881"/>
      <c r="B444" s="881"/>
      <c r="C444" s="881"/>
      <c r="D444" s="881"/>
      <c r="E444" s="881"/>
      <c r="F444" s="881"/>
      <c r="G444" s="881"/>
      <c r="H444" s="881"/>
      <c r="I444" s="881"/>
      <c r="J444" s="881"/>
      <c r="K444" s="881"/>
      <c r="L444" s="881"/>
      <c r="M444" s="881"/>
      <c r="N444" s="881"/>
      <c r="O444" s="881"/>
      <c r="P444" s="881"/>
      <c r="Q444" s="881"/>
      <c r="R444" s="881"/>
      <c r="S444" s="881"/>
      <c r="T444" s="881"/>
      <c r="U444" s="881"/>
      <c r="V444" s="881"/>
      <c r="W444" s="881"/>
      <c r="X444" s="881"/>
      <c r="Y444" s="881"/>
      <c r="Z444" s="881"/>
      <c r="AA444" s="881"/>
      <c r="AB444" s="881"/>
      <c r="AC444" s="881"/>
      <c r="AD444" s="881"/>
      <c r="AE444" s="881"/>
      <c r="AF444" s="881"/>
    </row>
    <row r="445" spans="1:32" x14ac:dyDescent="0.35">
      <c r="A445" s="881"/>
      <c r="B445" s="881"/>
      <c r="C445" s="881"/>
      <c r="D445" s="881"/>
      <c r="E445" s="881"/>
      <c r="F445" s="881"/>
      <c r="G445" s="881"/>
      <c r="H445" s="881"/>
      <c r="I445" s="881"/>
      <c r="J445" s="881"/>
      <c r="K445" s="881"/>
      <c r="L445" s="881"/>
      <c r="M445" s="881"/>
      <c r="N445" s="881"/>
      <c r="O445" s="881"/>
      <c r="P445" s="881"/>
      <c r="Q445" s="881"/>
      <c r="R445" s="881"/>
      <c r="S445" s="881"/>
      <c r="T445" s="881"/>
      <c r="U445" s="881"/>
      <c r="V445" s="881"/>
      <c r="W445" s="881"/>
      <c r="X445" s="881"/>
      <c r="Y445" s="881"/>
      <c r="Z445" s="881"/>
      <c r="AA445" s="881"/>
      <c r="AB445" s="881"/>
      <c r="AC445" s="881"/>
      <c r="AD445" s="881"/>
      <c r="AE445" s="881"/>
      <c r="AF445" s="881"/>
    </row>
    <row r="446" spans="1:32" x14ac:dyDescent="0.35">
      <c r="A446" s="881"/>
      <c r="B446" s="881"/>
      <c r="C446" s="881"/>
      <c r="D446" s="881"/>
      <c r="E446" s="881"/>
      <c r="F446" s="881"/>
      <c r="G446" s="881"/>
      <c r="H446" s="881"/>
      <c r="I446" s="881"/>
      <c r="J446" s="881"/>
      <c r="K446" s="881"/>
      <c r="L446" s="881"/>
      <c r="M446" s="881"/>
      <c r="N446" s="881"/>
      <c r="O446" s="881"/>
      <c r="P446" s="881"/>
      <c r="Q446" s="881"/>
      <c r="R446" s="881"/>
      <c r="S446" s="881"/>
      <c r="T446" s="881"/>
      <c r="U446" s="881"/>
      <c r="V446" s="881"/>
      <c r="W446" s="881"/>
      <c r="X446" s="881"/>
      <c r="Y446" s="881"/>
      <c r="Z446" s="881"/>
      <c r="AA446" s="881"/>
      <c r="AB446" s="881"/>
      <c r="AC446" s="881"/>
      <c r="AD446" s="881"/>
      <c r="AE446" s="881"/>
      <c r="AF446" s="881"/>
    </row>
    <row r="447" spans="1:32" x14ac:dyDescent="0.35">
      <c r="A447" s="881"/>
      <c r="B447" s="881"/>
      <c r="C447" s="881"/>
      <c r="D447" s="881"/>
      <c r="E447" s="881"/>
      <c r="F447" s="881"/>
      <c r="G447" s="881"/>
      <c r="H447" s="881"/>
      <c r="I447" s="881"/>
      <c r="J447" s="881"/>
      <c r="K447" s="881"/>
      <c r="L447" s="881"/>
      <c r="M447" s="881"/>
      <c r="N447" s="881"/>
      <c r="O447" s="881"/>
      <c r="P447" s="881"/>
      <c r="Q447" s="881"/>
      <c r="R447" s="881"/>
      <c r="S447" s="881"/>
      <c r="T447" s="881"/>
      <c r="U447" s="881"/>
      <c r="V447" s="881"/>
      <c r="W447" s="881"/>
      <c r="X447" s="881"/>
      <c r="Y447" s="881"/>
      <c r="Z447" s="881"/>
      <c r="AA447" s="881"/>
      <c r="AB447" s="881"/>
      <c r="AC447" s="881"/>
      <c r="AD447" s="881"/>
      <c r="AE447" s="881"/>
      <c r="AF447" s="881"/>
    </row>
    <row r="448" spans="1:32" x14ac:dyDescent="0.35">
      <c r="A448" s="881"/>
      <c r="B448" s="881"/>
      <c r="C448" s="881"/>
      <c r="D448" s="881"/>
      <c r="E448" s="881"/>
      <c r="F448" s="881"/>
      <c r="G448" s="881"/>
      <c r="H448" s="881"/>
      <c r="I448" s="881"/>
      <c r="J448" s="881"/>
      <c r="K448" s="881"/>
      <c r="L448" s="881"/>
      <c r="M448" s="881"/>
      <c r="N448" s="881"/>
      <c r="O448" s="881"/>
      <c r="P448" s="881"/>
      <c r="Q448" s="881"/>
      <c r="R448" s="881"/>
      <c r="S448" s="881"/>
      <c r="T448" s="881"/>
      <c r="U448" s="881"/>
      <c r="V448" s="881"/>
      <c r="W448" s="881"/>
      <c r="X448" s="881"/>
      <c r="Y448" s="881"/>
      <c r="Z448" s="881"/>
      <c r="AA448" s="881"/>
      <c r="AB448" s="881"/>
      <c r="AC448" s="881"/>
      <c r="AD448" s="881"/>
      <c r="AE448" s="881"/>
      <c r="AF448" s="881"/>
    </row>
    <row r="449" spans="1:32" x14ac:dyDescent="0.35">
      <c r="A449" s="881"/>
      <c r="B449" s="881"/>
      <c r="C449" s="881"/>
      <c r="D449" s="881"/>
      <c r="E449" s="881"/>
      <c r="F449" s="881"/>
      <c r="G449" s="881"/>
      <c r="H449" s="881"/>
      <c r="I449" s="881"/>
      <c r="J449" s="881"/>
      <c r="K449" s="881"/>
      <c r="L449" s="881"/>
      <c r="M449" s="881"/>
      <c r="N449" s="881"/>
      <c r="O449" s="881"/>
      <c r="P449" s="881"/>
      <c r="Q449" s="881"/>
      <c r="R449" s="881"/>
      <c r="S449" s="881"/>
      <c r="T449" s="881"/>
      <c r="U449" s="881"/>
      <c r="V449" s="881"/>
      <c r="W449" s="881"/>
      <c r="X449" s="881"/>
      <c r="Y449" s="881"/>
      <c r="Z449" s="881"/>
      <c r="AA449" s="881"/>
      <c r="AB449" s="881"/>
      <c r="AC449" s="881"/>
      <c r="AD449" s="881"/>
      <c r="AE449" s="881"/>
      <c r="AF449" s="881"/>
    </row>
    <row r="450" spans="1:32" x14ac:dyDescent="0.35">
      <c r="A450" s="881"/>
      <c r="B450" s="881"/>
      <c r="C450" s="881"/>
      <c r="D450" s="881"/>
      <c r="E450" s="881"/>
      <c r="F450" s="881"/>
      <c r="G450" s="881"/>
      <c r="H450" s="881"/>
      <c r="I450" s="881"/>
      <c r="J450" s="881"/>
      <c r="K450" s="881"/>
      <c r="L450" s="881"/>
      <c r="M450" s="881"/>
      <c r="N450" s="881"/>
      <c r="O450" s="881"/>
      <c r="P450" s="881"/>
      <c r="Q450" s="881"/>
      <c r="R450" s="881"/>
      <c r="S450" s="881"/>
      <c r="T450" s="881"/>
      <c r="U450" s="881"/>
      <c r="V450" s="881"/>
      <c r="W450" s="881"/>
      <c r="X450" s="881"/>
      <c r="Y450" s="881"/>
      <c r="Z450" s="881"/>
      <c r="AA450" s="881"/>
      <c r="AB450" s="881"/>
      <c r="AC450" s="881"/>
      <c r="AD450" s="881"/>
      <c r="AE450" s="881"/>
      <c r="AF450" s="881"/>
    </row>
    <row r="451" spans="1:32" x14ac:dyDescent="0.35">
      <c r="A451" s="881"/>
      <c r="B451" s="881"/>
      <c r="C451" s="881"/>
      <c r="D451" s="881"/>
      <c r="E451" s="881"/>
      <c r="F451" s="881"/>
      <c r="G451" s="881"/>
      <c r="H451" s="881"/>
      <c r="I451" s="881"/>
      <c r="J451" s="881"/>
      <c r="K451" s="881"/>
      <c r="L451" s="881"/>
      <c r="M451" s="881"/>
      <c r="N451" s="881"/>
      <c r="O451" s="881"/>
      <c r="P451" s="881"/>
      <c r="Q451" s="881"/>
      <c r="R451" s="881"/>
      <c r="S451" s="881"/>
      <c r="T451" s="881"/>
      <c r="U451" s="881"/>
      <c r="V451" s="881"/>
      <c r="W451" s="881"/>
      <c r="X451" s="881"/>
      <c r="Y451" s="881"/>
      <c r="Z451" s="881"/>
      <c r="AA451" s="881"/>
      <c r="AB451" s="881"/>
      <c r="AC451" s="881"/>
      <c r="AD451" s="881"/>
      <c r="AE451" s="881"/>
      <c r="AF451" s="881"/>
    </row>
    <row r="452" spans="1:32" x14ac:dyDescent="0.35">
      <c r="A452" s="881"/>
      <c r="B452" s="881"/>
      <c r="C452" s="881"/>
      <c r="D452" s="881"/>
      <c r="E452" s="881"/>
      <c r="F452" s="881"/>
      <c r="G452" s="881"/>
      <c r="H452" s="881"/>
      <c r="I452" s="881"/>
      <c r="J452" s="881"/>
      <c r="K452" s="881"/>
      <c r="L452" s="881"/>
      <c r="M452" s="881"/>
      <c r="N452" s="881"/>
      <c r="O452" s="881"/>
      <c r="P452" s="881"/>
      <c r="Q452" s="881"/>
      <c r="R452" s="881"/>
      <c r="S452" s="881"/>
      <c r="T452" s="881"/>
      <c r="U452" s="881"/>
      <c r="V452" s="881"/>
      <c r="W452" s="881"/>
      <c r="X452" s="881"/>
      <c r="Y452" s="881"/>
      <c r="Z452" s="881"/>
      <c r="AA452" s="881"/>
      <c r="AB452" s="881"/>
      <c r="AC452" s="881"/>
      <c r="AD452" s="881"/>
      <c r="AE452" s="881"/>
      <c r="AF452" s="881"/>
    </row>
    <row r="453" spans="1:32" x14ac:dyDescent="0.35">
      <c r="A453" s="881"/>
      <c r="B453" s="881"/>
      <c r="C453" s="881"/>
      <c r="D453" s="881"/>
      <c r="E453" s="881"/>
      <c r="F453" s="881"/>
      <c r="G453" s="881"/>
      <c r="H453" s="881"/>
      <c r="I453" s="881"/>
      <c r="J453" s="881"/>
      <c r="K453" s="881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</row>
    <row r="454" spans="1:32" x14ac:dyDescent="0.35">
      <c r="A454" s="881"/>
      <c r="B454" s="881"/>
      <c r="C454" s="881"/>
      <c r="D454" s="881"/>
      <c r="E454" s="881"/>
      <c r="F454" s="881"/>
      <c r="G454" s="881"/>
      <c r="H454" s="881"/>
      <c r="I454" s="881"/>
      <c r="J454" s="881"/>
      <c r="K454" s="881"/>
      <c r="L454" s="881"/>
      <c r="M454" s="881"/>
      <c r="N454" s="881"/>
      <c r="O454" s="881"/>
      <c r="P454" s="881"/>
      <c r="Q454" s="881"/>
      <c r="R454" s="881"/>
      <c r="S454" s="881"/>
      <c r="T454" s="881"/>
      <c r="U454" s="881"/>
      <c r="V454" s="881"/>
      <c r="W454" s="881"/>
      <c r="X454" s="881"/>
      <c r="Y454" s="881"/>
      <c r="Z454" s="881"/>
      <c r="AA454" s="881"/>
      <c r="AB454" s="881"/>
      <c r="AC454" s="881"/>
      <c r="AD454" s="881"/>
      <c r="AE454" s="881"/>
      <c r="AF454" s="881"/>
    </row>
    <row r="455" spans="1:32" x14ac:dyDescent="0.35">
      <c r="A455" s="881"/>
      <c r="B455" s="881"/>
      <c r="C455" s="881"/>
      <c r="D455" s="881"/>
      <c r="E455" s="881"/>
      <c r="F455" s="881"/>
      <c r="G455" s="881"/>
      <c r="H455" s="881"/>
      <c r="I455" s="881"/>
      <c r="J455" s="881"/>
      <c r="K455" s="881"/>
      <c r="L455" s="881"/>
      <c r="M455" s="881"/>
      <c r="N455" s="881"/>
      <c r="O455" s="881"/>
      <c r="P455" s="881"/>
      <c r="Q455" s="881"/>
      <c r="R455" s="881"/>
      <c r="S455" s="881"/>
      <c r="T455" s="881"/>
      <c r="U455" s="881"/>
      <c r="V455" s="881"/>
      <c r="W455" s="881"/>
      <c r="X455" s="881"/>
      <c r="Y455" s="881"/>
      <c r="Z455" s="881"/>
      <c r="AA455" s="881"/>
      <c r="AB455" s="881"/>
      <c r="AC455" s="881"/>
      <c r="AD455" s="881"/>
      <c r="AE455" s="881"/>
      <c r="AF455" s="881"/>
    </row>
    <row r="456" spans="1:32" x14ac:dyDescent="0.35">
      <c r="A456" s="881"/>
      <c r="B456" s="881"/>
      <c r="C456" s="881"/>
      <c r="D456" s="881"/>
      <c r="E456" s="881"/>
      <c r="F456" s="881"/>
      <c r="G456" s="881"/>
      <c r="H456" s="881"/>
      <c r="I456" s="881"/>
      <c r="J456" s="881"/>
      <c r="K456" s="881"/>
      <c r="L456" s="881"/>
      <c r="M456" s="881"/>
      <c r="N456" s="881"/>
      <c r="O456" s="881"/>
      <c r="P456" s="881"/>
      <c r="Q456" s="881"/>
      <c r="R456" s="881"/>
      <c r="S456" s="881"/>
      <c r="T456" s="881"/>
      <c r="U456" s="881"/>
      <c r="V456" s="881"/>
      <c r="W456" s="881"/>
      <c r="X456" s="881"/>
      <c r="Y456" s="881"/>
      <c r="Z456" s="881"/>
      <c r="AA456" s="881"/>
      <c r="AB456" s="881"/>
      <c r="AC456" s="881"/>
      <c r="AD456" s="881"/>
      <c r="AE456" s="881"/>
      <c r="AF456" s="881"/>
    </row>
    <row r="457" spans="1:32" x14ac:dyDescent="0.35">
      <c r="A457" s="881"/>
      <c r="B457" s="881"/>
      <c r="C457" s="881"/>
      <c r="D457" s="881"/>
      <c r="E457" s="881"/>
      <c r="F457" s="881"/>
      <c r="G457" s="881"/>
      <c r="H457" s="881"/>
      <c r="I457" s="881"/>
      <c r="J457" s="881"/>
      <c r="K457" s="881"/>
      <c r="L457" s="881"/>
      <c r="M457" s="881"/>
      <c r="N457" s="881"/>
      <c r="O457" s="881"/>
      <c r="P457" s="881"/>
      <c r="Q457" s="881"/>
      <c r="R457" s="881"/>
      <c r="S457" s="881"/>
      <c r="T457" s="881"/>
      <c r="U457" s="881"/>
      <c r="V457" s="881"/>
      <c r="W457" s="881"/>
      <c r="X457" s="881"/>
      <c r="Y457" s="881"/>
      <c r="Z457" s="881"/>
      <c r="AA457" s="881"/>
      <c r="AB457" s="881"/>
      <c r="AC457" s="881"/>
      <c r="AD457" s="881"/>
      <c r="AE457" s="881"/>
      <c r="AF457" s="881"/>
    </row>
    <row r="458" spans="1:32" x14ac:dyDescent="0.35">
      <c r="A458" s="881"/>
      <c r="B458" s="881"/>
      <c r="C458" s="881"/>
      <c r="D458" s="881"/>
      <c r="E458" s="881"/>
      <c r="F458" s="881"/>
      <c r="G458" s="881"/>
      <c r="H458" s="881"/>
      <c r="I458" s="881"/>
      <c r="J458" s="881"/>
      <c r="K458" s="881"/>
      <c r="L458" s="881"/>
      <c r="M458" s="881"/>
      <c r="N458" s="881"/>
      <c r="O458" s="881"/>
      <c r="P458" s="881"/>
      <c r="Q458" s="881"/>
      <c r="R458" s="881"/>
      <c r="S458" s="881"/>
      <c r="T458" s="881"/>
      <c r="U458" s="881"/>
      <c r="V458" s="881"/>
      <c r="W458" s="881"/>
      <c r="X458" s="881"/>
      <c r="Y458" s="881"/>
      <c r="Z458" s="881"/>
      <c r="AA458" s="881"/>
      <c r="AB458" s="881"/>
      <c r="AC458" s="881"/>
      <c r="AD458" s="881"/>
      <c r="AE458" s="881"/>
      <c r="AF458" s="881"/>
    </row>
    <row r="459" spans="1:32" x14ac:dyDescent="0.35">
      <c r="A459" s="881"/>
      <c r="B459" s="881"/>
      <c r="C459" s="881"/>
      <c r="D459" s="881"/>
      <c r="E459" s="881"/>
      <c r="F459" s="881"/>
      <c r="G459" s="881"/>
      <c r="H459" s="881"/>
      <c r="I459" s="881"/>
      <c r="J459" s="881"/>
      <c r="K459" s="881"/>
      <c r="L459" s="881"/>
      <c r="M459" s="881"/>
      <c r="N459" s="881"/>
      <c r="O459" s="881"/>
      <c r="P459" s="881"/>
      <c r="Q459" s="881"/>
      <c r="R459" s="881"/>
      <c r="S459" s="881"/>
      <c r="T459" s="881"/>
      <c r="U459" s="881"/>
      <c r="V459" s="881"/>
      <c r="W459" s="881"/>
      <c r="X459" s="881"/>
      <c r="Y459" s="881"/>
      <c r="Z459" s="881"/>
      <c r="AA459" s="881"/>
      <c r="AB459" s="881"/>
      <c r="AC459" s="881"/>
      <c r="AD459" s="881"/>
      <c r="AE459" s="881"/>
      <c r="AF459" s="881"/>
    </row>
    <row r="460" spans="1:32" x14ac:dyDescent="0.35">
      <c r="A460" s="881"/>
      <c r="B460" s="881"/>
      <c r="C460" s="881"/>
      <c r="D460" s="881"/>
      <c r="E460" s="881"/>
      <c r="F460" s="881"/>
      <c r="G460" s="881"/>
      <c r="H460" s="881"/>
      <c r="I460" s="881"/>
      <c r="J460" s="881"/>
      <c r="K460" s="881"/>
      <c r="L460" s="881"/>
      <c r="M460" s="881"/>
      <c r="N460" s="881"/>
      <c r="O460" s="881"/>
      <c r="P460" s="881"/>
      <c r="Q460" s="881"/>
      <c r="R460" s="881"/>
      <c r="S460" s="881"/>
      <c r="T460" s="881"/>
      <c r="U460" s="881"/>
      <c r="V460" s="881"/>
      <c r="W460" s="881"/>
      <c r="X460" s="881"/>
      <c r="Y460" s="881"/>
      <c r="Z460" s="881"/>
      <c r="AA460" s="881"/>
      <c r="AB460" s="881"/>
      <c r="AC460" s="881"/>
      <c r="AD460" s="881"/>
      <c r="AE460" s="881"/>
      <c r="AF460" s="881"/>
    </row>
    <row r="461" spans="1:32" x14ac:dyDescent="0.35">
      <c r="A461" s="881"/>
      <c r="B461" s="881"/>
      <c r="C461" s="881"/>
      <c r="D461" s="881"/>
      <c r="E461" s="881"/>
      <c r="F461" s="881"/>
      <c r="G461" s="881"/>
      <c r="H461" s="881"/>
      <c r="I461" s="881"/>
      <c r="J461" s="881"/>
      <c r="K461" s="881"/>
      <c r="L461" s="881"/>
      <c r="M461" s="881"/>
      <c r="N461" s="881"/>
      <c r="O461" s="881"/>
      <c r="P461" s="881"/>
      <c r="Q461" s="881"/>
      <c r="R461" s="881"/>
      <c r="S461" s="881"/>
      <c r="T461" s="881"/>
      <c r="U461" s="881"/>
      <c r="V461" s="881"/>
      <c r="W461" s="881"/>
      <c r="X461" s="881"/>
      <c r="Y461" s="881"/>
      <c r="Z461" s="881"/>
      <c r="AA461" s="881"/>
      <c r="AB461" s="881"/>
      <c r="AC461" s="881"/>
      <c r="AD461" s="881"/>
      <c r="AE461" s="881"/>
      <c r="AF461" s="881"/>
    </row>
    <row r="462" spans="1:32" x14ac:dyDescent="0.35">
      <c r="A462" s="881"/>
      <c r="B462" s="881"/>
      <c r="C462" s="881"/>
      <c r="D462" s="881"/>
      <c r="E462" s="881"/>
      <c r="F462" s="881"/>
      <c r="G462" s="881"/>
      <c r="H462" s="881"/>
      <c r="I462" s="881"/>
      <c r="J462" s="881"/>
      <c r="K462" s="881"/>
      <c r="L462" s="881"/>
      <c r="M462" s="881"/>
      <c r="N462" s="881"/>
      <c r="O462" s="881"/>
      <c r="P462" s="881"/>
      <c r="Q462" s="881"/>
      <c r="R462" s="881"/>
      <c r="S462" s="881"/>
      <c r="T462" s="881"/>
      <c r="U462" s="881"/>
      <c r="V462" s="881"/>
      <c r="W462" s="881"/>
      <c r="X462" s="881"/>
      <c r="Y462" s="881"/>
      <c r="Z462" s="881"/>
      <c r="AA462" s="881"/>
      <c r="AB462" s="881"/>
      <c r="AC462" s="881"/>
      <c r="AD462" s="881"/>
      <c r="AE462" s="881"/>
      <c r="AF462" s="881"/>
    </row>
    <row r="463" spans="1:32" x14ac:dyDescent="0.35">
      <c r="A463" s="881"/>
      <c r="B463" s="881"/>
      <c r="C463" s="881"/>
      <c r="D463" s="881"/>
      <c r="E463" s="881"/>
      <c r="F463" s="881"/>
      <c r="G463" s="881"/>
      <c r="H463" s="881"/>
      <c r="I463" s="881"/>
      <c r="J463" s="881"/>
      <c r="K463" s="881"/>
      <c r="L463" s="881"/>
      <c r="M463" s="881"/>
      <c r="N463" s="881"/>
      <c r="O463" s="881"/>
      <c r="P463" s="881"/>
      <c r="Q463" s="881"/>
      <c r="R463" s="881"/>
      <c r="S463" s="881"/>
      <c r="T463" s="881"/>
      <c r="U463" s="881"/>
      <c r="V463" s="881"/>
      <c r="W463" s="881"/>
      <c r="X463" s="881"/>
      <c r="Y463" s="881"/>
      <c r="Z463" s="881"/>
      <c r="AA463" s="881"/>
      <c r="AB463" s="881"/>
      <c r="AC463" s="881"/>
      <c r="AD463" s="881"/>
      <c r="AE463" s="881"/>
      <c r="AF463" s="881"/>
    </row>
    <row r="464" spans="1:32" x14ac:dyDescent="0.35">
      <c r="A464" s="881"/>
      <c r="B464" s="881"/>
      <c r="C464" s="881"/>
      <c r="D464" s="881"/>
      <c r="E464" s="881"/>
      <c r="F464" s="881"/>
      <c r="G464" s="881"/>
      <c r="H464" s="881"/>
      <c r="I464" s="881"/>
      <c r="J464" s="881"/>
      <c r="K464" s="881"/>
      <c r="L464" s="881"/>
      <c r="M464" s="881"/>
      <c r="N464" s="881"/>
      <c r="O464" s="881"/>
      <c r="P464" s="881"/>
      <c r="Q464" s="881"/>
      <c r="R464" s="881"/>
      <c r="S464" s="881"/>
      <c r="T464" s="881"/>
      <c r="U464" s="881"/>
      <c r="V464" s="881"/>
      <c r="W464" s="881"/>
      <c r="X464" s="881"/>
      <c r="Y464" s="881"/>
      <c r="Z464" s="881"/>
      <c r="AA464" s="881"/>
      <c r="AB464" s="881"/>
      <c r="AC464" s="881"/>
      <c r="AD464" s="881"/>
      <c r="AE464" s="881"/>
      <c r="AF464" s="881"/>
    </row>
    <row r="465" spans="1:32" x14ac:dyDescent="0.35">
      <c r="A465" s="881"/>
      <c r="B465" s="881"/>
      <c r="C465" s="881"/>
      <c r="D465" s="881"/>
      <c r="E465" s="881"/>
      <c r="F465" s="881"/>
      <c r="G465" s="881"/>
      <c r="H465" s="881"/>
      <c r="I465" s="881"/>
      <c r="J465" s="881"/>
      <c r="K465" s="881"/>
      <c r="L465" s="881"/>
      <c r="M465" s="881"/>
      <c r="N465" s="881"/>
      <c r="O465" s="881"/>
      <c r="P465" s="881"/>
      <c r="Q465" s="881"/>
      <c r="R465" s="881"/>
      <c r="S465" s="881"/>
      <c r="T465" s="881"/>
      <c r="U465" s="881"/>
      <c r="V465" s="881"/>
      <c r="W465" s="881"/>
      <c r="X465" s="881"/>
      <c r="Y465" s="881"/>
      <c r="Z465" s="881"/>
      <c r="AA465" s="881"/>
      <c r="AB465" s="881"/>
      <c r="AC465" s="881"/>
      <c r="AD465" s="881"/>
      <c r="AE465" s="881"/>
      <c r="AF465" s="881"/>
    </row>
    <row r="466" spans="1:32" x14ac:dyDescent="0.35">
      <c r="A466" s="881"/>
      <c r="B466" s="881"/>
      <c r="C466" s="881"/>
      <c r="D466" s="881"/>
      <c r="E466" s="881"/>
      <c r="F466" s="881"/>
      <c r="G466" s="881"/>
      <c r="H466" s="881"/>
      <c r="I466" s="881"/>
      <c r="J466" s="881"/>
      <c r="K466" s="881"/>
      <c r="L466" s="881"/>
      <c r="M466" s="881"/>
      <c r="N466" s="881"/>
      <c r="O466" s="881"/>
      <c r="P466" s="881"/>
      <c r="Q466" s="881"/>
      <c r="R466" s="881"/>
      <c r="S466" s="881"/>
      <c r="T466" s="881"/>
      <c r="U466" s="881"/>
      <c r="V466" s="881"/>
      <c r="W466" s="881"/>
      <c r="X466" s="881"/>
      <c r="Y466" s="881"/>
      <c r="Z466" s="881"/>
      <c r="AA466" s="881"/>
      <c r="AB466" s="881"/>
      <c r="AC466" s="881"/>
      <c r="AD466" s="881"/>
      <c r="AE466" s="881"/>
      <c r="AF466" s="881"/>
    </row>
    <row r="467" spans="1:32" x14ac:dyDescent="0.35">
      <c r="A467" s="881"/>
      <c r="B467" s="881"/>
      <c r="C467" s="881"/>
      <c r="D467" s="881"/>
      <c r="E467" s="881"/>
      <c r="F467" s="881"/>
      <c r="G467" s="881"/>
      <c r="H467" s="881"/>
      <c r="I467" s="881"/>
      <c r="J467" s="881"/>
      <c r="K467" s="881"/>
      <c r="L467" s="881"/>
      <c r="M467" s="881"/>
      <c r="N467" s="881"/>
      <c r="O467" s="881"/>
      <c r="P467" s="881"/>
      <c r="Q467" s="881"/>
      <c r="R467" s="881"/>
      <c r="S467" s="881"/>
      <c r="T467" s="881"/>
      <c r="U467" s="881"/>
      <c r="V467" s="881"/>
      <c r="W467" s="881"/>
      <c r="X467" s="881"/>
      <c r="Y467" s="881"/>
      <c r="Z467" s="881"/>
      <c r="AA467" s="881"/>
      <c r="AB467" s="881"/>
      <c r="AC467" s="881"/>
      <c r="AD467" s="881"/>
      <c r="AE467" s="881"/>
      <c r="AF467" s="881"/>
    </row>
    <row r="468" spans="1:32" x14ac:dyDescent="0.35">
      <c r="A468" s="881"/>
      <c r="B468" s="881"/>
      <c r="C468" s="881"/>
      <c r="D468" s="881"/>
      <c r="E468" s="881"/>
      <c r="F468" s="881"/>
      <c r="G468" s="881"/>
      <c r="H468" s="881"/>
      <c r="I468" s="881"/>
      <c r="J468" s="881"/>
      <c r="K468" s="881"/>
      <c r="L468" s="881"/>
      <c r="M468" s="881"/>
      <c r="N468" s="881"/>
      <c r="O468" s="881"/>
      <c r="P468" s="881"/>
      <c r="Q468" s="881"/>
      <c r="R468" s="881"/>
      <c r="S468" s="881"/>
      <c r="T468" s="881"/>
      <c r="U468" s="881"/>
      <c r="V468" s="881"/>
      <c r="W468" s="881"/>
      <c r="X468" s="881"/>
      <c r="Y468" s="881"/>
      <c r="Z468" s="881"/>
      <c r="AA468" s="881"/>
      <c r="AB468" s="881"/>
      <c r="AC468" s="881"/>
      <c r="AD468" s="881"/>
      <c r="AE468" s="881"/>
      <c r="AF468" s="881"/>
    </row>
    <row r="469" spans="1:32" x14ac:dyDescent="0.35">
      <c r="A469" s="881"/>
      <c r="B469" s="881"/>
      <c r="C469" s="881"/>
      <c r="D469" s="881"/>
      <c r="E469" s="881"/>
      <c r="F469" s="881"/>
      <c r="G469" s="881"/>
      <c r="H469" s="881"/>
      <c r="I469" s="881"/>
      <c r="J469" s="881"/>
      <c r="K469" s="881"/>
      <c r="L469" s="881"/>
      <c r="M469" s="881"/>
      <c r="N469" s="881"/>
      <c r="O469" s="881"/>
      <c r="P469" s="881"/>
      <c r="Q469" s="881"/>
      <c r="R469" s="881"/>
      <c r="S469" s="881"/>
      <c r="T469" s="881"/>
      <c r="U469" s="881"/>
      <c r="V469" s="881"/>
      <c r="W469" s="881"/>
      <c r="X469" s="881"/>
      <c r="Y469" s="881"/>
      <c r="Z469" s="881"/>
      <c r="AA469" s="881"/>
      <c r="AB469" s="881"/>
      <c r="AC469" s="881"/>
      <c r="AD469" s="881"/>
      <c r="AE469" s="881"/>
      <c r="AF469" s="881"/>
    </row>
    <row r="470" spans="1:32" x14ac:dyDescent="0.35">
      <c r="A470" s="881"/>
      <c r="B470" s="881"/>
      <c r="C470" s="881"/>
      <c r="D470" s="881"/>
      <c r="E470" s="881"/>
      <c r="F470" s="881"/>
      <c r="G470" s="881"/>
      <c r="H470" s="881"/>
      <c r="I470" s="881"/>
      <c r="J470" s="881"/>
      <c r="K470" s="881"/>
      <c r="L470" s="881"/>
      <c r="M470" s="881"/>
      <c r="N470" s="881"/>
      <c r="O470" s="881"/>
      <c r="P470" s="881"/>
      <c r="Q470" s="881"/>
      <c r="R470" s="881"/>
      <c r="S470" s="881"/>
      <c r="T470" s="881"/>
      <c r="U470" s="881"/>
      <c r="V470" s="881"/>
      <c r="W470" s="881"/>
      <c r="X470" s="881"/>
      <c r="Y470" s="881"/>
      <c r="Z470" s="881"/>
      <c r="AA470" s="881"/>
      <c r="AB470" s="881"/>
      <c r="AC470" s="881"/>
      <c r="AD470" s="881"/>
      <c r="AE470" s="881"/>
      <c r="AF470" s="881"/>
    </row>
    <row r="471" spans="1:32" x14ac:dyDescent="0.35">
      <c r="A471" s="881"/>
      <c r="B471" s="881"/>
      <c r="C471" s="881"/>
      <c r="D471" s="881"/>
      <c r="E471" s="881"/>
      <c r="F471" s="881"/>
      <c r="G471" s="881"/>
      <c r="H471" s="881"/>
      <c r="I471" s="881"/>
      <c r="J471" s="881"/>
      <c r="K471" s="881"/>
      <c r="L471" s="881"/>
      <c r="M471" s="881"/>
      <c r="N471" s="881"/>
      <c r="O471" s="881"/>
      <c r="P471" s="881"/>
      <c r="Q471" s="881"/>
      <c r="R471" s="881"/>
      <c r="S471" s="881"/>
      <c r="T471" s="881"/>
      <c r="U471" s="881"/>
      <c r="V471" s="881"/>
      <c r="W471" s="881"/>
      <c r="X471" s="881"/>
      <c r="Y471" s="881"/>
      <c r="Z471" s="881"/>
      <c r="AA471" s="881"/>
      <c r="AB471" s="881"/>
      <c r="AC471" s="881"/>
      <c r="AD471" s="881"/>
      <c r="AE471" s="881"/>
      <c r="AF471" s="881"/>
    </row>
    <row r="472" spans="1:32" x14ac:dyDescent="0.35">
      <c r="A472" s="881"/>
      <c r="B472" s="881"/>
      <c r="C472" s="881"/>
      <c r="D472" s="881"/>
      <c r="E472" s="881"/>
      <c r="F472" s="881"/>
      <c r="G472" s="881"/>
      <c r="H472" s="881"/>
      <c r="I472" s="881"/>
      <c r="J472" s="881"/>
      <c r="K472" s="881"/>
      <c r="L472" s="881"/>
      <c r="M472" s="881"/>
      <c r="N472" s="881"/>
      <c r="O472" s="881"/>
      <c r="P472" s="881"/>
      <c r="Q472" s="881"/>
      <c r="R472" s="881"/>
      <c r="S472" s="881"/>
      <c r="T472" s="881"/>
      <c r="U472" s="881"/>
      <c r="V472" s="881"/>
      <c r="W472" s="881"/>
      <c r="X472" s="881"/>
      <c r="Y472" s="881"/>
      <c r="Z472" s="881"/>
      <c r="AA472" s="881"/>
      <c r="AB472" s="881"/>
      <c r="AC472" s="881"/>
      <c r="AD472" s="881"/>
      <c r="AE472" s="881"/>
      <c r="AF472" s="881"/>
    </row>
    <row r="473" spans="1:32" x14ac:dyDescent="0.35">
      <c r="A473" s="881"/>
      <c r="B473" s="881"/>
      <c r="C473" s="881"/>
      <c r="D473" s="881"/>
      <c r="E473" s="881"/>
      <c r="F473" s="881"/>
      <c r="G473" s="881"/>
      <c r="H473" s="881"/>
      <c r="I473" s="881"/>
      <c r="J473" s="881"/>
      <c r="K473" s="881"/>
      <c r="L473" s="881"/>
      <c r="M473" s="881"/>
      <c r="N473" s="881"/>
      <c r="O473" s="881"/>
      <c r="P473" s="881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1"/>
      <c r="AF473" s="881"/>
    </row>
    <row r="474" spans="1:32" x14ac:dyDescent="0.35">
      <c r="A474" s="881"/>
      <c r="B474" s="881"/>
      <c r="C474" s="881"/>
      <c r="D474" s="881"/>
      <c r="E474" s="881"/>
      <c r="F474" s="881"/>
      <c r="G474" s="881"/>
      <c r="H474" s="881"/>
      <c r="I474" s="881"/>
      <c r="J474" s="881"/>
      <c r="K474" s="881"/>
      <c r="L474" s="881"/>
      <c r="M474" s="881"/>
      <c r="N474" s="881"/>
      <c r="O474" s="881"/>
      <c r="P474" s="881"/>
      <c r="Q474" s="881"/>
      <c r="R474" s="881"/>
      <c r="S474" s="881"/>
      <c r="T474" s="881"/>
      <c r="U474" s="881"/>
      <c r="V474" s="881"/>
      <c r="W474" s="881"/>
      <c r="X474" s="881"/>
      <c r="Y474" s="881"/>
      <c r="Z474" s="881"/>
      <c r="AA474" s="881"/>
      <c r="AB474" s="881"/>
      <c r="AC474" s="881"/>
      <c r="AD474" s="881"/>
      <c r="AE474" s="881"/>
      <c r="AF474" s="881"/>
    </row>
    <row r="475" spans="1:32" x14ac:dyDescent="0.35">
      <c r="A475" s="881"/>
      <c r="B475" s="881"/>
      <c r="C475" s="881"/>
      <c r="D475" s="881"/>
      <c r="E475" s="881"/>
      <c r="F475" s="881"/>
      <c r="G475" s="881"/>
      <c r="H475" s="881"/>
      <c r="I475" s="881"/>
      <c r="J475" s="881"/>
      <c r="K475" s="881"/>
      <c r="L475" s="881"/>
      <c r="M475" s="881"/>
      <c r="N475" s="881"/>
      <c r="O475" s="881"/>
      <c r="P475" s="881"/>
      <c r="Q475" s="881"/>
      <c r="R475" s="881"/>
      <c r="S475" s="881"/>
      <c r="T475" s="881"/>
      <c r="U475" s="881"/>
      <c r="V475" s="881"/>
      <c r="W475" s="881"/>
      <c r="X475" s="881"/>
      <c r="Y475" s="881"/>
      <c r="Z475" s="881"/>
      <c r="AA475" s="881"/>
      <c r="AB475" s="881"/>
      <c r="AC475" s="881"/>
      <c r="AD475" s="881"/>
      <c r="AE475" s="881"/>
      <c r="AF475" s="881"/>
    </row>
    <row r="476" spans="1:32" x14ac:dyDescent="0.35">
      <c r="A476" s="881"/>
      <c r="B476" s="881"/>
      <c r="C476" s="881"/>
      <c r="D476" s="881"/>
      <c r="E476" s="881"/>
      <c r="F476" s="881"/>
      <c r="G476" s="881"/>
      <c r="H476" s="881"/>
      <c r="I476" s="881"/>
      <c r="J476" s="881"/>
      <c r="K476" s="881"/>
      <c r="L476" s="881"/>
      <c r="M476" s="881"/>
      <c r="N476" s="881"/>
      <c r="O476" s="881"/>
      <c r="P476" s="881"/>
      <c r="Q476" s="881"/>
      <c r="R476" s="881"/>
      <c r="S476" s="881"/>
      <c r="T476" s="881"/>
      <c r="U476" s="881"/>
      <c r="V476" s="881"/>
      <c r="W476" s="881"/>
      <c r="X476" s="881"/>
      <c r="Y476" s="881"/>
      <c r="Z476" s="881"/>
      <c r="AA476" s="881"/>
      <c r="AB476" s="881"/>
      <c r="AC476" s="881"/>
      <c r="AD476" s="881"/>
      <c r="AE476" s="881"/>
      <c r="AF476" s="881"/>
    </row>
    <row r="477" spans="1:32" x14ac:dyDescent="0.35">
      <c r="A477" s="881"/>
      <c r="B477" s="881"/>
      <c r="C477" s="881"/>
      <c r="D477" s="881"/>
      <c r="E477" s="881"/>
      <c r="F477" s="881"/>
      <c r="G477" s="881"/>
      <c r="H477" s="881"/>
      <c r="I477" s="881"/>
      <c r="J477" s="881"/>
      <c r="K477" s="881"/>
      <c r="L477" s="881"/>
      <c r="M477" s="881"/>
      <c r="N477" s="881"/>
      <c r="O477" s="881"/>
      <c r="P477" s="881"/>
      <c r="Q477" s="881"/>
      <c r="R477" s="881"/>
      <c r="S477" s="881"/>
      <c r="T477" s="881"/>
      <c r="U477" s="881"/>
      <c r="V477" s="881"/>
      <c r="W477" s="881"/>
      <c r="X477" s="881"/>
      <c r="Y477" s="881"/>
      <c r="Z477" s="881"/>
      <c r="AA477" s="881"/>
      <c r="AB477" s="881"/>
      <c r="AC477" s="881"/>
      <c r="AD477" s="881"/>
      <c r="AE477" s="881"/>
      <c r="AF477" s="881"/>
    </row>
    <row r="478" spans="1:32" x14ac:dyDescent="0.35">
      <c r="A478" s="881"/>
      <c r="B478" s="881"/>
      <c r="C478" s="881"/>
      <c r="D478" s="881"/>
      <c r="E478" s="881"/>
      <c r="F478" s="881"/>
      <c r="G478" s="881"/>
      <c r="H478" s="881"/>
      <c r="I478" s="881"/>
      <c r="J478" s="881"/>
      <c r="K478" s="881"/>
      <c r="L478" s="881"/>
      <c r="M478" s="881"/>
      <c r="N478" s="881"/>
      <c r="O478" s="881"/>
      <c r="P478" s="881"/>
      <c r="Q478" s="881"/>
      <c r="R478" s="881"/>
      <c r="S478" s="881"/>
      <c r="T478" s="881"/>
      <c r="U478" s="881"/>
      <c r="V478" s="881"/>
      <c r="W478" s="881"/>
      <c r="X478" s="881"/>
      <c r="Y478" s="881"/>
      <c r="Z478" s="881"/>
      <c r="AA478" s="881"/>
      <c r="AB478" s="881"/>
      <c r="AC478" s="881"/>
      <c r="AD478" s="881"/>
      <c r="AE478" s="881"/>
      <c r="AF478" s="881"/>
    </row>
    <row r="479" spans="1:32" x14ac:dyDescent="0.35">
      <c r="A479" s="881"/>
      <c r="B479" s="881"/>
      <c r="C479" s="881"/>
      <c r="D479" s="881"/>
      <c r="E479" s="881"/>
      <c r="F479" s="881"/>
      <c r="G479" s="881"/>
      <c r="H479" s="881"/>
      <c r="I479" s="881"/>
      <c r="J479" s="881"/>
      <c r="K479" s="881"/>
      <c r="L479" s="881"/>
      <c r="M479" s="881"/>
      <c r="N479" s="881"/>
      <c r="O479" s="881"/>
      <c r="P479" s="881"/>
      <c r="Q479" s="881"/>
      <c r="R479" s="881"/>
      <c r="S479" s="881"/>
      <c r="T479" s="881"/>
      <c r="U479" s="881"/>
      <c r="V479" s="881"/>
      <c r="W479" s="881"/>
      <c r="X479" s="881"/>
      <c r="Y479" s="881"/>
      <c r="Z479" s="881"/>
      <c r="AA479" s="881"/>
      <c r="AB479" s="881"/>
      <c r="AC479" s="881"/>
      <c r="AD479" s="881"/>
      <c r="AE479" s="881"/>
      <c r="AF479" s="881"/>
    </row>
    <row r="480" spans="1:32" x14ac:dyDescent="0.35">
      <c r="A480" s="881"/>
      <c r="B480" s="881"/>
      <c r="C480" s="881"/>
      <c r="D480" s="881"/>
      <c r="E480" s="881"/>
      <c r="F480" s="881"/>
      <c r="G480" s="881"/>
      <c r="H480" s="881"/>
      <c r="I480" s="881"/>
      <c r="J480" s="881"/>
      <c r="K480" s="881"/>
      <c r="L480" s="881"/>
      <c r="M480" s="881"/>
      <c r="N480" s="881"/>
      <c r="O480" s="881"/>
      <c r="P480" s="881"/>
      <c r="Q480" s="881"/>
      <c r="R480" s="881"/>
      <c r="S480" s="881"/>
      <c r="T480" s="881"/>
      <c r="U480" s="881"/>
      <c r="V480" s="881"/>
      <c r="W480" s="881"/>
      <c r="X480" s="881"/>
      <c r="Y480" s="881"/>
      <c r="Z480" s="881"/>
      <c r="AA480" s="881"/>
      <c r="AB480" s="881"/>
      <c r="AC480" s="881"/>
      <c r="AD480" s="881"/>
      <c r="AE480" s="881"/>
      <c r="AF480" s="881"/>
    </row>
    <row r="481" spans="1:32" x14ac:dyDescent="0.35">
      <c r="A481" s="881"/>
      <c r="B481" s="881"/>
      <c r="C481" s="881"/>
      <c r="D481" s="881"/>
      <c r="E481" s="881"/>
      <c r="F481" s="881"/>
      <c r="G481" s="881"/>
      <c r="H481" s="881"/>
      <c r="I481" s="881"/>
      <c r="J481" s="881"/>
      <c r="K481" s="881"/>
      <c r="L481" s="881"/>
      <c r="M481" s="881"/>
      <c r="N481" s="881"/>
      <c r="O481" s="881"/>
      <c r="P481" s="881"/>
      <c r="Q481" s="881"/>
      <c r="R481" s="881"/>
      <c r="S481" s="881"/>
      <c r="T481" s="881"/>
      <c r="U481" s="881"/>
      <c r="V481" s="881"/>
      <c r="W481" s="881"/>
      <c r="X481" s="881"/>
      <c r="Y481" s="881"/>
      <c r="Z481" s="881"/>
      <c r="AA481" s="881"/>
      <c r="AB481" s="881"/>
      <c r="AC481" s="881"/>
      <c r="AD481" s="881"/>
      <c r="AE481" s="881"/>
      <c r="AF481" s="881"/>
    </row>
    <row r="482" spans="1:32" x14ac:dyDescent="0.35">
      <c r="A482" s="881"/>
      <c r="B482" s="881"/>
      <c r="C482" s="881"/>
      <c r="D482" s="881"/>
      <c r="E482" s="881"/>
      <c r="F482" s="881"/>
      <c r="G482" s="881"/>
      <c r="H482" s="881"/>
      <c r="I482" s="881"/>
      <c r="J482" s="881"/>
      <c r="K482" s="881"/>
      <c r="L482" s="881"/>
      <c r="M482" s="881"/>
      <c r="N482" s="881"/>
      <c r="O482" s="881"/>
      <c r="P482" s="881"/>
      <c r="Q482" s="881"/>
      <c r="R482" s="881"/>
      <c r="S482" s="881"/>
      <c r="T482" s="881"/>
      <c r="U482" s="881"/>
      <c r="V482" s="881"/>
      <c r="W482" s="881"/>
      <c r="X482" s="881"/>
      <c r="Y482" s="881"/>
      <c r="Z482" s="881"/>
      <c r="AA482" s="881"/>
      <c r="AB482" s="881"/>
      <c r="AC482" s="881"/>
      <c r="AD482" s="881"/>
      <c r="AE482" s="881"/>
      <c r="AF482" s="881"/>
    </row>
    <row r="483" spans="1:32" x14ac:dyDescent="0.35">
      <c r="A483" s="881"/>
      <c r="B483" s="881"/>
      <c r="C483" s="881"/>
      <c r="D483" s="881"/>
      <c r="E483" s="881"/>
      <c r="F483" s="881"/>
      <c r="G483" s="881"/>
      <c r="H483" s="881"/>
      <c r="I483" s="881"/>
      <c r="J483" s="881"/>
      <c r="K483" s="881"/>
      <c r="L483" s="881"/>
      <c r="M483" s="881"/>
      <c r="N483" s="881"/>
      <c r="O483" s="881"/>
      <c r="P483" s="881"/>
      <c r="Q483" s="881"/>
      <c r="R483" s="881"/>
      <c r="S483" s="881"/>
      <c r="T483" s="881"/>
      <c r="U483" s="881"/>
      <c r="V483" s="881"/>
      <c r="W483" s="881"/>
      <c r="X483" s="881"/>
      <c r="Y483" s="881"/>
      <c r="Z483" s="881"/>
      <c r="AA483" s="881"/>
      <c r="AB483" s="881"/>
      <c r="AC483" s="881"/>
      <c r="AD483" s="881"/>
      <c r="AE483" s="881"/>
      <c r="AF483" s="881"/>
    </row>
    <row r="484" spans="1:32" x14ac:dyDescent="0.35">
      <c r="A484" s="881"/>
      <c r="B484" s="881"/>
      <c r="C484" s="881"/>
      <c r="D484" s="881"/>
      <c r="E484" s="881"/>
      <c r="F484" s="881"/>
      <c r="G484" s="881"/>
      <c r="H484" s="881"/>
      <c r="I484" s="881"/>
      <c r="J484" s="881"/>
      <c r="K484" s="881"/>
      <c r="L484" s="881"/>
      <c r="M484" s="881"/>
      <c r="N484" s="881"/>
      <c r="O484" s="881"/>
      <c r="P484" s="881"/>
      <c r="Q484" s="881"/>
      <c r="R484" s="881"/>
      <c r="S484" s="881"/>
      <c r="T484" s="881"/>
      <c r="U484" s="881"/>
      <c r="V484" s="881"/>
      <c r="W484" s="881"/>
      <c r="X484" s="881"/>
      <c r="Y484" s="881"/>
      <c r="Z484" s="881"/>
      <c r="AA484" s="881"/>
      <c r="AB484" s="881"/>
      <c r="AC484" s="881"/>
      <c r="AD484" s="881"/>
      <c r="AE484" s="881"/>
      <c r="AF484" s="881"/>
    </row>
    <row r="485" spans="1:32" x14ac:dyDescent="0.35">
      <c r="A485" s="881"/>
      <c r="B485" s="881"/>
      <c r="C485" s="881"/>
      <c r="D485" s="881"/>
      <c r="E485" s="881"/>
      <c r="F485" s="881"/>
      <c r="G485" s="881"/>
      <c r="H485" s="881"/>
      <c r="I485" s="881"/>
      <c r="J485" s="881"/>
      <c r="K485" s="881"/>
      <c r="L485" s="881"/>
      <c r="M485" s="881"/>
      <c r="N485" s="881"/>
      <c r="O485" s="881"/>
      <c r="P485" s="881"/>
      <c r="Q485" s="881"/>
      <c r="R485" s="881"/>
      <c r="S485" s="881"/>
      <c r="T485" s="881"/>
      <c r="U485" s="881"/>
      <c r="V485" s="881"/>
      <c r="W485" s="881"/>
      <c r="X485" s="881"/>
      <c r="Y485" s="881"/>
      <c r="Z485" s="881"/>
      <c r="AA485" s="881"/>
      <c r="AB485" s="881"/>
      <c r="AC485" s="881"/>
      <c r="AD485" s="881"/>
      <c r="AE485" s="881"/>
      <c r="AF485" s="881"/>
    </row>
    <row r="486" spans="1:32" x14ac:dyDescent="0.35">
      <c r="A486" s="881"/>
      <c r="B486" s="881"/>
      <c r="C486" s="881"/>
      <c r="D486" s="881"/>
      <c r="E486" s="881"/>
      <c r="F486" s="881"/>
      <c r="G486" s="881"/>
      <c r="H486" s="881"/>
      <c r="I486" s="881"/>
      <c r="J486" s="881"/>
      <c r="K486" s="881"/>
      <c r="L486" s="881"/>
      <c r="M486" s="881"/>
      <c r="N486" s="881"/>
      <c r="O486" s="881"/>
      <c r="P486" s="881"/>
      <c r="Q486" s="881"/>
      <c r="R486" s="881"/>
      <c r="S486" s="881"/>
      <c r="T486" s="881"/>
      <c r="U486" s="881"/>
      <c r="V486" s="881"/>
      <c r="W486" s="881"/>
      <c r="X486" s="881"/>
      <c r="Y486" s="881"/>
      <c r="Z486" s="881"/>
      <c r="AA486" s="881"/>
      <c r="AB486" s="881"/>
      <c r="AC486" s="881"/>
      <c r="AD486" s="881"/>
      <c r="AE486" s="881"/>
      <c r="AF486" s="881"/>
    </row>
    <row r="487" spans="1:32" x14ac:dyDescent="0.35">
      <c r="A487" s="881"/>
      <c r="B487" s="881"/>
      <c r="C487" s="881"/>
      <c r="D487" s="881"/>
      <c r="E487" s="881"/>
      <c r="F487" s="881"/>
      <c r="G487" s="881"/>
      <c r="H487" s="881"/>
      <c r="I487" s="881"/>
      <c r="J487" s="881"/>
      <c r="K487" s="881"/>
      <c r="L487" s="881"/>
      <c r="M487" s="881"/>
      <c r="N487" s="881"/>
      <c r="O487" s="881"/>
      <c r="P487" s="881"/>
      <c r="Q487" s="881"/>
      <c r="R487" s="881"/>
      <c r="S487" s="881"/>
      <c r="T487" s="881"/>
      <c r="U487" s="881"/>
      <c r="V487" s="881"/>
      <c r="W487" s="881"/>
      <c r="X487" s="881"/>
      <c r="Y487" s="881"/>
      <c r="Z487" s="881"/>
      <c r="AA487" s="881"/>
      <c r="AB487" s="881"/>
      <c r="AC487" s="881"/>
      <c r="AD487" s="881"/>
      <c r="AE487" s="881"/>
      <c r="AF487" s="881"/>
    </row>
    <row r="488" spans="1:32" x14ac:dyDescent="0.35">
      <c r="A488" s="881"/>
      <c r="B488" s="881"/>
      <c r="C488" s="881"/>
      <c r="D488" s="881"/>
      <c r="E488" s="881"/>
      <c r="F488" s="881"/>
      <c r="G488" s="881"/>
      <c r="H488" s="881"/>
      <c r="I488" s="881"/>
      <c r="J488" s="881"/>
      <c r="K488" s="881"/>
      <c r="L488" s="881"/>
      <c r="M488" s="881"/>
      <c r="N488" s="881"/>
      <c r="O488" s="881"/>
      <c r="P488" s="881"/>
      <c r="Q488" s="881"/>
      <c r="R488" s="881"/>
      <c r="S488" s="881"/>
      <c r="T488" s="881"/>
      <c r="U488" s="881"/>
      <c r="V488" s="881"/>
      <c r="W488" s="881"/>
      <c r="X488" s="881"/>
      <c r="Y488" s="881"/>
      <c r="Z488" s="881"/>
      <c r="AA488" s="881"/>
      <c r="AB488" s="881"/>
      <c r="AC488" s="881"/>
      <c r="AD488" s="881"/>
      <c r="AE488" s="881"/>
      <c r="AF488" s="881"/>
    </row>
    <row r="489" spans="1:32" x14ac:dyDescent="0.35">
      <c r="A489" s="881"/>
      <c r="B489" s="881"/>
      <c r="C489" s="881"/>
      <c r="D489" s="881"/>
      <c r="E489" s="881"/>
      <c r="F489" s="881"/>
      <c r="G489" s="881"/>
      <c r="H489" s="881"/>
      <c r="I489" s="881"/>
      <c r="J489" s="881"/>
      <c r="K489" s="881"/>
      <c r="L489" s="881"/>
      <c r="M489" s="881"/>
      <c r="N489" s="881"/>
      <c r="O489" s="881"/>
      <c r="P489" s="881"/>
      <c r="Q489" s="881"/>
      <c r="R489" s="881"/>
      <c r="S489" s="881"/>
      <c r="T489" s="881"/>
      <c r="U489" s="881"/>
      <c r="V489" s="881"/>
      <c r="W489" s="881"/>
      <c r="X489" s="881"/>
      <c r="Y489" s="881"/>
      <c r="Z489" s="881"/>
      <c r="AA489" s="881"/>
      <c r="AB489" s="881"/>
      <c r="AC489" s="881"/>
      <c r="AD489" s="881"/>
      <c r="AE489" s="881"/>
      <c r="AF489" s="881"/>
    </row>
    <row r="490" spans="1:32" x14ac:dyDescent="0.35">
      <c r="A490" s="881"/>
      <c r="B490" s="881"/>
      <c r="C490" s="881"/>
      <c r="D490" s="881"/>
      <c r="E490" s="881"/>
      <c r="F490" s="881"/>
      <c r="G490" s="881"/>
      <c r="H490" s="881"/>
      <c r="I490" s="881"/>
      <c r="J490" s="881"/>
      <c r="K490" s="881"/>
      <c r="L490" s="881"/>
      <c r="M490" s="881"/>
      <c r="N490" s="881"/>
      <c r="O490" s="881"/>
      <c r="P490" s="881"/>
      <c r="Q490" s="881"/>
      <c r="R490" s="881"/>
      <c r="S490" s="881"/>
      <c r="T490" s="881"/>
      <c r="U490" s="881"/>
      <c r="V490" s="881"/>
      <c r="W490" s="881"/>
      <c r="X490" s="881"/>
      <c r="Y490" s="881"/>
      <c r="Z490" s="881"/>
      <c r="AA490" s="881"/>
      <c r="AB490" s="881"/>
      <c r="AC490" s="881"/>
      <c r="AD490" s="881"/>
      <c r="AE490" s="881"/>
      <c r="AF490" s="881"/>
    </row>
    <row r="491" spans="1:32" x14ac:dyDescent="0.35">
      <c r="A491" s="881"/>
      <c r="B491" s="881"/>
      <c r="C491" s="881"/>
      <c r="D491" s="881"/>
      <c r="E491" s="881"/>
      <c r="F491" s="881"/>
      <c r="G491" s="881"/>
      <c r="H491" s="881"/>
      <c r="I491" s="881"/>
      <c r="J491" s="881"/>
      <c r="K491" s="881"/>
      <c r="L491" s="881"/>
      <c r="M491" s="881"/>
      <c r="N491" s="881"/>
      <c r="O491" s="881"/>
      <c r="P491" s="881"/>
      <c r="Q491" s="881"/>
      <c r="R491" s="881"/>
      <c r="S491" s="881"/>
      <c r="T491" s="881"/>
      <c r="U491" s="881"/>
      <c r="V491" s="881"/>
      <c r="W491" s="881"/>
      <c r="X491" s="881"/>
      <c r="Y491" s="881"/>
      <c r="Z491" s="881"/>
      <c r="AA491" s="881"/>
      <c r="AB491" s="881"/>
      <c r="AC491" s="881"/>
      <c r="AD491" s="881"/>
      <c r="AE491" s="881"/>
      <c r="AF491" s="881"/>
    </row>
    <row r="492" spans="1:32" x14ac:dyDescent="0.35">
      <c r="A492" s="881"/>
      <c r="B492" s="881"/>
      <c r="C492" s="881"/>
      <c r="D492" s="881"/>
      <c r="E492" s="881"/>
      <c r="F492" s="881"/>
      <c r="G492" s="881"/>
      <c r="H492" s="881"/>
      <c r="I492" s="881"/>
      <c r="J492" s="881"/>
      <c r="K492" s="881"/>
      <c r="L492" s="881"/>
      <c r="M492" s="881"/>
      <c r="N492" s="881"/>
      <c r="O492" s="881"/>
      <c r="P492" s="881"/>
      <c r="Q492" s="881"/>
      <c r="R492" s="881"/>
      <c r="S492" s="881"/>
      <c r="T492" s="881"/>
      <c r="U492" s="881"/>
      <c r="V492" s="881"/>
      <c r="W492" s="881"/>
      <c r="X492" s="881"/>
      <c r="Y492" s="881"/>
      <c r="Z492" s="881"/>
      <c r="AA492" s="881"/>
      <c r="AB492" s="881"/>
      <c r="AC492" s="881"/>
      <c r="AD492" s="881"/>
      <c r="AE492" s="881"/>
      <c r="AF492" s="881"/>
    </row>
    <row r="493" spans="1:32" x14ac:dyDescent="0.35">
      <c r="A493" s="881"/>
      <c r="B493" s="881"/>
      <c r="C493" s="881"/>
      <c r="D493" s="881"/>
      <c r="E493" s="881"/>
      <c r="F493" s="881"/>
      <c r="G493" s="881"/>
      <c r="H493" s="881"/>
      <c r="I493" s="881"/>
      <c r="J493" s="881"/>
      <c r="K493" s="881"/>
      <c r="L493" s="881"/>
      <c r="M493" s="881"/>
      <c r="N493" s="881"/>
      <c r="O493" s="881"/>
      <c r="P493" s="881"/>
      <c r="Q493" s="881"/>
      <c r="R493" s="881"/>
      <c r="S493" s="881"/>
      <c r="T493" s="881"/>
      <c r="U493" s="881"/>
      <c r="V493" s="881"/>
      <c r="W493" s="881"/>
      <c r="X493" s="881"/>
      <c r="Y493" s="881"/>
      <c r="Z493" s="881"/>
      <c r="AA493" s="881"/>
      <c r="AB493" s="881"/>
      <c r="AC493" s="881"/>
      <c r="AD493" s="881"/>
      <c r="AE493" s="881"/>
      <c r="AF493" s="881"/>
    </row>
    <row r="494" spans="1:32" x14ac:dyDescent="0.35">
      <c r="A494" s="881"/>
      <c r="B494" s="881"/>
      <c r="C494" s="881"/>
      <c r="D494" s="881"/>
      <c r="E494" s="881"/>
      <c r="F494" s="881"/>
      <c r="G494" s="881"/>
      <c r="H494" s="881"/>
      <c r="I494" s="881"/>
      <c r="J494" s="881"/>
      <c r="K494" s="881"/>
      <c r="L494" s="881"/>
      <c r="M494" s="881"/>
      <c r="N494" s="881"/>
      <c r="O494" s="881"/>
      <c r="P494" s="881"/>
      <c r="Q494" s="881"/>
      <c r="R494" s="881"/>
      <c r="S494" s="881"/>
      <c r="T494" s="881"/>
      <c r="U494" s="881"/>
      <c r="V494" s="881"/>
      <c r="W494" s="881"/>
      <c r="X494" s="881"/>
      <c r="Y494" s="881"/>
      <c r="Z494" s="881"/>
      <c r="AA494" s="881"/>
      <c r="AB494" s="881"/>
      <c r="AC494" s="881"/>
      <c r="AD494" s="881"/>
      <c r="AE494" s="881"/>
      <c r="AF494" s="881"/>
    </row>
    <row r="495" spans="1:32" x14ac:dyDescent="0.35">
      <c r="A495" s="881"/>
      <c r="B495" s="881"/>
      <c r="C495" s="881"/>
      <c r="D495" s="881"/>
      <c r="E495" s="881"/>
      <c r="F495" s="881"/>
      <c r="G495" s="881"/>
      <c r="H495" s="881"/>
      <c r="I495" s="881"/>
      <c r="J495" s="881"/>
      <c r="K495" s="881"/>
      <c r="L495" s="881"/>
      <c r="M495" s="881"/>
      <c r="N495" s="881"/>
      <c r="O495" s="881"/>
      <c r="P495" s="881"/>
      <c r="Q495" s="881"/>
      <c r="R495" s="881"/>
      <c r="S495" s="881"/>
      <c r="T495" s="881"/>
      <c r="U495" s="881"/>
      <c r="V495" s="881"/>
      <c r="W495" s="881"/>
      <c r="X495" s="881"/>
      <c r="Y495" s="881"/>
      <c r="Z495" s="881"/>
      <c r="AA495" s="881"/>
      <c r="AB495" s="881"/>
      <c r="AC495" s="881"/>
      <c r="AD495" s="881"/>
      <c r="AE495" s="881"/>
      <c r="AF495" s="881"/>
    </row>
    <row r="496" spans="1:32" x14ac:dyDescent="0.35">
      <c r="A496" s="881"/>
      <c r="B496" s="881"/>
      <c r="C496" s="881"/>
      <c r="D496" s="881"/>
      <c r="E496" s="881"/>
      <c r="F496" s="881"/>
      <c r="G496" s="881"/>
      <c r="H496" s="881"/>
      <c r="I496" s="881"/>
      <c r="J496" s="881"/>
      <c r="K496" s="881"/>
      <c r="L496" s="881"/>
      <c r="M496" s="881"/>
      <c r="N496" s="881"/>
      <c r="O496" s="881"/>
      <c r="P496" s="881"/>
      <c r="Q496" s="881"/>
      <c r="R496" s="881"/>
      <c r="S496" s="881"/>
      <c r="T496" s="881"/>
      <c r="U496" s="881"/>
      <c r="V496" s="881"/>
      <c r="W496" s="881"/>
      <c r="X496" s="881"/>
      <c r="Y496" s="881"/>
      <c r="Z496" s="881"/>
      <c r="AA496" s="881"/>
      <c r="AB496" s="881"/>
      <c r="AC496" s="881"/>
      <c r="AD496" s="881"/>
      <c r="AE496" s="881"/>
      <c r="AF496" s="881"/>
    </row>
    <row r="497" spans="1:32" x14ac:dyDescent="0.35">
      <c r="A497" s="881"/>
      <c r="B497" s="881"/>
      <c r="C497" s="881"/>
      <c r="D497" s="881"/>
      <c r="E497" s="881"/>
      <c r="F497" s="881"/>
      <c r="G497" s="881"/>
      <c r="H497" s="881"/>
      <c r="I497" s="881"/>
      <c r="J497" s="881"/>
      <c r="K497" s="881"/>
      <c r="L497" s="881"/>
      <c r="M497" s="881"/>
      <c r="N497" s="881"/>
      <c r="O497" s="881"/>
      <c r="P497" s="881"/>
      <c r="Q497" s="881"/>
      <c r="R497" s="881"/>
      <c r="S497" s="881"/>
      <c r="T497" s="881"/>
      <c r="U497" s="881"/>
      <c r="V497" s="881"/>
      <c r="W497" s="881"/>
      <c r="X497" s="881"/>
      <c r="Y497" s="881"/>
      <c r="Z497" s="881"/>
      <c r="AA497" s="881"/>
      <c r="AB497" s="881"/>
      <c r="AC497" s="881"/>
      <c r="AD497" s="881"/>
      <c r="AE497" s="881"/>
      <c r="AF497" s="881"/>
    </row>
    <row r="498" spans="1:32" x14ac:dyDescent="0.35">
      <c r="A498" s="881"/>
      <c r="B498" s="881"/>
      <c r="C498" s="881"/>
      <c r="D498" s="881"/>
      <c r="E498" s="881"/>
      <c r="F498" s="881"/>
      <c r="G498" s="881"/>
      <c r="H498" s="881"/>
      <c r="I498" s="881"/>
      <c r="J498" s="881"/>
      <c r="K498" s="881"/>
      <c r="L498" s="881"/>
      <c r="M498" s="881"/>
      <c r="N498" s="881"/>
      <c r="O498" s="881"/>
      <c r="P498" s="881"/>
      <c r="Q498" s="881"/>
      <c r="R498" s="881"/>
      <c r="S498" s="881"/>
      <c r="T498" s="881"/>
      <c r="U498" s="881"/>
      <c r="V498" s="881"/>
      <c r="W498" s="881"/>
      <c r="X498" s="881"/>
      <c r="Y498" s="881"/>
      <c r="Z498" s="881"/>
      <c r="AA498" s="881"/>
      <c r="AB498" s="881"/>
      <c r="AC498" s="881"/>
      <c r="AD498" s="881"/>
      <c r="AE498" s="881"/>
      <c r="AF498" s="881"/>
    </row>
    <row r="499" spans="1:32" x14ac:dyDescent="0.35">
      <c r="A499" s="881"/>
      <c r="B499" s="881"/>
      <c r="C499" s="881"/>
      <c r="D499" s="881"/>
      <c r="E499" s="881"/>
      <c r="F499" s="881"/>
      <c r="G499" s="881"/>
      <c r="H499" s="881"/>
      <c r="I499" s="881"/>
      <c r="J499" s="881"/>
      <c r="K499" s="881"/>
      <c r="L499" s="881"/>
      <c r="M499" s="881"/>
      <c r="N499" s="881"/>
      <c r="O499" s="881"/>
      <c r="P499" s="881"/>
      <c r="Q499" s="881"/>
      <c r="R499" s="881"/>
      <c r="S499" s="881"/>
      <c r="T499" s="881"/>
      <c r="U499" s="881"/>
      <c r="V499" s="881"/>
      <c r="W499" s="881"/>
      <c r="X499" s="881"/>
      <c r="Y499" s="881"/>
      <c r="Z499" s="881"/>
      <c r="AA499" s="881"/>
      <c r="AB499" s="881"/>
      <c r="AC499" s="881"/>
      <c r="AD499" s="881"/>
      <c r="AE499" s="881"/>
      <c r="AF499" s="881"/>
    </row>
    <row r="500" spans="1:32" x14ac:dyDescent="0.35">
      <c r="A500" s="881"/>
      <c r="B500" s="881"/>
      <c r="C500" s="881"/>
      <c r="D500" s="881"/>
      <c r="E500" s="881"/>
      <c r="F500" s="881"/>
      <c r="G500" s="881"/>
      <c r="H500" s="881"/>
      <c r="I500" s="881"/>
      <c r="J500" s="881"/>
      <c r="K500" s="881"/>
      <c r="L500" s="881"/>
      <c r="M500" s="881"/>
      <c r="N500" s="881"/>
      <c r="O500" s="881"/>
      <c r="P500" s="881"/>
      <c r="Q500" s="881"/>
      <c r="R500" s="881"/>
      <c r="S500" s="881"/>
      <c r="T500" s="881"/>
      <c r="U500" s="881"/>
      <c r="V500" s="881"/>
      <c r="W500" s="881"/>
      <c r="X500" s="881"/>
      <c r="Y500" s="881"/>
      <c r="Z500" s="881"/>
      <c r="AA500" s="881"/>
      <c r="AB500" s="881"/>
      <c r="AC500" s="881"/>
      <c r="AD500" s="881"/>
      <c r="AE500" s="881"/>
      <c r="AF500" s="881"/>
    </row>
    <row r="501" spans="1:32" x14ac:dyDescent="0.35">
      <c r="A501" s="881"/>
      <c r="B501" s="881"/>
      <c r="C501" s="881"/>
      <c r="D501" s="881"/>
      <c r="E501" s="881"/>
      <c r="F501" s="881"/>
      <c r="G501" s="881"/>
      <c r="H501" s="881"/>
      <c r="I501" s="881"/>
      <c r="J501" s="881"/>
      <c r="K501" s="881"/>
      <c r="L501" s="881"/>
      <c r="M501" s="881"/>
      <c r="N501" s="881"/>
      <c r="O501" s="881"/>
      <c r="P501" s="881"/>
      <c r="Q501" s="881"/>
      <c r="R501" s="881"/>
      <c r="S501" s="881"/>
      <c r="T501" s="881"/>
      <c r="U501" s="881"/>
      <c r="V501" s="881"/>
      <c r="W501" s="881"/>
      <c r="X501" s="881"/>
      <c r="Y501" s="881"/>
      <c r="Z501" s="881"/>
      <c r="AA501" s="881"/>
      <c r="AB501" s="881"/>
      <c r="AC501" s="881"/>
      <c r="AD501" s="881"/>
      <c r="AE501" s="881"/>
      <c r="AF501" s="881"/>
    </row>
    <row r="502" spans="1:32" x14ac:dyDescent="0.35">
      <c r="A502" s="881"/>
      <c r="B502" s="881"/>
      <c r="C502" s="881"/>
      <c r="D502" s="881"/>
      <c r="E502" s="881"/>
      <c r="F502" s="881"/>
      <c r="G502" s="881"/>
      <c r="H502" s="881"/>
      <c r="I502" s="881"/>
      <c r="J502" s="881"/>
      <c r="K502" s="881"/>
      <c r="L502" s="881"/>
      <c r="M502" s="881"/>
      <c r="N502" s="881"/>
      <c r="O502" s="881"/>
      <c r="P502" s="881"/>
      <c r="Q502" s="881"/>
      <c r="R502" s="881"/>
      <c r="S502" s="881"/>
      <c r="T502" s="881"/>
      <c r="U502" s="881"/>
      <c r="V502" s="881"/>
      <c r="W502" s="881"/>
      <c r="X502" s="881"/>
      <c r="Y502" s="881"/>
      <c r="Z502" s="881"/>
      <c r="AA502" s="881"/>
      <c r="AB502" s="881"/>
      <c r="AC502" s="881"/>
      <c r="AD502" s="881"/>
      <c r="AE502" s="881"/>
      <c r="AF502" s="881"/>
    </row>
    <row r="503" spans="1:32" x14ac:dyDescent="0.35">
      <c r="A503" s="881"/>
      <c r="B503" s="881"/>
      <c r="C503" s="881"/>
      <c r="D503" s="881"/>
      <c r="E503" s="881"/>
      <c r="F503" s="881"/>
      <c r="G503" s="881"/>
      <c r="H503" s="881"/>
      <c r="I503" s="881"/>
      <c r="J503" s="881"/>
      <c r="K503" s="881"/>
      <c r="L503" s="881"/>
      <c r="M503" s="881"/>
      <c r="N503" s="881"/>
      <c r="O503" s="881"/>
      <c r="P503" s="881"/>
      <c r="Q503" s="881"/>
      <c r="R503" s="881"/>
      <c r="S503" s="881"/>
      <c r="T503" s="881"/>
      <c r="U503" s="881"/>
      <c r="V503" s="881"/>
      <c r="W503" s="881"/>
      <c r="X503" s="881"/>
      <c r="Y503" s="881"/>
      <c r="Z503" s="881"/>
      <c r="AA503" s="881"/>
      <c r="AB503" s="881"/>
      <c r="AC503" s="881"/>
      <c r="AD503" s="881"/>
      <c r="AE503" s="881"/>
      <c r="AF503" s="881"/>
    </row>
    <row r="504" spans="1:32" x14ac:dyDescent="0.35">
      <c r="A504" s="881"/>
      <c r="B504" s="881"/>
      <c r="C504" s="881"/>
      <c r="D504" s="881"/>
      <c r="E504" s="881"/>
      <c r="F504" s="881"/>
      <c r="G504" s="881"/>
      <c r="H504" s="881"/>
      <c r="I504" s="881"/>
      <c r="J504" s="881"/>
      <c r="K504" s="881"/>
      <c r="L504" s="881"/>
      <c r="M504" s="881"/>
      <c r="N504" s="881"/>
      <c r="O504" s="881"/>
      <c r="P504" s="881"/>
      <c r="Q504" s="881"/>
      <c r="R504" s="881"/>
      <c r="S504" s="881"/>
      <c r="T504" s="881"/>
      <c r="U504" s="881"/>
      <c r="V504" s="881"/>
      <c r="W504" s="881"/>
      <c r="X504" s="881"/>
      <c r="Y504" s="881"/>
      <c r="Z504" s="881"/>
      <c r="AA504" s="881"/>
      <c r="AB504" s="881"/>
      <c r="AC504" s="881"/>
      <c r="AD504" s="881"/>
      <c r="AE504" s="881"/>
      <c r="AF504" s="881"/>
    </row>
    <row r="505" spans="1:32" x14ac:dyDescent="0.35">
      <c r="A505" s="881"/>
      <c r="B505" s="881"/>
      <c r="C505" s="881"/>
      <c r="D505" s="881"/>
      <c r="E505" s="881"/>
      <c r="F505" s="881"/>
      <c r="G505" s="881"/>
      <c r="H505" s="881"/>
      <c r="I505" s="881"/>
      <c r="J505" s="881"/>
      <c r="K505" s="881"/>
      <c r="L505" s="881"/>
      <c r="M505" s="881"/>
      <c r="N505" s="881"/>
      <c r="O505" s="881"/>
      <c r="P505" s="881"/>
      <c r="Q505" s="881"/>
      <c r="R505" s="881"/>
      <c r="S505" s="881"/>
      <c r="T505" s="881"/>
      <c r="U505" s="881"/>
      <c r="V505" s="881"/>
      <c r="W505" s="881"/>
      <c r="X505" s="881"/>
      <c r="Y505" s="881"/>
      <c r="Z505" s="881"/>
      <c r="AA505" s="881"/>
      <c r="AB505" s="881"/>
      <c r="AC505" s="881"/>
      <c r="AD505" s="881"/>
      <c r="AE505" s="881"/>
      <c r="AF505" s="881"/>
    </row>
    <row r="506" spans="1:32" x14ac:dyDescent="0.35">
      <c r="A506" s="881"/>
      <c r="B506" s="881"/>
      <c r="C506" s="881"/>
      <c r="D506" s="881"/>
      <c r="E506" s="881"/>
      <c r="F506" s="881"/>
      <c r="G506" s="881"/>
      <c r="H506" s="881"/>
      <c r="I506" s="881"/>
      <c r="J506" s="881"/>
      <c r="K506" s="881"/>
      <c r="L506" s="881"/>
      <c r="M506" s="881"/>
      <c r="N506" s="881"/>
      <c r="O506" s="881"/>
      <c r="P506" s="881"/>
      <c r="Q506" s="881"/>
      <c r="R506" s="881"/>
      <c r="S506" s="881"/>
      <c r="T506" s="881"/>
      <c r="U506" s="881"/>
      <c r="V506" s="881"/>
      <c r="W506" s="881"/>
      <c r="X506" s="881"/>
      <c r="Y506" s="881"/>
      <c r="Z506" s="881"/>
      <c r="AA506" s="881"/>
      <c r="AB506" s="881"/>
      <c r="AC506" s="881"/>
      <c r="AD506" s="881"/>
      <c r="AE506" s="881"/>
      <c r="AF506" s="881"/>
    </row>
    <row r="507" spans="1:32" x14ac:dyDescent="0.35">
      <c r="A507" s="881"/>
      <c r="B507" s="881"/>
      <c r="C507" s="881"/>
      <c r="D507" s="881"/>
      <c r="E507" s="881"/>
      <c r="F507" s="881"/>
      <c r="G507" s="881"/>
      <c r="H507" s="881"/>
      <c r="I507" s="881"/>
      <c r="J507" s="881"/>
      <c r="K507" s="881"/>
      <c r="L507" s="881"/>
      <c r="M507" s="881"/>
      <c r="N507" s="881"/>
      <c r="O507" s="881"/>
      <c r="P507" s="881"/>
      <c r="Q507" s="881"/>
      <c r="R507" s="881"/>
      <c r="S507" s="881"/>
      <c r="T507" s="881"/>
      <c r="U507" s="881"/>
      <c r="V507" s="881"/>
      <c r="W507" s="881"/>
      <c r="X507" s="881"/>
      <c r="Y507" s="881"/>
      <c r="Z507" s="881"/>
      <c r="AA507" s="881"/>
      <c r="AB507" s="881"/>
      <c r="AC507" s="881"/>
      <c r="AD507" s="881"/>
      <c r="AE507" s="881"/>
      <c r="AF507" s="881"/>
    </row>
    <row r="508" spans="1:32" x14ac:dyDescent="0.35">
      <c r="A508" s="881"/>
      <c r="B508" s="881"/>
      <c r="C508" s="881"/>
      <c r="D508" s="881"/>
      <c r="E508" s="881"/>
      <c r="F508" s="881"/>
      <c r="G508" s="881"/>
      <c r="H508" s="881"/>
      <c r="I508" s="881"/>
      <c r="J508" s="881"/>
      <c r="K508" s="881"/>
      <c r="L508" s="881"/>
      <c r="M508" s="881"/>
      <c r="N508" s="881"/>
      <c r="O508" s="881"/>
      <c r="P508" s="881"/>
      <c r="Q508" s="881"/>
      <c r="R508" s="881"/>
      <c r="S508" s="881"/>
      <c r="T508" s="881"/>
      <c r="U508" s="881"/>
      <c r="V508" s="881"/>
      <c r="W508" s="881"/>
      <c r="X508" s="881"/>
      <c r="Y508" s="881"/>
      <c r="Z508" s="881"/>
      <c r="AA508" s="881"/>
      <c r="AB508" s="881"/>
      <c r="AC508" s="881"/>
      <c r="AD508" s="881"/>
      <c r="AE508" s="881"/>
      <c r="AF508" s="881"/>
    </row>
    <row r="509" spans="1:32" x14ac:dyDescent="0.35">
      <c r="A509" s="881"/>
      <c r="B509" s="881"/>
      <c r="C509" s="881"/>
      <c r="D509" s="881"/>
      <c r="E509" s="881"/>
      <c r="F509" s="881"/>
      <c r="G509" s="881"/>
      <c r="H509" s="881"/>
      <c r="I509" s="881"/>
      <c r="J509" s="881"/>
      <c r="K509" s="881"/>
      <c r="L509" s="881"/>
      <c r="M509" s="881"/>
      <c r="N509" s="881"/>
      <c r="O509" s="881"/>
      <c r="P509" s="881"/>
      <c r="Q509" s="881"/>
      <c r="R509" s="881"/>
      <c r="S509" s="881"/>
      <c r="T509" s="881"/>
      <c r="U509" s="881"/>
      <c r="V509" s="881"/>
      <c r="W509" s="881"/>
      <c r="X509" s="881"/>
      <c r="Y509" s="881"/>
      <c r="Z509" s="881"/>
      <c r="AA509" s="881"/>
      <c r="AB509" s="881"/>
      <c r="AC509" s="881"/>
      <c r="AD509" s="881"/>
      <c r="AE509" s="881"/>
      <c r="AF509" s="881"/>
    </row>
    <row r="510" spans="1:32" x14ac:dyDescent="0.35">
      <c r="A510" s="881"/>
      <c r="B510" s="881"/>
      <c r="C510" s="881"/>
      <c r="D510" s="881"/>
      <c r="E510" s="881"/>
      <c r="F510" s="881"/>
      <c r="G510" s="881"/>
      <c r="H510" s="881"/>
      <c r="I510" s="881"/>
      <c r="J510" s="881"/>
      <c r="K510" s="881"/>
      <c r="L510" s="881"/>
      <c r="M510" s="881"/>
      <c r="N510" s="881"/>
      <c r="O510" s="881"/>
      <c r="P510" s="881"/>
      <c r="Q510" s="881"/>
      <c r="R510" s="881"/>
      <c r="S510" s="881"/>
      <c r="T510" s="881"/>
      <c r="U510" s="881"/>
      <c r="V510" s="881"/>
      <c r="W510" s="881"/>
      <c r="X510" s="881"/>
      <c r="Y510" s="881"/>
      <c r="Z510" s="881"/>
      <c r="AA510" s="881"/>
      <c r="AB510" s="881"/>
      <c r="AC510" s="881"/>
      <c r="AD510" s="881"/>
      <c r="AE510" s="881"/>
      <c r="AF510" s="881"/>
    </row>
    <row r="511" spans="1:32" x14ac:dyDescent="0.35">
      <c r="A511" s="881"/>
      <c r="B511" s="881"/>
      <c r="C511" s="881"/>
      <c r="D511" s="881"/>
      <c r="E511" s="881"/>
      <c r="F511" s="881"/>
      <c r="G511" s="881"/>
      <c r="H511" s="881"/>
      <c r="I511" s="881"/>
      <c r="J511" s="881"/>
      <c r="K511" s="881"/>
      <c r="L511" s="881"/>
      <c r="M511" s="881"/>
      <c r="N511" s="881"/>
      <c r="O511" s="881"/>
      <c r="P511" s="881"/>
      <c r="Q511" s="881"/>
      <c r="R511" s="881"/>
      <c r="S511" s="881"/>
      <c r="T511" s="881"/>
      <c r="U511" s="881"/>
      <c r="V511" s="881"/>
      <c r="W511" s="881"/>
      <c r="X511" s="881"/>
      <c r="Y511" s="881"/>
      <c r="Z511" s="881"/>
      <c r="AA511" s="881"/>
      <c r="AB511" s="881"/>
      <c r="AC511" s="881"/>
      <c r="AD511" s="881"/>
      <c r="AE511" s="881"/>
      <c r="AF511" s="881"/>
    </row>
    <row r="512" spans="1:32" x14ac:dyDescent="0.35">
      <c r="A512" s="881"/>
      <c r="B512" s="881"/>
      <c r="C512" s="881"/>
      <c r="D512" s="881"/>
      <c r="E512" s="881"/>
      <c r="F512" s="881"/>
      <c r="G512" s="881"/>
      <c r="H512" s="881"/>
      <c r="I512" s="881"/>
      <c r="J512" s="881"/>
      <c r="K512" s="881"/>
      <c r="L512" s="881"/>
      <c r="M512" s="881"/>
      <c r="N512" s="881"/>
      <c r="O512" s="881"/>
      <c r="P512" s="881"/>
      <c r="Q512" s="881"/>
      <c r="R512" s="881"/>
      <c r="S512" s="881"/>
      <c r="T512" s="881"/>
      <c r="U512" s="881"/>
      <c r="V512" s="881"/>
      <c r="W512" s="881"/>
      <c r="X512" s="881"/>
      <c r="Y512" s="881"/>
      <c r="Z512" s="881"/>
      <c r="AA512" s="881"/>
      <c r="AB512" s="881"/>
      <c r="AC512" s="881"/>
      <c r="AD512" s="881"/>
      <c r="AE512" s="881"/>
      <c r="AF512" s="881"/>
    </row>
    <row r="513" spans="1:32" x14ac:dyDescent="0.35">
      <c r="A513" s="881"/>
      <c r="B513" s="881"/>
      <c r="C513" s="881"/>
      <c r="D513" s="881"/>
      <c r="E513" s="881"/>
      <c r="F513" s="881"/>
      <c r="G513" s="881"/>
      <c r="H513" s="881"/>
      <c r="I513" s="881"/>
      <c r="J513" s="881"/>
      <c r="K513" s="881"/>
      <c r="L513" s="881"/>
      <c r="M513" s="881"/>
      <c r="N513" s="881"/>
      <c r="O513" s="881"/>
      <c r="P513" s="881"/>
      <c r="Q513" s="881"/>
      <c r="R513" s="881"/>
      <c r="S513" s="881"/>
      <c r="T513" s="881"/>
      <c r="U513" s="881"/>
      <c r="V513" s="881"/>
      <c r="W513" s="881"/>
      <c r="X513" s="881"/>
      <c r="Y513" s="881"/>
      <c r="Z513" s="881"/>
      <c r="AA513" s="881"/>
      <c r="AB513" s="881"/>
      <c r="AC513" s="881"/>
      <c r="AD513" s="881"/>
      <c r="AE513" s="881"/>
      <c r="AF513" s="881"/>
    </row>
    <row r="514" spans="1:32" x14ac:dyDescent="0.35">
      <c r="A514" s="881"/>
      <c r="B514" s="881"/>
      <c r="C514" s="881"/>
      <c r="D514" s="881"/>
      <c r="E514" s="881"/>
      <c r="F514" s="881"/>
      <c r="G514" s="881"/>
      <c r="H514" s="881"/>
      <c r="I514" s="881"/>
      <c r="J514" s="881"/>
      <c r="K514" s="881"/>
      <c r="L514" s="881"/>
      <c r="M514" s="881"/>
      <c r="N514" s="881"/>
      <c r="O514" s="881"/>
      <c r="P514" s="881"/>
      <c r="Q514" s="881"/>
      <c r="R514" s="881"/>
      <c r="S514" s="881"/>
      <c r="T514" s="881"/>
      <c r="U514" s="881"/>
      <c r="V514" s="881"/>
      <c r="W514" s="881"/>
      <c r="X514" s="881"/>
      <c r="Y514" s="881"/>
      <c r="Z514" s="881"/>
      <c r="AA514" s="881"/>
      <c r="AB514" s="881"/>
      <c r="AC514" s="881"/>
      <c r="AD514" s="881"/>
      <c r="AE514" s="881"/>
      <c r="AF514" s="881"/>
    </row>
    <row r="515" spans="1:32" x14ac:dyDescent="0.35">
      <c r="A515" s="881"/>
      <c r="B515" s="881"/>
      <c r="C515" s="881"/>
      <c r="D515" s="881"/>
      <c r="E515" s="881"/>
      <c r="F515" s="881"/>
      <c r="G515" s="881"/>
      <c r="H515" s="881"/>
      <c r="I515" s="881"/>
      <c r="J515" s="881"/>
      <c r="K515" s="881"/>
      <c r="L515" s="881"/>
      <c r="M515" s="881"/>
      <c r="N515" s="881"/>
      <c r="O515" s="881"/>
      <c r="P515" s="881"/>
      <c r="Q515" s="881"/>
      <c r="R515" s="881"/>
      <c r="S515" s="881"/>
      <c r="T515" s="881"/>
      <c r="U515" s="881"/>
      <c r="V515" s="881"/>
      <c r="W515" s="881"/>
      <c r="X515" s="881"/>
      <c r="Y515" s="881"/>
      <c r="Z515" s="881"/>
      <c r="AA515" s="881"/>
      <c r="AB515" s="881"/>
      <c r="AC515" s="881"/>
      <c r="AD515" s="881"/>
      <c r="AE515" s="881"/>
      <c r="AF515" s="881"/>
    </row>
    <row r="516" spans="1:32" x14ac:dyDescent="0.35">
      <c r="A516" s="881"/>
      <c r="B516" s="881"/>
      <c r="C516" s="881"/>
      <c r="D516" s="881"/>
      <c r="E516" s="881"/>
      <c r="F516" s="881"/>
      <c r="G516" s="881"/>
      <c r="H516" s="881"/>
      <c r="I516" s="881"/>
      <c r="J516" s="881"/>
      <c r="K516" s="881"/>
      <c r="L516" s="881"/>
      <c r="M516" s="881"/>
      <c r="N516" s="881"/>
      <c r="O516" s="881"/>
      <c r="P516" s="881"/>
      <c r="Q516" s="881"/>
      <c r="R516" s="881"/>
      <c r="S516" s="881"/>
      <c r="T516" s="881"/>
      <c r="U516" s="881"/>
      <c r="V516" s="881"/>
      <c r="W516" s="881"/>
      <c r="X516" s="881"/>
      <c r="Y516" s="881"/>
      <c r="Z516" s="881"/>
      <c r="AA516" s="881"/>
      <c r="AB516" s="881"/>
      <c r="AC516" s="881"/>
      <c r="AD516" s="881"/>
      <c r="AE516" s="881"/>
      <c r="AF516" s="881"/>
    </row>
    <row r="517" spans="1:32" x14ac:dyDescent="0.35">
      <c r="A517" s="881"/>
      <c r="B517" s="881"/>
      <c r="C517" s="881"/>
      <c r="D517" s="881"/>
      <c r="E517" s="881"/>
      <c r="F517" s="881"/>
      <c r="G517" s="881"/>
      <c r="H517" s="881"/>
      <c r="I517" s="881"/>
      <c r="J517" s="881"/>
      <c r="K517" s="881"/>
      <c r="L517" s="881"/>
      <c r="M517" s="881"/>
      <c r="N517" s="881"/>
      <c r="O517" s="881"/>
      <c r="P517" s="881"/>
      <c r="Q517" s="881"/>
      <c r="R517" s="881"/>
      <c r="S517" s="881"/>
      <c r="T517" s="881"/>
      <c r="U517" s="881"/>
      <c r="V517" s="881"/>
      <c r="W517" s="881"/>
      <c r="X517" s="881"/>
      <c r="Y517" s="881"/>
      <c r="Z517" s="881"/>
      <c r="AA517" s="881"/>
      <c r="AB517" s="881"/>
      <c r="AC517" s="881"/>
      <c r="AD517" s="881"/>
      <c r="AE517" s="881"/>
      <c r="AF517" s="881"/>
    </row>
    <row r="518" spans="1:32" x14ac:dyDescent="0.35">
      <c r="A518" s="881"/>
      <c r="B518" s="881"/>
      <c r="C518" s="881"/>
      <c r="D518" s="881"/>
      <c r="E518" s="881"/>
      <c r="F518" s="881"/>
      <c r="G518" s="881"/>
      <c r="H518" s="881"/>
      <c r="I518" s="881"/>
      <c r="J518" s="881"/>
      <c r="K518" s="881"/>
      <c r="L518" s="881"/>
      <c r="M518" s="881"/>
      <c r="N518" s="881"/>
      <c r="O518" s="881"/>
      <c r="P518" s="881"/>
      <c r="Q518" s="881"/>
      <c r="R518" s="881"/>
      <c r="S518" s="881"/>
      <c r="T518" s="881"/>
      <c r="U518" s="881"/>
      <c r="V518" s="881"/>
      <c r="W518" s="881"/>
      <c r="X518" s="881"/>
      <c r="Y518" s="881"/>
      <c r="Z518" s="881"/>
      <c r="AA518" s="881"/>
      <c r="AB518" s="881"/>
      <c r="AC518" s="881"/>
      <c r="AD518" s="881"/>
      <c r="AE518" s="881"/>
      <c r="AF518" s="881"/>
    </row>
    <row r="519" spans="1:32" x14ac:dyDescent="0.35">
      <c r="A519" s="881"/>
      <c r="B519" s="881"/>
      <c r="C519" s="881"/>
      <c r="D519" s="881"/>
      <c r="E519" s="881"/>
      <c r="F519" s="881"/>
      <c r="G519" s="881"/>
      <c r="H519" s="881"/>
      <c r="I519" s="881"/>
      <c r="J519" s="881"/>
      <c r="K519" s="881"/>
      <c r="L519" s="881"/>
      <c r="M519" s="881"/>
      <c r="N519" s="881"/>
      <c r="O519" s="881"/>
      <c r="P519" s="881"/>
      <c r="Q519" s="881"/>
      <c r="R519" s="881"/>
      <c r="S519" s="881"/>
      <c r="T519" s="881"/>
      <c r="U519" s="881"/>
      <c r="V519" s="881"/>
      <c r="W519" s="881"/>
      <c r="X519" s="881"/>
      <c r="Y519" s="881"/>
      <c r="Z519" s="881"/>
      <c r="AA519" s="881"/>
      <c r="AB519" s="881"/>
      <c r="AC519" s="881"/>
      <c r="AD519" s="881"/>
      <c r="AE519" s="881"/>
      <c r="AF519" s="881"/>
    </row>
    <row r="520" spans="1:32" x14ac:dyDescent="0.35">
      <c r="A520" s="881"/>
      <c r="B520" s="881"/>
      <c r="C520" s="881"/>
      <c r="D520" s="881"/>
      <c r="E520" s="881"/>
      <c r="F520" s="881"/>
      <c r="G520" s="881"/>
      <c r="H520" s="881"/>
      <c r="I520" s="881"/>
      <c r="J520" s="881"/>
      <c r="K520" s="881"/>
      <c r="L520" s="881"/>
      <c r="M520" s="881"/>
      <c r="N520" s="881"/>
      <c r="O520" s="881"/>
      <c r="P520" s="881"/>
      <c r="Q520" s="881"/>
      <c r="R520" s="881"/>
      <c r="S520" s="881"/>
      <c r="T520" s="881"/>
      <c r="U520" s="881"/>
      <c r="V520" s="881"/>
      <c r="W520" s="881"/>
      <c r="X520" s="881"/>
      <c r="Y520" s="881"/>
      <c r="Z520" s="881"/>
      <c r="AA520" s="881"/>
      <c r="AB520" s="881"/>
      <c r="AC520" s="881"/>
      <c r="AD520" s="881"/>
      <c r="AE520" s="881"/>
      <c r="AF520" s="881"/>
    </row>
    <row r="521" spans="1:32" x14ac:dyDescent="0.35">
      <c r="A521" s="881"/>
      <c r="B521" s="881"/>
      <c r="C521" s="881"/>
      <c r="D521" s="881"/>
      <c r="E521" s="881"/>
      <c r="F521" s="881"/>
      <c r="G521" s="881"/>
      <c r="H521" s="881"/>
      <c r="I521" s="881"/>
      <c r="J521" s="881"/>
      <c r="K521" s="881"/>
      <c r="L521" s="881"/>
      <c r="M521" s="881"/>
      <c r="N521" s="881"/>
      <c r="O521" s="881"/>
      <c r="P521" s="881"/>
      <c r="Q521" s="881"/>
      <c r="R521" s="881"/>
      <c r="S521" s="881"/>
      <c r="T521" s="881"/>
      <c r="U521" s="881"/>
      <c r="V521" s="881"/>
      <c r="W521" s="881"/>
      <c r="X521" s="881"/>
      <c r="Y521" s="881"/>
      <c r="Z521" s="881"/>
      <c r="AA521" s="881"/>
      <c r="AB521" s="881"/>
      <c r="AC521" s="881"/>
      <c r="AD521" s="881"/>
      <c r="AE521" s="881"/>
      <c r="AF521" s="881"/>
    </row>
    <row r="522" spans="1:32" x14ac:dyDescent="0.35">
      <c r="A522" s="881"/>
      <c r="B522" s="881"/>
      <c r="C522" s="881"/>
      <c r="D522" s="881"/>
      <c r="E522" s="881"/>
      <c r="F522" s="881"/>
      <c r="G522" s="881"/>
      <c r="H522" s="881"/>
      <c r="I522" s="881"/>
      <c r="J522" s="881"/>
      <c r="K522" s="881"/>
      <c r="L522" s="881"/>
      <c r="M522" s="881"/>
      <c r="N522" s="881"/>
      <c r="O522" s="881"/>
      <c r="P522" s="881"/>
      <c r="Q522" s="881"/>
      <c r="R522" s="881"/>
      <c r="S522" s="881"/>
      <c r="T522" s="881"/>
      <c r="U522" s="881"/>
      <c r="V522" s="881"/>
      <c r="W522" s="881"/>
      <c r="X522" s="881"/>
      <c r="Y522" s="881"/>
      <c r="Z522" s="881"/>
      <c r="AA522" s="881"/>
      <c r="AB522" s="881"/>
      <c r="AC522" s="881"/>
      <c r="AD522" s="881"/>
      <c r="AE522" s="881"/>
      <c r="AF522" s="881"/>
    </row>
    <row r="523" spans="1:32" x14ac:dyDescent="0.35">
      <c r="A523" s="881"/>
      <c r="B523" s="881"/>
      <c r="C523" s="881"/>
      <c r="D523" s="881"/>
      <c r="E523" s="881"/>
      <c r="F523" s="881"/>
      <c r="G523" s="881"/>
      <c r="H523" s="881"/>
      <c r="I523" s="881"/>
      <c r="J523" s="881"/>
      <c r="K523" s="881"/>
      <c r="L523" s="881"/>
      <c r="M523" s="881"/>
      <c r="N523" s="881"/>
      <c r="O523" s="881"/>
      <c r="P523" s="881"/>
      <c r="Q523" s="881"/>
      <c r="R523" s="881"/>
      <c r="S523" s="881"/>
      <c r="T523" s="881"/>
      <c r="U523" s="881"/>
      <c r="V523" s="881"/>
      <c r="W523" s="881"/>
      <c r="X523" s="881"/>
      <c r="Y523" s="881"/>
      <c r="Z523" s="881"/>
      <c r="AA523" s="881"/>
      <c r="AB523" s="881"/>
      <c r="AC523" s="881"/>
      <c r="AD523" s="881"/>
      <c r="AE523" s="881"/>
      <c r="AF523" s="881"/>
    </row>
    <row r="524" spans="1:32" x14ac:dyDescent="0.35">
      <c r="A524" s="881"/>
      <c r="B524" s="881"/>
      <c r="C524" s="881"/>
      <c r="D524" s="881"/>
      <c r="E524" s="881"/>
      <c r="F524" s="881"/>
      <c r="G524" s="881"/>
      <c r="H524" s="881"/>
      <c r="I524" s="881"/>
      <c r="J524" s="881"/>
      <c r="K524" s="881"/>
      <c r="L524" s="881"/>
      <c r="M524" s="881"/>
      <c r="N524" s="881"/>
      <c r="O524" s="881"/>
      <c r="P524" s="881"/>
      <c r="Q524" s="881"/>
      <c r="R524" s="881"/>
      <c r="S524" s="881"/>
      <c r="T524" s="881"/>
      <c r="U524" s="881"/>
      <c r="V524" s="881"/>
      <c r="W524" s="881"/>
      <c r="X524" s="881"/>
      <c r="Y524" s="881"/>
      <c r="Z524" s="881"/>
      <c r="AA524" s="881"/>
      <c r="AB524" s="881"/>
      <c r="AC524" s="881"/>
      <c r="AD524" s="881"/>
      <c r="AE524" s="881"/>
      <c r="AF524" s="881"/>
    </row>
    <row r="525" spans="1:32" x14ac:dyDescent="0.35">
      <c r="A525" s="881"/>
      <c r="B525" s="881"/>
      <c r="C525" s="881"/>
      <c r="D525" s="881"/>
      <c r="E525" s="881"/>
      <c r="F525" s="881"/>
      <c r="G525" s="881"/>
      <c r="H525" s="881"/>
      <c r="I525" s="881"/>
      <c r="J525" s="881"/>
      <c r="K525" s="881"/>
      <c r="L525" s="881"/>
      <c r="M525" s="881"/>
      <c r="N525" s="881"/>
      <c r="O525" s="881"/>
      <c r="P525" s="881"/>
      <c r="Q525" s="881"/>
      <c r="R525" s="881"/>
      <c r="S525" s="881"/>
      <c r="T525" s="881"/>
      <c r="U525" s="881"/>
      <c r="V525" s="881"/>
      <c r="W525" s="881"/>
      <c r="X525" s="881"/>
      <c r="Y525" s="881"/>
      <c r="Z525" s="881"/>
      <c r="AA525" s="881"/>
      <c r="AB525" s="881"/>
      <c r="AC525" s="881"/>
      <c r="AD525" s="881"/>
      <c r="AE525" s="881"/>
      <c r="AF525" s="881"/>
    </row>
    <row r="526" spans="1:32" x14ac:dyDescent="0.35">
      <c r="A526" s="881"/>
      <c r="B526" s="881"/>
      <c r="C526" s="881"/>
      <c r="D526" s="881"/>
      <c r="E526" s="881"/>
      <c r="F526" s="881"/>
      <c r="G526" s="881"/>
      <c r="H526" s="881"/>
      <c r="I526" s="881"/>
      <c r="J526" s="881"/>
      <c r="K526" s="881"/>
      <c r="L526" s="881"/>
      <c r="M526" s="881"/>
      <c r="N526" s="881"/>
      <c r="O526" s="881"/>
      <c r="P526" s="881"/>
      <c r="Q526" s="881"/>
      <c r="R526" s="881"/>
      <c r="S526" s="881"/>
      <c r="T526" s="881"/>
      <c r="U526" s="881"/>
      <c r="V526" s="881"/>
      <c r="W526" s="881"/>
      <c r="X526" s="881"/>
      <c r="Y526" s="881"/>
      <c r="Z526" s="881"/>
      <c r="AA526" s="881"/>
      <c r="AB526" s="881"/>
      <c r="AC526" s="881"/>
      <c r="AD526" s="881"/>
      <c r="AE526" s="881"/>
      <c r="AF526" s="881"/>
    </row>
    <row r="527" spans="1:32" x14ac:dyDescent="0.35">
      <c r="A527" s="881"/>
      <c r="B527" s="881"/>
      <c r="C527" s="881"/>
      <c r="D527" s="881"/>
      <c r="E527" s="881"/>
      <c r="F527" s="881"/>
      <c r="G527" s="881"/>
      <c r="H527" s="881"/>
      <c r="I527" s="881"/>
      <c r="J527" s="881"/>
      <c r="K527" s="881"/>
      <c r="L527" s="881"/>
      <c r="M527" s="881"/>
      <c r="N527" s="881"/>
      <c r="O527" s="881"/>
      <c r="P527" s="881"/>
      <c r="Q527" s="881"/>
      <c r="R527" s="881"/>
      <c r="S527" s="881"/>
      <c r="T527" s="881"/>
      <c r="U527" s="881"/>
      <c r="V527" s="881"/>
      <c r="W527" s="881"/>
      <c r="X527" s="881"/>
      <c r="Y527" s="881"/>
      <c r="Z527" s="881"/>
      <c r="AA527" s="881"/>
      <c r="AB527" s="881"/>
      <c r="AC527" s="881"/>
      <c r="AD527" s="881"/>
      <c r="AE527" s="881"/>
      <c r="AF527" s="881"/>
    </row>
    <row r="528" spans="1:32" x14ac:dyDescent="0.35">
      <c r="A528" s="881"/>
      <c r="B528" s="881"/>
      <c r="C528" s="881"/>
      <c r="D528" s="881"/>
      <c r="E528" s="881"/>
      <c r="F528" s="881"/>
      <c r="G528" s="881"/>
      <c r="H528" s="881"/>
      <c r="I528" s="881"/>
      <c r="J528" s="881"/>
      <c r="K528" s="881"/>
      <c r="L528" s="881"/>
      <c r="M528" s="881"/>
      <c r="N528" s="881"/>
      <c r="O528" s="881"/>
      <c r="P528" s="881"/>
      <c r="Q528" s="881"/>
      <c r="R528" s="881"/>
      <c r="S528" s="881"/>
      <c r="T528" s="881"/>
      <c r="U528" s="881"/>
      <c r="V528" s="881"/>
      <c r="W528" s="881"/>
      <c r="X528" s="881"/>
      <c r="Y528" s="881"/>
      <c r="Z528" s="881"/>
      <c r="AA528" s="881"/>
      <c r="AB528" s="881"/>
      <c r="AC528" s="881"/>
      <c r="AD528" s="881"/>
      <c r="AE528" s="881"/>
      <c r="AF528" s="881"/>
    </row>
    <row r="529" spans="1:32" x14ac:dyDescent="0.35">
      <c r="A529" s="881"/>
      <c r="B529" s="881"/>
      <c r="C529" s="881"/>
      <c r="D529" s="881"/>
      <c r="E529" s="881"/>
      <c r="F529" s="881"/>
      <c r="G529" s="881"/>
      <c r="H529" s="881"/>
      <c r="I529" s="881"/>
      <c r="J529" s="881"/>
      <c r="K529" s="881"/>
      <c r="L529" s="881"/>
      <c r="M529" s="881"/>
      <c r="N529" s="881"/>
      <c r="O529" s="881"/>
      <c r="P529" s="881"/>
      <c r="Q529" s="881"/>
      <c r="R529" s="881"/>
      <c r="S529" s="881"/>
      <c r="T529" s="881"/>
      <c r="U529" s="881"/>
      <c r="V529" s="881"/>
      <c r="W529" s="881"/>
      <c r="X529" s="881"/>
      <c r="Y529" s="881"/>
      <c r="Z529" s="881"/>
      <c r="AA529" s="881"/>
      <c r="AB529" s="881"/>
      <c r="AC529" s="881"/>
      <c r="AD529" s="881"/>
      <c r="AE529" s="881"/>
      <c r="AF529" s="881"/>
    </row>
    <row r="530" spans="1:32" x14ac:dyDescent="0.35">
      <c r="A530" s="881"/>
      <c r="B530" s="881"/>
      <c r="C530" s="881"/>
      <c r="D530" s="881"/>
      <c r="E530" s="881"/>
      <c r="F530" s="881"/>
      <c r="G530" s="881"/>
      <c r="H530" s="881"/>
      <c r="I530" s="881"/>
      <c r="J530" s="881"/>
      <c r="K530" s="881"/>
      <c r="L530" s="881"/>
      <c r="M530" s="881"/>
      <c r="N530" s="881"/>
      <c r="O530" s="881"/>
      <c r="P530" s="881"/>
      <c r="Q530" s="881"/>
      <c r="R530" s="881"/>
      <c r="S530" s="881"/>
      <c r="T530" s="881"/>
      <c r="U530" s="881"/>
      <c r="V530" s="881"/>
      <c r="W530" s="881"/>
      <c r="X530" s="881"/>
      <c r="Y530" s="881"/>
      <c r="Z530" s="881"/>
      <c r="AA530" s="881"/>
      <c r="AB530" s="881"/>
      <c r="AC530" s="881"/>
      <c r="AD530" s="881"/>
      <c r="AE530" s="881"/>
      <c r="AF530" s="881"/>
    </row>
    <row r="531" spans="1:32" x14ac:dyDescent="0.35">
      <c r="A531" s="881"/>
      <c r="B531" s="881"/>
      <c r="C531" s="881"/>
      <c r="D531" s="881"/>
      <c r="E531" s="881"/>
      <c r="F531" s="881"/>
      <c r="G531" s="881"/>
      <c r="H531" s="881"/>
      <c r="I531" s="881"/>
      <c r="J531" s="881"/>
      <c r="K531" s="881"/>
      <c r="L531" s="881"/>
      <c r="M531" s="881"/>
      <c r="N531" s="881"/>
      <c r="O531" s="881"/>
      <c r="P531" s="881"/>
      <c r="Q531" s="881"/>
      <c r="R531" s="881"/>
      <c r="S531" s="881"/>
      <c r="T531" s="881"/>
      <c r="U531" s="881"/>
      <c r="V531" s="881"/>
      <c r="W531" s="881"/>
      <c r="X531" s="881"/>
      <c r="Y531" s="881"/>
      <c r="Z531" s="881"/>
      <c r="AA531" s="881"/>
      <c r="AB531" s="881"/>
      <c r="AC531" s="881"/>
      <c r="AD531" s="881"/>
      <c r="AE531" s="881"/>
      <c r="AF531" s="881"/>
    </row>
    <row r="532" spans="1:32" x14ac:dyDescent="0.35">
      <c r="A532" s="881"/>
      <c r="B532" s="881"/>
      <c r="C532" s="881"/>
      <c r="D532" s="881"/>
      <c r="E532" s="881"/>
      <c r="F532" s="881"/>
      <c r="G532" s="881"/>
      <c r="H532" s="881"/>
      <c r="I532" s="881"/>
      <c r="J532" s="881"/>
      <c r="K532" s="881"/>
      <c r="L532" s="881"/>
      <c r="M532" s="881"/>
      <c r="N532" s="881"/>
      <c r="O532" s="881"/>
      <c r="P532" s="881"/>
      <c r="Q532" s="881"/>
      <c r="R532" s="881"/>
      <c r="S532" s="881"/>
      <c r="T532" s="881"/>
      <c r="U532" s="881"/>
      <c r="V532" s="881"/>
      <c r="W532" s="881"/>
      <c r="X532" s="881"/>
      <c r="Y532" s="881"/>
      <c r="Z532" s="881"/>
      <c r="AA532" s="881"/>
      <c r="AB532" s="881"/>
      <c r="AC532" s="881"/>
      <c r="AD532" s="881"/>
      <c r="AE532" s="881"/>
      <c r="AF532" s="881"/>
    </row>
    <row r="533" spans="1:32" x14ac:dyDescent="0.35">
      <c r="A533" s="881"/>
      <c r="B533" s="881"/>
      <c r="C533" s="881"/>
      <c r="D533" s="881"/>
      <c r="E533" s="881"/>
      <c r="F533" s="881"/>
      <c r="G533" s="881"/>
      <c r="H533" s="881"/>
      <c r="I533" s="881"/>
      <c r="J533" s="881"/>
      <c r="K533" s="881"/>
      <c r="L533" s="881"/>
      <c r="M533" s="881"/>
      <c r="N533" s="881"/>
      <c r="O533" s="881"/>
      <c r="P533" s="881"/>
      <c r="Q533" s="881"/>
      <c r="R533" s="881"/>
      <c r="S533" s="881"/>
      <c r="T533" s="881"/>
      <c r="U533" s="881"/>
      <c r="V533" s="881"/>
      <c r="W533" s="881"/>
      <c r="X533" s="881"/>
      <c r="Y533" s="881"/>
      <c r="Z533" s="881"/>
      <c r="AA533" s="881"/>
      <c r="AB533" s="881"/>
      <c r="AC533" s="881"/>
      <c r="AD533" s="881"/>
      <c r="AE533" s="881"/>
      <c r="AF533" s="881"/>
    </row>
    <row r="534" spans="1:32" x14ac:dyDescent="0.35">
      <c r="A534" s="881"/>
      <c r="B534" s="881"/>
      <c r="C534" s="881"/>
      <c r="D534" s="881"/>
      <c r="E534" s="881"/>
      <c r="F534" s="881"/>
      <c r="G534" s="881"/>
      <c r="H534" s="881"/>
      <c r="I534" s="881"/>
      <c r="J534" s="881"/>
      <c r="K534" s="881"/>
      <c r="L534" s="881"/>
      <c r="M534" s="881"/>
      <c r="N534" s="881"/>
      <c r="O534" s="881"/>
      <c r="P534" s="881"/>
      <c r="Q534" s="881"/>
      <c r="R534" s="881"/>
      <c r="S534" s="881"/>
      <c r="T534" s="881"/>
      <c r="U534" s="881"/>
      <c r="V534" s="881"/>
      <c r="W534" s="881"/>
      <c r="X534" s="881"/>
      <c r="Y534" s="881"/>
      <c r="Z534" s="881"/>
      <c r="AA534" s="881"/>
      <c r="AB534" s="881"/>
      <c r="AC534" s="881"/>
      <c r="AD534" s="881"/>
      <c r="AE534" s="881"/>
      <c r="AF534" s="881"/>
    </row>
    <row r="535" spans="1:32" x14ac:dyDescent="0.35">
      <c r="A535" s="881"/>
      <c r="B535" s="881"/>
      <c r="C535" s="881"/>
      <c r="D535" s="881"/>
      <c r="E535" s="881"/>
      <c r="F535" s="881"/>
      <c r="G535" s="881"/>
      <c r="H535" s="881"/>
      <c r="I535" s="881"/>
      <c r="J535" s="881"/>
      <c r="K535" s="881"/>
      <c r="L535" s="881"/>
      <c r="M535" s="881"/>
      <c r="N535" s="881"/>
      <c r="O535" s="881"/>
      <c r="P535" s="881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1"/>
      <c r="AF535" s="881"/>
    </row>
    <row r="536" spans="1:32" x14ac:dyDescent="0.35">
      <c r="A536" s="881"/>
      <c r="B536" s="881"/>
      <c r="C536" s="881"/>
      <c r="D536" s="881"/>
      <c r="E536" s="881"/>
      <c r="F536" s="881"/>
      <c r="G536" s="881"/>
      <c r="H536" s="881"/>
      <c r="I536" s="881"/>
      <c r="J536" s="881"/>
      <c r="K536" s="881"/>
      <c r="L536" s="881"/>
      <c r="M536" s="881"/>
      <c r="N536" s="881"/>
      <c r="O536" s="881"/>
      <c r="P536" s="881"/>
      <c r="Q536" s="881"/>
      <c r="R536" s="881"/>
      <c r="S536" s="881"/>
      <c r="T536" s="881"/>
      <c r="U536" s="881"/>
      <c r="V536" s="881"/>
      <c r="W536" s="881"/>
      <c r="X536" s="881"/>
      <c r="Y536" s="881"/>
      <c r="Z536" s="881"/>
      <c r="AA536" s="881"/>
      <c r="AB536" s="881"/>
      <c r="AC536" s="881"/>
      <c r="AD536" s="881"/>
      <c r="AE536" s="881"/>
      <c r="AF536" s="881"/>
    </row>
    <row r="537" spans="1:32" x14ac:dyDescent="0.35">
      <c r="A537" s="881"/>
      <c r="B537" s="881"/>
      <c r="C537" s="881"/>
      <c r="D537" s="881"/>
      <c r="E537" s="881"/>
      <c r="F537" s="881"/>
      <c r="G537" s="881"/>
      <c r="H537" s="881"/>
      <c r="I537" s="881"/>
      <c r="J537" s="881"/>
      <c r="K537" s="881"/>
      <c r="L537" s="881"/>
      <c r="M537" s="881"/>
      <c r="N537" s="881"/>
      <c r="O537" s="881"/>
      <c r="P537" s="881"/>
      <c r="Q537" s="881"/>
      <c r="R537" s="881"/>
      <c r="S537" s="881"/>
      <c r="T537" s="881"/>
      <c r="U537" s="881"/>
      <c r="V537" s="881"/>
      <c r="W537" s="881"/>
      <c r="X537" s="881"/>
      <c r="Y537" s="881"/>
      <c r="Z537" s="881"/>
      <c r="AA537" s="881"/>
      <c r="AB537" s="881"/>
      <c r="AC537" s="881"/>
      <c r="AD537" s="881"/>
      <c r="AE537" s="881"/>
      <c r="AF537" s="881"/>
    </row>
    <row r="538" spans="1:32" x14ac:dyDescent="0.35">
      <c r="A538" s="881"/>
      <c r="B538" s="881"/>
      <c r="C538" s="881"/>
      <c r="D538" s="881"/>
      <c r="E538" s="881"/>
      <c r="F538" s="881"/>
      <c r="G538" s="881"/>
      <c r="H538" s="881"/>
      <c r="I538" s="881"/>
      <c r="J538" s="881"/>
      <c r="K538" s="881"/>
      <c r="L538" s="881"/>
      <c r="M538" s="881"/>
      <c r="N538" s="881"/>
      <c r="O538" s="881"/>
      <c r="P538" s="881"/>
      <c r="Q538" s="881"/>
      <c r="R538" s="881"/>
      <c r="S538" s="881"/>
      <c r="T538" s="881"/>
      <c r="U538" s="881"/>
      <c r="V538" s="881"/>
      <c r="W538" s="881"/>
      <c r="X538" s="881"/>
      <c r="Y538" s="881"/>
      <c r="Z538" s="881"/>
      <c r="AA538" s="881"/>
      <c r="AB538" s="881"/>
      <c r="AC538" s="881"/>
      <c r="AD538" s="881"/>
      <c r="AE538" s="881"/>
      <c r="AF538" s="881"/>
    </row>
    <row r="539" spans="1:32" x14ac:dyDescent="0.35">
      <c r="A539" s="881"/>
      <c r="B539" s="881"/>
      <c r="C539" s="881"/>
      <c r="D539" s="881"/>
      <c r="E539" s="881"/>
      <c r="F539" s="881"/>
      <c r="G539" s="881"/>
      <c r="H539" s="881"/>
      <c r="I539" s="881"/>
      <c r="J539" s="881"/>
      <c r="K539" s="881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</row>
    <row r="540" spans="1:32" x14ac:dyDescent="0.35">
      <c r="A540" s="881"/>
      <c r="B540" s="881"/>
      <c r="C540" s="881"/>
      <c r="D540" s="881"/>
      <c r="E540" s="881"/>
      <c r="F540" s="881"/>
      <c r="G540" s="881"/>
      <c r="H540" s="881"/>
      <c r="I540" s="881"/>
      <c r="J540" s="881"/>
      <c r="K540" s="881"/>
      <c r="L540" s="881"/>
      <c r="M540" s="881"/>
      <c r="N540" s="881"/>
      <c r="O540" s="881"/>
      <c r="P540" s="881"/>
      <c r="Q540" s="881"/>
      <c r="R540" s="881"/>
      <c r="S540" s="881"/>
      <c r="T540" s="881"/>
      <c r="U540" s="881"/>
      <c r="V540" s="881"/>
      <c r="W540" s="881"/>
      <c r="X540" s="881"/>
      <c r="Y540" s="881"/>
      <c r="Z540" s="881"/>
      <c r="AA540" s="881"/>
      <c r="AB540" s="881"/>
      <c r="AC540" s="881"/>
      <c r="AD540" s="881"/>
      <c r="AE540" s="881"/>
      <c r="AF540" s="881"/>
    </row>
    <row r="541" spans="1:32" x14ac:dyDescent="0.35">
      <c r="A541" s="881"/>
      <c r="B541" s="881"/>
      <c r="C541" s="881"/>
      <c r="D541" s="881"/>
      <c r="E541" s="881"/>
      <c r="F541" s="881"/>
      <c r="G541" s="881"/>
      <c r="H541" s="881"/>
      <c r="I541" s="881"/>
      <c r="J541" s="881"/>
      <c r="K541" s="881"/>
      <c r="L541" s="881"/>
      <c r="M541" s="881"/>
      <c r="N541" s="881"/>
      <c r="O541" s="881"/>
      <c r="P541" s="881"/>
      <c r="Q541" s="881"/>
      <c r="R541" s="881"/>
      <c r="S541" s="881"/>
      <c r="T541" s="881"/>
      <c r="U541" s="881"/>
      <c r="V541" s="881"/>
      <c r="W541" s="881"/>
      <c r="X541" s="881"/>
      <c r="Y541" s="881"/>
      <c r="Z541" s="881"/>
      <c r="AA541" s="881"/>
      <c r="AB541" s="881"/>
      <c r="AC541" s="881"/>
      <c r="AD541" s="881"/>
      <c r="AE541" s="881"/>
      <c r="AF541" s="881"/>
    </row>
    <row r="542" spans="1:32" x14ac:dyDescent="0.35">
      <c r="A542" s="881"/>
      <c r="B542" s="881"/>
      <c r="C542" s="881"/>
      <c r="D542" s="881"/>
      <c r="E542" s="881"/>
      <c r="F542" s="881"/>
      <c r="G542" s="881"/>
      <c r="H542" s="881"/>
      <c r="I542" s="881"/>
      <c r="J542" s="881"/>
      <c r="K542" s="881"/>
      <c r="L542" s="881"/>
      <c r="M542" s="881"/>
      <c r="N542" s="881"/>
      <c r="O542" s="881"/>
      <c r="P542" s="881"/>
      <c r="Q542" s="881"/>
      <c r="R542" s="881"/>
      <c r="S542" s="881"/>
      <c r="T542" s="881"/>
      <c r="U542" s="881"/>
      <c r="V542" s="881"/>
      <c r="W542" s="881"/>
      <c r="X542" s="881"/>
      <c r="Y542" s="881"/>
      <c r="Z542" s="881"/>
      <c r="AA542" s="881"/>
      <c r="AB542" s="881"/>
      <c r="AC542" s="881"/>
      <c r="AD542" s="881"/>
      <c r="AE542" s="881"/>
      <c r="AF542" s="881"/>
    </row>
    <row r="543" spans="1:32" x14ac:dyDescent="0.35">
      <c r="A543" s="881"/>
      <c r="B543" s="881"/>
      <c r="C543" s="881"/>
      <c r="D543" s="881"/>
      <c r="E543" s="881"/>
      <c r="F543" s="881"/>
      <c r="G543" s="881"/>
      <c r="H543" s="881"/>
      <c r="I543" s="881"/>
      <c r="J543" s="881"/>
      <c r="K543" s="881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</row>
    <row r="544" spans="1:32" x14ac:dyDescent="0.35">
      <c r="A544" s="881"/>
      <c r="B544" s="881"/>
      <c r="C544" s="881"/>
      <c r="D544" s="881"/>
      <c r="E544" s="881"/>
      <c r="F544" s="881"/>
      <c r="G544" s="881"/>
      <c r="H544" s="881"/>
      <c r="I544" s="881"/>
      <c r="J544" s="881"/>
      <c r="K544" s="881"/>
      <c r="L544" s="881"/>
      <c r="M544" s="881"/>
      <c r="N544" s="881"/>
      <c r="O544" s="881"/>
      <c r="P544" s="881"/>
      <c r="Q544" s="881"/>
      <c r="R544" s="881"/>
      <c r="S544" s="881"/>
      <c r="T544" s="881"/>
      <c r="U544" s="881"/>
      <c r="V544" s="881"/>
      <c r="W544" s="881"/>
      <c r="X544" s="881"/>
      <c r="Y544" s="881"/>
      <c r="Z544" s="881"/>
      <c r="AA544" s="881"/>
      <c r="AB544" s="881"/>
      <c r="AC544" s="881"/>
      <c r="AD544" s="881"/>
      <c r="AE544" s="881"/>
      <c r="AF544" s="881"/>
    </row>
    <row r="545" spans="1:32" x14ac:dyDescent="0.35">
      <c r="A545" s="881"/>
      <c r="B545" s="881"/>
      <c r="C545" s="881"/>
      <c r="D545" s="881"/>
      <c r="E545" s="881"/>
      <c r="F545" s="881"/>
      <c r="G545" s="881"/>
      <c r="H545" s="881"/>
      <c r="I545" s="881"/>
      <c r="J545" s="881"/>
      <c r="K545" s="881"/>
      <c r="L545" s="881"/>
      <c r="M545" s="881"/>
      <c r="N545" s="881"/>
      <c r="O545" s="881"/>
      <c r="P545" s="881"/>
      <c r="Q545" s="881"/>
      <c r="R545" s="881"/>
      <c r="S545" s="881"/>
      <c r="T545" s="881"/>
      <c r="U545" s="881"/>
      <c r="V545" s="881"/>
      <c r="W545" s="881"/>
      <c r="X545" s="881"/>
      <c r="Y545" s="881"/>
      <c r="Z545" s="881"/>
      <c r="AA545" s="881"/>
      <c r="AB545" s="881"/>
      <c r="AC545" s="881"/>
      <c r="AD545" s="881"/>
      <c r="AE545" s="881"/>
      <c r="AF545" s="881"/>
    </row>
    <row r="546" spans="1:32" x14ac:dyDescent="0.35">
      <c r="A546" s="881"/>
      <c r="B546" s="881"/>
      <c r="C546" s="881"/>
      <c r="D546" s="881"/>
      <c r="E546" s="881"/>
      <c r="F546" s="881"/>
      <c r="G546" s="881"/>
      <c r="H546" s="881"/>
      <c r="I546" s="881"/>
      <c r="J546" s="881"/>
      <c r="K546" s="881"/>
      <c r="L546" s="881"/>
      <c r="M546" s="881"/>
      <c r="N546" s="881"/>
      <c r="O546" s="881"/>
      <c r="P546" s="881"/>
      <c r="Q546" s="881"/>
      <c r="R546" s="881"/>
      <c r="S546" s="881"/>
      <c r="T546" s="881"/>
      <c r="U546" s="881"/>
      <c r="V546" s="881"/>
      <c r="W546" s="881"/>
      <c r="X546" s="881"/>
      <c r="Y546" s="881"/>
      <c r="Z546" s="881"/>
      <c r="AA546" s="881"/>
      <c r="AB546" s="881"/>
      <c r="AC546" s="881"/>
      <c r="AD546" s="881"/>
      <c r="AE546" s="881"/>
      <c r="AF546" s="881"/>
    </row>
    <row r="547" spans="1:32" x14ac:dyDescent="0.35">
      <c r="A547" s="881"/>
      <c r="B547" s="881"/>
      <c r="C547" s="881"/>
      <c r="D547" s="881"/>
      <c r="E547" s="881"/>
      <c r="F547" s="881"/>
      <c r="G547" s="881"/>
      <c r="H547" s="881"/>
      <c r="I547" s="881"/>
      <c r="J547" s="881"/>
      <c r="K547" s="881"/>
      <c r="L547" s="881"/>
      <c r="M547" s="881"/>
      <c r="N547" s="881"/>
      <c r="O547" s="881"/>
      <c r="P547" s="881"/>
      <c r="Q547" s="881"/>
      <c r="R547" s="881"/>
      <c r="S547" s="881"/>
      <c r="T547" s="881"/>
      <c r="U547" s="881"/>
      <c r="V547" s="881"/>
      <c r="W547" s="881"/>
      <c r="X547" s="881"/>
      <c r="Y547" s="881"/>
      <c r="Z547" s="881"/>
      <c r="AA547" s="881"/>
      <c r="AB547" s="881"/>
      <c r="AC547" s="881"/>
      <c r="AD547" s="881"/>
      <c r="AE547" s="881"/>
      <c r="AF547" s="881"/>
    </row>
    <row r="548" spans="1:32" x14ac:dyDescent="0.35">
      <c r="A548" s="881"/>
      <c r="B548" s="881"/>
      <c r="C548" s="881"/>
      <c r="D548" s="881"/>
      <c r="E548" s="881"/>
      <c r="F548" s="881"/>
      <c r="G548" s="881"/>
      <c r="H548" s="881"/>
      <c r="I548" s="881"/>
      <c r="J548" s="881"/>
      <c r="K548" s="881"/>
      <c r="L548" s="881"/>
      <c r="M548" s="881"/>
      <c r="N548" s="881"/>
      <c r="O548" s="881"/>
      <c r="P548" s="881"/>
      <c r="Q548" s="881"/>
      <c r="R548" s="881"/>
      <c r="S548" s="881"/>
      <c r="T548" s="881"/>
      <c r="U548" s="881"/>
      <c r="V548" s="881"/>
      <c r="W548" s="881"/>
      <c r="X548" s="881"/>
      <c r="Y548" s="881"/>
      <c r="Z548" s="881"/>
      <c r="AA548" s="881"/>
      <c r="AB548" s="881"/>
      <c r="AC548" s="881"/>
      <c r="AD548" s="881"/>
      <c r="AE548" s="881"/>
      <c r="AF548" s="881"/>
    </row>
    <row r="549" spans="1:32" x14ac:dyDescent="0.35">
      <c r="A549" s="881"/>
      <c r="B549" s="881"/>
      <c r="C549" s="881"/>
      <c r="D549" s="881"/>
      <c r="E549" s="881"/>
      <c r="F549" s="881"/>
      <c r="G549" s="881"/>
      <c r="H549" s="881"/>
      <c r="I549" s="881"/>
      <c r="J549" s="881"/>
      <c r="K549" s="881"/>
      <c r="L549" s="881"/>
      <c r="M549" s="881"/>
      <c r="N549" s="881"/>
      <c r="O549" s="881"/>
      <c r="P549" s="881"/>
      <c r="Q549" s="881"/>
      <c r="R549" s="881"/>
      <c r="S549" s="881"/>
      <c r="T549" s="881"/>
      <c r="U549" s="881"/>
      <c r="V549" s="881"/>
      <c r="W549" s="881"/>
      <c r="X549" s="881"/>
      <c r="Y549" s="881"/>
      <c r="Z549" s="881"/>
      <c r="AA549" s="881"/>
      <c r="AB549" s="881"/>
      <c r="AC549" s="881"/>
      <c r="AD549" s="881"/>
      <c r="AE549" s="881"/>
      <c r="AF549" s="881"/>
    </row>
    <row r="550" spans="1:32" x14ac:dyDescent="0.35">
      <c r="A550" s="881"/>
      <c r="B550" s="881"/>
      <c r="C550" s="881"/>
      <c r="D550" s="881"/>
      <c r="E550" s="881"/>
      <c r="F550" s="881"/>
      <c r="G550" s="881"/>
      <c r="H550" s="881"/>
      <c r="I550" s="881"/>
      <c r="J550" s="881"/>
      <c r="K550" s="881"/>
      <c r="L550" s="881"/>
      <c r="M550" s="881"/>
      <c r="N550" s="881"/>
      <c r="O550" s="881"/>
      <c r="P550" s="881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1"/>
      <c r="AF550" s="881"/>
    </row>
    <row r="551" spans="1:32" x14ac:dyDescent="0.35">
      <c r="A551" s="881"/>
      <c r="B551" s="881"/>
      <c r="C551" s="881"/>
      <c r="D551" s="881"/>
      <c r="E551" s="881"/>
      <c r="F551" s="881"/>
      <c r="G551" s="881"/>
      <c r="H551" s="881"/>
      <c r="I551" s="881"/>
      <c r="J551" s="881"/>
      <c r="K551" s="881"/>
      <c r="L551" s="881"/>
      <c r="M551" s="881"/>
      <c r="N551" s="881"/>
      <c r="O551" s="881"/>
      <c r="P551" s="881"/>
      <c r="Q551" s="881"/>
      <c r="R551" s="881"/>
      <c r="S551" s="881"/>
      <c r="T551" s="881"/>
      <c r="U551" s="881"/>
      <c r="V551" s="881"/>
      <c r="W551" s="881"/>
      <c r="X551" s="881"/>
      <c r="Y551" s="881"/>
      <c r="Z551" s="881"/>
      <c r="AA551" s="881"/>
      <c r="AB551" s="881"/>
      <c r="AC551" s="881"/>
      <c r="AD551" s="881"/>
      <c r="AE551" s="881"/>
      <c r="AF551" s="881"/>
    </row>
    <row r="552" spans="1:32" x14ac:dyDescent="0.35">
      <c r="A552" s="881"/>
      <c r="B552" s="881"/>
      <c r="C552" s="881"/>
      <c r="D552" s="881"/>
      <c r="E552" s="881"/>
      <c r="F552" s="881"/>
      <c r="G552" s="881"/>
      <c r="H552" s="881"/>
      <c r="I552" s="881"/>
      <c r="J552" s="881"/>
      <c r="K552" s="881"/>
      <c r="L552" s="881"/>
      <c r="M552" s="881"/>
      <c r="N552" s="881"/>
      <c r="O552" s="881"/>
      <c r="P552" s="881"/>
      <c r="Q552" s="881"/>
      <c r="R552" s="881"/>
      <c r="S552" s="881"/>
      <c r="T552" s="881"/>
      <c r="U552" s="881"/>
      <c r="V552" s="881"/>
      <c r="W552" s="881"/>
      <c r="X552" s="881"/>
      <c r="Y552" s="881"/>
      <c r="Z552" s="881"/>
      <c r="AA552" s="881"/>
      <c r="AB552" s="881"/>
      <c r="AC552" s="881"/>
      <c r="AD552" s="881"/>
      <c r="AE552" s="881"/>
      <c r="AF552" s="881"/>
    </row>
    <row r="553" spans="1:32" x14ac:dyDescent="0.35">
      <c r="A553" s="881"/>
      <c r="B553" s="881"/>
      <c r="C553" s="881"/>
      <c r="D553" s="881"/>
      <c r="E553" s="881"/>
      <c r="F553" s="881"/>
      <c r="G553" s="881"/>
      <c r="H553" s="881"/>
      <c r="I553" s="881"/>
      <c r="J553" s="881"/>
      <c r="K553" s="881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</row>
    <row r="554" spans="1:32" x14ac:dyDescent="0.35">
      <c r="A554" s="881"/>
      <c r="B554" s="881"/>
      <c r="C554" s="881"/>
      <c r="D554" s="881"/>
      <c r="E554" s="881"/>
      <c r="F554" s="881"/>
      <c r="G554" s="881"/>
      <c r="H554" s="881"/>
      <c r="I554" s="881"/>
      <c r="J554" s="881"/>
      <c r="K554" s="881"/>
      <c r="L554" s="881"/>
      <c r="M554" s="881"/>
      <c r="N554" s="881"/>
      <c r="O554" s="881"/>
      <c r="P554" s="881"/>
      <c r="Q554" s="881"/>
      <c r="R554" s="881"/>
      <c r="S554" s="881"/>
      <c r="T554" s="881"/>
      <c r="U554" s="881"/>
      <c r="V554" s="881"/>
      <c r="W554" s="881"/>
      <c r="X554" s="881"/>
      <c r="Y554" s="881"/>
      <c r="Z554" s="881"/>
      <c r="AA554" s="881"/>
      <c r="AB554" s="881"/>
      <c r="AC554" s="881"/>
      <c r="AD554" s="881"/>
      <c r="AE554" s="881"/>
      <c r="AF554" s="881"/>
    </row>
    <row r="555" spans="1:32" x14ac:dyDescent="0.35">
      <c r="A555" s="881"/>
      <c r="B555" s="881"/>
      <c r="C555" s="881"/>
      <c r="D555" s="881"/>
      <c r="E555" s="881"/>
      <c r="F555" s="881"/>
      <c r="G555" s="881"/>
      <c r="H555" s="881"/>
      <c r="I555" s="881"/>
      <c r="J555" s="881"/>
      <c r="K555" s="881"/>
      <c r="L555" s="881"/>
      <c r="M555" s="881"/>
      <c r="N555" s="881"/>
      <c r="O555" s="881"/>
      <c r="P555" s="881"/>
      <c r="Q555" s="881"/>
      <c r="R555" s="881"/>
      <c r="S555" s="881"/>
      <c r="T555" s="881"/>
      <c r="U555" s="881"/>
      <c r="V555" s="881"/>
      <c r="W555" s="881"/>
      <c r="X555" s="881"/>
      <c r="Y555" s="881"/>
      <c r="Z555" s="881"/>
      <c r="AA555" s="881"/>
      <c r="AB555" s="881"/>
      <c r="AC555" s="881"/>
      <c r="AD555" s="881"/>
      <c r="AE555" s="881"/>
      <c r="AF555" s="881"/>
    </row>
    <row r="556" spans="1:32" x14ac:dyDescent="0.35">
      <c r="A556" s="881"/>
      <c r="B556" s="881"/>
      <c r="C556" s="881"/>
      <c r="D556" s="881"/>
      <c r="E556" s="881"/>
      <c r="F556" s="881"/>
      <c r="G556" s="881"/>
      <c r="H556" s="881"/>
      <c r="I556" s="881"/>
      <c r="J556" s="881"/>
      <c r="K556" s="881"/>
      <c r="L556" s="881"/>
      <c r="M556" s="881"/>
      <c r="N556" s="881"/>
      <c r="O556" s="881"/>
      <c r="P556" s="881"/>
      <c r="Q556" s="881"/>
      <c r="R556" s="881"/>
      <c r="S556" s="881"/>
      <c r="T556" s="881"/>
      <c r="U556" s="881"/>
      <c r="V556" s="881"/>
      <c r="W556" s="881"/>
      <c r="X556" s="881"/>
      <c r="Y556" s="881"/>
      <c r="Z556" s="881"/>
      <c r="AA556" s="881"/>
      <c r="AB556" s="881"/>
      <c r="AC556" s="881"/>
      <c r="AD556" s="881"/>
      <c r="AE556" s="881"/>
      <c r="AF556" s="881"/>
    </row>
    <row r="557" spans="1:32" x14ac:dyDescent="0.35">
      <c r="A557" s="881"/>
      <c r="B557" s="881"/>
      <c r="C557" s="881"/>
      <c r="D557" s="881"/>
      <c r="E557" s="881"/>
      <c r="F557" s="881"/>
      <c r="G557" s="881"/>
      <c r="H557" s="881"/>
      <c r="I557" s="881"/>
      <c r="J557" s="881"/>
      <c r="K557" s="881"/>
      <c r="L557" s="881"/>
      <c r="M557" s="881"/>
      <c r="N557" s="881"/>
      <c r="O557" s="881"/>
      <c r="P557" s="881"/>
      <c r="Q557" s="881"/>
      <c r="R557" s="881"/>
      <c r="S557" s="881"/>
      <c r="T557" s="881"/>
      <c r="U557" s="881"/>
      <c r="V557" s="881"/>
      <c r="W557" s="881"/>
      <c r="X557" s="881"/>
      <c r="Y557" s="881"/>
      <c r="Z557" s="881"/>
      <c r="AA557" s="881"/>
      <c r="AB557" s="881"/>
      <c r="AC557" s="881"/>
      <c r="AD557" s="881"/>
      <c r="AE557" s="881"/>
      <c r="AF557" s="881"/>
    </row>
    <row r="558" spans="1:32" x14ac:dyDescent="0.35">
      <c r="A558" s="881"/>
      <c r="B558" s="881"/>
      <c r="C558" s="881"/>
      <c r="D558" s="881"/>
      <c r="E558" s="881"/>
      <c r="F558" s="881"/>
      <c r="G558" s="881"/>
      <c r="H558" s="881"/>
      <c r="I558" s="881"/>
      <c r="J558" s="881"/>
      <c r="K558" s="881"/>
      <c r="L558" s="881"/>
      <c r="M558" s="881"/>
      <c r="N558" s="881"/>
      <c r="O558" s="881"/>
      <c r="P558" s="881"/>
      <c r="Q558" s="881"/>
      <c r="R558" s="881"/>
      <c r="S558" s="881"/>
      <c r="T558" s="881"/>
      <c r="U558" s="881"/>
      <c r="V558" s="881"/>
      <c r="W558" s="881"/>
      <c r="X558" s="881"/>
      <c r="Y558" s="881"/>
      <c r="Z558" s="881"/>
      <c r="AA558" s="881"/>
      <c r="AB558" s="881"/>
      <c r="AC558" s="881"/>
      <c r="AD558" s="881"/>
      <c r="AE558" s="881"/>
      <c r="AF558" s="881"/>
    </row>
    <row r="559" spans="1:32" x14ac:dyDescent="0.35">
      <c r="A559" s="881"/>
      <c r="B559" s="881"/>
      <c r="C559" s="881"/>
      <c r="D559" s="881"/>
      <c r="E559" s="881"/>
      <c r="F559" s="881"/>
      <c r="G559" s="881"/>
      <c r="H559" s="881"/>
      <c r="I559" s="881"/>
      <c r="J559" s="881"/>
      <c r="K559" s="881"/>
      <c r="L559" s="881"/>
      <c r="M559" s="881"/>
      <c r="N559" s="881"/>
      <c r="O559" s="881"/>
      <c r="P559" s="881"/>
      <c r="Q559" s="881"/>
      <c r="R559" s="881"/>
      <c r="S559" s="881"/>
      <c r="T559" s="881"/>
      <c r="U559" s="881"/>
      <c r="V559" s="881"/>
      <c r="W559" s="881"/>
      <c r="X559" s="881"/>
      <c r="Y559" s="881"/>
      <c r="Z559" s="881"/>
      <c r="AA559" s="881"/>
      <c r="AB559" s="881"/>
      <c r="AC559" s="881"/>
      <c r="AD559" s="881"/>
      <c r="AE559" s="881"/>
      <c r="AF559" s="881"/>
    </row>
    <row r="560" spans="1:32" x14ac:dyDescent="0.35">
      <c r="A560" s="881"/>
      <c r="B560" s="881"/>
      <c r="C560" s="881"/>
      <c r="D560" s="881"/>
      <c r="E560" s="881"/>
      <c r="F560" s="881"/>
      <c r="G560" s="881"/>
      <c r="H560" s="881"/>
      <c r="I560" s="881"/>
      <c r="J560" s="881"/>
      <c r="K560" s="881"/>
      <c r="L560" s="881"/>
      <c r="M560" s="881"/>
      <c r="N560" s="881"/>
      <c r="O560" s="881"/>
      <c r="P560" s="881"/>
      <c r="Q560" s="881"/>
      <c r="R560" s="881"/>
      <c r="S560" s="881"/>
      <c r="T560" s="881"/>
      <c r="U560" s="881"/>
      <c r="V560" s="881"/>
      <c r="W560" s="881"/>
      <c r="X560" s="881"/>
      <c r="Y560" s="881"/>
      <c r="Z560" s="881"/>
      <c r="AA560" s="881"/>
      <c r="AB560" s="881"/>
      <c r="AC560" s="881"/>
      <c r="AD560" s="881"/>
      <c r="AE560" s="881"/>
      <c r="AF560" s="881"/>
    </row>
    <row r="561" spans="1:32" x14ac:dyDescent="0.35">
      <c r="A561" s="881"/>
      <c r="B561" s="881"/>
      <c r="C561" s="881"/>
      <c r="D561" s="881"/>
      <c r="E561" s="881"/>
      <c r="F561" s="881"/>
      <c r="G561" s="881"/>
      <c r="H561" s="881"/>
      <c r="I561" s="881"/>
      <c r="J561" s="881"/>
      <c r="K561" s="881"/>
      <c r="L561" s="881"/>
      <c r="M561" s="881"/>
      <c r="N561" s="881"/>
      <c r="O561" s="881"/>
      <c r="P561" s="881"/>
      <c r="Q561" s="881"/>
      <c r="R561" s="881"/>
      <c r="S561" s="881"/>
      <c r="T561" s="881"/>
      <c r="U561" s="881"/>
      <c r="V561" s="881"/>
      <c r="W561" s="881"/>
      <c r="X561" s="881"/>
      <c r="Y561" s="881"/>
      <c r="Z561" s="881"/>
      <c r="AA561" s="881"/>
      <c r="AB561" s="881"/>
      <c r="AC561" s="881"/>
      <c r="AD561" s="881"/>
      <c r="AE561" s="881"/>
      <c r="AF561" s="881"/>
    </row>
    <row r="562" spans="1:32" x14ac:dyDescent="0.35">
      <c r="A562" s="881"/>
      <c r="B562" s="881"/>
      <c r="C562" s="881"/>
      <c r="D562" s="881"/>
      <c r="E562" s="881"/>
      <c r="F562" s="881"/>
      <c r="G562" s="881"/>
      <c r="H562" s="881"/>
      <c r="I562" s="881"/>
      <c r="J562" s="881"/>
      <c r="K562" s="881"/>
      <c r="L562" s="881"/>
      <c r="M562" s="881"/>
      <c r="N562" s="881"/>
      <c r="O562" s="881"/>
      <c r="P562" s="881"/>
      <c r="Q562" s="881"/>
      <c r="R562" s="881"/>
      <c r="S562" s="881"/>
      <c r="T562" s="881"/>
      <c r="U562" s="881"/>
      <c r="V562" s="881"/>
      <c r="W562" s="881"/>
      <c r="X562" s="881"/>
      <c r="Y562" s="881"/>
      <c r="Z562" s="881"/>
      <c r="AA562" s="881"/>
      <c r="AB562" s="881"/>
      <c r="AC562" s="881"/>
      <c r="AD562" s="881"/>
      <c r="AE562" s="881"/>
      <c r="AF562" s="881"/>
    </row>
    <row r="563" spans="1:32" x14ac:dyDescent="0.35">
      <c r="A563" s="881"/>
      <c r="B563" s="881"/>
      <c r="C563" s="881"/>
      <c r="D563" s="881"/>
      <c r="E563" s="881"/>
      <c r="F563" s="881"/>
      <c r="G563" s="881"/>
      <c r="H563" s="881"/>
      <c r="I563" s="881"/>
      <c r="J563" s="881"/>
      <c r="K563" s="881"/>
      <c r="L563" s="881"/>
      <c r="M563" s="881"/>
      <c r="N563" s="881"/>
      <c r="O563" s="881"/>
      <c r="P563" s="881"/>
      <c r="Q563" s="881"/>
      <c r="R563" s="881"/>
      <c r="S563" s="881"/>
      <c r="T563" s="881"/>
      <c r="U563" s="881"/>
      <c r="V563" s="881"/>
      <c r="W563" s="881"/>
      <c r="X563" s="881"/>
      <c r="Y563" s="881"/>
      <c r="Z563" s="881"/>
      <c r="AA563" s="881"/>
      <c r="AB563" s="881"/>
      <c r="AC563" s="881"/>
      <c r="AD563" s="881"/>
      <c r="AE563" s="881"/>
      <c r="AF563" s="881"/>
    </row>
    <row r="564" spans="1:32" x14ac:dyDescent="0.35">
      <c r="A564" s="881"/>
      <c r="B564" s="881"/>
      <c r="C564" s="881"/>
      <c r="D564" s="881"/>
      <c r="E564" s="881"/>
      <c r="F564" s="881"/>
      <c r="G564" s="881"/>
      <c r="H564" s="881"/>
      <c r="I564" s="881"/>
      <c r="J564" s="881"/>
      <c r="K564" s="881"/>
      <c r="L564" s="881"/>
      <c r="M564" s="881"/>
      <c r="N564" s="881"/>
      <c r="O564" s="881"/>
      <c r="P564" s="881"/>
      <c r="Q564" s="881"/>
      <c r="R564" s="881"/>
      <c r="S564" s="881"/>
      <c r="T564" s="881"/>
      <c r="U564" s="881"/>
      <c r="V564" s="881"/>
      <c r="W564" s="881"/>
      <c r="X564" s="881"/>
      <c r="Y564" s="881"/>
      <c r="Z564" s="881"/>
      <c r="AA564" s="881"/>
      <c r="AB564" s="881"/>
      <c r="AC564" s="881"/>
      <c r="AD564" s="881"/>
      <c r="AE564" s="881"/>
      <c r="AF564" s="881"/>
    </row>
    <row r="565" spans="1:32" x14ac:dyDescent="0.35">
      <c r="A565" s="881"/>
      <c r="B565" s="881"/>
      <c r="C565" s="881"/>
      <c r="D565" s="881"/>
      <c r="E565" s="881"/>
      <c r="F565" s="881"/>
      <c r="G565" s="881"/>
      <c r="H565" s="881"/>
      <c r="I565" s="881"/>
      <c r="J565" s="881"/>
      <c r="K565" s="881"/>
      <c r="L565" s="881"/>
      <c r="M565" s="881"/>
      <c r="N565" s="881"/>
      <c r="O565" s="881"/>
      <c r="P565" s="881"/>
      <c r="Q565" s="881"/>
      <c r="R565" s="881"/>
      <c r="S565" s="881"/>
      <c r="T565" s="881"/>
      <c r="U565" s="881"/>
      <c r="V565" s="881"/>
      <c r="W565" s="881"/>
      <c r="X565" s="881"/>
      <c r="Y565" s="881"/>
      <c r="Z565" s="881"/>
      <c r="AA565" s="881"/>
      <c r="AB565" s="881"/>
      <c r="AC565" s="881"/>
      <c r="AD565" s="881"/>
      <c r="AE565" s="881"/>
      <c r="AF565" s="881"/>
    </row>
    <row r="566" spans="1:32" x14ac:dyDescent="0.35">
      <c r="A566" s="881"/>
      <c r="B566" s="881"/>
      <c r="C566" s="881"/>
      <c r="D566" s="881"/>
      <c r="E566" s="881"/>
      <c r="F566" s="881"/>
      <c r="G566" s="881"/>
      <c r="H566" s="881"/>
      <c r="I566" s="881"/>
      <c r="J566" s="881"/>
      <c r="K566" s="881"/>
      <c r="L566" s="881"/>
      <c r="M566" s="881"/>
      <c r="N566" s="881"/>
      <c r="O566" s="881"/>
      <c r="P566" s="881"/>
      <c r="Q566" s="881"/>
      <c r="R566" s="881"/>
      <c r="S566" s="881"/>
      <c r="T566" s="881"/>
      <c r="U566" s="881"/>
      <c r="V566" s="881"/>
      <c r="W566" s="881"/>
      <c r="X566" s="881"/>
      <c r="Y566" s="881"/>
      <c r="Z566" s="881"/>
      <c r="AA566" s="881"/>
      <c r="AB566" s="881"/>
      <c r="AC566" s="881"/>
      <c r="AD566" s="881"/>
      <c r="AE566" s="881"/>
      <c r="AF566" s="881"/>
    </row>
    <row r="567" spans="1:32" x14ac:dyDescent="0.35">
      <c r="A567" s="881"/>
      <c r="B567" s="881"/>
      <c r="C567" s="881"/>
      <c r="D567" s="881"/>
      <c r="E567" s="881"/>
      <c r="F567" s="881"/>
      <c r="G567" s="881"/>
      <c r="H567" s="881"/>
      <c r="I567" s="881"/>
      <c r="J567" s="881"/>
      <c r="K567" s="881"/>
      <c r="L567" s="881"/>
      <c r="M567" s="881"/>
      <c r="N567" s="881"/>
      <c r="O567" s="881"/>
      <c r="P567" s="881"/>
      <c r="Q567" s="881"/>
      <c r="R567" s="881"/>
      <c r="S567" s="881"/>
      <c r="T567" s="881"/>
      <c r="U567" s="881"/>
      <c r="V567" s="881"/>
      <c r="W567" s="881"/>
      <c r="X567" s="881"/>
      <c r="Y567" s="881"/>
      <c r="Z567" s="881"/>
      <c r="AA567" s="881"/>
      <c r="AB567" s="881"/>
      <c r="AC567" s="881"/>
      <c r="AD567" s="881"/>
      <c r="AE567" s="881"/>
      <c r="AF567" s="881"/>
    </row>
    <row r="568" spans="1:32" x14ac:dyDescent="0.35">
      <c r="A568" s="881"/>
      <c r="B568" s="881"/>
      <c r="C568" s="881"/>
      <c r="D568" s="881"/>
      <c r="E568" s="881"/>
      <c r="F568" s="881"/>
      <c r="G568" s="881"/>
      <c r="H568" s="881"/>
      <c r="I568" s="881"/>
      <c r="J568" s="881"/>
      <c r="K568" s="881"/>
      <c r="L568" s="881"/>
      <c r="M568" s="881"/>
      <c r="N568" s="881"/>
      <c r="O568" s="881"/>
      <c r="P568" s="881"/>
      <c r="Q568" s="881"/>
      <c r="R568" s="881"/>
      <c r="S568" s="881"/>
      <c r="T568" s="881"/>
      <c r="U568" s="881"/>
      <c r="V568" s="881"/>
      <c r="W568" s="881"/>
      <c r="X568" s="881"/>
      <c r="Y568" s="881"/>
      <c r="Z568" s="881"/>
      <c r="AA568" s="881"/>
      <c r="AB568" s="881"/>
      <c r="AC568" s="881"/>
      <c r="AD568" s="881"/>
      <c r="AE568" s="881"/>
      <c r="AF568" s="881"/>
    </row>
    <row r="569" spans="1:32" x14ac:dyDescent="0.35">
      <c r="A569" s="881"/>
      <c r="B569" s="881"/>
      <c r="C569" s="881"/>
      <c r="D569" s="881"/>
      <c r="E569" s="881"/>
      <c r="F569" s="881"/>
      <c r="G569" s="881"/>
      <c r="H569" s="881"/>
      <c r="I569" s="881"/>
      <c r="J569" s="881"/>
      <c r="K569" s="881"/>
      <c r="L569" s="881"/>
      <c r="M569" s="881"/>
      <c r="N569" s="881"/>
      <c r="O569" s="881"/>
      <c r="P569" s="881"/>
      <c r="Q569" s="881"/>
      <c r="R569" s="881"/>
      <c r="S569" s="881"/>
      <c r="T569" s="881"/>
      <c r="U569" s="881"/>
      <c r="V569" s="881"/>
      <c r="W569" s="881"/>
      <c r="X569" s="881"/>
      <c r="Y569" s="881"/>
      <c r="Z569" s="881"/>
      <c r="AA569" s="881"/>
      <c r="AB569" s="881"/>
      <c r="AC569" s="881"/>
      <c r="AD569" s="881"/>
      <c r="AE569" s="881"/>
      <c r="AF569" s="881"/>
    </row>
    <row r="570" spans="1:32" x14ac:dyDescent="0.35">
      <c r="A570" s="881"/>
      <c r="B570" s="881"/>
      <c r="C570" s="881"/>
      <c r="D570" s="881"/>
      <c r="E570" s="881"/>
      <c r="F570" s="881"/>
      <c r="G570" s="881"/>
      <c r="H570" s="881"/>
      <c r="I570" s="881"/>
      <c r="J570" s="881"/>
      <c r="K570" s="881"/>
      <c r="L570" s="881"/>
      <c r="M570" s="881"/>
      <c r="N570" s="881"/>
      <c r="O570" s="881"/>
      <c r="P570" s="881"/>
      <c r="Q570" s="881"/>
      <c r="R570" s="881"/>
      <c r="S570" s="881"/>
      <c r="T570" s="881"/>
      <c r="U570" s="881"/>
      <c r="V570" s="881"/>
      <c r="W570" s="881"/>
      <c r="X570" s="881"/>
      <c r="Y570" s="881"/>
      <c r="Z570" s="881"/>
      <c r="AA570" s="881"/>
      <c r="AB570" s="881"/>
      <c r="AC570" s="881"/>
      <c r="AD570" s="881"/>
      <c r="AE570" s="881"/>
      <c r="AF570" s="881"/>
    </row>
    <row r="571" spans="1:32" x14ac:dyDescent="0.35">
      <c r="A571" s="881"/>
      <c r="B571" s="881"/>
      <c r="C571" s="881"/>
      <c r="D571" s="881"/>
      <c r="E571" s="881"/>
      <c r="F571" s="881"/>
      <c r="G571" s="881"/>
      <c r="H571" s="881"/>
      <c r="I571" s="881"/>
      <c r="J571" s="881"/>
      <c r="K571" s="881"/>
      <c r="L571" s="881"/>
      <c r="M571" s="881"/>
      <c r="N571" s="881"/>
      <c r="O571" s="881"/>
      <c r="P571" s="881"/>
      <c r="Q571" s="881"/>
      <c r="R571" s="881"/>
      <c r="S571" s="881"/>
      <c r="T571" s="881"/>
      <c r="U571" s="881"/>
      <c r="V571" s="881"/>
      <c r="W571" s="881"/>
      <c r="X571" s="881"/>
      <c r="Y571" s="881"/>
      <c r="Z571" s="881"/>
      <c r="AA571" s="881"/>
      <c r="AB571" s="881"/>
      <c r="AC571" s="881"/>
      <c r="AD571" s="881"/>
      <c r="AE571" s="881"/>
      <c r="AF571" s="881"/>
    </row>
    <row r="572" spans="1:32" x14ac:dyDescent="0.35">
      <c r="A572" s="881"/>
      <c r="B572" s="881"/>
      <c r="C572" s="881"/>
      <c r="D572" s="881"/>
      <c r="E572" s="881"/>
      <c r="F572" s="881"/>
      <c r="G572" s="881"/>
      <c r="H572" s="881"/>
      <c r="I572" s="881"/>
      <c r="J572" s="881"/>
      <c r="K572" s="881"/>
      <c r="L572" s="881"/>
      <c r="M572" s="881"/>
      <c r="N572" s="881"/>
      <c r="O572" s="881"/>
      <c r="P572" s="881"/>
      <c r="Q572" s="881"/>
      <c r="R572" s="881"/>
      <c r="S572" s="881"/>
      <c r="T572" s="881"/>
      <c r="U572" s="881"/>
      <c r="V572" s="881"/>
      <c r="W572" s="881"/>
      <c r="X572" s="881"/>
      <c r="Y572" s="881"/>
      <c r="Z572" s="881"/>
      <c r="AA572" s="881"/>
      <c r="AB572" s="881"/>
      <c r="AC572" s="881"/>
      <c r="AD572" s="881"/>
      <c r="AE572" s="881"/>
      <c r="AF572" s="881"/>
    </row>
    <row r="573" spans="1:32" x14ac:dyDescent="0.35">
      <c r="A573" s="881"/>
      <c r="B573" s="881"/>
      <c r="C573" s="881"/>
      <c r="D573" s="881"/>
      <c r="E573" s="881"/>
      <c r="F573" s="881"/>
      <c r="G573" s="881"/>
      <c r="H573" s="881"/>
      <c r="I573" s="881"/>
      <c r="J573" s="881"/>
      <c r="K573" s="881"/>
      <c r="L573" s="881"/>
      <c r="M573" s="881"/>
      <c r="N573" s="881"/>
      <c r="O573" s="881"/>
      <c r="P573" s="881"/>
      <c r="Q573" s="881"/>
      <c r="R573" s="881"/>
      <c r="S573" s="881"/>
      <c r="T573" s="881"/>
      <c r="U573" s="881"/>
      <c r="V573" s="881"/>
      <c r="W573" s="881"/>
      <c r="X573" s="881"/>
      <c r="Y573" s="881"/>
      <c r="Z573" s="881"/>
      <c r="AA573" s="881"/>
      <c r="AB573" s="881"/>
      <c r="AC573" s="881"/>
      <c r="AD573" s="881"/>
      <c r="AE573" s="881"/>
      <c r="AF573" s="88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3"/>
  <dimension ref="B2:AB42"/>
  <sheetViews>
    <sheetView topLeftCell="P1" workbookViewId="0">
      <selection activeCell="V1" sqref="V1"/>
    </sheetView>
  </sheetViews>
  <sheetFormatPr defaultRowHeight="14.5" x14ac:dyDescent="0.35"/>
  <cols>
    <col min="2" max="2" width="23.54296875" bestFit="1" customWidth="1"/>
    <col min="3" max="3" width="37.453125" customWidth="1"/>
    <col min="4" max="4" width="37.6328125" bestFit="1" customWidth="1"/>
    <col min="5" max="5" width="31.36328125" bestFit="1" customWidth="1"/>
    <col min="6" max="6" width="24.08984375" bestFit="1" customWidth="1"/>
    <col min="7" max="7" width="51.36328125" hidden="1" customWidth="1"/>
    <col min="8" max="8" width="31.54296875" hidden="1" customWidth="1"/>
    <col min="9" max="9" width="10.90625" hidden="1" customWidth="1"/>
    <col min="10" max="11" width="0" hidden="1" customWidth="1"/>
    <col min="12" max="12" width="31" hidden="1" customWidth="1"/>
    <col min="13" max="14" width="0" hidden="1" customWidth="1"/>
    <col min="21" max="21" width="21.6328125" bestFit="1" customWidth="1"/>
    <col min="22" max="22" width="21.08984375" bestFit="1" customWidth="1"/>
    <col min="23" max="23" width="32" bestFit="1" customWidth="1"/>
    <col min="24" max="24" width="23.54296875" bestFit="1" customWidth="1"/>
    <col min="25" max="25" width="31.6328125" bestFit="1" customWidth="1"/>
    <col min="26" max="26" width="24.90625" customWidth="1"/>
    <col min="27" max="27" width="21.54296875" customWidth="1"/>
    <col min="28" max="28" width="35.36328125" customWidth="1"/>
  </cols>
  <sheetData>
    <row r="2" spans="2:28" x14ac:dyDescent="0.35">
      <c r="B2" s="43" t="s">
        <v>48</v>
      </c>
      <c r="C2" s="187" t="s">
        <v>331</v>
      </c>
      <c r="D2" t="s">
        <v>89</v>
      </c>
      <c r="E2" t="s">
        <v>190</v>
      </c>
      <c r="F2" t="s">
        <v>119</v>
      </c>
      <c r="G2" s="54" t="s">
        <v>120</v>
      </c>
      <c r="H2" t="s">
        <v>190</v>
      </c>
      <c r="I2" t="s">
        <v>137</v>
      </c>
      <c r="J2" t="s">
        <v>138</v>
      </c>
      <c r="K2" t="s">
        <v>139</v>
      </c>
      <c r="L2" s="55" t="s">
        <v>140</v>
      </c>
      <c r="N2" s="56">
        <v>40179</v>
      </c>
      <c r="P2" t="s">
        <v>141</v>
      </c>
      <c r="Q2" t="s">
        <v>142</v>
      </c>
      <c r="R2" t="s">
        <v>143</v>
      </c>
      <c r="X2" s="251" t="s">
        <v>54</v>
      </c>
      <c r="Y2" s="257" t="s">
        <v>199</v>
      </c>
      <c r="AA2" s="53" t="s">
        <v>359</v>
      </c>
      <c r="AB2" s="260" t="s">
        <v>185</v>
      </c>
    </row>
    <row r="3" spans="2:28" x14ac:dyDescent="0.35">
      <c r="B3" s="44" t="s">
        <v>49</v>
      </c>
      <c r="C3" s="44" t="s">
        <v>49</v>
      </c>
      <c r="D3" t="s">
        <v>90</v>
      </c>
      <c r="E3" t="s">
        <v>191</v>
      </c>
      <c r="F3" t="s">
        <v>121</v>
      </c>
      <c r="G3" s="54" t="s">
        <v>122</v>
      </c>
      <c r="H3" t="s">
        <v>193</v>
      </c>
      <c r="I3" t="s">
        <v>144</v>
      </c>
      <c r="J3" t="s">
        <v>145</v>
      </c>
      <c r="K3" t="s">
        <v>146</v>
      </c>
      <c r="L3" s="55" t="s">
        <v>147</v>
      </c>
      <c r="N3" s="56">
        <v>43831</v>
      </c>
      <c r="P3" t="s">
        <v>148</v>
      </c>
      <c r="Q3" t="s">
        <v>149</v>
      </c>
      <c r="R3" t="s">
        <v>150</v>
      </c>
      <c r="X3" s="251" t="s">
        <v>57</v>
      </c>
      <c r="Y3" s="257" t="s">
        <v>197</v>
      </c>
      <c r="AA3" s="53" t="s">
        <v>356</v>
      </c>
      <c r="AB3" s="260" t="s">
        <v>180</v>
      </c>
    </row>
    <row r="4" spans="2:28" x14ac:dyDescent="0.35">
      <c r="B4" s="45" t="s">
        <v>50</v>
      </c>
      <c r="C4" s="188" t="s">
        <v>337</v>
      </c>
      <c r="D4" t="s">
        <v>91</v>
      </c>
      <c r="E4" t="s">
        <v>192</v>
      </c>
      <c r="F4" t="s">
        <v>123</v>
      </c>
      <c r="G4" s="54" t="s">
        <v>124</v>
      </c>
      <c r="H4" t="s">
        <v>194</v>
      </c>
      <c r="I4" t="s">
        <v>151</v>
      </c>
      <c r="J4" t="s">
        <v>152</v>
      </c>
      <c r="K4" t="s">
        <v>153</v>
      </c>
      <c r="L4" t="s">
        <v>154</v>
      </c>
      <c r="P4" t="s">
        <v>155</v>
      </c>
      <c r="Q4" t="s">
        <v>156</v>
      </c>
      <c r="X4" s="252" t="s">
        <v>58</v>
      </c>
      <c r="Y4" s="257" t="s">
        <v>222</v>
      </c>
      <c r="AA4" s="251" t="s">
        <v>352</v>
      </c>
      <c r="AB4" s="83" t="s">
        <v>366</v>
      </c>
    </row>
    <row r="5" spans="2:28" x14ac:dyDescent="0.35">
      <c r="B5" s="44" t="s">
        <v>51</v>
      </c>
      <c r="C5" s="45" t="s">
        <v>50</v>
      </c>
      <c r="D5" t="s">
        <v>92</v>
      </c>
      <c r="E5" t="s">
        <v>193</v>
      </c>
      <c r="F5" t="s">
        <v>125</v>
      </c>
      <c r="G5" s="54" t="s">
        <v>178</v>
      </c>
      <c r="H5" t="s">
        <v>195</v>
      </c>
      <c r="P5" t="s">
        <v>157</v>
      </c>
      <c r="Q5" t="s">
        <v>158</v>
      </c>
      <c r="U5" s="251" t="s">
        <v>49</v>
      </c>
      <c r="V5" s="251" t="s">
        <v>49</v>
      </c>
      <c r="X5" s="251" t="s">
        <v>352</v>
      </c>
      <c r="Y5" s="258" t="s">
        <v>364</v>
      </c>
      <c r="AA5" s="53" t="s">
        <v>357</v>
      </c>
      <c r="AB5" s="260" t="s">
        <v>183</v>
      </c>
    </row>
    <row r="6" spans="2:28" x14ac:dyDescent="0.35">
      <c r="B6" s="45" t="s">
        <v>52</v>
      </c>
      <c r="C6" s="44" t="s">
        <v>51</v>
      </c>
      <c r="D6" t="s">
        <v>93</v>
      </c>
      <c r="E6" t="s">
        <v>194</v>
      </c>
      <c r="F6" t="s">
        <v>126</v>
      </c>
      <c r="G6" s="54" t="s">
        <v>127</v>
      </c>
      <c r="H6" t="s">
        <v>196</v>
      </c>
      <c r="P6" t="s">
        <v>159</v>
      </c>
      <c r="Q6" t="s">
        <v>160</v>
      </c>
      <c r="U6" s="255" t="s">
        <v>297</v>
      </c>
      <c r="V6" s="255" t="s">
        <v>414</v>
      </c>
      <c r="W6" t="s">
        <v>413</v>
      </c>
      <c r="X6" s="253" t="s">
        <v>65</v>
      </c>
      <c r="Y6" s="257" t="s">
        <v>212</v>
      </c>
      <c r="AA6" s="253" t="s">
        <v>70</v>
      </c>
      <c r="AB6" s="257" t="s">
        <v>214</v>
      </c>
    </row>
    <row r="7" spans="2:28" x14ac:dyDescent="0.35">
      <c r="B7" s="44" t="s">
        <v>53</v>
      </c>
      <c r="C7" s="45" t="s">
        <v>52</v>
      </c>
      <c r="D7" t="s">
        <v>94</v>
      </c>
      <c r="E7" t="s">
        <v>195</v>
      </c>
      <c r="G7" s="54" t="s">
        <v>128</v>
      </c>
      <c r="H7" s="83" t="s">
        <v>224</v>
      </c>
      <c r="P7" t="s">
        <v>161</v>
      </c>
      <c r="Q7" t="s">
        <v>162</v>
      </c>
      <c r="U7" s="253" t="s">
        <v>50</v>
      </c>
      <c r="V7" s="253" t="s">
        <v>415</v>
      </c>
      <c r="W7" t="s">
        <v>381</v>
      </c>
      <c r="X7" s="252" t="s">
        <v>68</v>
      </c>
      <c r="Y7" s="259" t="s">
        <v>362</v>
      </c>
      <c r="AA7" s="256" t="s">
        <v>360</v>
      </c>
      <c r="AB7" s="260" t="s">
        <v>184</v>
      </c>
    </row>
    <row r="8" spans="2:28" x14ac:dyDescent="0.35">
      <c r="B8" s="44" t="s">
        <v>54</v>
      </c>
      <c r="C8" s="188" t="s">
        <v>333</v>
      </c>
      <c r="D8" t="s">
        <v>95</v>
      </c>
      <c r="E8" t="s">
        <v>196</v>
      </c>
      <c r="G8" s="54" t="s">
        <v>129</v>
      </c>
      <c r="H8" t="s">
        <v>200</v>
      </c>
      <c r="P8" t="s">
        <v>163</v>
      </c>
      <c r="Q8" t="s">
        <v>164</v>
      </c>
      <c r="U8" s="251" t="s">
        <v>51</v>
      </c>
      <c r="V8" s="251" t="s">
        <v>416</v>
      </c>
      <c r="W8" t="s">
        <v>382</v>
      </c>
      <c r="X8" s="251" t="s">
        <v>69</v>
      </c>
      <c r="Y8" s="258" t="s">
        <v>363</v>
      </c>
      <c r="AA8" s="53" t="s">
        <v>358</v>
      </c>
      <c r="AB8" s="260" t="s">
        <v>367</v>
      </c>
    </row>
    <row r="9" spans="2:28" x14ac:dyDescent="0.35">
      <c r="B9" s="43" t="s">
        <v>55</v>
      </c>
      <c r="C9" s="43" t="s">
        <v>55</v>
      </c>
      <c r="D9" t="s">
        <v>96</v>
      </c>
      <c r="E9" t="s">
        <v>197</v>
      </c>
      <c r="G9" s="54" t="s">
        <v>130</v>
      </c>
      <c r="H9" t="s">
        <v>202</v>
      </c>
      <c r="P9" t="s">
        <v>165</v>
      </c>
      <c r="Q9" t="s">
        <v>166</v>
      </c>
      <c r="U9" s="253" t="s">
        <v>52</v>
      </c>
      <c r="V9" s="253" t="s">
        <v>417</v>
      </c>
      <c r="W9" t="s">
        <v>383</v>
      </c>
      <c r="X9" s="253" t="s">
        <v>70</v>
      </c>
      <c r="Y9" s="257" t="s">
        <v>214</v>
      </c>
      <c r="AA9" s="262" t="s">
        <v>370</v>
      </c>
      <c r="AB9" s="263" t="s">
        <v>206</v>
      </c>
    </row>
    <row r="10" spans="2:28" x14ac:dyDescent="0.35">
      <c r="B10" s="44" t="s">
        <v>56</v>
      </c>
      <c r="C10" s="188" t="s">
        <v>341</v>
      </c>
      <c r="D10" t="s">
        <v>97</v>
      </c>
      <c r="E10" t="s">
        <v>198</v>
      </c>
      <c r="G10" s="54" t="s">
        <v>131</v>
      </c>
      <c r="H10" t="s">
        <v>203</v>
      </c>
      <c r="P10" t="s">
        <v>167</v>
      </c>
      <c r="U10" s="254" t="s">
        <v>331</v>
      </c>
      <c r="V10" s="254" t="s">
        <v>418</v>
      </c>
      <c r="W10" t="s">
        <v>380</v>
      </c>
      <c r="X10" s="251" t="s">
        <v>78</v>
      </c>
      <c r="Y10" s="257" t="s">
        <v>201</v>
      </c>
      <c r="AA10" s="53" t="s">
        <v>354</v>
      </c>
      <c r="AB10" s="83" t="s">
        <v>181</v>
      </c>
    </row>
    <row r="11" spans="2:28" x14ac:dyDescent="0.35">
      <c r="B11" s="44" t="s">
        <v>57</v>
      </c>
      <c r="C11" s="188" t="s">
        <v>345</v>
      </c>
      <c r="D11" t="s">
        <v>98</v>
      </c>
      <c r="E11" s="83" t="s">
        <v>224</v>
      </c>
      <c r="G11" s="54" t="s">
        <v>132</v>
      </c>
      <c r="H11" t="s">
        <v>204</v>
      </c>
      <c r="P11" t="s">
        <v>168</v>
      </c>
      <c r="U11" s="255" t="s">
        <v>333</v>
      </c>
      <c r="V11" s="255" t="s">
        <v>419</v>
      </c>
      <c r="W11" t="s">
        <v>384</v>
      </c>
      <c r="X11" s="251" t="s">
        <v>351</v>
      </c>
      <c r="Y11" s="258" t="s">
        <v>365</v>
      </c>
      <c r="AA11" s="53" t="s">
        <v>353</v>
      </c>
      <c r="AB11" s="260" t="s">
        <v>182</v>
      </c>
    </row>
    <row r="12" spans="2:28" x14ac:dyDescent="0.35">
      <c r="B12" s="43" t="s">
        <v>58</v>
      </c>
      <c r="C12" s="43" t="s">
        <v>332</v>
      </c>
      <c r="D12" t="s">
        <v>99</v>
      </c>
      <c r="E12" t="s">
        <v>199</v>
      </c>
      <c r="G12" s="54" t="s">
        <v>133</v>
      </c>
      <c r="H12" t="s">
        <v>205</v>
      </c>
      <c r="I12" s="105" t="s">
        <v>275</v>
      </c>
      <c r="L12" s="83" t="s">
        <v>180</v>
      </c>
      <c r="U12" s="252" t="s">
        <v>55</v>
      </c>
      <c r="V12" s="252" t="s">
        <v>420</v>
      </c>
      <c r="W12" t="s">
        <v>385</v>
      </c>
      <c r="X12" s="251" t="s">
        <v>79</v>
      </c>
      <c r="Y12" s="257" t="s">
        <v>210</v>
      </c>
      <c r="AA12" s="251" t="s">
        <v>351</v>
      </c>
      <c r="AB12" s="258" t="s">
        <v>365</v>
      </c>
    </row>
    <row r="13" spans="2:28" x14ac:dyDescent="0.35">
      <c r="B13" s="43" t="s">
        <v>59</v>
      </c>
      <c r="C13" s="44" t="s">
        <v>60</v>
      </c>
      <c r="D13" s="53" t="s">
        <v>100</v>
      </c>
      <c r="E13" t="s">
        <v>200</v>
      </c>
      <c r="G13" s="54" t="s">
        <v>134</v>
      </c>
      <c r="H13" t="s">
        <v>206</v>
      </c>
      <c r="I13" s="105" t="s">
        <v>10</v>
      </c>
      <c r="L13" s="83" t="s">
        <v>181</v>
      </c>
      <c r="U13" s="255" t="s">
        <v>341</v>
      </c>
      <c r="V13" s="255" t="s">
        <v>421</v>
      </c>
      <c r="W13" t="s">
        <v>386</v>
      </c>
      <c r="X13" s="251" t="s">
        <v>80</v>
      </c>
      <c r="Y13" s="257" t="s">
        <v>207</v>
      </c>
      <c r="AA13" s="53" t="s">
        <v>355</v>
      </c>
      <c r="AB13" s="260" t="s">
        <v>186</v>
      </c>
    </row>
    <row r="14" spans="2:28" ht="21" customHeight="1" x14ac:dyDescent="0.35">
      <c r="B14" s="44" t="s">
        <v>60</v>
      </c>
      <c r="C14" s="45" t="s">
        <v>61</v>
      </c>
      <c r="D14" s="53" t="s">
        <v>101</v>
      </c>
      <c r="E14" t="s">
        <v>201</v>
      </c>
      <c r="G14" s="54" t="s">
        <v>135</v>
      </c>
      <c r="H14" t="s">
        <v>213</v>
      </c>
      <c r="I14" s="105" t="s">
        <v>11</v>
      </c>
      <c r="L14" s="83" t="s">
        <v>206</v>
      </c>
      <c r="U14" s="255" t="s">
        <v>345</v>
      </c>
      <c r="V14" s="255" t="s">
        <v>422</v>
      </c>
      <c r="W14" t="s">
        <v>387</v>
      </c>
      <c r="X14" s="262" t="s">
        <v>370</v>
      </c>
      <c r="Y14" s="263" t="s">
        <v>206</v>
      </c>
      <c r="AA14" s="262"/>
      <c r="AB14" s="263"/>
    </row>
    <row r="15" spans="2:28" x14ac:dyDescent="0.35">
      <c r="B15" s="45" t="s">
        <v>61</v>
      </c>
      <c r="C15" s="44" t="s">
        <v>62</v>
      </c>
      <c r="D15" s="53" t="s">
        <v>102</v>
      </c>
      <c r="E15" t="s">
        <v>202</v>
      </c>
      <c r="G15" s="54" t="s">
        <v>136</v>
      </c>
      <c r="H15" t="s">
        <v>215</v>
      </c>
      <c r="I15" s="101" t="s">
        <v>276</v>
      </c>
      <c r="L15" s="83" t="s">
        <v>182</v>
      </c>
      <c r="U15" s="252" t="s">
        <v>332</v>
      </c>
      <c r="V15" s="252" t="s">
        <v>423</v>
      </c>
      <c r="W15" t="s">
        <v>388</v>
      </c>
      <c r="X15" s="252" t="s">
        <v>81</v>
      </c>
      <c r="Y15" s="257" t="s">
        <v>221</v>
      </c>
    </row>
    <row r="16" spans="2:28" x14ac:dyDescent="0.35">
      <c r="B16" s="44" t="s">
        <v>62</v>
      </c>
      <c r="C16" s="44" t="s">
        <v>63</v>
      </c>
      <c r="D16" s="53" t="s">
        <v>103</v>
      </c>
      <c r="E16" t="s">
        <v>203</v>
      </c>
      <c r="G16" s="54" t="s">
        <v>178</v>
      </c>
      <c r="H16" t="s">
        <v>216</v>
      </c>
      <c r="L16" s="83" t="s">
        <v>224</v>
      </c>
      <c r="U16" s="251" t="s">
        <v>60</v>
      </c>
      <c r="V16" s="251" t="s">
        <v>424</v>
      </c>
      <c r="W16" t="s">
        <v>389</v>
      </c>
      <c r="X16" s="252" t="s">
        <v>83</v>
      </c>
      <c r="Y16" s="259" t="s">
        <v>361</v>
      </c>
    </row>
    <row r="17" spans="2:25" x14ac:dyDescent="0.35">
      <c r="B17" s="44" t="s">
        <v>63</v>
      </c>
      <c r="C17" s="188" t="s">
        <v>342</v>
      </c>
      <c r="D17" s="53" t="s">
        <v>104</v>
      </c>
      <c r="E17" t="s">
        <v>204</v>
      </c>
      <c r="H17" t="s">
        <v>218</v>
      </c>
      <c r="L17" s="83" t="s">
        <v>225</v>
      </c>
      <c r="U17" s="253" t="s">
        <v>61</v>
      </c>
      <c r="V17" s="253" t="s">
        <v>425</v>
      </c>
      <c r="W17" t="s">
        <v>390</v>
      </c>
      <c r="X17" s="251" t="s">
        <v>84</v>
      </c>
      <c r="Y17" s="257" t="s">
        <v>220</v>
      </c>
    </row>
    <row r="18" spans="2:25" x14ac:dyDescent="0.35">
      <c r="B18" s="44" t="s">
        <v>64</v>
      </c>
      <c r="C18" s="44" t="s">
        <v>64</v>
      </c>
      <c r="D18" s="53" t="s">
        <v>105</v>
      </c>
      <c r="E18" t="s">
        <v>205</v>
      </c>
      <c r="H18" s="83" t="s">
        <v>226</v>
      </c>
      <c r="L18" s="83" t="s">
        <v>226</v>
      </c>
      <c r="U18" s="251" t="s">
        <v>62</v>
      </c>
      <c r="V18" s="251" t="s">
        <v>426</v>
      </c>
      <c r="W18" t="s">
        <v>391</v>
      </c>
      <c r="X18" s="251" t="s">
        <v>85</v>
      </c>
      <c r="Y18" s="251"/>
    </row>
    <row r="19" spans="2:25" x14ac:dyDescent="0.35">
      <c r="B19" s="45" t="s">
        <v>65</v>
      </c>
      <c r="C19" s="44" t="s">
        <v>66</v>
      </c>
      <c r="D19" s="53" t="s">
        <v>106</v>
      </c>
      <c r="E19" t="s">
        <v>206</v>
      </c>
      <c r="H19" s="83" t="s">
        <v>225</v>
      </c>
      <c r="L19" s="83" t="s">
        <v>183</v>
      </c>
      <c r="U19" s="251" t="s">
        <v>63</v>
      </c>
      <c r="V19" s="251" t="s">
        <v>427</v>
      </c>
      <c r="W19" t="s">
        <v>392</v>
      </c>
      <c r="X19" s="251" t="s">
        <v>87</v>
      </c>
      <c r="Y19" s="257" t="s">
        <v>223</v>
      </c>
    </row>
    <row r="20" spans="2:25" x14ac:dyDescent="0.35">
      <c r="B20" s="44" t="s">
        <v>66</v>
      </c>
      <c r="C20" s="43" t="s">
        <v>67</v>
      </c>
      <c r="D20" s="53" t="s">
        <v>107</v>
      </c>
      <c r="E20" t="s">
        <v>207</v>
      </c>
      <c r="L20" s="83" t="s">
        <v>184</v>
      </c>
      <c r="U20" s="255" t="s">
        <v>342</v>
      </c>
      <c r="V20" s="255" t="s">
        <v>428</v>
      </c>
      <c r="W20" t="s">
        <v>393</v>
      </c>
      <c r="X20" s="253" t="s">
        <v>88</v>
      </c>
      <c r="Y20" s="257" t="s">
        <v>191</v>
      </c>
    </row>
    <row r="21" spans="2:25" x14ac:dyDescent="0.35">
      <c r="B21" s="43" t="s">
        <v>67</v>
      </c>
      <c r="C21" s="188" t="s">
        <v>340</v>
      </c>
      <c r="D21" s="53" t="s">
        <v>108</v>
      </c>
      <c r="E21" t="s">
        <v>208</v>
      </c>
      <c r="L21" s="83" t="s">
        <v>185</v>
      </c>
      <c r="U21" s="251" t="s">
        <v>64</v>
      </c>
      <c r="V21" s="251" t="s">
        <v>429</v>
      </c>
      <c r="W21" t="s">
        <v>394</v>
      </c>
      <c r="X21" s="262"/>
      <c r="Y21" s="263"/>
    </row>
    <row r="22" spans="2:25" x14ac:dyDescent="0.35">
      <c r="B22" s="43" t="s">
        <v>68</v>
      </c>
      <c r="C22" s="188" t="s">
        <v>336</v>
      </c>
      <c r="D22" s="53" t="s">
        <v>109</v>
      </c>
      <c r="E22" t="s">
        <v>209</v>
      </c>
      <c r="L22" s="83" t="s">
        <v>186</v>
      </c>
      <c r="U22" s="251" t="s">
        <v>66</v>
      </c>
      <c r="V22" s="251" t="s">
        <v>430</v>
      </c>
      <c r="W22" t="s">
        <v>395</v>
      </c>
    </row>
    <row r="23" spans="2:25" x14ac:dyDescent="0.35">
      <c r="B23" s="44" t="s">
        <v>69</v>
      </c>
      <c r="C23" s="44" t="s">
        <v>71</v>
      </c>
      <c r="D23" s="53" t="s">
        <v>110</v>
      </c>
      <c r="E23" t="s">
        <v>210</v>
      </c>
      <c r="U23" s="252" t="s">
        <v>67</v>
      </c>
      <c r="V23" s="252" t="s">
        <v>431</v>
      </c>
      <c r="W23" s="83" t="s">
        <v>396</v>
      </c>
    </row>
    <row r="24" spans="2:25" x14ac:dyDescent="0.35">
      <c r="B24" s="45" t="s">
        <v>70</v>
      </c>
      <c r="C24" s="188" t="s">
        <v>344</v>
      </c>
      <c r="D24" s="53" t="s">
        <v>111</v>
      </c>
      <c r="E24" t="s">
        <v>211</v>
      </c>
      <c r="U24" s="255" t="s">
        <v>340</v>
      </c>
      <c r="V24" s="255" t="s">
        <v>432</v>
      </c>
      <c r="W24" t="s">
        <v>397</v>
      </c>
    </row>
    <row r="25" spans="2:25" x14ac:dyDescent="0.35">
      <c r="B25" s="44" t="s">
        <v>71</v>
      </c>
      <c r="C25" s="44" t="s">
        <v>72</v>
      </c>
      <c r="D25" s="53" t="s">
        <v>112</v>
      </c>
      <c r="E25" t="s">
        <v>212</v>
      </c>
      <c r="U25" s="255" t="s">
        <v>336</v>
      </c>
      <c r="V25" s="255" t="s">
        <v>433</v>
      </c>
      <c r="W25" t="s">
        <v>226</v>
      </c>
    </row>
    <row r="26" spans="2:25" x14ac:dyDescent="0.35">
      <c r="B26" s="44" t="s">
        <v>72</v>
      </c>
      <c r="C26" s="188" t="s">
        <v>338</v>
      </c>
      <c r="D26" s="53" t="s">
        <v>113</v>
      </c>
      <c r="E26" t="s">
        <v>213</v>
      </c>
      <c r="U26" s="252" t="s">
        <v>346</v>
      </c>
      <c r="V26" s="252" t="s">
        <v>434</v>
      </c>
      <c r="W26" t="s">
        <v>412</v>
      </c>
    </row>
    <row r="27" spans="2:25" x14ac:dyDescent="0.35">
      <c r="B27" s="43" t="s">
        <v>73</v>
      </c>
      <c r="C27" s="43" t="s">
        <v>73</v>
      </c>
      <c r="D27" s="53" t="s">
        <v>114</v>
      </c>
      <c r="E27" t="s">
        <v>214</v>
      </c>
      <c r="U27" s="255" t="s">
        <v>344</v>
      </c>
      <c r="V27" s="255" t="s">
        <v>435</v>
      </c>
      <c r="W27" t="s">
        <v>399</v>
      </c>
    </row>
    <row r="28" spans="2:25" x14ac:dyDescent="0.35">
      <c r="B28" s="43" t="s">
        <v>74</v>
      </c>
      <c r="C28" s="43" t="s">
        <v>74</v>
      </c>
      <c r="D28" s="53" t="s">
        <v>115</v>
      </c>
      <c r="E28" t="s">
        <v>215</v>
      </c>
      <c r="U28" s="251" t="s">
        <v>72</v>
      </c>
      <c r="V28" s="251" t="s">
        <v>436</v>
      </c>
      <c r="W28" t="s">
        <v>400</v>
      </c>
    </row>
    <row r="29" spans="2:25" x14ac:dyDescent="0.35">
      <c r="B29" s="45" t="s">
        <v>75</v>
      </c>
      <c r="C29" s="188" t="s">
        <v>339</v>
      </c>
      <c r="D29" s="53" t="s">
        <v>116</v>
      </c>
      <c r="E29" t="s">
        <v>216</v>
      </c>
      <c r="U29" s="255" t="s">
        <v>338</v>
      </c>
      <c r="V29" s="255" t="s">
        <v>437</v>
      </c>
      <c r="W29" t="s">
        <v>401</v>
      </c>
    </row>
    <row r="30" spans="2:25" x14ac:dyDescent="0.35">
      <c r="B30" s="43" t="s">
        <v>76</v>
      </c>
      <c r="C30" s="45" t="s">
        <v>75</v>
      </c>
      <c r="D30" s="53" t="s">
        <v>117</v>
      </c>
      <c r="E30" t="s">
        <v>217</v>
      </c>
      <c r="U30" s="252" t="s">
        <v>73</v>
      </c>
      <c r="V30" s="252" t="s">
        <v>438</v>
      </c>
      <c r="W30" s="83" t="s">
        <v>402</v>
      </c>
    </row>
    <row r="31" spans="2:25" x14ac:dyDescent="0.35">
      <c r="B31" s="43" t="s">
        <v>77</v>
      </c>
      <c r="C31" s="43" t="s">
        <v>76</v>
      </c>
      <c r="D31" s="53" t="s">
        <v>118</v>
      </c>
      <c r="E31" t="s">
        <v>218</v>
      </c>
      <c r="U31" s="252" t="s">
        <v>74</v>
      </c>
      <c r="V31" s="252" t="s">
        <v>439</v>
      </c>
      <c r="W31" t="s">
        <v>403</v>
      </c>
    </row>
    <row r="32" spans="2:25" x14ac:dyDescent="0.35">
      <c r="B32" s="44" t="s">
        <v>78</v>
      </c>
      <c r="C32" s="43" t="s">
        <v>77</v>
      </c>
      <c r="E32" s="83" t="s">
        <v>226</v>
      </c>
      <c r="U32" s="255" t="s">
        <v>339</v>
      </c>
      <c r="V32" s="255" t="s">
        <v>440</v>
      </c>
      <c r="W32" t="s">
        <v>404</v>
      </c>
    </row>
    <row r="33" spans="2:23" x14ac:dyDescent="0.35">
      <c r="B33" s="44" t="s">
        <v>79</v>
      </c>
      <c r="C33" s="188" t="s">
        <v>334</v>
      </c>
      <c r="E33" t="s">
        <v>219</v>
      </c>
      <c r="U33" s="253" t="s">
        <v>75</v>
      </c>
      <c r="V33" s="253" t="s">
        <v>441</v>
      </c>
      <c r="W33" t="s">
        <v>405</v>
      </c>
    </row>
    <row r="34" spans="2:23" x14ac:dyDescent="0.35">
      <c r="B34" s="44" t="s">
        <v>80</v>
      </c>
      <c r="C34" s="188" t="s">
        <v>343</v>
      </c>
      <c r="E34" t="s">
        <v>220</v>
      </c>
      <c r="U34" s="252" t="s">
        <v>76</v>
      </c>
      <c r="V34" s="252" t="s">
        <v>442</v>
      </c>
      <c r="W34" t="s">
        <v>406</v>
      </c>
    </row>
    <row r="35" spans="2:23" x14ac:dyDescent="0.35">
      <c r="B35" s="43" t="s">
        <v>81</v>
      </c>
      <c r="C35" s="188" t="s">
        <v>335</v>
      </c>
      <c r="E35" t="s">
        <v>221</v>
      </c>
      <c r="U35" s="252" t="s">
        <v>77</v>
      </c>
      <c r="V35" s="252" t="s">
        <v>443</v>
      </c>
      <c r="W35" t="s">
        <v>407</v>
      </c>
    </row>
    <row r="36" spans="2:23" x14ac:dyDescent="0.35">
      <c r="B36" s="44" t="s">
        <v>82</v>
      </c>
      <c r="C36" s="44" t="s">
        <v>82</v>
      </c>
      <c r="E36" t="s">
        <v>222</v>
      </c>
      <c r="U36" s="255" t="s">
        <v>334</v>
      </c>
      <c r="V36" s="255" t="s">
        <v>444</v>
      </c>
      <c r="W36" t="s">
        <v>408</v>
      </c>
    </row>
    <row r="37" spans="2:23" x14ac:dyDescent="0.35">
      <c r="B37" s="43" t="s">
        <v>83</v>
      </c>
      <c r="C37" s="43" t="s">
        <v>86</v>
      </c>
      <c r="E37" s="83" t="s">
        <v>225</v>
      </c>
      <c r="U37" s="255" t="s">
        <v>343</v>
      </c>
      <c r="V37" s="255" t="s">
        <v>445</v>
      </c>
      <c r="W37" t="s">
        <v>409</v>
      </c>
    </row>
    <row r="38" spans="2:23" x14ac:dyDescent="0.35">
      <c r="B38" s="44" t="s">
        <v>84</v>
      </c>
      <c r="E38" t="s">
        <v>223</v>
      </c>
      <c r="U38" s="255" t="s">
        <v>335</v>
      </c>
      <c r="V38" s="255" t="s">
        <v>446</v>
      </c>
      <c r="W38" t="s">
        <v>410</v>
      </c>
    </row>
    <row r="39" spans="2:23" x14ac:dyDescent="0.35">
      <c r="B39" s="44" t="s">
        <v>85</v>
      </c>
      <c r="U39" s="251" t="s">
        <v>82</v>
      </c>
      <c r="V39" s="251" t="s">
        <v>447</v>
      </c>
      <c r="W39" t="s">
        <v>411</v>
      </c>
    </row>
    <row r="40" spans="2:23" x14ac:dyDescent="0.35">
      <c r="B40" s="43" t="s">
        <v>86</v>
      </c>
      <c r="U40" s="252" t="s">
        <v>86</v>
      </c>
      <c r="V40" s="252" t="s">
        <v>448</v>
      </c>
      <c r="W40" t="s">
        <v>398</v>
      </c>
    </row>
    <row r="41" spans="2:23" x14ac:dyDescent="0.35">
      <c r="B41" s="44" t="s">
        <v>87</v>
      </c>
    </row>
    <row r="42" spans="2:23" x14ac:dyDescent="0.35">
      <c r="B42" s="45" t="s">
        <v>88</v>
      </c>
    </row>
  </sheetData>
  <sortState xmlns:xlrd2="http://schemas.microsoft.com/office/spreadsheetml/2017/richdata2" ref="V5:W40">
    <sortCondition ref="V1"/>
  </sortState>
  <hyperlinks>
    <hyperlink ref="L12" r:id="rId1" xr:uid="{00000000-0004-0000-1B00-000000000000}"/>
    <hyperlink ref="L13" r:id="rId2" xr:uid="{00000000-0004-0000-1B00-000001000000}"/>
    <hyperlink ref="L15" r:id="rId3" xr:uid="{00000000-0004-0000-1B00-000002000000}"/>
    <hyperlink ref="L19" r:id="rId4" xr:uid="{00000000-0004-0000-1B00-000003000000}"/>
    <hyperlink ref="L20" r:id="rId5" xr:uid="{00000000-0004-0000-1B00-000004000000}"/>
    <hyperlink ref="L21" r:id="rId6" xr:uid="{00000000-0004-0000-1B00-000005000000}"/>
    <hyperlink ref="L22" r:id="rId7" xr:uid="{00000000-0004-0000-1B00-000006000000}"/>
    <hyperlink ref="E19" r:id="rId8" xr:uid="{00000000-0004-0000-1B00-000007000000}"/>
    <hyperlink ref="L14" r:id="rId9" xr:uid="{00000000-0004-0000-1B00-000008000000}"/>
    <hyperlink ref="L16" r:id="rId10" xr:uid="{00000000-0004-0000-1B00-000009000000}"/>
    <hyperlink ref="E11" r:id="rId11" xr:uid="{00000000-0004-0000-1B00-00000A000000}"/>
    <hyperlink ref="L17" r:id="rId12" xr:uid="{00000000-0004-0000-1B00-00000B000000}"/>
    <hyperlink ref="E37" r:id="rId13" xr:uid="{00000000-0004-0000-1B00-00000C000000}"/>
    <hyperlink ref="E32" r:id="rId14" xr:uid="{00000000-0004-0000-1B00-00000D000000}"/>
    <hyperlink ref="L18" r:id="rId15" xr:uid="{00000000-0004-0000-1B00-00000E000000}"/>
    <hyperlink ref="H13" r:id="rId16" xr:uid="{00000000-0004-0000-1B00-00000F000000}"/>
    <hyperlink ref="H7" r:id="rId17" xr:uid="{00000000-0004-0000-1B00-000010000000}"/>
    <hyperlink ref="H19" r:id="rId18" xr:uid="{00000000-0004-0000-1B00-000011000000}"/>
    <hyperlink ref="H18" r:id="rId19" xr:uid="{00000000-0004-0000-1B00-000012000000}"/>
    <hyperlink ref="Y16" r:id="rId20" xr:uid="{00000000-0004-0000-1B00-000013000000}"/>
    <hyperlink ref="Y7" r:id="rId21" xr:uid="{00000000-0004-0000-1B00-000014000000}"/>
    <hyperlink ref="Y8" r:id="rId22" xr:uid="{00000000-0004-0000-1B00-000015000000}"/>
    <hyperlink ref="Y5" r:id="rId23" xr:uid="{00000000-0004-0000-1B00-000016000000}"/>
    <hyperlink ref="Y11" r:id="rId24" xr:uid="{00000000-0004-0000-1B00-000017000000}"/>
    <hyperlink ref="AB2" r:id="rId25" xr:uid="{00000000-0004-0000-1B00-000018000000}"/>
    <hyperlink ref="AB3" r:id="rId26" xr:uid="{00000000-0004-0000-1B00-000019000000}"/>
    <hyperlink ref="AB7" r:id="rId27" xr:uid="{00000000-0004-0000-1B00-00001A000000}"/>
    <hyperlink ref="AB5" r:id="rId28" xr:uid="{00000000-0004-0000-1B00-00001B000000}"/>
    <hyperlink ref="AB8" r:id="rId29" xr:uid="{00000000-0004-0000-1B00-00001C000000}"/>
    <hyperlink ref="AB10" r:id="rId30" xr:uid="{00000000-0004-0000-1B00-00001D000000}"/>
    <hyperlink ref="AB4" r:id="rId31" xr:uid="{00000000-0004-0000-1B00-00001E000000}"/>
    <hyperlink ref="AB11" r:id="rId32" xr:uid="{00000000-0004-0000-1B00-00001F000000}"/>
    <hyperlink ref="AB12" r:id="rId33" xr:uid="{00000000-0004-0000-1B00-000020000000}"/>
    <hyperlink ref="AB13" r:id="rId34" xr:uid="{00000000-0004-0000-1B00-000021000000}"/>
    <hyperlink ref="Y14" r:id="rId35" xr:uid="{00000000-0004-0000-1B00-000022000000}"/>
    <hyperlink ref="AB9" r:id="rId36" xr:uid="{00000000-0004-0000-1B00-000023000000}"/>
    <hyperlink ref="W23" r:id="rId37" xr:uid="{00000000-0004-0000-1B00-000024000000}"/>
    <hyperlink ref="W30" r:id="rId38" xr:uid="{00000000-0004-0000-1B00-000025000000}"/>
  </hyperlinks>
  <pageMargins left="0.7" right="0.7" top="0.75" bottom="0.75" header="0.3" footer="0.3"/>
  <drawing r:id="rId39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4"/>
  <dimension ref="A1:Z2"/>
  <sheetViews>
    <sheetView workbookViewId="0">
      <selection activeCell="D6" sqref="D6"/>
    </sheetView>
  </sheetViews>
  <sheetFormatPr defaultRowHeight="14.5" x14ac:dyDescent="0.35"/>
  <sheetData>
    <row r="1" spans="1:26" s="279" customFormat="1" ht="48" customHeight="1" x14ac:dyDescent="1">
      <c r="A1" s="280" t="s">
        <v>1028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s="994" customFormat="1" x14ac:dyDescent="0.35">
      <c r="A2" s="99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BI563"/>
  <sheetViews>
    <sheetView showGridLines="0" zoomScale="60" zoomScaleNormal="60" workbookViewId="0">
      <pane ySplit="5" topLeftCell="A6" activePane="bottomLeft" state="frozen"/>
      <selection pane="bottomLeft" activeCell="C15" sqref="C15"/>
    </sheetView>
  </sheetViews>
  <sheetFormatPr defaultColWidth="9.08984375" defaultRowHeight="13.5" customHeight="1" x14ac:dyDescent="0.35"/>
  <cols>
    <col min="1" max="1" width="2" style="816" customWidth="1"/>
    <col min="2" max="2" width="4.36328125" style="840" customWidth="1"/>
    <col min="3" max="3" width="39.90625" style="816" customWidth="1"/>
    <col min="4" max="4" width="14.453125" style="840" customWidth="1"/>
    <col min="5" max="5" width="10.54296875" style="840" bestFit="1" customWidth="1"/>
    <col min="6" max="6" width="10.453125" style="840" bestFit="1" customWidth="1"/>
    <col min="7" max="7" width="18.36328125" style="840" customWidth="1"/>
    <col min="8" max="8" width="39.08984375" style="840" customWidth="1"/>
    <col min="9" max="9" width="9.36328125" style="840" customWidth="1"/>
    <col min="10" max="10" width="0" style="816" hidden="1" customWidth="1"/>
    <col min="11" max="11" width="9.08984375" style="825"/>
    <col min="12" max="12" width="10.08984375" style="825" customWidth="1"/>
    <col min="13" max="13" width="10.6328125" style="825" customWidth="1"/>
    <col min="14" max="14" width="10.36328125" style="825" customWidth="1"/>
    <col min="15" max="15" width="9.08984375" style="825"/>
    <col min="16" max="16" width="10.90625" style="825" customWidth="1"/>
    <col min="17" max="17" width="9.08984375" style="825"/>
    <col min="18" max="18" width="11.90625" style="825" customWidth="1"/>
    <col min="19" max="19" width="9.08984375" style="825"/>
    <col min="20" max="20" width="5.08984375" style="825" customWidth="1"/>
    <col min="21" max="22" width="4.54296875" style="825" customWidth="1"/>
    <col min="23" max="16384" width="9.08984375" style="825"/>
  </cols>
  <sheetData>
    <row r="1" spans="1:61" s="279" customFormat="1" ht="48" customHeight="1" x14ac:dyDescent="1">
      <c r="A1" s="280" t="s">
        <v>968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61" s="845" customFormat="1" ht="12.75" customHeight="1" x14ac:dyDescent="0.35">
      <c r="A2" s="841"/>
      <c r="B2" s="842"/>
      <c r="C2" s="843"/>
      <c r="D2" s="844"/>
      <c r="E2" s="844"/>
      <c r="F2" s="844"/>
      <c r="G2" s="844"/>
      <c r="H2" s="844"/>
      <c r="I2" s="844"/>
      <c r="J2" s="841"/>
      <c r="K2" s="841"/>
      <c r="L2" s="841"/>
      <c r="M2" s="841"/>
      <c r="N2" s="841"/>
      <c r="O2" s="841"/>
      <c r="P2" s="841"/>
      <c r="Q2" s="841"/>
      <c r="R2" s="841"/>
      <c r="S2" s="841"/>
      <c r="T2" s="841"/>
      <c r="U2" s="841"/>
      <c r="V2" s="841"/>
      <c r="W2" s="841"/>
      <c r="X2" s="841"/>
      <c r="Y2" s="841"/>
      <c r="Z2" s="841"/>
      <c r="AA2" s="841"/>
    </row>
    <row r="3" spans="1:61" s="802" customFormat="1" ht="25.5" customHeight="1" x14ac:dyDescent="0.35">
      <c r="A3" s="803"/>
      <c r="B3" s="804"/>
      <c r="C3" s="805"/>
      <c r="D3" s="806"/>
      <c r="E3" s="806"/>
      <c r="F3" s="806"/>
      <c r="G3" s="806"/>
      <c r="H3" s="806"/>
      <c r="I3" s="806"/>
      <c r="J3" s="803"/>
      <c r="K3" s="803"/>
      <c r="L3" s="803"/>
      <c r="M3" s="803"/>
      <c r="N3" s="803"/>
      <c r="O3" s="803"/>
      <c r="P3" s="803"/>
      <c r="Q3" s="803"/>
      <c r="R3" s="803"/>
      <c r="S3" s="803"/>
      <c r="T3" s="803"/>
      <c r="U3" s="803"/>
      <c r="V3" s="803"/>
      <c r="W3" s="803"/>
      <c r="X3" s="803"/>
      <c r="Y3" s="803"/>
      <c r="Z3" s="803"/>
      <c r="AA3" s="803"/>
      <c r="AB3" s="803"/>
      <c r="AC3" s="803"/>
      <c r="AD3" s="803"/>
      <c r="AE3" s="803"/>
      <c r="AF3" s="803"/>
      <c r="AG3" s="803"/>
      <c r="AH3" s="803"/>
      <c r="AI3" s="803"/>
      <c r="AJ3" s="803"/>
      <c r="AK3" s="803"/>
      <c r="AL3" s="803"/>
      <c r="AM3" s="803"/>
      <c r="AN3" s="803"/>
      <c r="AO3" s="803"/>
      <c r="AP3" s="803"/>
      <c r="AQ3" s="803"/>
      <c r="AR3" s="803"/>
      <c r="AS3" s="803"/>
      <c r="AT3" s="803"/>
      <c r="AU3" s="803"/>
      <c r="AV3" s="803"/>
      <c r="AW3" s="803"/>
      <c r="AX3" s="803"/>
      <c r="AY3" s="803"/>
      <c r="AZ3" s="803"/>
      <c r="BA3" s="803"/>
      <c r="BB3" s="803"/>
      <c r="BC3" s="803"/>
      <c r="BD3" s="803"/>
      <c r="BE3" s="803"/>
      <c r="BF3" s="803"/>
      <c r="BG3" s="803"/>
      <c r="BH3" s="803"/>
      <c r="BI3" s="803"/>
    </row>
    <row r="4" spans="1:61" s="807" customFormat="1" ht="13.5" customHeight="1" x14ac:dyDescent="0.35">
      <c r="B4" s="808"/>
      <c r="C4" s="809"/>
      <c r="D4" s="809"/>
      <c r="E4" s="1246" t="s">
        <v>969</v>
      </c>
      <c r="F4" s="1247"/>
      <c r="G4" s="810"/>
      <c r="H4" s="810"/>
      <c r="I4" s="811"/>
      <c r="K4" s="1248" t="s">
        <v>970</v>
      </c>
      <c r="L4" s="1248"/>
      <c r="M4" s="1248"/>
      <c r="N4" s="1248"/>
      <c r="O4" s="1248"/>
      <c r="P4" s="1248"/>
      <c r="Q4" s="1248"/>
      <c r="R4" s="1248"/>
      <c r="S4" s="1248"/>
      <c r="T4" s="1248"/>
      <c r="U4" s="1248"/>
      <c r="V4" s="812"/>
      <c r="W4" s="812"/>
      <c r="X4" s="812"/>
      <c r="Y4" s="812"/>
      <c r="Z4" s="812"/>
      <c r="AA4" s="812"/>
      <c r="AB4" s="812"/>
      <c r="AC4" s="812"/>
      <c r="AD4" s="812"/>
      <c r="AE4" s="812"/>
      <c r="AF4" s="812"/>
      <c r="AG4" s="812"/>
      <c r="AH4" s="812"/>
      <c r="AI4" s="812"/>
      <c r="AJ4" s="812"/>
      <c r="AK4" s="812"/>
      <c r="AL4" s="812"/>
      <c r="AM4" s="812"/>
      <c r="AN4" s="812"/>
      <c r="AO4" s="812"/>
      <c r="AP4" s="812"/>
      <c r="AQ4" s="812"/>
      <c r="AR4" s="812"/>
      <c r="AS4" s="812"/>
      <c r="AT4" s="812"/>
      <c r="AU4" s="812"/>
      <c r="AV4" s="812"/>
      <c r="AW4" s="812"/>
      <c r="AX4" s="812"/>
      <c r="AY4" s="812"/>
      <c r="AZ4" s="812"/>
      <c r="BA4" s="812"/>
      <c r="BB4" s="812"/>
      <c r="BC4" s="812"/>
      <c r="BD4" s="812"/>
      <c r="BE4" s="812"/>
      <c r="BF4" s="812"/>
      <c r="BG4" s="812"/>
      <c r="BH4" s="812"/>
      <c r="BI4" s="812"/>
    </row>
    <row r="5" spans="1:61" s="807" customFormat="1" ht="13.5" customHeight="1" x14ac:dyDescent="0.35">
      <c r="B5" s="813" t="s">
        <v>971</v>
      </c>
      <c r="C5" s="814" t="s">
        <v>972</v>
      </c>
      <c r="D5" s="814" t="s">
        <v>973</v>
      </c>
      <c r="E5" s="814" t="s">
        <v>974</v>
      </c>
      <c r="F5" s="814" t="s">
        <v>975</v>
      </c>
      <c r="G5" s="815" t="s">
        <v>976</v>
      </c>
      <c r="H5" s="815" t="s">
        <v>456</v>
      </c>
      <c r="I5" s="815" t="s">
        <v>239</v>
      </c>
      <c r="J5" s="814" t="s">
        <v>977</v>
      </c>
      <c r="K5" s="1248"/>
      <c r="L5" s="1248"/>
      <c r="M5" s="1248"/>
      <c r="N5" s="1248"/>
      <c r="O5" s="1248"/>
      <c r="P5" s="1248"/>
      <c r="Q5" s="1248"/>
      <c r="R5" s="1248"/>
      <c r="S5" s="1248"/>
      <c r="T5" s="1248"/>
      <c r="U5" s="1248"/>
      <c r="V5" s="812"/>
      <c r="W5" s="812"/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AV5" s="812"/>
      <c r="AW5" s="812"/>
      <c r="AX5" s="812"/>
      <c r="AY5" s="812"/>
      <c r="AZ5" s="812"/>
      <c r="BA5" s="812"/>
      <c r="BB5" s="812"/>
      <c r="BC5" s="812"/>
      <c r="BD5" s="812"/>
      <c r="BE5" s="812"/>
      <c r="BF5" s="812"/>
      <c r="BG5" s="812"/>
      <c r="BH5" s="812"/>
      <c r="BI5" s="812"/>
    </row>
    <row r="6" spans="1:61" ht="13.5" customHeight="1" thickBot="1" x14ac:dyDescent="0.4">
      <c r="B6" s="817">
        <v>1</v>
      </c>
      <c r="C6" s="818"/>
      <c r="D6" s="819" t="s">
        <v>978</v>
      </c>
      <c r="E6" s="820">
        <v>40006</v>
      </c>
      <c r="F6" s="820">
        <v>40009</v>
      </c>
      <c r="G6" s="821"/>
      <c r="H6" s="821"/>
      <c r="I6" s="822" t="s">
        <v>979</v>
      </c>
      <c r="J6" s="823" t="str">
        <f t="shared" ref="J6:J69" si="0">IF(AND(D6="Low",I6="Open"),"LO",IF(AND(D6="Medium",I6="Open"),"MO",IF(AND(D6="High",I6="Open"),"HO",IF(AND(D6="Low",I6="Closed"),"LC",IF(AND(D6="Medium",I6="Closed"),"MC",IF(AND(D6="High",I6="Closed"),"HC",""))))))</f>
        <v>HC</v>
      </c>
      <c r="K6" s="824"/>
    </row>
    <row r="7" spans="1:61" ht="13.5" customHeight="1" thickTop="1" thickBot="1" x14ac:dyDescent="0.4">
      <c r="B7" s="817">
        <v>2</v>
      </c>
      <c r="C7" s="818"/>
      <c r="D7" s="826" t="s">
        <v>980</v>
      </c>
      <c r="E7" s="820">
        <v>40006</v>
      </c>
      <c r="F7" s="820">
        <v>40007</v>
      </c>
      <c r="G7" s="821"/>
      <c r="H7" s="821"/>
      <c r="I7" s="827" t="s">
        <v>974</v>
      </c>
      <c r="J7" s="823" t="str">
        <f t="shared" si="0"/>
        <v>MO</v>
      </c>
      <c r="K7" s="824"/>
      <c r="L7" s="828" t="s">
        <v>981</v>
      </c>
      <c r="M7" s="828" t="s">
        <v>982</v>
      </c>
      <c r="N7" s="828" t="s">
        <v>983</v>
      </c>
    </row>
    <row r="8" spans="1:61" ht="13.5" customHeight="1" thickTop="1" thickBot="1" x14ac:dyDescent="0.4">
      <c r="B8" s="817">
        <v>3</v>
      </c>
      <c r="C8" s="818"/>
      <c r="D8" s="829" t="s">
        <v>978</v>
      </c>
      <c r="E8" s="820">
        <v>40008</v>
      </c>
      <c r="F8" s="820">
        <v>40013</v>
      </c>
      <c r="G8" s="821"/>
      <c r="H8" s="821"/>
      <c r="I8" s="822" t="s">
        <v>974</v>
      </c>
      <c r="J8" s="823" t="str">
        <f t="shared" si="0"/>
        <v>HO</v>
      </c>
      <c r="K8" s="824"/>
      <c r="L8" s="830" t="s">
        <v>984</v>
      </c>
      <c r="M8" s="831">
        <f>COUNTIF(Table14[Column1],"HO")</f>
        <v>9</v>
      </c>
      <c r="N8" s="831">
        <f>COUNTIF(Table14[Column1],"HC")</f>
        <v>7</v>
      </c>
    </row>
    <row r="9" spans="1:61" ht="13.5" customHeight="1" thickTop="1" thickBot="1" x14ac:dyDescent="0.4">
      <c r="B9" s="817">
        <v>4</v>
      </c>
      <c r="C9" s="818"/>
      <c r="D9" s="819" t="s">
        <v>985</v>
      </c>
      <c r="E9" s="820">
        <v>40009</v>
      </c>
      <c r="F9" s="820">
        <v>40010</v>
      </c>
      <c r="G9" s="821"/>
      <c r="H9" s="821"/>
      <c r="I9" s="822" t="s">
        <v>979</v>
      </c>
      <c r="J9" s="823" t="str">
        <f t="shared" si="0"/>
        <v>LC</v>
      </c>
      <c r="K9" s="824"/>
      <c r="L9" s="830" t="s">
        <v>986</v>
      </c>
      <c r="M9" s="831">
        <f>COUNTIF(Table14[Column1],"MO")</f>
        <v>12</v>
      </c>
      <c r="N9" s="831">
        <f>COUNTIF(Table14[Column1],"MC")</f>
        <v>13</v>
      </c>
    </row>
    <row r="10" spans="1:61" ht="13.5" customHeight="1" thickTop="1" thickBot="1" x14ac:dyDescent="0.4">
      <c r="B10" s="817">
        <v>5</v>
      </c>
      <c r="C10" s="818"/>
      <c r="D10" s="826" t="s">
        <v>980</v>
      </c>
      <c r="E10" s="820">
        <v>40009</v>
      </c>
      <c r="F10" s="820">
        <v>40012</v>
      </c>
      <c r="G10" s="821"/>
      <c r="H10" s="821"/>
      <c r="I10" s="822" t="s">
        <v>974</v>
      </c>
      <c r="J10" s="823" t="str">
        <f t="shared" si="0"/>
        <v>MO</v>
      </c>
      <c r="K10" s="824"/>
      <c r="L10" s="830" t="s">
        <v>987</v>
      </c>
      <c r="M10" s="831">
        <f>COUNTIF(Table14[Column1],"LO")</f>
        <v>9</v>
      </c>
      <c r="N10" s="831">
        <f>COUNTIF(Table14[Column1],"LC")</f>
        <v>9</v>
      </c>
    </row>
    <row r="11" spans="1:61" ht="13.5" customHeight="1" thickTop="1" thickBot="1" x14ac:dyDescent="0.4">
      <c r="B11" s="817">
        <v>6</v>
      </c>
      <c r="C11" s="818"/>
      <c r="D11" s="826" t="s">
        <v>980</v>
      </c>
      <c r="E11" s="820">
        <v>40009</v>
      </c>
      <c r="F11" s="820">
        <v>40014</v>
      </c>
      <c r="G11" s="821"/>
      <c r="H11" s="821"/>
      <c r="I11" s="822" t="s">
        <v>979</v>
      </c>
      <c r="J11" s="823" t="str">
        <f t="shared" si="0"/>
        <v>MC</v>
      </c>
      <c r="K11" s="824"/>
      <c r="L11" s="830" t="s">
        <v>290</v>
      </c>
      <c r="M11" s="831">
        <f>SUM(M8:M10)</f>
        <v>30</v>
      </c>
      <c r="N11" s="831">
        <f>SUM(N8:N10)</f>
        <v>29</v>
      </c>
    </row>
    <row r="12" spans="1:61" ht="13.5" customHeight="1" thickTop="1" x14ac:dyDescent="0.35">
      <c r="B12" s="817">
        <v>7</v>
      </c>
      <c r="C12" s="818"/>
      <c r="D12" s="819" t="s">
        <v>985</v>
      </c>
      <c r="E12" s="820">
        <v>40009</v>
      </c>
      <c r="F12" s="820">
        <v>40016</v>
      </c>
      <c r="G12" s="821"/>
      <c r="H12" s="821"/>
      <c r="I12" s="822" t="s">
        <v>979</v>
      </c>
      <c r="J12" s="823" t="str">
        <f t="shared" si="0"/>
        <v>LC</v>
      </c>
      <c r="K12" s="824"/>
    </row>
    <row r="13" spans="1:61" ht="13.5" customHeight="1" x14ac:dyDescent="0.35">
      <c r="B13" s="817">
        <v>8</v>
      </c>
      <c r="C13" s="818"/>
      <c r="D13" s="829" t="s">
        <v>980</v>
      </c>
      <c r="E13" s="820">
        <v>40010</v>
      </c>
      <c r="F13" s="820">
        <v>40014</v>
      </c>
      <c r="G13" s="821"/>
      <c r="H13" s="821"/>
      <c r="I13" s="822" t="s">
        <v>979</v>
      </c>
      <c r="J13" s="823" t="str">
        <f t="shared" si="0"/>
        <v>MC</v>
      </c>
      <c r="K13" s="824"/>
    </row>
    <row r="14" spans="1:61" ht="13.5" customHeight="1" x14ac:dyDescent="0.35">
      <c r="B14" s="817">
        <v>9</v>
      </c>
      <c r="C14" s="818"/>
      <c r="D14" s="819" t="s">
        <v>985</v>
      </c>
      <c r="E14" s="820">
        <v>40010</v>
      </c>
      <c r="F14" s="820">
        <v>40011</v>
      </c>
      <c r="G14" s="821"/>
      <c r="H14" s="821"/>
      <c r="I14" s="827" t="s">
        <v>974</v>
      </c>
      <c r="J14" s="823" t="str">
        <f t="shared" si="0"/>
        <v>LO</v>
      </c>
      <c r="K14" s="824"/>
    </row>
    <row r="15" spans="1:61" ht="13.5" customHeight="1" x14ac:dyDescent="0.35">
      <c r="B15" s="817">
        <v>10</v>
      </c>
      <c r="C15" s="818"/>
      <c r="D15" s="826" t="s">
        <v>980</v>
      </c>
      <c r="E15" s="820">
        <v>40012</v>
      </c>
      <c r="F15" s="820">
        <v>40019</v>
      </c>
      <c r="G15" s="821"/>
      <c r="H15" s="821"/>
      <c r="I15" s="827" t="s">
        <v>974</v>
      </c>
      <c r="J15" s="823" t="str">
        <f t="shared" si="0"/>
        <v>MO</v>
      </c>
      <c r="K15" s="824"/>
    </row>
    <row r="16" spans="1:61" ht="13.5" customHeight="1" x14ac:dyDescent="0.35">
      <c r="B16" s="817">
        <v>11</v>
      </c>
      <c r="C16" s="818"/>
      <c r="D16" s="829" t="s">
        <v>978</v>
      </c>
      <c r="E16" s="820">
        <v>40012</v>
      </c>
      <c r="F16" s="820">
        <v>40018</v>
      </c>
      <c r="G16" s="821"/>
      <c r="H16" s="821"/>
      <c r="I16" s="827" t="s">
        <v>974</v>
      </c>
      <c r="J16" s="823" t="str">
        <f t="shared" si="0"/>
        <v>HO</v>
      </c>
      <c r="K16" s="824"/>
    </row>
    <row r="17" spans="2:11" ht="13.5" customHeight="1" x14ac:dyDescent="0.35">
      <c r="B17" s="817">
        <v>12</v>
      </c>
      <c r="C17" s="818"/>
      <c r="D17" s="819" t="s">
        <v>985</v>
      </c>
      <c r="E17" s="820">
        <v>40012</v>
      </c>
      <c r="F17" s="820">
        <v>40019</v>
      </c>
      <c r="G17" s="821"/>
      <c r="H17" s="821"/>
      <c r="I17" s="827" t="s">
        <v>974</v>
      </c>
      <c r="J17" s="823" t="str">
        <f t="shared" si="0"/>
        <v>LO</v>
      </c>
      <c r="K17" s="824"/>
    </row>
    <row r="18" spans="2:11" ht="13.5" customHeight="1" x14ac:dyDescent="0.35">
      <c r="B18" s="817">
        <v>13</v>
      </c>
      <c r="C18" s="818"/>
      <c r="D18" s="826" t="s">
        <v>978</v>
      </c>
      <c r="E18" s="820">
        <v>40016</v>
      </c>
      <c r="F18" s="820">
        <v>40018</v>
      </c>
      <c r="G18" s="821"/>
      <c r="H18" s="821"/>
      <c r="I18" s="827" t="s">
        <v>974</v>
      </c>
      <c r="J18" s="823" t="str">
        <f t="shared" si="0"/>
        <v>HO</v>
      </c>
      <c r="K18" s="824"/>
    </row>
    <row r="19" spans="2:11" ht="13.5" customHeight="1" x14ac:dyDescent="0.35">
      <c r="B19" s="817">
        <v>14</v>
      </c>
      <c r="C19" s="818"/>
      <c r="D19" s="826" t="s">
        <v>980</v>
      </c>
      <c r="E19" s="820">
        <v>40017</v>
      </c>
      <c r="F19" s="820">
        <v>40022</v>
      </c>
      <c r="G19" s="821"/>
      <c r="H19" s="821"/>
      <c r="I19" s="827" t="s">
        <v>974</v>
      </c>
      <c r="J19" s="823" t="str">
        <f t="shared" si="0"/>
        <v>MO</v>
      </c>
      <c r="K19" s="824"/>
    </row>
    <row r="20" spans="2:11" ht="13.5" customHeight="1" x14ac:dyDescent="0.35">
      <c r="B20" s="817">
        <v>15</v>
      </c>
      <c r="C20" s="818"/>
      <c r="D20" s="819" t="s">
        <v>985</v>
      </c>
      <c r="E20" s="820">
        <v>40017</v>
      </c>
      <c r="F20" s="820">
        <v>40021</v>
      </c>
      <c r="G20" s="821"/>
      <c r="H20" s="821"/>
      <c r="I20" s="822" t="s">
        <v>979</v>
      </c>
      <c r="J20" s="823" t="str">
        <f t="shared" si="0"/>
        <v>LC</v>
      </c>
      <c r="K20" s="824"/>
    </row>
    <row r="21" spans="2:11" ht="13.5" customHeight="1" x14ac:dyDescent="0.35">
      <c r="B21" s="817">
        <v>16</v>
      </c>
      <c r="C21" s="818"/>
      <c r="D21" s="829" t="s">
        <v>978</v>
      </c>
      <c r="E21" s="820">
        <v>40017</v>
      </c>
      <c r="F21" s="820">
        <v>40024</v>
      </c>
      <c r="G21" s="821"/>
      <c r="H21" s="821"/>
      <c r="I21" s="827" t="s">
        <v>974</v>
      </c>
      <c r="J21" s="823" t="str">
        <f t="shared" si="0"/>
        <v>HO</v>
      </c>
      <c r="K21" s="824"/>
    </row>
    <row r="22" spans="2:11" ht="13.5" customHeight="1" x14ac:dyDescent="0.35">
      <c r="B22" s="817">
        <v>17</v>
      </c>
      <c r="C22" s="818"/>
      <c r="D22" s="826" t="s">
        <v>980</v>
      </c>
      <c r="E22" s="820">
        <v>40017</v>
      </c>
      <c r="F22" s="820">
        <v>40019</v>
      </c>
      <c r="G22" s="821"/>
      <c r="H22" s="821"/>
      <c r="I22" s="827" t="s">
        <v>974</v>
      </c>
      <c r="J22" s="823" t="str">
        <f t="shared" si="0"/>
        <v>MO</v>
      </c>
      <c r="K22" s="824"/>
    </row>
    <row r="23" spans="2:11" ht="13.5" customHeight="1" x14ac:dyDescent="0.35">
      <c r="B23" s="817">
        <v>18</v>
      </c>
      <c r="C23" s="818"/>
      <c r="D23" s="829" t="s">
        <v>978</v>
      </c>
      <c r="E23" s="820">
        <v>40017</v>
      </c>
      <c r="F23" s="820">
        <v>40022</v>
      </c>
      <c r="G23" s="821"/>
      <c r="H23" s="821"/>
      <c r="I23" s="822" t="s">
        <v>979</v>
      </c>
      <c r="J23" s="823" t="str">
        <f t="shared" si="0"/>
        <v>HC</v>
      </c>
      <c r="K23" s="824"/>
    </row>
    <row r="24" spans="2:11" ht="13.5" customHeight="1" x14ac:dyDescent="0.35">
      <c r="B24" s="817">
        <v>19</v>
      </c>
      <c r="C24" s="818"/>
      <c r="D24" s="819" t="s">
        <v>985</v>
      </c>
      <c r="E24" s="820">
        <v>40018</v>
      </c>
      <c r="F24" s="820">
        <v>40025</v>
      </c>
      <c r="G24" s="821"/>
      <c r="H24" s="821"/>
      <c r="I24" s="827" t="s">
        <v>974</v>
      </c>
      <c r="J24" s="823" t="str">
        <f t="shared" si="0"/>
        <v>LO</v>
      </c>
      <c r="K24" s="824"/>
    </row>
    <row r="25" spans="2:11" ht="13.5" customHeight="1" x14ac:dyDescent="0.35">
      <c r="B25" s="817">
        <v>20</v>
      </c>
      <c r="C25" s="818"/>
      <c r="D25" s="826" t="s">
        <v>980</v>
      </c>
      <c r="E25" s="820">
        <v>40018</v>
      </c>
      <c r="F25" s="820">
        <v>40024</v>
      </c>
      <c r="G25" s="821"/>
      <c r="H25" s="821"/>
      <c r="I25" s="827" t="s">
        <v>974</v>
      </c>
      <c r="J25" s="823" t="str">
        <f t="shared" si="0"/>
        <v>MO</v>
      </c>
      <c r="K25" s="824"/>
    </row>
    <row r="26" spans="2:11" ht="13.5" customHeight="1" x14ac:dyDescent="0.35">
      <c r="B26" s="817">
        <v>21</v>
      </c>
      <c r="C26" s="818"/>
      <c r="D26" s="826" t="s">
        <v>980</v>
      </c>
      <c r="E26" s="820">
        <v>40018</v>
      </c>
      <c r="F26" s="820">
        <v>40024</v>
      </c>
      <c r="G26" s="821"/>
      <c r="H26" s="821"/>
      <c r="I26" s="822" t="s">
        <v>979</v>
      </c>
      <c r="J26" s="823" t="str">
        <f t="shared" si="0"/>
        <v>MC</v>
      </c>
      <c r="K26" s="824"/>
    </row>
    <row r="27" spans="2:11" ht="13.5" customHeight="1" x14ac:dyDescent="0.35">
      <c r="B27" s="817">
        <v>22</v>
      </c>
      <c r="C27" s="818"/>
      <c r="D27" s="819" t="s">
        <v>985</v>
      </c>
      <c r="E27" s="820">
        <v>40021</v>
      </c>
      <c r="F27" s="820">
        <v>40027</v>
      </c>
      <c r="G27" s="821"/>
      <c r="H27" s="821"/>
      <c r="I27" s="822" t="s">
        <v>979</v>
      </c>
      <c r="J27" s="823" t="str">
        <f t="shared" si="0"/>
        <v>LC</v>
      </c>
      <c r="K27" s="824"/>
    </row>
    <row r="28" spans="2:11" ht="13.5" customHeight="1" x14ac:dyDescent="0.35">
      <c r="B28" s="817">
        <v>23</v>
      </c>
      <c r="C28" s="818"/>
      <c r="D28" s="829" t="s">
        <v>978</v>
      </c>
      <c r="E28" s="820">
        <v>40022</v>
      </c>
      <c r="F28" s="820">
        <v>40023</v>
      </c>
      <c r="G28" s="821"/>
      <c r="H28" s="821"/>
      <c r="I28" s="827" t="s">
        <v>974</v>
      </c>
      <c r="J28" s="823" t="str">
        <f t="shared" si="0"/>
        <v>HO</v>
      </c>
      <c r="K28" s="824"/>
    </row>
    <row r="29" spans="2:11" ht="13.5" customHeight="1" x14ac:dyDescent="0.35">
      <c r="B29" s="817">
        <v>24</v>
      </c>
      <c r="C29" s="818"/>
      <c r="D29" s="819" t="s">
        <v>985</v>
      </c>
      <c r="E29" s="820">
        <v>40023</v>
      </c>
      <c r="F29" s="820">
        <v>40027</v>
      </c>
      <c r="G29" s="821"/>
      <c r="H29" s="821"/>
      <c r="I29" s="822" t="s">
        <v>979</v>
      </c>
      <c r="J29" s="823" t="str">
        <f t="shared" si="0"/>
        <v>LC</v>
      </c>
      <c r="K29" s="824"/>
    </row>
    <row r="30" spans="2:11" ht="13.5" customHeight="1" x14ac:dyDescent="0.35">
      <c r="B30" s="817">
        <v>25</v>
      </c>
      <c r="C30" s="818"/>
      <c r="D30" s="826" t="s">
        <v>980</v>
      </c>
      <c r="E30" s="820">
        <v>40025</v>
      </c>
      <c r="F30" s="820">
        <v>40032</v>
      </c>
      <c r="G30" s="821"/>
      <c r="H30" s="821"/>
      <c r="I30" s="822" t="s">
        <v>979</v>
      </c>
      <c r="J30" s="823" t="str">
        <f t="shared" si="0"/>
        <v>MC</v>
      </c>
      <c r="K30" s="824"/>
    </row>
    <row r="31" spans="2:11" ht="13.5" customHeight="1" x14ac:dyDescent="0.35">
      <c r="B31" s="817">
        <v>26</v>
      </c>
      <c r="C31" s="818"/>
      <c r="D31" s="829" t="s">
        <v>978</v>
      </c>
      <c r="E31" s="820">
        <v>40026</v>
      </c>
      <c r="F31" s="820">
        <v>40029</v>
      </c>
      <c r="G31" s="821"/>
      <c r="H31" s="821"/>
      <c r="I31" s="827" t="s">
        <v>974</v>
      </c>
      <c r="J31" s="823" t="str">
        <f t="shared" si="0"/>
        <v>HO</v>
      </c>
      <c r="K31" s="824"/>
    </row>
    <row r="32" spans="2:11" ht="13.5" customHeight="1" x14ac:dyDescent="0.35">
      <c r="B32" s="817">
        <v>27</v>
      </c>
      <c r="C32" s="818"/>
      <c r="D32" s="819" t="s">
        <v>985</v>
      </c>
      <c r="E32" s="820">
        <v>40026</v>
      </c>
      <c r="F32" s="820">
        <v>40030</v>
      </c>
      <c r="G32" s="821"/>
      <c r="H32" s="821"/>
      <c r="I32" s="822" t="s">
        <v>979</v>
      </c>
      <c r="J32" s="823" t="str">
        <f t="shared" si="0"/>
        <v>LC</v>
      </c>
      <c r="K32" s="824"/>
    </row>
    <row r="33" spans="2:20" ht="13.5" customHeight="1" x14ac:dyDescent="0.35">
      <c r="B33" s="817">
        <v>28</v>
      </c>
      <c r="C33" s="818"/>
      <c r="D33" s="826" t="s">
        <v>980</v>
      </c>
      <c r="E33" s="820">
        <v>40027</v>
      </c>
      <c r="F33" s="820">
        <v>40034</v>
      </c>
      <c r="G33" s="821"/>
      <c r="H33" s="821"/>
      <c r="I33" s="822" t="s">
        <v>979</v>
      </c>
      <c r="J33" s="823" t="str">
        <f t="shared" si="0"/>
        <v>MC</v>
      </c>
      <c r="K33" s="824"/>
    </row>
    <row r="34" spans="2:20" ht="19.5" customHeight="1" thickBot="1" x14ac:dyDescent="0.4">
      <c r="B34" s="817">
        <v>29</v>
      </c>
      <c r="C34" s="818"/>
      <c r="D34" s="826" t="s">
        <v>980</v>
      </c>
      <c r="E34" s="820">
        <v>40029</v>
      </c>
      <c r="F34" s="820">
        <v>40030</v>
      </c>
      <c r="G34" s="821"/>
      <c r="H34" s="821"/>
      <c r="I34" s="822" t="s">
        <v>979</v>
      </c>
      <c r="J34" s="823" t="str">
        <f t="shared" si="0"/>
        <v>MC</v>
      </c>
      <c r="K34" s="824"/>
      <c r="M34" s="1249" t="s">
        <v>988</v>
      </c>
      <c r="N34" s="1249"/>
      <c r="O34" s="1249"/>
      <c r="P34" s="1249"/>
      <c r="Q34" s="1249"/>
      <c r="R34" s="1249"/>
      <c r="S34" s="1249"/>
      <c r="T34" s="1249"/>
    </row>
    <row r="35" spans="2:20" ht="15.5" thickTop="1" thickBot="1" x14ac:dyDescent="0.4">
      <c r="B35" s="817">
        <v>30</v>
      </c>
      <c r="C35" s="818"/>
      <c r="D35" s="826" t="s">
        <v>980</v>
      </c>
      <c r="E35" s="820">
        <v>40030</v>
      </c>
      <c r="F35" s="820">
        <v>40037</v>
      </c>
      <c r="G35" s="821"/>
      <c r="H35" s="821"/>
      <c r="I35" s="822" t="s">
        <v>979</v>
      </c>
      <c r="J35" s="823" t="str">
        <f t="shared" si="0"/>
        <v>MC</v>
      </c>
      <c r="K35" s="824"/>
      <c r="M35" s="1250" t="s">
        <v>989</v>
      </c>
      <c r="N35" s="1251"/>
      <c r="O35" s="1251"/>
      <c r="P35" s="1251"/>
      <c r="Q35" s="1251"/>
      <c r="R35" s="1251"/>
      <c r="S35" s="1251"/>
      <c r="T35" s="1252"/>
    </row>
    <row r="36" spans="2:20" ht="13.5" customHeight="1" thickTop="1" x14ac:dyDescent="0.35">
      <c r="B36" s="817">
        <v>31</v>
      </c>
      <c r="C36" s="818"/>
      <c r="D36" s="829" t="s">
        <v>978</v>
      </c>
      <c r="E36" s="820">
        <v>40030</v>
      </c>
      <c r="F36" s="820">
        <v>40032</v>
      </c>
      <c r="G36" s="821"/>
      <c r="H36" s="821"/>
      <c r="I36" s="822" t="s">
        <v>979</v>
      </c>
      <c r="J36" s="823" t="str">
        <f t="shared" si="0"/>
        <v>HC</v>
      </c>
      <c r="K36" s="824"/>
      <c r="L36" s="824"/>
      <c r="M36" s="1253"/>
      <c r="N36" s="1255" t="s">
        <v>984</v>
      </c>
      <c r="O36" s="1256"/>
      <c r="P36" s="1255" t="s">
        <v>986</v>
      </c>
      <c r="Q36" s="1256"/>
      <c r="R36" s="1255" t="s">
        <v>987</v>
      </c>
      <c r="S36" s="1256"/>
      <c r="T36" s="1259" t="s">
        <v>171</v>
      </c>
    </row>
    <row r="37" spans="2:20" ht="13.5" customHeight="1" thickBot="1" x14ac:dyDescent="0.4">
      <c r="B37" s="817">
        <v>32</v>
      </c>
      <c r="C37" s="818"/>
      <c r="D37" s="819" t="s">
        <v>985</v>
      </c>
      <c r="E37" s="820">
        <v>40031</v>
      </c>
      <c r="F37" s="820">
        <v>40034</v>
      </c>
      <c r="G37" s="821"/>
      <c r="H37" s="821"/>
      <c r="I37" s="822" t="s">
        <v>979</v>
      </c>
      <c r="J37" s="823" t="str">
        <f t="shared" si="0"/>
        <v>LC</v>
      </c>
      <c r="K37" s="824"/>
      <c r="L37" s="824"/>
      <c r="M37" s="1254"/>
      <c r="N37" s="1257"/>
      <c r="O37" s="1258"/>
      <c r="P37" s="1257"/>
      <c r="Q37" s="1258"/>
      <c r="R37" s="1257"/>
      <c r="S37" s="1258"/>
      <c r="T37" s="1260"/>
    </row>
    <row r="38" spans="2:20" ht="13.5" customHeight="1" thickTop="1" x14ac:dyDescent="0.35">
      <c r="B38" s="817">
        <v>33</v>
      </c>
      <c r="C38" s="818"/>
      <c r="D38" s="826" t="s">
        <v>980</v>
      </c>
      <c r="E38" s="820">
        <v>40032</v>
      </c>
      <c r="F38" s="820">
        <v>40034</v>
      </c>
      <c r="G38" s="821"/>
      <c r="H38" s="821"/>
      <c r="I38" s="827" t="s">
        <v>974</v>
      </c>
      <c r="J38" s="823" t="str">
        <f t="shared" si="0"/>
        <v>MO</v>
      </c>
      <c r="K38" s="824"/>
      <c r="L38" s="824"/>
      <c r="M38" s="1262" t="s">
        <v>982</v>
      </c>
      <c r="N38" s="1265">
        <f>COUNTIFS(issuePriorities,"High",Table14[Status],"Open")</f>
        <v>9</v>
      </c>
      <c r="O38" s="1266"/>
      <c r="P38" s="1271">
        <f>COUNTIFS(issuePriorities,"Medium",Table14[Status],"Open")</f>
        <v>12</v>
      </c>
      <c r="Q38" s="1272"/>
      <c r="R38" s="1277">
        <f>COUNTIFS(issuePriorities,"Low",Table14[Status],"Open")</f>
        <v>9</v>
      </c>
      <c r="S38" s="1278"/>
      <c r="T38" s="1260"/>
    </row>
    <row r="39" spans="2:20" ht="13.5" customHeight="1" x14ac:dyDescent="0.35">
      <c r="B39" s="817">
        <v>34</v>
      </c>
      <c r="C39" s="818"/>
      <c r="D39" s="826" t="s">
        <v>980</v>
      </c>
      <c r="E39" s="820">
        <v>40032</v>
      </c>
      <c r="F39" s="820">
        <v>40033</v>
      </c>
      <c r="G39" s="821"/>
      <c r="H39" s="821"/>
      <c r="I39" s="827" t="s">
        <v>974</v>
      </c>
      <c r="J39" s="823" t="str">
        <f t="shared" si="0"/>
        <v>MO</v>
      </c>
      <c r="K39" s="824"/>
      <c r="L39" s="824"/>
      <c r="M39" s="1263"/>
      <c r="N39" s="1267"/>
      <c r="O39" s="1268"/>
      <c r="P39" s="1273"/>
      <c r="Q39" s="1274"/>
      <c r="R39" s="1279"/>
      <c r="S39" s="1280"/>
      <c r="T39" s="1260"/>
    </row>
    <row r="40" spans="2:20" ht="13.5" customHeight="1" x14ac:dyDescent="0.35">
      <c r="B40" s="817">
        <v>35</v>
      </c>
      <c r="C40" s="818"/>
      <c r="D40" s="819" t="s">
        <v>985</v>
      </c>
      <c r="E40" s="820">
        <v>40035</v>
      </c>
      <c r="F40" s="820">
        <v>40041</v>
      </c>
      <c r="G40" s="821"/>
      <c r="H40" s="821"/>
      <c r="I40" s="827" t="s">
        <v>974</v>
      </c>
      <c r="J40" s="823" t="str">
        <f t="shared" si="0"/>
        <v>LO</v>
      </c>
      <c r="K40" s="824"/>
      <c r="L40" s="824"/>
      <c r="M40" s="1263"/>
      <c r="N40" s="1267"/>
      <c r="O40" s="1268"/>
      <c r="P40" s="1273"/>
      <c r="Q40" s="1274"/>
      <c r="R40" s="1279"/>
      <c r="S40" s="1280"/>
      <c r="T40" s="1260"/>
    </row>
    <row r="41" spans="2:20" ht="13.5" customHeight="1" x14ac:dyDescent="0.35">
      <c r="B41" s="817">
        <v>36</v>
      </c>
      <c r="C41" s="818"/>
      <c r="D41" s="829" t="s">
        <v>978</v>
      </c>
      <c r="E41" s="820">
        <v>40037</v>
      </c>
      <c r="F41" s="820">
        <v>40044</v>
      </c>
      <c r="G41" s="821"/>
      <c r="H41" s="821"/>
      <c r="I41" s="827" t="s">
        <v>974</v>
      </c>
      <c r="J41" s="823" t="str">
        <f t="shared" si="0"/>
        <v>HO</v>
      </c>
      <c r="K41" s="824"/>
      <c r="L41" s="824"/>
      <c r="M41" s="1263"/>
      <c r="N41" s="1267"/>
      <c r="O41" s="1268"/>
      <c r="P41" s="1273"/>
      <c r="Q41" s="1274"/>
      <c r="R41" s="1279"/>
      <c r="S41" s="1280"/>
      <c r="T41" s="1260"/>
    </row>
    <row r="42" spans="2:20" ht="13.5" customHeight="1" x14ac:dyDescent="0.35">
      <c r="B42" s="817">
        <v>37</v>
      </c>
      <c r="C42" s="818"/>
      <c r="D42" s="819" t="s">
        <v>985</v>
      </c>
      <c r="E42" s="820">
        <v>40039</v>
      </c>
      <c r="F42" s="820">
        <v>40042</v>
      </c>
      <c r="G42" s="821"/>
      <c r="H42" s="821"/>
      <c r="I42" s="827" t="s">
        <v>974</v>
      </c>
      <c r="J42" s="823" t="str">
        <f t="shared" si="0"/>
        <v>LO</v>
      </c>
      <c r="K42" s="824"/>
      <c r="L42" s="824"/>
      <c r="M42" s="1263"/>
      <c r="N42" s="1267"/>
      <c r="O42" s="1268"/>
      <c r="P42" s="1273"/>
      <c r="Q42" s="1274"/>
      <c r="R42" s="1279"/>
      <c r="S42" s="1280"/>
      <c r="T42" s="1260"/>
    </row>
    <row r="43" spans="2:20" ht="13.5" customHeight="1" thickBot="1" x14ac:dyDescent="0.4">
      <c r="B43" s="817">
        <v>38</v>
      </c>
      <c r="C43" s="818"/>
      <c r="D43" s="826" t="s">
        <v>980</v>
      </c>
      <c r="E43" s="820">
        <v>40040</v>
      </c>
      <c r="F43" s="820">
        <v>40046</v>
      </c>
      <c r="G43" s="821"/>
      <c r="H43" s="821"/>
      <c r="I43" s="827" t="s">
        <v>974</v>
      </c>
      <c r="J43" s="823" t="str">
        <f t="shared" si="0"/>
        <v>MO</v>
      </c>
      <c r="K43" s="824"/>
      <c r="L43" s="824"/>
      <c r="M43" s="1264"/>
      <c r="N43" s="1269"/>
      <c r="O43" s="1270"/>
      <c r="P43" s="1275"/>
      <c r="Q43" s="1276"/>
      <c r="R43" s="1281"/>
      <c r="S43" s="1282"/>
      <c r="T43" s="1260"/>
    </row>
    <row r="44" spans="2:20" ht="13.5" customHeight="1" thickTop="1" x14ac:dyDescent="0.35">
      <c r="B44" s="817">
        <v>39</v>
      </c>
      <c r="C44" s="818"/>
      <c r="D44" s="829" t="s">
        <v>978</v>
      </c>
      <c r="E44" s="820">
        <v>40042</v>
      </c>
      <c r="F44" s="820">
        <v>40049</v>
      </c>
      <c r="G44" s="821"/>
      <c r="H44" s="821"/>
      <c r="I44" s="822" t="s">
        <v>979</v>
      </c>
      <c r="J44" s="823" t="str">
        <f t="shared" si="0"/>
        <v>HC</v>
      </c>
      <c r="K44" s="824"/>
      <c r="L44" s="824"/>
      <c r="M44" s="1262" t="s">
        <v>983</v>
      </c>
      <c r="N44" s="1283">
        <f>COUNTIFS(issuePriorities,"High",Table14[Status],"Closed")</f>
        <v>7</v>
      </c>
      <c r="O44" s="1284"/>
      <c r="P44" s="1289">
        <f>COUNTIFS(issuePriorities,"Medium",Table14[Status],"Closed")</f>
        <v>13</v>
      </c>
      <c r="Q44" s="1290"/>
      <c r="R44" s="1289">
        <f>COUNTIFS(issuePriorities,"Low",Table14[Status],"Closed")</f>
        <v>9</v>
      </c>
      <c r="S44" s="1290"/>
      <c r="T44" s="1260"/>
    </row>
    <row r="45" spans="2:20" ht="13.5" customHeight="1" x14ac:dyDescent="0.35">
      <c r="B45" s="817">
        <v>40</v>
      </c>
      <c r="C45" s="818"/>
      <c r="D45" s="819" t="s">
        <v>985</v>
      </c>
      <c r="E45" s="820">
        <v>40043</v>
      </c>
      <c r="F45" s="820">
        <v>40050</v>
      </c>
      <c r="G45" s="821"/>
      <c r="H45" s="821"/>
      <c r="I45" s="822" t="s">
        <v>979</v>
      </c>
      <c r="J45" s="823" t="str">
        <f t="shared" si="0"/>
        <v>LC</v>
      </c>
      <c r="K45" s="824"/>
      <c r="L45" s="824"/>
      <c r="M45" s="1263"/>
      <c r="N45" s="1285"/>
      <c r="O45" s="1286"/>
      <c r="P45" s="1291"/>
      <c r="Q45" s="1292"/>
      <c r="R45" s="1291"/>
      <c r="S45" s="1292"/>
      <c r="T45" s="1260"/>
    </row>
    <row r="46" spans="2:20" ht="13.5" customHeight="1" x14ac:dyDescent="0.35">
      <c r="B46" s="817">
        <v>41</v>
      </c>
      <c r="C46" s="818"/>
      <c r="D46" s="826" t="s">
        <v>980</v>
      </c>
      <c r="E46" s="820">
        <v>40046</v>
      </c>
      <c r="F46" s="820">
        <v>40050</v>
      </c>
      <c r="G46" s="821"/>
      <c r="H46" s="821"/>
      <c r="I46" s="822" t="s">
        <v>979</v>
      </c>
      <c r="J46" s="823" t="str">
        <f t="shared" si="0"/>
        <v>MC</v>
      </c>
      <c r="K46" s="824"/>
      <c r="L46" s="824"/>
      <c r="M46" s="1263"/>
      <c r="N46" s="1285"/>
      <c r="O46" s="1286"/>
      <c r="P46" s="1291"/>
      <c r="Q46" s="1292"/>
      <c r="R46" s="1291"/>
      <c r="S46" s="1292"/>
      <c r="T46" s="1260"/>
    </row>
    <row r="47" spans="2:20" ht="13.5" customHeight="1" x14ac:dyDescent="0.35">
      <c r="B47" s="817">
        <v>42</v>
      </c>
      <c r="C47" s="818"/>
      <c r="D47" s="826" t="s">
        <v>980</v>
      </c>
      <c r="E47" s="820">
        <v>40047</v>
      </c>
      <c r="F47" s="820">
        <v>40052</v>
      </c>
      <c r="G47" s="821"/>
      <c r="H47" s="821"/>
      <c r="I47" s="822" t="s">
        <v>979</v>
      </c>
      <c r="J47" s="823" t="str">
        <f t="shared" si="0"/>
        <v>MC</v>
      </c>
      <c r="K47" s="824"/>
      <c r="L47" s="824"/>
      <c r="M47" s="1263"/>
      <c r="N47" s="1285"/>
      <c r="O47" s="1286"/>
      <c r="P47" s="1291"/>
      <c r="Q47" s="1292"/>
      <c r="R47" s="1291"/>
      <c r="S47" s="1292"/>
      <c r="T47" s="1260"/>
    </row>
    <row r="48" spans="2:20" ht="13.5" customHeight="1" x14ac:dyDescent="0.35">
      <c r="B48" s="817">
        <v>43</v>
      </c>
      <c r="C48" s="818"/>
      <c r="D48" s="829" t="s">
        <v>978</v>
      </c>
      <c r="E48" s="820">
        <v>40047</v>
      </c>
      <c r="F48" s="820">
        <v>40050</v>
      </c>
      <c r="G48" s="821"/>
      <c r="H48" s="821"/>
      <c r="I48" s="822" t="s">
        <v>979</v>
      </c>
      <c r="J48" s="823" t="str">
        <f t="shared" si="0"/>
        <v>HC</v>
      </c>
      <c r="K48" s="824"/>
      <c r="L48" s="824"/>
      <c r="M48" s="1263"/>
      <c r="N48" s="1285"/>
      <c r="O48" s="1286"/>
      <c r="P48" s="1291"/>
      <c r="Q48" s="1292"/>
      <c r="R48" s="1291"/>
      <c r="S48" s="1292"/>
      <c r="T48" s="1260"/>
    </row>
    <row r="49" spans="2:20" ht="13.5" customHeight="1" thickBot="1" x14ac:dyDescent="0.4">
      <c r="B49" s="817">
        <v>44</v>
      </c>
      <c r="C49" s="818"/>
      <c r="D49" s="819" t="s">
        <v>985</v>
      </c>
      <c r="E49" s="820">
        <v>40047</v>
      </c>
      <c r="F49" s="820">
        <v>40053</v>
      </c>
      <c r="G49" s="821"/>
      <c r="H49" s="821"/>
      <c r="I49" s="827" t="s">
        <v>974</v>
      </c>
      <c r="J49" s="823" t="str">
        <f t="shared" si="0"/>
        <v>LO</v>
      </c>
      <c r="K49" s="824"/>
      <c r="L49" s="824"/>
      <c r="M49" s="1264"/>
      <c r="N49" s="1287"/>
      <c r="O49" s="1288"/>
      <c r="P49" s="1293"/>
      <c r="Q49" s="1294"/>
      <c r="R49" s="1293"/>
      <c r="S49" s="1294"/>
      <c r="T49" s="1261"/>
    </row>
    <row r="50" spans="2:20" ht="13.5" customHeight="1" thickTop="1" x14ac:dyDescent="0.35">
      <c r="B50" s="817">
        <v>45</v>
      </c>
      <c r="C50" s="818"/>
      <c r="D50" s="826" t="s">
        <v>980</v>
      </c>
      <c r="E50" s="820">
        <v>40047</v>
      </c>
      <c r="F50" s="820">
        <v>40049</v>
      </c>
      <c r="G50" s="821"/>
      <c r="H50" s="821"/>
      <c r="I50" s="827" t="s">
        <v>974</v>
      </c>
      <c r="J50" s="823" t="str">
        <f t="shared" si="0"/>
        <v>MO</v>
      </c>
      <c r="K50" s="824"/>
    </row>
    <row r="51" spans="2:20" ht="13.5" customHeight="1" x14ac:dyDescent="0.35">
      <c r="B51" s="817">
        <v>46</v>
      </c>
      <c r="C51" s="818"/>
      <c r="D51" s="829" t="s">
        <v>978</v>
      </c>
      <c r="E51" s="820">
        <v>40049</v>
      </c>
      <c r="F51" s="820">
        <v>40055</v>
      </c>
      <c r="G51" s="821"/>
      <c r="H51" s="821"/>
      <c r="I51" s="827" t="s">
        <v>974</v>
      </c>
      <c r="J51" s="823" t="str">
        <f t="shared" si="0"/>
        <v>HO</v>
      </c>
      <c r="K51" s="824"/>
    </row>
    <row r="52" spans="2:20" ht="13.5" customHeight="1" x14ac:dyDescent="0.35">
      <c r="B52" s="817">
        <v>47</v>
      </c>
      <c r="C52" s="818"/>
      <c r="D52" s="819" t="s">
        <v>985</v>
      </c>
      <c r="E52" s="820">
        <v>40049</v>
      </c>
      <c r="F52" s="820">
        <v>40052</v>
      </c>
      <c r="G52" s="821"/>
      <c r="H52" s="821"/>
      <c r="I52" s="827" t="s">
        <v>974</v>
      </c>
      <c r="J52" s="823" t="str">
        <f t="shared" si="0"/>
        <v>LO</v>
      </c>
      <c r="K52" s="824"/>
    </row>
    <row r="53" spans="2:20" ht="13.5" customHeight="1" x14ac:dyDescent="0.35">
      <c r="B53" s="817">
        <v>48</v>
      </c>
      <c r="C53" s="818"/>
      <c r="D53" s="826" t="s">
        <v>980</v>
      </c>
      <c r="E53" s="820">
        <v>40052</v>
      </c>
      <c r="F53" s="820"/>
      <c r="G53" s="821"/>
      <c r="H53" s="821"/>
      <c r="I53" s="822" t="s">
        <v>979</v>
      </c>
      <c r="J53" s="823" t="str">
        <f t="shared" si="0"/>
        <v>MC</v>
      </c>
      <c r="K53" s="824"/>
    </row>
    <row r="54" spans="2:20" ht="13.5" customHeight="1" x14ac:dyDescent="0.35">
      <c r="B54" s="817">
        <v>49</v>
      </c>
      <c r="C54" s="818"/>
      <c r="D54" s="826" t="s">
        <v>980</v>
      </c>
      <c r="E54" s="820">
        <v>40052</v>
      </c>
      <c r="F54" s="820"/>
      <c r="G54" s="821"/>
      <c r="H54" s="821"/>
      <c r="I54" s="822" t="s">
        <v>979</v>
      </c>
      <c r="J54" s="823" t="str">
        <f t="shared" si="0"/>
        <v>MC</v>
      </c>
      <c r="K54" s="824"/>
    </row>
    <row r="55" spans="2:20" ht="13.5" customHeight="1" x14ac:dyDescent="0.35">
      <c r="B55" s="817">
        <v>50</v>
      </c>
      <c r="C55" s="818"/>
      <c r="D55" s="826" t="s">
        <v>980</v>
      </c>
      <c r="E55" s="820">
        <v>40054</v>
      </c>
      <c r="F55" s="820"/>
      <c r="G55" s="821"/>
      <c r="H55" s="821"/>
      <c r="I55" s="822" t="s">
        <v>979</v>
      </c>
      <c r="J55" s="823" t="str">
        <f t="shared" si="0"/>
        <v>MC</v>
      </c>
      <c r="K55" s="824"/>
    </row>
    <row r="56" spans="2:20" ht="13.5" customHeight="1" x14ac:dyDescent="0.35">
      <c r="B56" s="817">
        <v>51</v>
      </c>
      <c r="C56" s="818"/>
      <c r="D56" s="829" t="s">
        <v>978</v>
      </c>
      <c r="E56" s="820">
        <v>40054</v>
      </c>
      <c r="F56" s="820"/>
      <c r="G56" s="821"/>
      <c r="H56" s="821"/>
      <c r="I56" s="822" t="s">
        <v>979</v>
      </c>
      <c r="J56" s="823" t="str">
        <f t="shared" si="0"/>
        <v>HC</v>
      </c>
      <c r="K56" s="824"/>
    </row>
    <row r="57" spans="2:20" ht="13.5" customHeight="1" x14ac:dyDescent="0.35">
      <c r="B57" s="817">
        <v>52</v>
      </c>
      <c r="C57" s="818"/>
      <c r="D57" s="819" t="s">
        <v>985</v>
      </c>
      <c r="E57" s="820">
        <v>40054</v>
      </c>
      <c r="F57" s="820"/>
      <c r="G57" s="821"/>
      <c r="H57" s="821"/>
      <c r="I57" s="827" t="s">
        <v>974</v>
      </c>
      <c r="J57" s="823" t="str">
        <f t="shared" si="0"/>
        <v>LO</v>
      </c>
      <c r="K57" s="824"/>
    </row>
    <row r="58" spans="2:20" ht="13.5" customHeight="1" x14ac:dyDescent="0.35">
      <c r="B58" s="817">
        <v>53</v>
      </c>
      <c r="C58" s="818"/>
      <c r="D58" s="826" t="s">
        <v>980</v>
      </c>
      <c r="E58" s="820">
        <v>40056</v>
      </c>
      <c r="F58" s="820"/>
      <c r="G58" s="821"/>
      <c r="H58" s="821"/>
      <c r="I58" s="827" t="s">
        <v>974</v>
      </c>
      <c r="J58" s="823" t="str">
        <f t="shared" si="0"/>
        <v>MO</v>
      </c>
      <c r="K58" s="824"/>
    </row>
    <row r="59" spans="2:20" ht="13.5" customHeight="1" x14ac:dyDescent="0.35">
      <c r="B59" s="817">
        <v>54</v>
      </c>
      <c r="C59" s="818"/>
      <c r="D59" s="826" t="s">
        <v>980</v>
      </c>
      <c r="E59" s="820">
        <v>40057</v>
      </c>
      <c r="F59" s="820"/>
      <c r="G59" s="821"/>
      <c r="H59" s="821"/>
      <c r="I59" s="822" t="s">
        <v>979</v>
      </c>
      <c r="J59" s="823" t="str">
        <f t="shared" si="0"/>
        <v>MC</v>
      </c>
      <c r="K59" s="824"/>
    </row>
    <row r="60" spans="2:20" ht="13.5" customHeight="1" x14ac:dyDescent="0.35">
      <c r="B60" s="817">
        <v>55</v>
      </c>
      <c r="C60" s="818"/>
      <c r="D60" s="819" t="s">
        <v>985</v>
      </c>
      <c r="E60" s="820">
        <v>40059</v>
      </c>
      <c r="F60" s="820"/>
      <c r="G60" s="821"/>
      <c r="H60" s="821"/>
      <c r="I60" s="822" t="s">
        <v>979</v>
      </c>
      <c r="J60" s="823" t="str">
        <f t="shared" si="0"/>
        <v>LC</v>
      </c>
      <c r="K60" s="824"/>
    </row>
    <row r="61" spans="2:20" ht="13.5" customHeight="1" x14ac:dyDescent="0.35">
      <c r="B61" s="817">
        <v>56</v>
      </c>
      <c r="C61" s="818"/>
      <c r="D61" s="829" t="s">
        <v>978</v>
      </c>
      <c r="E61" s="820">
        <v>40060</v>
      </c>
      <c r="F61" s="820"/>
      <c r="G61" s="821"/>
      <c r="H61" s="821"/>
      <c r="I61" s="827" t="s">
        <v>974</v>
      </c>
      <c r="J61" s="823" t="str">
        <f t="shared" si="0"/>
        <v>HO</v>
      </c>
      <c r="K61" s="824"/>
    </row>
    <row r="62" spans="2:20" ht="13.5" customHeight="1" x14ac:dyDescent="0.35">
      <c r="B62" s="817">
        <v>57</v>
      </c>
      <c r="C62" s="818"/>
      <c r="D62" s="819" t="s">
        <v>985</v>
      </c>
      <c r="E62" s="820">
        <v>40061</v>
      </c>
      <c r="F62" s="820"/>
      <c r="G62" s="821"/>
      <c r="H62" s="821"/>
      <c r="I62" s="827" t="s">
        <v>974</v>
      </c>
      <c r="J62" s="823" t="str">
        <f t="shared" si="0"/>
        <v>LO</v>
      </c>
      <c r="K62" s="824"/>
    </row>
    <row r="63" spans="2:20" ht="13.5" customHeight="1" x14ac:dyDescent="0.35">
      <c r="B63" s="817">
        <v>58</v>
      </c>
      <c r="C63" s="818"/>
      <c r="D63" s="826" t="s">
        <v>980</v>
      </c>
      <c r="E63" s="820">
        <v>40062</v>
      </c>
      <c r="F63" s="820"/>
      <c r="G63" s="821"/>
      <c r="H63" s="821"/>
      <c r="I63" s="827" t="s">
        <v>974</v>
      </c>
      <c r="J63" s="823" t="str">
        <f t="shared" si="0"/>
        <v>MO</v>
      </c>
      <c r="K63" s="824"/>
    </row>
    <row r="64" spans="2:20" ht="13.5" customHeight="1" x14ac:dyDescent="0.35">
      <c r="B64" s="817">
        <v>59</v>
      </c>
      <c r="C64" s="818"/>
      <c r="D64" s="829" t="s">
        <v>978</v>
      </c>
      <c r="E64" s="820">
        <v>40063</v>
      </c>
      <c r="F64" s="820"/>
      <c r="G64" s="821"/>
      <c r="H64" s="821"/>
      <c r="I64" s="822" t="s">
        <v>979</v>
      </c>
      <c r="J64" s="823" t="str">
        <f t="shared" si="0"/>
        <v>HC</v>
      </c>
      <c r="K64" s="824"/>
    </row>
    <row r="65" spans="2:11" ht="13.5" customHeight="1" x14ac:dyDescent="0.35">
      <c r="B65" s="817">
        <v>60</v>
      </c>
      <c r="C65" s="818"/>
      <c r="D65" s="819" t="s">
        <v>985</v>
      </c>
      <c r="E65" s="820">
        <v>40063</v>
      </c>
      <c r="F65" s="820"/>
      <c r="G65" s="821"/>
      <c r="H65" s="821"/>
      <c r="I65" s="832"/>
      <c r="J65" s="823" t="str">
        <f t="shared" si="0"/>
        <v/>
      </c>
      <c r="K65" s="824"/>
    </row>
    <row r="66" spans="2:11" ht="13.5" customHeight="1" x14ac:dyDescent="0.35">
      <c r="B66" s="817"/>
      <c r="C66" s="818"/>
      <c r="D66" s="833"/>
      <c r="E66" s="820"/>
      <c r="F66" s="820"/>
      <c r="G66" s="821"/>
      <c r="H66" s="821"/>
      <c r="I66" s="832"/>
      <c r="J66" s="823" t="str">
        <f t="shared" si="0"/>
        <v/>
      </c>
      <c r="K66" s="824"/>
    </row>
    <row r="67" spans="2:11" ht="13.5" customHeight="1" x14ac:dyDescent="0.35">
      <c r="B67" s="817"/>
      <c r="C67" s="818"/>
      <c r="D67" s="833"/>
      <c r="E67" s="820"/>
      <c r="F67" s="820"/>
      <c r="G67" s="821"/>
      <c r="H67" s="821"/>
      <c r="I67" s="832"/>
      <c r="J67" s="823" t="str">
        <f t="shared" si="0"/>
        <v/>
      </c>
      <c r="K67" s="824"/>
    </row>
    <row r="68" spans="2:11" ht="13.5" customHeight="1" x14ac:dyDescent="0.35">
      <c r="B68" s="817"/>
      <c r="C68" s="818"/>
      <c r="D68" s="833"/>
      <c r="E68" s="820"/>
      <c r="F68" s="820"/>
      <c r="G68" s="821"/>
      <c r="H68" s="821"/>
      <c r="I68" s="832"/>
      <c r="J68" s="823" t="str">
        <f t="shared" si="0"/>
        <v/>
      </c>
      <c r="K68" s="824"/>
    </row>
    <row r="69" spans="2:11" ht="13.5" customHeight="1" x14ac:dyDescent="0.35">
      <c r="B69" s="817"/>
      <c r="C69" s="818"/>
      <c r="D69" s="833"/>
      <c r="E69" s="820"/>
      <c r="F69" s="820"/>
      <c r="G69" s="821"/>
      <c r="H69" s="821"/>
      <c r="I69" s="832"/>
      <c r="J69" s="823" t="str">
        <f t="shared" si="0"/>
        <v/>
      </c>
      <c r="K69" s="824"/>
    </row>
    <row r="70" spans="2:11" ht="13.5" customHeight="1" x14ac:dyDescent="0.35">
      <c r="B70" s="817"/>
      <c r="C70" s="818"/>
      <c r="D70" s="833"/>
      <c r="E70" s="820"/>
      <c r="F70" s="820"/>
      <c r="G70" s="821"/>
      <c r="H70" s="821"/>
      <c r="I70" s="832"/>
      <c r="J70" s="823" t="str">
        <f t="shared" ref="J70:J133" si="1">IF(AND(D70="Low",I70="Open"),"LO",IF(AND(D70="Medium",I70="Open"),"MO",IF(AND(D70="High",I70="Open"),"HO",IF(AND(D70="Low",I70="Closed"),"LC",IF(AND(D70="Medium",I70="Closed"),"MC",IF(AND(D70="High",I70="Closed"),"HC",""))))))</f>
        <v/>
      </c>
      <c r="K70" s="824"/>
    </row>
    <row r="71" spans="2:11" ht="13.5" customHeight="1" x14ac:dyDescent="0.35">
      <c r="B71" s="817"/>
      <c r="C71" s="818"/>
      <c r="D71" s="833"/>
      <c r="E71" s="820"/>
      <c r="F71" s="820"/>
      <c r="G71" s="821"/>
      <c r="H71" s="821"/>
      <c r="I71" s="832"/>
      <c r="J71" s="823" t="str">
        <f t="shared" si="1"/>
        <v/>
      </c>
      <c r="K71" s="824"/>
    </row>
    <row r="72" spans="2:11" ht="13.5" customHeight="1" x14ac:dyDescent="0.35">
      <c r="B72" s="817"/>
      <c r="C72" s="818"/>
      <c r="D72" s="833"/>
      <c r="E72" s="820"/>
      <c r="F72" s="820"/>
      <c r="G72" s="821"/>
      <c r="H72" s="821"/>
      <c r="I72" s="832"/>
      <c r="J72" s="823" t="str">
        <f t="shared" si="1"/>
        <v/>
      </c>
      <c r="K72" s="824"/>
    </row>
    <row r="73" spans="2:11" ht="13.5" customHeight="1" x14ac:dyDescent="0.35">
      <c r="B73" s="817"/>
      <c r="C73" s="818"/>
      <c r="D73" s="833"/>
      <c r="E73" s="820"/>
      <c r="F73" s="820"/>
      <c r="G73" s="821"/>
      <c r="H73" s="821"/>
      <c r="I73" s="832"/>
      <c r="J73" s="823" t="str">
        <f t="shared" si="1"/>
        <v/>
      </c>
      <c r="K73" s="824"/>
    </row>
    <row r="74" spans="2:11" ht="13.5" customHeight="1" x14ac:dyDescent="0.35">
      <c r="B74" s="817"/>
      <c r="C74" s="818"/>
      <c r="D74" s="833"/>
      <c r="E74" s="820"/>
      <c r="F74" s="820"/>
      <c r="G74" s="821"/>
      <c r="H74" s="821"/>
      <c r="I74" s="832"/>
      <c r="J74" s="823" t="str">
        <f t="shared" si="1"/>
        <v/>
      </c>
      <c r="K74" s="824"/>
    </row>
    <row r="75" spans="2:11" ht="13.5" customHeight="1" x14ac:dyDescent="0.35">
      <c r="B75" s="817"/>
      <c r="C75" s="818"/>
      <c r="D75" s="833"/>
      <c r="E75" s="820"/>
      <c r="F75" s="820"/>
      <c r="G75" s="821"/>
      <c r="H75" s="821"/>
      <c r="I75" s="832"/>
      <c r="J75" s="823" t="str">
        <f t="shared" si="1"/>
        <v/>
      </c>
      <c r="K75" s="824"/>
    </row>
    <row r="76" spans="2:11" ht="13.5" customHeight="1" x14ac:dyDescent="0.35">
      <c r="B76" s="817"/>
      <c r="C76" s="818"/>
      <c r="D76" s="833"/>
      <c r="E76" s="820"/>
      <c r="F76" s="820"/>
      <c r="G76" s="821"/>
      <c r="H76" s="821"/>
      <c r="I76" s="832"/>
      <c r="J76" s="823" t="str">
        <f t="shared" si="1"/>
        <v/>
      </c>
      <c r="K76" s="824"/>
    </row>
    <row r="77" spans="2:11" ht="13.5" customHeight="1" x14ac:dyDescent="0.35">
      <c r="B77" s="817"/>
      <c r="C77" s="818"/>
      <c r="D77" s="833"/>
      <c r="E77" s="820"/>
      <c r="F77" s="820"/>
      <c r="G77" s="821"/>
      <c r="H77" s="821"/>
      <c r="I77" s="832"/>
      <c r="J77" s="823" t="str">
        <f t="shared" si="1"/>
        <v/>
      </c>
      <c r="K77" s="824"/>
    </row>
    <row r="78" spans="2:11" ht="13.5" customHeight="1" x14ac:dyDescent="0.35">
      <c r="B78" s="817"/>
      <c r="C78" s="818"/>
      <c r="D78" s="833"/>
      <c r="E78" s="820"/>
      <c r="F78" s="820"/>
      <c r="G78" s="821"/>
      <c r="H78" s="821"/>
      <c r="I78" s="832"/>
      <c r="J78" s="823" t="str">
        <f t="shared" si="1"/>
        <v/>
      </c>
      <c r="K78" s="824"/>
    </row>
    <row r="79" spans="2:11" ht="13.5" customHeight="1" x14ac:dyDescent="0.35">
      <c r="B79" s="817"/>
      <c r="C79" s="818"/>
      <c r="D79" s="833"/>
      <c r="E79" s="820"/>
      <c r="F79" s="820"/>
      <c r="G79" s="821"/>
      <c r="H79" s="821"/>
      <c r="I79" s="832"/>
      <c r="J79" s="823" t="str">
        <f t="shared" si="1"/>
        <v/>
      </c>
      <c r="K79" s="824"/>
    </row>
    <row r="80" spans="2:11" ht="13.5" customHeight="1" x14ac:dyDescent="0.35">
      <c r="B80" s="817"/>
      <c r="C80" s="818"/>
      <c r="D80" s="833"/>
      <c r="E80" s="820"/>
      <c r="F80" s="820"/>
      <c r="G80" s="821"/>
      <c r="H80" s="821"/>
      <c r="I80" s="832"/>
      <c r="J80" s="823" t="str">
        <f t="shared" si="1"/>
        <v/>
      </c>
      <c r="K80" s="824"/>
    </row>
    <row r="81" spans="2:11" ht="13.5" customHeight="1" x14ac:dyDescent="0.35">
      <c r="B81" s="817"/>
      <c r="C81" s="818"/>
      <c r="D81" s="833"/>
      <c r="E81" s="820"/>
      <c r="F81" s="820"/>
      <c r="G81" s="821"/>
      <c r="H81" s="821"/>
      <c r="I81" s="832"/>
      <c r="J81" s="823" t="str">
        <f t="shared" si="1"/>
        <v/>
      </c>
      <c r="K81" s="824"/>
    </row>
    <row r="82" spans="2:11" ht="13.5" customHeight="1" x14ac:dyDescent="0.35">
      <c r="B82" s="817"/>
      <c r="C82" s="818"/>
      <c r="D82" s="833"/>
      <c r="E82" s="820"/>
      <c r="F82" s="820"/>
      <c r="G82" s="821"/>
      <c r="H82" s="821"/>
      <c r="I82" s="832"/>
      <c r="J82" s="823" t="str">
        <f t="shared" si="1"/>
        <v/>
      </c>
      <c r="K82" s="824"/>
    </row>
    <row r="83" spans="2:11" ht="13.5" customHeight="1" x14ac:dyDescent="0.35">
      <c r="B83" s="817"/>
      <c r="C83" s="818"/>
      <c r="D83" s="833"/>
      <c r="E83" s="820"/>
      <c r="F83" s="820"/>
      <c r="G83" s="821"/>
      <c r="H83" s="821"/>
      <c r="I83" s="832"/>
      <c r="J83" s="823" t="str">
        <f t="shared" si="1"/>
        <v/>
      </c>
      <c r="K83" s="824"/>
    </row>
    <row r="84" spans="2:11" ht="13.5" customHeight="1" x14ac:dyDescent="0.35">
      <c r="B84" s="817"/>
      <c r="C84" s="818"/>
      <c r="D84" s="833"/>
      <c r="E84" s="820"/>
      <c r="F84" s="820"/>
      <c r="G84" s="821"/>
      <c r="H84" s="821"/>
      <c r="I84" s="832"/>
      <c r="J84" s="823" t="str">
        <f t="shared" si="1"/>
        <v/>
      </c>
      <c r="K84" s="824"/>
    </row>
    <row r="85" spans="2:11" ht="13.5" customHeight="1" x14ac:dyDescent="0.35">
      <c r="B85" s="817"/>
      <c r="C85" s="818"/>
      <c r="D85" s="833"/>
      <c r="E85" s="820"/>
      <c r="F85" s="820"/>
      <c r="G85" s="821"/>
      <c r="H85" s="821"/>
      <c r="I85" s="832"/>
      <c r="J85" s="823" t="str">
        <f t="shared" si="1"/>
        <v/>
      </c>
      <c r="K85" s="824"/>
    </row>
    <row r="86" spans="2:11" ht="13.5" customHeight="1" x14ac:dyDescent="0.35">
      <c r="B86" s="817"/>
      <c r="C86" s="818"/>
      <c r="D86" s="833"/>
      <c r="E86" s="820"/>
      <c r="F86" s="820"/>
      <c r="G86" s="821"/>
      <c r="H86" s="821"/>
      <c r="I86" s="832"/>
      <c r="J86" s="823" t="str">
        <f t="shared" si="1"/>
        <v/>
      </c>
      <c r="K86" s="824"/>
    </row>
    <row r="87" spans="2:11" ht="13.5" customHeight="1" x14ac:dyDescent="0.35">
      <c r="B87" s="817"/>
      <c r="C87" s="818"/>
      <c r="D87" s="833"/>
      <c r="E87" s="820"/>
      <c r="F87" s="820"/>
      <c r="G87" s="821"/>
      <c r="H87" s="821"/>
      <c r="I87" s="832"/>
      <c r="J87" s="823" t="str">
        <f t="shared" si="1"/>
        <v/>
      </c>
      <c r="K87" s="824"/>
    </row>
    <row r="88" spans="2:11" ht="13.5" customHeight="1" x14ac:dyDescent="0.35">
      <c r="B88" s="817"/>
      <c r="C88" s="818"/>
      <c r="D88" s="833"/>
      <c r="E88" s="820"/>
      <c r="F88" s="820"/>
      <c r="G88" s="821"/>
      <c r="H88" s="821"/>
      <c r="I88" s="832"/>
      <c r="J88" s="823" t="str">
        <f t="shared" si="1"/>
        <v/>
      </c>
      <c r="K88" s="824"/>
    </row>
    <row r="89" spans="2:11" ht="13.5" customHeight="1" x14ac:dyDescent="0.35">
      <c r="B89" s="817"/>
      <c r="C89" s="818"/>
      <c r="D89" s="833"/>
      <c r="E89" s="820"/>
      <c r="F89" s="820"/>
      <c r="G89" s="821"/>
      <c r="H89" s="821"/>
      <c r="I89" s="832"/>
      <c r="J89" s="823" t="str">
        <f t="shared" si="1"/>
        <v/>
      </c>
      <c r="K89" s="824"/>
    </row>
    <row r="90" spans="2:11" ht="13.5" customHeight="1" x14ac:dyDescent="0.35">
      <c r="B90" s="817"/>
      <c r="C90" s="818"/>
      <c r="D90" s="833"/>
      <c r="E90" s="820"/>
      <c r="F90" s="820"/>
      <c r="G90" s="821"/>
      <c r="H90" s="821"/>
      <c r="I90" s="832"/>
      <c r="J90" s="823" t="str">
        <f t="shared" si="1"/>
        <v/>
      </c>
      <c r="K90" s="824"/>
    </row>
    <row r="91" spans="2:11" ht="13.5" customHeight="1" x14ac:dyDescent="0.35">
      <c r="B91" s="817"/>
      <c r="C91" s="818"/>
      <c r="D91" s="833"/>
      <c r="E91" s="820"/>
      <c r="F91" s="820"/>
      <c r="G91" s="821"/>
      <c r="H91" s="821"/>
      <c r="I91" s="832"/>
      <c r="J91" s="823" t="str">
        <f t="shared" si="1"/>
        <v/>
      </c>
      <c r="K91" s="824"/>
    </row>
    <row r="92" spans="2:11" ht="13.5" customHeight="1" x14ac:dyDescent="0.35">
      <c r="B92" s="817"/>
      <c r="C92" s="818"/>
      <c r="D92" s="833"/>
      <c r="E92" s="820"/>
      <c r="F92" s="820"/>
      <c r="G92" s="821"/>
      <c r="H92" s="821"/>
      <c r="I92" s="832"/>
      <c r="J92" s="823" t="str">
        <f t="shared" si="1"/>
        <v/>
      </c>
      <c r="K92" s="824"/>
    </row>
    <row r="93" spans="2:11" ht="13.5" customHeight="1" x14ac:dyDescent="0.35">
      <c r="B93" s="817"/>
      <c r="C93" s="818"/>
      <c r="D93" s="833"/>
      <c r="E93" s="820"/>
      <c r="F93" s="820"/>
      <c r="G93" s="821"/>
      <c r="H93" s="821"/>
      <c r="I93" s="832"/>
      <c r="J93" s="823" t="str">
        <f t="shared" si="1"/>
        <v/>
      </c>
      <c r="K93" s="824"/>
    </row>
    <row r="94" spans="2:11" ht="13.5" customHeight="1" x14ac:dyDescent="0.35">
      <c r="B94" s="817"/>
      <c r="C94" s="818"/>
      <c r="D94" s="833"/>
      <c r="E94" s="820"/>
      <c r="F94" s="820"/>
      <c r="G94" s="821"/>
      <c r="H94" s="821"/>
      <c r="I94" s="832"/>
      <c r="J94" s="823" t="str">
        <f t="shared" si="1"/>
        <v/>
      </c>
      <c r="K94" s="824"/>
    </row>
    <row r="95" spans="2:11" ht="13.5" customHeight="1" x14ac:dyDescent="0.35">
      <c r="B95" s="817"/>
      <c r="C95" s="818"/>
      <c r="D95" s="833"/>
      <c r="E95" s="820"/>
      <c r="F95" s="820"/>
      <c r="G95" s="821"/>
      <c r="H95" s="821"/>
      <c r="I95" s="832"/>
      <c r="J95" s="823" t="str">
        <f t="shared" si="1"/>
        <v/>
      </c>
      <c r="K95" s="824"/>
    </row>
    <row r="96" spans="2:11" ht="13.5" customHeight="1" x14ac:dyDescent="0.35">
      <c r="B96" s="817"/>
      <c r="C96" s="818"/>
      <c r="D96" s="833"/>
      <c r="E96" s="820"/>
      <c r="F96" s="820"/>
      <c r="G96" s="821"/>
      <c r="H96" s="821"/>
      <c r="I96" s="832"/>
      <c r="J96" s="823" t="str">
        <f t="shared" si="1"/>
        <v/>
      </c>
      <c r="K96" s="824"/>
    </row>
    <row r="97" spans="2:11" ht="13.5" customHeight="1" x14ac:dyDescent="0.35">
      <c r="B97" s="817"/>
      <c r="C97" s="818"/>
      <c r="D97" s="833"/>
      <c r="E97" s="820"/>
      <c r="F97" s="820"/>
      <c r="G97" s="821"/>
      <c r="H97" s="821"/>
      <c r="I97" s="832"/>
      <c r="J97" s="823" t="str">
        <f t="shared" si="1"/>
        <v/>
      </c>
      <c r="K97" s="824"/>
    </row>
    <row r="98" spans="2:11" ht="13.5" customHeight="1" x14ac:dyDescent="0.35">
      <c r="B98" s="817"/>
      <c r="C98" s="818"/>
      <c r="D98" s="833"/>
      <c r="E98" s="820"/>
      <c r="F98" s="820"/>
      <c r="G98" s="821"/>
      <c r="H98" s="821"/>
      <c r="I98" s="832"/>
      <c r="J98" s="823" t="str">
        <f t="shared" si="1"/>
        <v/>
      </c>
      <c r="K98" s="824"/>
    </row>
    <row r="99" spans="2:11" ht="13.5" customHeight="1" x14ac:dyDescent="0.35">
      <c r="B99" s="817"/>
      <c r="C99" s="818"/>
      <c r="D99" s="833"/>
      <c r="E99" s="820"/>
      <c r="F99" s="820"/>
      <c r="G99" s="821"/>
      <c r="H99" s="821"/>
      <c r="I99" s="832"/>
      <c r="J99" s="823" t="str">
        <f t="shared" si="1"/>
        <v/>
      </c>
      <c r="K99" s="824"/>
    </row>
    <row r="100" spans="2:11" ht="13.5" customHeight="1" x14ac:dyDescent="0.35">
      <c r="B100" s="817"/>
      <c r="C100" s="818"/>
      <c r="D100" s="833"/>
      <c r="E100" s="820"/>
      <c r="F100" s="820"/>
      <c r="G100" s="821"/>
      <c r="H100" s="821"/>
      <c r="I100" s="832"/>
      <c r="J100" s="823" t="str">
        <f t="shared" si="1"/>
        <v/>
      </c>
      <c r="K100" s="824"/>
    </row>
    <row r="101" spans="2:11" ht="13.5" customHeight="1" x14ac:dyDescent="0.35">
      <c r="B101" s="817"/>
      <c r="C101" s="818"/>
      <c r="D101" s="833"/>
      <c r="E101" s="820"/>
      <c r="F101" s="820"/>
      <c r="G101" s="821"/>
      <c r="H101" s="821"/>
      <c r="I101" s="832"/>
      <c r="J101" s="823" t="str">
        <f t="shared" si="1"/>
        <v/>
      </c>
      <c r="K101" s="824"/>
    </row>
    <row r="102" spans="2:11" ht="13.5" customHeight="1" x14ac:dyDescent="0.35">
      <c r="B102" s="817"/>
      <c r="C102" s="818"/>
      <c r="D102" s="833"/>
      <c r="E102" s="820"/>
      <c r="F102" s="820"/>
      <c r="G102" s="821"/>
      <c r="H102" s="821"/>
      <c r="I102" s="832"/>
      <c r="J102" s="823" t="str">
        <f t="shared" si="1"/>
        <v/>
      </c>
      <c r="K102" s="824"/>
    </row>
    <row r="103" spans="2:11" ht="13.5" customHeight="1" x14ac:dyDescent="0.35">
      <c r="B103" s="817"/>
      <c r="C103" s="818"/>
      <c r="D103" s="833"/>
      <c r="E103" s="820"/>
      <c r="F103" s="820"/>
      <c r="G103" s="821"/>
      <c r="H103" s="821"/>
      <c r="I103" s="832"/>
      <c r="J103" s="823" t="str">
        <f t="shared" si="1"/>
        <v/>
      </c>
      <c r="K103" s="824"/>
    </row>
    <row r="104" spans="2:11" ht="13.5" customHeight="1" x14ac:dyDescent="0.35">
      <c r="B104" s="817"/>
      <c r="C104" s="818"/>
      <c r="D104" s="833"/>
      <c r="E104" s="820"/>
      <c r="F104" s="820"/>
      <c r="G104" s="821"/>
      <c r="H104" s="821"/>
      <c r="I104" s="832"/>
      <c r="J104" s="823" t="str">
        <f t="shared" si="1"/>
        <v/>
      </c>
      <c r="K104" s="824"/>
    </row>
    <row r="105" spans="2:11" ht="13.5" customHeight="1" x14ac:dyDescent="0.35">
      <c r="B105" s="817"/>
      <c r="C105" s="818"/>
      <c r="D105" s="833"/>
      <c r="E105" s="820"/>
      <c r="F105" s="820"/>
      <c r="G105" s="821"/>
      <c r="H105" s="821"/>
      <c r="I105" s="832"/>
      <c r="J105" s="823" t="str">
        <f t="shared" si="1"/>
        <v/>
      </c>
      <c r="K105" s="824"/>
    </row>
    <row r="106" spans="2:11" ht="13.5" customHeight="1" x14ac:dyDescent="0.35">
      <c r="B106" s="817"/>
      <c r="C106" s="818"/>
      <c r="D106" s="833"/>
      <c r="E106" s="820"/>
      <c r="F106" s="820"/>
      <c r="G106" s="821"/>
      <c r="H106" s="821"/>
      <c r="I106" s="832"/>
      <c r="J106" s="823" t="str">
        <f t="shared" si="1"/>
        <v/>
      </c>
      <c r="K106" s="824"/>
    </row>
    <row r="107" spans="2:11" ht="13.5" customHeight="1" x14ac:dyDescent="0.35">
      <c r="B107" s="817"/>
      <c r="C107" s="818"/>
      <c r="D107" s="833"/>
      <c r="E107" s="820"/>
      <c r="F107" s="820"/>
      <c r="G107" s="821"/>
      <c r="H107" s="821"/>
      <c r="I107" s="832"/>
      <c r="J107" s="823" t="str">
        <f t="shared" si="1"/>
        <v/>
      </c>
      <c r="K107" s="824"/>
    </row>
    <row r="108" spans="2:11" ht="13.5" customHeight="1" x14ac:dyDescent="0.35">
      <c r="B108" s="817"/>
      <c r="C108" s="818"/>
      <c r="D108" s="833"/>
      <c r="E108" s="820"/>
      <c r="F108" s="820"/>
      <c r="G108" s="821"/>
      <c r="H108" s="821"/>
      <c r="I108" s="832"/>
      <c r="J108" s="823" t="str">
        <f t="shared" si="1"/>
        <v/>
      </c>
      <c r="K108" s="824"/>
    </row>
    <row r="109" spans="2:11" ht="13.5" customHeight="1" x14ac:dyDescent="0.35">
      <c r="B109" s="817"/>
      <c r="C109" s="818"/>
      <c r="D109" s="833"/>
      <c r="E109" s="820"/>
      <c r="F109" s="820"/>
      <c r="G109" s="821"/>
      <c r="H109" s="821"/>
      <c r="I109" s="832"/>
      <c r="J109" s="823" t="str">
        <f t="shared" si="1"/>
        <v/>
      </c>
      <c r="K109" s="824"/>
    </row>
    <row r="110" spans="2:11" ht="13.5" customHeight="1" x14ac:dyDescent="0.35">
      <c r="B110" s="817"/>
      <c r="C110" s="818"/>
      <c r="D110" s="833"/>
      <c r="E110" s="820"/>
      <c r="F110" s="820"/>
      <c r="G110" s="821"/>
      <c r="H110" s="821"/>
      <c r="I110" s="832"/>
      <c r="J110" s="823" t="str">
        <f t="shared" si="1"/>
        <v/>
      </c>
      <c r="K110" s="824"/>
    </row>
    <row r="111" spans="2:11" ht="13.5" customHeight="1" x14ac:dyDescent="0.35">
      <c r="B111" s="817"/>
      <c r="C111" s="818"/>
      <c r="D111" s="833"/>
      <c r="E111" s="820"/>
      <c r="F111" s="820"/>
      <c r="G111" s="821"/>
      <c r="H111" s="821"/>
      <c r="I111" s="832"/>
      <c r="J111" s="823" t="str">
        <f t="shared" si="1"/>
        <v/>
      </c>
      <c r="K111" s="824"/>
    </row>
    <row r="112" spans="2:11" ht="13.5" customHeight="1" x14ac:dyDescent="0.35">
      <c r="B112" s="817"/>
      <c r="C112" s="818"/>
      <c r="D112" s="833"/>
      <c r="E112" s="820"/>
      <c r="F112" s="820"/>
      <c r="G112" s="821"/>
      <c r="H112" s="821"/>
      <c r="I112" s="832"/>
      <c r="J112" s="823" t="str">
        <f t="shared" si="1"/>
        <v/>
      </c>
      <c r="K112" s="824"/>
    </row>
    <row r="113" spans="2:11" ht="13.5" customHeight="1" x14ac:dyDescent="0.35">
      <c r="B113" s="817"/>
      <c r="C113" s="818"/>
      <c r="D113" s="833"/>
      <c r="E113" s="820"/>
      <c r="F113" s="820"/>
      <c r="G113" s="821"/>
      <c r="H113" s="821"/>
      <c r="I113" s="832"/>
      <c r="J113" s="823" t="str">
        <f t="shared" si="1"/>
        <v/>
      </c>
      <c r="K113" s="824"/>
    </row>
    <row r="114" spans="2:11" ht="13.5" customHeight="1" x14ac:dyDescent="0.35">
      <c r="B114" s="817"/>
      <c r="C114" s="818"/>
      <c r="D114" s="833"/>
      <c r="E114" s="820"/>
      <c r="F114" s="820"/>
      <c r="G114" s="821"/>
      <c r="H114" s="821"/>
      <c r="I114" s="832"/>
      <c r="J114" s="823" t="str">
        <f t="shared" si="1"/>
        <v/>
      </c>
      <c r="K114" s="824"/>
    </row>
    <row r="115" spans="2:11" ht="13.5" customHeight="1" x14ac:dyDescent="0.35">
      <c r="B115" s="817"/>
      <c r="C115" s="818"/>
      <c r="D115" s="833"/>
      <c r="E115" s="820"/>
      <c r="F115" s="820"/>
      <c r="G115" s="821"/>
      <c r="H115" s="821"/>
      <c r="I115" s="832"/>
      <c r="J115" s="823" t="str">
        <f t="shared" si="1"/>
        <v/>
      </c>
      <c r="K115" s="824"/>
    </row>
    <row r="116" spans="2:11" ht="13.5" customHeight="1" x14ac:dyDescent="0.35">
      <c r="B116" s="817"/>
      <c r="C116" s="818"/>
      <c r="D116" s="833"/>
      <c r="E116" s="820"/>
      <c r="F116" s="820"/>
      <c r="G116" s="821"/>
      <c r="H116" s="821"/>
      <c r="I116" s="832"/>
      <c r="J116" s="823" t="str">
        <f t="shared" si="1"/>
        <v/>
      </c>
      <c r="K116" s="824"/>
    </row>
    <row r="117" spans="2:11" ht="13.5" customHeight="1" x14ac:dyDescent="0.35">
      <c r="B117" s="817"/>
      <c r="C117" s="818"/>
      <c r="D117" s="833"/>
      <c r="E117" s="820"/>
      <c r="F117" s="820"/>
      <c r="G117" s="821"/>
      <c r="H117" s="821"/>
      <c r="I117" s="832"/>
      <c r="J117" s="823" t="str">
        <f t="shared" si="1"/>
        <v/>
      </c>
      <c r="K117" s="824"/>
    </row>
    <row r="118" spans="2:11" ht="13.5" customHeight="1" x14ac:dyDescent="0.35">
      <c r="B118" s="817"/>
      <c r="C118" s="818"/>
      <c r="D118" s="833"/>
      <c r="E118" s="820"/>
      <c r="F118" s="820"/>
      <c r="G118" s="821"/>
      <c r="H118" s="821"/>
      <c r="I118" s="832"/>
      <c r="J118" s="823" t="str">
        <f t="shared" si="1"/>
        <v/>
      </c>
      <c r="K118" s="824"/>
    </row>
    <row r="119" spans="2:11" ht="13.5" customHeight="1" x14ac:dyDescent="0.35">
      <c r="B119" s="817"/>
      <c r="C119" s="818"/>
      <c r="D119" s="833"/>
      <c r="E119" s="820"/>
      <c r="F119" s="820"/>
      <c r="G119" s="821"/>
      <c r="H119" s="821"/>
      <c r="I119" s="832"/>
      <c r="J119" s="823" t="str">
        <f t="shared" si="1"/>
        <v/>
      </c>
      <c r="K119" s="824"/>
    </row>
    <row r="120" spans="2:11" ht="13.5" customHeight="1" x14ac:dyDescent="0.35">
      <c r="B120" s="817"/>
      <c r="C120" s="818"/>
      <c r="D120" s="833"/>
      <c r="E120" s="820"/>
      <c r="F120" s="820"/>
      <c r="G120" s="821"/>
      <c r="H120" s="821"/>
      <c r="I120" s="832"/>
      <c r="J120" s="823" t="str">
        <f t="shared" si="1"/>
        <v/>
      </c>
      <c r="K120" s="824"/>
    </row>
    <row r="121" spans="2:11" ht="13.5" customHeight="1" x14ac:dyDescent="0.35">
      <c r="B121" s="817"/>
      <c r="C121" s="818"/>
      <c r="D121" s="833"/>
      <c r="E121" s="820"/>
      <c r="F121" s="820"/>
      <c r="G121" s="821"/>
      <c r="H121" s="821"/>
      <c r="I121" s="832"/>
      <c r="J121" s="823" t="str">
        <f t="shared" si="1"/>
        <v/>
      </c>
      <c r="K121" s="824"/>
    </row>
    <row r="122" spans="2:11" ht="13.5" customHeight="1" x14ac:dyDescent="0.35">
      <c r="B122" s="817"/>
      <c r="C122" s="818"/>
      <c r="D122" s="833"/>
      <c r="E122" s="820"/>
      <c r="F122" s="820"/>
      <c r="G122" s="821"/>
      <c r="H122" s="821"/>
      <c r="I122" s="832"/>
      <c r="J122" s="823" t="str">
        <f t="shared" si="1"/>
        <v/>
      </c>
      <c r="K122" s="824"/>
    </row>
    <row r="123" spans="2:11" ht="13.5" customHeight="1" x14ac:dyDescent="0.35">
      <c r="B123" s="817"/>
      <c r="C123" s="818"/>
      <c r="D123" s="833"/>
      <c r="E123" s="820"/>
      <c r="F123" s="820"/>
      <c r="G123" s="821"/>
      <c r="H123" s="821"/>
      <c r="I123" s="832"/>
      <c r="J123" s="823" t="str">
        <f t="shared" si="1"/>
        <v/>
      </c>
      <c r="K123" s="824"/>
    </row>
    <row r="124" spans="2:11" ht="13.5" customHeight="1" x14ac:dyDescent="0.35">
      <c r="B124" s="817"/>
      <c r="C124" s="818"/>
      <c r="D124" s="833"/>
      <c r="E124" s="820"/>
      <c r="F124" s="820"/>
      <c r="G124" s="821"/>
      <c r="H124" s="821"/>
      <c r="I124" s="832"/>
      <c r="J124" s="823" t="str">
        <f t="shared" si="1"/>
        <v/>
      </c>
      <c r="K124" s="824"/>
    </row>
    <row r="125" spans="2:11" ht="13.5" customHeight="1" x14ac:dyDescent="0.35">
      <c r="B125" s="817"/>
      <c r="C125" s="818"/>
      <c r="D125" s="833"/>
      <c r="E125" s="820"/>
      <c r="F125" s="820"/>
      <c r="G125" s="821"/>
      <c r="H125" s="821"/>
      <c r="I125" s="832"/>
      <c r="J125" s="823" t="str">
        <f t="shared" si="1"/>
        <v/>
      </c>
      <c r="K125" s="824"/>
    </row>
    <row r="126" spans="2:11" ht="13.5" customHeight="1" x14ac:dyDescent="0.35">
      <c r="B126" s="817"/>
      <c r="C126" s="818"/>
      <c r="D126" s="833"/>
      <c r="E126" s="820"/>
      <c r="F126" s="820"/>
      <c r="G126" s="821"/>
      <c r="H126" s="821"/>
      <c r="I126" s="832"/>
      <c r="J126" s="823" t="str">
        <f t="shared" si="1"/>
        <v/>
      </c>
      <c r="K126" s="824"/>
    </row>
    <row r="127" spans="2:11" ht="13.5" customHeight="1" x14ac:dyDescent="0.35">
      <c r="B127" s="817"/>
      <c r="C127" s="818"/>
      <c r="D127" s="833"/>
      <c r="E127" s="820"/>
      <c r="F127" s="820"/>
      <c r="G127" s="821"/>
      <c r="H127" s="821"/>
      <c r="I127" s="832"/>
      <c r="J127" s="823" t="str">
        <f t="shared" si="1"/>
        <v/>
      </c>
      <c r="K127" s="824"/>
    </row>
    <row r="128" spans="2:11" ht="13.5" customHeight="1" x14ac:dyDescent="0.35">
      <c r="B128" s="817"/>
      <c r="C128" s="818"/>
      <c r="D128" s="833"/>
      <c r="E128" s="820"/>
      <c r="F128" s="820"/>
      <c r="G128" s="821"/>
      <c r="H128" s="821"/>
      <c r="I128" s="832"/>
      <c r="J128" s="823" t="str">
        <f t="shared" si="1"/>
        <v/>
      </c>
      <c r="K128" s="824"/>
    </row>
    <row r="129" spans="2:11" ht="13.5" customHeight="1" x14ac:dyDescent="0.35">
      <c r="B129" s="817"/>
      <c r="C129" s="818"/>
      <c r="D129" s="833"/>
      <c r="E129" s="820"/>
      <c r="F129" s="820"/>
      <c r="G129" s="821"/>
      <c r="H129" s="821"/>
      <c r="I129" s="832"/>
      <c r="J129" s="823" t="str">
        <f t="shared" si="1"/>
        <v/>
      </c>
      <c r="K129" s="824"/>
    </row>
    <row r="130" spans="2:11" ht="13.5" customHeight="1" x14ac:dyDescent="0.35">
      <c r="B130" s="817"/>
      <c r="C130" s="818"/>
      <c r="D130" s="833"/>
      <c r="E130" s="820"/>
      <c r="F130" s="820"/>
      <c r="G130" s="821"/>
      <c r="H130" s="821"/>
      <c r="I130" s="832"/>
      <c r="J130" s="823" t="str">
        <f t="shared" si="1"/>
        <v/>
      </c>
      <c r="K130" s="824"/>
    </row>
    <row r="131" spans="2:11" ht="13.5" customHeight="1" x14ac:dyDescent="0.35">
      <c r="B131" s="817"/>
      <c r="C131" s="818"/>
      <c r="D131" s="833"/>
      <c r="E131" s="820"/>
      <c r="F131" s="820"/>
      <c r="G131" s="821"/>
      <c r="H131" s="821"/>
      <c r="I131" s="832"/>
      <c r="J131" s="823" t="str">
        <f t="shared" si="1"/>
        <v/>
      </c>
      <c r="K131" s="824"/>
    </row>
    <row r="132" spans="2:11" ht="13.5" customHeight="1" x14ac:dyDescent="0.35">
      <c r="B132" s="817"/>
      <c r="C132" s="818"/>
      <c r="D132" s="833"/>
      <c r="E132" s="820"/>
      <c r="F132" s="820"/>
      <c r="G132" s="821"/>
      <c r="H132" s="821"/>
      <c r="I132" s="832"/>
      <c r="J132" s="823" t="str">
        <f t="shared" si="1"/>
        <v/>
      </c>
      <c r="K132" s="824"/>
    </row>
    <row r="133" spans="2:11" ht="13.5" customHeight="1" x14ac:dyDescent="0.35">
      <c r="B133" s="817"/>
      <c r="C133" s="818"/>
      <c r="D133" s="833"/>
      <c r="E133" s="820"/>
      <c r="F133" s="820"/>
      <c r="G133" s="821"/>
      <c r="H133" s="821"/>
      <c r="I133" s="832"/>
      <c r="J133" s="823" t="str">
        <f t="shared" si="1"/>
        <v/>
      </c>
      <c r="K133" s="824"/>
    </row>
    <row r="134" spans="2:11" ht="13.5" customHeight="1" x14ac:dyDescent="0.35">
      <c r="B134" s="817"/>
      <c r="C134" s="818"/>
      <c r="D134" s="833"/>
      <c r="E134" s="820"/>
      <c r="F134" s="820"/>
      <c r="G134" s="821"/>
      <c r="H134" s="821"/>
      <c r="I134" s="832"/>
      <c r="J134" s="823" t="str">
        <f t="shared" ref="J134:J197" si="2">IF(AND(D134="Low",I134="Open"),"LO",IF(AND(D134="Medium",I134="Open"),"MO",IF(AND(D134="High",I134="Open"),"HO",IF(AND(D134="Low",I134="Closed"),"LC",IF(AND(D134="Medium",I134="Closed"),"MC",IF(AND(D134="High",I134="Closed"),"HC",""))))))</f>
        <v/>
      </c>
      <c r="K134" s="824"/>
    </row>
    <row r="135" spans="2:11" ht="13.5" customHeight="1" x14ac:dyDescent="0.35">
      <c r="B135" s="817"/>
      <c r="C135" s="818"/>
      <c r="D135" s="833"/>
      <c r="E135" s="820"/>
      <c r="F135" s="820"/>
      <c r="G135" s="821"/>
      <c r="H135" s="821"/>
      <c r="I135" s="832"/>
      <c r="J135" s="823" t="str">
        <f t="shared" si="2"/>
        <v/>
      </c>
      <c r="K135" s="824"/>
    </row>
    <row r="136" spans="2:11" ht="13.5" customHeight="1" x14ac:dyDescent="0.35">
      <c r="B136" s="817"/>
      <c r="C136" s="818"/>
      <c r="D136" s="833"/>
      <c r="E136" s="820"/>
      <c r="F136" s="820"/>
      <c r="G136" s="821"/>
      <c r="H136" s="821"/>
      <c r="I136" s="832"/>
      <c r="J136" s="823" t="str">
        <f t="shared" si="2"/>
        <v/>
      </c>
      <c r="K136" s="824"/>
    </row>
    <row r="137" spans="2:11" ht="13.5" customHeight="1" x14ac:dyDescent="0.35">
      <c r="B137" s="817"/>
      <c r="C137" s="818"/>
      <c r="D137" s="833"/>
      <c r="E137" s="820"/>
      <c r="F137" s="820"/>
      <c r="G137" s="821"/>
      <c r="H137" s="821"/>
      <c r="I137" s="832"/>
      <c r="J137" s="823" t="str">
        <f t="shared" si="2"/>
        <v/>
      </c>
      <c r="K137" s="824"/>
    </row>
    <row r="138" spans="2:11" ht="13.5" customHeight="1" x14ac:dyDescent="0.35">
      <c r="B138" s="817"/>
      <c r="C138" s="818"/>
      <c r="D138" s="833"/>
      <c r="E138" s="820"/>
      <c r="F138" s="820"/>
      <c r="G138" s="821"/>
      <c r="H138" s="821"/>
      <c r="I138" s="832"/>
      <c r="J138" s="823" t="str">
        <f t="shared" si="2"/>
        <v/>
      </c>
      <c r="K138" s="824"/>
    </row>
    <row r="139" spans="2:11" ht="13.5" customHeight="1" x14ac:dyDescent="0.35">
      <c r="B139" s="817"/>
      <c r="C139" s="818"/>
      <c r="D139" s="833"/>
      <c r="E139" s="820"/>
      <c r="F139" s="820"/>
      <c r="G139" s="821"/>
      <c r="H139" s="821"/>
      <c r="I139" s="832"/>
      <c r="J139" s="823" t="str">
        <f t="shared" si="2"/>
        <v/>
      </c>
      <c r="K139" s="824"/>
    </row>
    <row r="140" spans="2:11" ht="13.5" customHeight="1" x14ac:dyDescent="0.35">
      <c r="B140" s="817"/>
      <c r="C140" s="818"/>
      <c r="D140" s="833"/>
      <c r="E140" s="820"/>
      <c r="F140" s="820"/>
      <c r="G140" s="821"/>
      <c r="H140" s="821"/>
      <c r="I140" s="832"/>
      <c r="J140" s="823" t="str">
        <f t="shared" si="2"/>
        <v/>
      </c>
      <c r="K140" s="824"/>
    </row>
    <row r="141" spans="2:11" ht="13.5" customHeight="1" x14ac:dyDescent="0.35">
      <c r="B141" s="817"/>
      <c r="C141" s="818"/>
      <c r="D141" s="833"/>
      <c r="E141" s="820"/>
      <c r="F141" s="820"/>
      <c r="G141" s="821"/>
      <c r="H141" s="821"/>
      <c r="I141" s="832"/>
      <c r="J141" s="823" t="str">
        <f t="shared" si="2"/>
        <v/>
      </c>
      <c r="K141" s="824"/>
    </row>
    <row r="142" spans="2:11" ht="13.5" customHeight="1" x14ac:dyDescent="0.35">
      <c r="B142" s="817"/>
      <c r="C142" s="818"/>
      <c r="D142" s="833"/>
      <c r="E142" s="820"/>
      <c r="F142" s="820"/>
      <c r="G142" s="821"/>
      <c r="H142" s="821"/>
      <c r="I142" s="832"/>
      <c r="J142" s="823" t="str">
        <f t="shared" si="2"/>
        <v/>
      </c>
      <c r="K142" s="824"/>
    </row>
    <row r="143" spans="2:11" ht="13.5" customHeight="1" x14ac:dyDescent="0.35">
      <c r="B143" s="817"/>
      <c r="C143" s="818"/>
      <c r="D143" s="833"/>
      <c r="E143" s="820"/>
      <c r="F143" s="820"/>
      <c r="G143" s="821"/>
      <c r="H143" s="821"/>
      <c r="I143" s="832"/>
      <c r="J143" s="823" t="str">
        <f t="shared" si="2"/>
        <v/>
      </c>
      <c r="K143" s="824"/>
    </row>
    <row r="144" spans="2:11" ht="13.5" customHeight="1" x14ac:dyDescent="0.35">
      <c r="B144" s="817"/>
      <c r="C144" s="818"/>
      <c r="D144" s="833"/>
      <c r="E144" s="820"/>
      <c r="F144" s="820"/>
      <c r="G144" s="821"/>
      <c r="H144" s="821"/>
      <c r="I144" s="832"/>
      <c r="J144" s="823" t="str">
        <f t="shared" si="2"/>
        <v/>
      </c>
      <c r="K144" s="824"/>
    </row>
    <row r="145" spans="2:11" ht="13.5" customHeight="1" x14ac:dyDescent="0.35">
      <c r="B145" s="817"/>
      <c r="C145" s="818"/>
      <c r="D145" s="833"/>
      <c r="E145" s="820"/>
      <c r="F145" s="820"/>
      <c r="G145" s="821"/>
      <c r="H145" s="821"/>
      <c r="I145" s="832"/>
      <c r="J145" s="823" t="str">
        <f t="shared" si="2"/>
        <v/>
      </c>
      <c r="K145" s="824"/>
    </row>
    <row r="146" spans="2:11" ht="13.5" customHeight="1" x14ac:dyDescent="0.35">
      <c r="B146" s="817"/>
      <c r="C146" s="818"/>
      <c r="D146" s="833"/>
      <c r="E146" s="820"/>
      <c r="F146" s="820"/>
      <c r="G146" s="821"/>
      <c r="H146" s="821"/>
      <c r="I146" s="832"/>
      <c r="J146" s="823" t="str">
        <f t="shared" si="2"/>
        <v/>
      </c>
      <c r="K146" s="824"/>
    </row>
    <row r="147" spans="2:11" ht="13.5" customHeight="1" x14ac:dyDescent="0.35">
      <c r="B147" s="817"/>
      <c r="C147" s="818"/>
      <c r="D147" s="833"/>
      <c r="E147" s="820"/>
      <c r="F147" s="820"/>
      <c r="G147" s="821"/>
      <c r="H147" s="821"/>
      <c r="I147" s="832"/>
      <c r="J147" s="823" t="str">
        <f t="shared" si="2"/>
        <v/>
      </c>
      <c r="K147" s="824"/>
    </row>
    <row r="148" spans="2:11" ht="13.5" customHeight="1" x14ac:dyDescent="0.35">
      <c r="B148" s="817"/>
      <c r="C148" s="818"/>
      <c r="D148" s="833"/>
      <c r="E148" s="820"/>
      <c r="F148" s="820"/>
      <c r="G148" s="821"/>
      <c r="H148" s="821"/>
      <c r="I148" s="832"/>
      <c r="J148" s="823" t="str">
        <f t="shared" si="2"/>
        <v/>
      </c>
      <c r="K148" s="824"/>
    </row>
    <row r="149" spans="2:11" ht="13.5" customHeight="1" x14ac:dyDescent="0.35">
      <c r="B149" s="817"/>
      <c r="C149" s="818"/>
      <c r="D149" s="833"/>
      <c r="E149" s="820"/>
      <c r="F149" s="820"/>
      <c r="G149" s="821"/>
      <c r="H149" s="821"/>
      <c r="I149" s="832"/>
      <c r="J149" s="823" t="str">
        <f t="shared" si="2"/>
        <v/>
      </c>
      <c r="K149" s="824"/>
    </row>
    <row r="150" spans="2:11" ht="13.5" customHeight="1" x14ac:dyDescent="0.35">
      <c r="B150" s="817"/>
      <c r="C150" s="818"/>
      <c r="D150" s="833"/>
      <c r="E150" s="820"/>
      <c r="F150" s="820"/>
      <c r="G150" s="821"/>
      <c r="H150" s="821"/>
      <c r="I150" s="832"/>
      <c r="J150" s="823" t="str">
        <f t="shared" si="2"/>
        <v/>
      </c>
      <c r="K150" s="824"/>
    </row>
    <row r="151" spans="2:11" ht="13.5" customHeight="1" x14ac:dyDescent="0.35">
      <c r="B151" s="817"/>
      <c r="C151" s="818"/>
      <c r="D151" s="833"/>
      <c r="E151" s="820"/>
      <c r="F151" s="820"/>
      <c r="G151" s="821"/>
      <c r="H151" s="821"/>
      <c r="I151" s="832"/>
      <c r="J151" s="823" t="str">
        <f t="shared" si="2"/>
        <v/>
      </c>
      <c r="K151" s="824"/>
    </row>
    <row r="152" spans="2:11" ht="13.5" customHeight="1" x14ac:dyDescent="0.35">
      <c r="B152" s="817"/>
      <c r="C152" s="818"/>
      <c r="D152" s="833"/>
      <c r="E152" s="820"/>
      <c r="F152" s="820"/>
      <c r="G152" s="821"/>
      <c r="H152" s="821"/>
      <c r="I152" s="832"/>
      <c r="J152" s="823" t="str">
        <f t="shared" si="2"/>
        <v/>
      </c>
      <c r="K152" s="824"/>
    </row>
    <row r="153" spans="2:11" ht="13.5" customHeight="1" x14ac:dyDescent="0.35">
      <c r="B153" s="817"/>
      <c r="C153" s="818"/>
      <c r="D153" s="833"/>
      <c r="E153" s="820"/>
      <c r="F153" s="820"/>
      <c r="G153" s="821"/>
      <c r="H153" s="821"/>
      <c r="I153" s="832"/>
      <c r="J153" s="823" t="str">
        <f t="shared" si="2"/>
        <v/>
      </c>
      <c r="K153" s="824"/>
    </row>
    <row r="154" spans="2:11" ht="13.5" customHeight="1" x14ac:dyDescent="0.35">
      <c r="B154" s="817"/>
      <c r="C154" s="818"/>
      <c r="D154" s="833"/>
      <c r="E154" s="820"/>
      <c r="F154" s="820"/>
      <c r="G154" s="821"/>
      <c r="H154" s="821"/>
      <c r="I154" s="832"/>
      <c r="J154" s="823" t="str">
        <f t="shared" si="2"/>
        <v/>
      </c>
      <c r="K154" s="824"/>
    </row>
    <row r="155" spans="2:11" ht="13.5" customHeight="1" x14ac:dyDescent="0.35">
      <c r="B155" s="817"/>
      <c r="C155" s="818"/>
      <c r="D155" s="833"/>
      <c r="E155" s="820"/>
      <c r="F155" s="820"/>
      <c r="G155" s="821"/>
      <c r="H155" s="821"/>
      <c r="I155" s="832"/>
      <c r="J155" s="823" t="str">
        <f t="shared" si="2"/>
        <v/>
      </c>
      <c r="K155" s="824"/>
    </row>
    <row r="156" spans="2:11" ht="13.5" customHeight="1" x14ac:dyDescent="0.35">
      <c r="B156" s="817"/>
      <c r="C156" s="818"/>
      <c r="D156" s="833"/>
      <c r="E156" s="820"/>
      <c r="F156" s="820"/>
      <c r="G156" s="821"/>
      <c r="H156" s="821"/>
      <c r="I156" s="832"/>
      <c r="J156" s="823" t="str">
        <f t="shared" si="2"/>
        <v/>
      </c>
      <c r="K156" s="824"/>
    </row>
    <row r="157" spans="2:11" ht="13.5" customHeight="1" x14ac:dyDescent="0.35">
      <c r="B157" s="817"/>
      <c r="C157" s="818"/>
      <c r="D157" s="833"/>
      <c r="E157" s="820"/>
      <c r="F157" s="820"/>
      <c r="G157" s="821"/>
      <c r="H157" s="821"/>
      <c r="I157" s="832"/>
      <c r="J157" s="823" t="str">
        <f t="shared" si="2"/>
        <v/>
      </c>
      <c r="K157" s="824"/>
    </row>
    <row r="158" spans="2:11" ht="13.5" customHeight="1" x14ac:dyDescent="0.35">
      <c r="B158" s="817"/>
      <c r="C158" s="818"/>
      <c r="D158" s="833"/>
      <c r="E158" s="820"/>
      <c r="F158" s="820"/>
      <c r="G158" s="821"/>
      <c r="H158" s="821"/>
      <c r="I158" s="832"/>
      <c r="J158" s="823" t="str">
        <f t="shared" si="2"/>
        <v/>
      </c>
      <c r="K158" s="824"/>
    </row>
    <row r="159" spans="2:11" ht="13.5" customHeight="1" x14ac:dyDescent="0.35">
      <c r="B159" s="817"/>
      <c r="C159" s="818"/>
      <c r="D159" s="833"/>
      <c r="E159" s="820"/>
      <c r="F159" s="820"/>
      <c r="G159" s="821"/>
      <c r="H159" s="821"/>
      <c r="I159" s="832"/>
      <c r="J159" s="823" t="str">
        <f t="shared" si="2"/>
        <v/>
      </c>
      <c r="K159" s="824"/>
    </row>
    <row r="160" spans="2:11" ht="13.5" customHeight="1" x14ac:dyDescent="0.35">
      <c r="B160" s="817"/>
      <c r="C160" s="818"/>
      <c r="D160" s="833"/>
      <c r="E160" s="820"/>
      <c r="F160" s="820"/>
      <c r="G160" s="821"/>
      <c r="H160" s="821"/>
      <c r="I160" s="832"/>
      <c r="J160" s="823" t="str">
        <f t="shared" si="2"/>
        <v/>
      </c>
      <c r="K160" s="824"/>
    </row>
    <row r="161" spans="2:11" ht="13.5" customHeight="1" x14ac:dyDescent="0.35">
      <c r="B161" s="817"/>
      <c r="C161" s="818"/>
      <c r="D161" s="833"/>
      <c r="E161" s="820"/>
      <c r="F161" s="820"/>
      <c r="G161" s="821"/>
      <c r="H161" s="821"/>
      <c r="I161" s="832"/>
      <c r="J161" s="823" t="str">
        <f t="shared" si="2"/>
        <v/>
      </c>
      <c r="K161" s="824"/>
    </row>
    <row r="162" spans="2:11" ht="13.5" customHeight="1" x14ac:dyDescent="0.35">
      <c r="B162" s="817"/>
      <c r="C162" s="818"/>
      <c r="D162" s="833"/>
      <c r="E162" s="820"/>
      <c r="F162" s="820"/>
      <c r="G162" s="821"/>
      <c r="H162" s="821"/>
      <c r="I162" s="832"/>
      <c r="J162" s="823" t="str">
        <f t="shared" si="2"/>
        <v/>
      </c>
      <c r="K162" s="824"/>
    </row>
    <row r="163" spans="2:11" ht="13.5" customHeight="1" x14ac:dyDescent="0.35">
      <c r="B163" s="817"/>
      <c r="C163" s="818"/>
      <c r="D163" s="833"/>
      <c r="E163" s="820"/>
      <c r="F163" s="820"/>
      <c r="G163" s="821"/>
      <c r="H163" s="821"/>
      <c r="I163" s="832"/>
      <c r="J163" s="823" t="str">
        <f t="shared" si="2"/>
        <v/>
      </c>
      <c r="K163" s="824"/>
    </row>
    <row r="164" spans="2:11" ht="13.5" customHeight="1" x14ac:dyDescent="0.35">
      <c r="B164" s="817"/>
      <c r="C164" s="818"/>
      <c r="D164" s="833"/>
      <c r="E164" s="820"/>
      <c r="F164" s="820"/>
      <c r="G164" s="821"/>
      <c r="H164" s="821"/>
      <c r="I164" s="832"/>
      <c r="J164" s="823" t="str">
        <f t="shared" si="2"/>
        <v/>
      </c>
      <c r="K164" s="824"/>
    </row>
    <row r="165" spans="2:11" ht="13.5" customHeight="1" x14ac:dyDescent="0.35">
      <c r="B165" s="817"/>
      <c r="C165" s="818"/>
      <c r="D165" s="833"/>
      <c r="E165" s="820"/>
      <c r="F165" s="820"/>
      <c r="G165" s="821"/>
      <c r="H165" s="821"/>
      <c r="I165" s="832"/>
      <c r="J165" s="823" t="str">
        <f t="shared" si="2"/>
        <v/>
      </c>
      <c r="K165" s="824"/>
    </row>
    <row r="166" spans="2:11" ht="13.5" customHeight="1" x14ac:dyDescent="0.35">
      <c r="B166" s="817"/>
      <c r="C166" s="818"/>
      <c r="D166" s="833"/>
      <c r="E166" s="820"/>
      <c r="F166" s="820"/>
      <c r="G166" s="821"/>
      <c r="H166" s="821"/>
      <c r="I166" s="832"/>
      <c r="J166" s="823" t="str">
        <f t="shared" si="2"/>
        <v/>
      </c>
      <c r="K166" s="824"/>
    </row>
    <row r="167" spans="2:11" ht="13.5" customHeight="1" x14ac:dyDescent="0.35">
      <c r="B167" s="817"/>
      <c r="C167" s="818"/>
      <c r="D167" s="833"/>
      <c r="E167" s="820"/>
      <c r="F167" s="820"/>
      <c r="G167" s="821"/>
      <c r="H167" s="821"/>
      <c r="I167" s="832"/>
      <c r="J167" s="823" t="str">
        <f t="shared" si="2"/>
        <v/>
      </c>
      <c r="K167" s="824"/>
    </row>
    <row r="168" spans="2:11" ht="13.5" customHeight="1" x14ac:dyDescent="0.35">
      <c r="B168" s="817"/>
      <c r="C168" s="818"/>
      <c r="D168" s="833"/>
      <c r="E168" s="820"/>
      <c r="F168" s="820"/>
      <c r="G168" s="821"/>
      <c r="H168" s="821"/>
      <c r="I168" s="832"/>
      <c r="J168" s="823" t="str">
        <f t="shared" si="2"/>
        <v/>
      </c>
      <c r="K168" s="824"/>
    </row>
    <row r="169" spans="2:11" ht="13.5" customHeight="1" x14ac:dyDescent="0.35">
      <c r="B169" s="817"/>
      <c r="C169" s="818"/>
      <c r="D169" s="833"/>
      <c r="E169" s="820"/>
      <c r="F169" s="820"/>
      <c r="G169" s="821"/>
      <c r="H169" s="821"/>
      <c r="I169" s="832"/>
      <c r="J169" s="823" t="str">
        <f t="shared" si="2"/>
        <v/>
      </c>
      <c r="K169" s="824"/>
    </row>
    <row r="170" spans="2:11" ht="13.5" customHeight="1" x14ac:dyDescent="0.35">
      <c r="B170" s="817"/>
      <c r="C170" s="818"/>
      <c r="D170" s="833"/>
      <c r="E170" s="820"/>
      <c r="F170" s="820"/>
      <c r="G170" s="821"/>
      <c r="H170" s="821"/>
      <c r="I170" s="832"/>
      <c r="J170" s="823" t="str">
        <f t="shared" si="2"/>
        <v/>
      </c>
      <c r="K170" s="824"/>
    </row>
    <row r="171" spans="2:11" ht="13.5" customHeight="1" x14ac:dyDescent="0.35">
      <c r="B171" s="817"/>
      <c r="C171" s="818"/>
      <c r="D171" s="833"/>
      <c r="E171" s="820"/>
      <c r="F171" s="820"/>
      <c r="G171" s="821"/>
      <c r="H171" s="821"/>
      <c r="I171" s="832"/>
      <c r="J171" s="823" t="str">
        <f t="shared" si="2"/>
        <v/>
      </c>
      <c r="K171" s="824"/>
    </row>
    <row r="172" spans="2:11" ht="13.5" customHeight="1" x14ac:dyDescent="0.35">
      <c r="B172" s="817"/>
      <c r="C172" s="818"/>
      <c r="D172" s="833"/>
      <c r="E172" s="820"/>
      <c r="F172" s="820"/>
      <c r="G172" s="821"/>
      <c r="H172" s="821"/>
      <c r="I172" s="832"/>
      <c r="J172" s="823" t="str">
        <f t="shared" si="2"/>
        <v/>
      </c>
      <c r="K172" s="824"/>
    </row>
    <row r="173" spans="2:11" ht="13.5" customHeight="1" x14ac:dyDescent="0.35">
      <c r="B173" s="817"/>
      <c r="C173" s="818"/>
      <c r="D173" s="833"/>
      <c r="E173" s="820"/>
      <c r="F173" s="820"/>
      <c r="G173" s="821"/>
      <c r="H173" s="821"/>
      <c r="I173" s="832"/>
      <c r="J173" s="823" t="str">
        <f t="shared" si="2"/>
        <v/>
      </c>
      <c r="K173" s="824"/>
    </row>
    <row r="174" spans="2:11" ht="13.5" customHeight="1" x14ac:dyDescent="0.35">
      <c r="B174" s="817"/>
      <c r="C174" s="818"/>
      <c r="D174" s="833"/>
      <c r="E174" s="820"/>
      <c r="F174" s="820"/>
      <c r="G174" s="821"/>
      <c r="H174" s="821"/>
      <c r="I174" s="832"/>
      <c r="J174" s="823" t="str">
        <f t="shared" si="2"/>
        <v/>
      </c>
      <c r="K174" s="824"/>
    </row>
    <row r="175" spans="2:11" ht="13.5" customHeight="1" x14ac:dyDescent="0.35">
      <c r="B175" s="817"/>
      <c r="C175" s="818"/>
      <c r="D175" s="833"/>
      <c r="E175" s="820"/>
      <c r="F175" s="820"/>
      <c r="G175" s="821"/>
      <c r="H175" s="821"/>
      <c r="I175" s="832"/>
      <c r="J175" s="823" t="str">
        <f t="shared" si="2"/>
        <v/>
      </c>
      <c r="K175" s="824"/>
    </row>
    <row r="176" spans="2:11" ht="13.5" customHeight="1" x14ac:dyDescent="0.35">
      <c r="B176" s="817"/>
      <c r="C176" s="818"/>
      <c r="D176" s="833"/>
      <c r="E176" s="820"/>
      <c r="F176" s="820"/>
      <c r="G176" s="821"/>
      <c r="H176" s="821"/>
      <c r="I176" s="832"/>
      <c r="J176" s="823" t="str">
        <f t="shared" si="2"/>
        <v/>
      </c>
      <c r="K176" s="824"/>
    </row>
    <row r="177" spans="2:11" ht="13.5" customHeight="1" x14ac:dyDescent="0.35">
      <c r="B177" s="817"/>
      <c r="C177" s="818"/>
      <c r="D177" s="833"/>
      <c r="E177" s="820"/>
      <c r="F177" s="820"/>
      <c r="G177" s="821"/>
      <c r="H177" s="821"/>
      <c r="I177" s="832"/>
      <c r="J177" s="823" t="str">
        <f t="shared" si="2"/>
        <v/>
      </c>
      <c r="K177" s="824"/>
    </row>
    <row r="178" spans="2:11" ht="13.5" customHeight="1" x14ac:dyDescent="0.35">
      <c r="B178" s="817"/>
      <c r="C178" s="818"/>
      <c r="D178" s="833"/>
      <c r="E178" s="820"/>
      <c r="F178" s="820"/>
      <c r="G178" s="821"/>
      <c r="H178" s="821"/>
      <c r="I178" s="832"/>
      <c r="J178" s="823" t="str">
        <f t="shared" si="2"/>
        <v/>
      </c>
      <c r="K178" s="824"/>
    </row>
    <row r="179" spans="2:11" ht="13.5" customHeight="1" x14ac:dyDescent="0.35">
      <c r="B179" s="817"/>
      <c r="C179" s="818"/>
      <c r="D179" s="833"/>
      <c r="E179" s="820"/>
      <c r="F179" s="820"/>
      <c r="G179" s="821"/>
      <c r="H179" s="821"/>
      <c r="I179" s="832"/>
      <c r="J179" s="823" t="str">
        <f t="shared" si="2"/>
        <v/>
      </c>
      <c r="K179" s="824"/>
    </row>
    <row r="180" spans="2:11" ht="13.5" customHeight="1" x14ac:dyDescent="0.35">
      <c r="B180" s="817"/>
      <c r="C180" s="818"/>
      <c r="D180" s="833"/>
      <c r="E180" s="820"/>
      <c r="F180" s="820"/>
      <c r="G180" s="821"/>
      <c r="H180" s="821"/>
      <c r="I180" s="832"/>
      <c r="J180" s="823" t="str">
        <f t="shared" si="2"/>
        <v/>
      </c>
      <c r="K180" s="824"/>
    </row>
    <row r="181" spans="2:11" ht="13.5" customHeight="1" x14ac:dyDescent="0.35">
      <c r="B181" s="817"/>
      <c r="C181" s="818"/>
      <c r="D181" s="833"/>
      <c r="E181" s="820"/>
      <c r="F181" s="820"/>
      <c r="G181" s="821"/>
      <c r="H181" s="821"/>
      <c r="I181" s="832"/>
      <c r="J181" s="823" t="str">
        <f t="shared" si="2"/>
        <v/>
      </c>
      <c r="K181" s="824"/>
    </row>
    <row r="182" spans="2:11" ht="13.5" customHeight="1" x14ac:dyDescent="0.35">
      <c r="B182" s="817"/>
      <c r="C182" s="818"/>
      <c r="D182" s="833"/>
      <c r="E182" s="820"/>
      <c r="F182" s="820"/>
      <c r="G182" s="821"/>
      <c r="H182" s="821"/>
      <c r="I182" s="832"/>
      <c r="J182" s="823" t="str">
        <f t="shared" si="2"/>
        <v/>
      </c>
      <c r="K182" s="824"/>
    </row>
    <row r="183" spans="2:11" ht="13.5" customHeight="1" x14ac:dyDescent="0.35">
      <c r="B183" s="817"/>
      <c r="C183" s="818"/>
      <c r="D183" s="833"/>
      <c r="E183" s="820"/>
      <c r="F183" s="820"/>
      <c r="G183" s="821"/>
      <c r="H183" s="821"/>
      <c r="I183" s="832"/>
      <c r="J183" s="823" t="str">
        <f t="shared" si="2"/>
        <v/>
      </c>
      <c r="K183" s="824"/>
    </row>
    <row r="184" spans="2:11" ht="13.5" customHeight="1" x14ac:dyDescent="0.35">
      <c r="B184" s="817"/>
      <c r="C184" s="818"/>
      <c r="D184" s="833"/>
      <c r="E184" s="820"/>
      <c r="F184" s="820"/>
      <c r="G184" s="821"/>
      <c r="H184" s="821"/>
      <c r="I184" s="832"/>
      <c r="J184" s="823" t="str">
        <f t="shared" si="2"/>
        <v/>
      </c>
      <c r="K184" s="824"/>
    </row>
    <row r="185" spans="2:11" ht="13.5" customHeight="1" x14ac:dyDescent="0.35">
      <c r="B185" s="817"/>
      <c r="C185" s="818"/>
      <c r="D185" s="833"/>
      <c r="E185" s="820"/>
      <c r="F185" s="820"/>
      <c r="G185" s="821"/>
      <c r="H185" s="821"/>
      <c r="I185" s="832"/>
      <c r="J185" s="823" t="str">
        <f t="shared" si="2"/>
        <v/>
      </c>
      <c r="K185" s="824"/>
    </row>
    <row r="186" spans="2:11" ht="13.5" customHeight="1" x14ac:dyDescent="0.35">
      <c r="B186" s="817"/>
      <c r="C186" s="818"/>
      <c r="D186" s="833"/>
      <c r="E186" s="820"/>
      <c r="F186" s="820"/>
      <c r="G186" s="821"/>
      <c r="H186" s="821"/>
      <c r="I186" s="832"/>
      <c r="J186" s="823" t="str">
        <f t="shared" si="2"/>
        <v/>
      </c>
      <c r="K186" s="824"/>
    </row>
    <row r="187" spans="2:11" ht="13.5" customHeight="1" x14ac:dyDescent="0.35">
      <c r="B187" s="817"/>
      <c r="C187" s="818"/>
      <c r="D187" s="833"/>
      <c r="E187" s="820"/>
      <c r="F187" s="820"/>
      <c r="G187" s="821"/>
      <c r="H187" s="821"/>
      <c r="I187" s="832"/>
      <c r="J187" s="823" t="str">
        <f t="shared" si="2"/>
        <v/>
      </c>
      <c r="K187" s="824"/>
    </row>
    <row r="188" spans="2:11" ht="13.5" customHeight="1" x14ac:dyDescent="0.35">
      <c r="B188" s="817"/>
      <c r="C188" s="818"/>
      <c r="D188" s="833"/>
      <c r="E188" s="820"/>
      <c r="F188" s="820"/>
      <c r="G188" s="821"/>
      <c r="H188" s="821"/>
      <c r="I188" s="832"/>
      <c r="J188" s="823" t="str">
        <f t="shared" si="2"/>
        <v/>
      </c>
      <c r="K188" s="824"/>
    </row>
    <row r="189" spans="2:11" ht="13.5" customHeight="1" x14ac:dyDescent="0.35">
      <c r="B189" s="817"/>
      <c r="C189" s="818"/>
      <c r="D189" s="833"/>
      <c r="E189" s="820"/>
      <c r="F189" s="820"/>
      <c r="G189" s="821"/>
      <c r="H189" s="821"/>
      <c r="I189" s="832"/>
      <c r="J189" s="823" t="str">
        <f t="shared" si="2"/>
        <v/>
      </c>
      <c r="K189" s="824"/>
    </row>
    <row r="190" spans="2:11" ht="13.5" customHeight="1" x14ac:dyDescent="0.35">
      <c r="B190" s="817"/>
      <c r="C190" s="818"/>
      <c r="D190" s="833"/>
      <c r="E190" s="820"/>
      <c r="F190" s="820"/>
      <c r="G190" s="821"/>
      <c r="H190" s="821"/>
      <c r="I190" s="832"/>
      <c r="J190" s="823" t="str">
        <f t="shared" si="2"/>
        <v/>
      </c>
      <c r="K190" s="824"/>
    </row>
    <row r="191" spans="2:11" ht="13.5" customHeight="1" x14ac:dyDescent="0.35">
      <c r="B191" s="817"/>
      <c r="C191" s="818"/>
      <c r="D191" s="833"/>
      <c r="E191" s="820"/>
      <c r="F191" s="820"/>
      <c r="G191" s="821"/>
      <c r="H191" s="821"/>
      <c r="I191" s="832"/>
      <c r="J191" s="823" t="str">
        <f t="shared" si="2"/>
        <v/>
      </c>
      <c r="K191" s="824"/>
    </row>
    <row r="192" spans="2:11" ht="13.5" customHeight="1" x14ac:dyDescent="0.35">
      <c r="B192" s="817"/>
      <c r="C192" s="818"/>
      <c r="D192" s="833"/>
      <c r="E192" s="820"/>
      <c r="F192" s="820"/>
      <c r="G192" s="821"/>
      <c r="H192" s="821"/>
      <c r="I192" s="832"/>
      <c r="J192" s="823" t="str">
        <f t="shared" si="2"/>
        <v/>
      </c>
      <c r="K192" s="824"/>
    </row>
    <row r="193" spans="2:11" ht="13.5" customHeight="1" x14ac:dyDescent="0.35">
      <c r="B193" s="817"/>
      <c r="C193" s="818"/>
      <c r="D193" s="833"/>
      <c r="E193" s="820"/>
      <c r="F193" s="820"/>
      <c r="G193" s="821"/>
      <c r="H193" s="821"/>
      <c r="I193" s="832"/>
      <c r="J193" s="823" t="str">
        <f t="shared" si="2"/>
        <v/>
      </c>
      <c r="K193" s="824"/>
    </row>
    <row r="194" spans="2:11" ht="13.5" customHeight="1" x14ac:dyDescent="0.35">
      <c r="B194" s="817"/>
      <c r="C194" s="818"/>
      <c r="D194" s="833"/>
      <c r="E194" s="820"/>
      <c r="F194" s="820"/>
      <c r="G194" s="821"/>
      <c r="H194" s="821"/>
      <c r="I194" s="832"/>
      <c r="J194" s="823" t="str">
        <f t="shared" si="2"/>
        <v/>
      </c>
      <c r="K194" s="824"/>
    </row>
    <row r="195" spans="2:11" ht="13.5" customHeight="1" x14ac:dyDescent="0.35">
      <c r="B195" s="817"/>
      <c r="C195" s="818"/>
      <c r="D195" s="833"/>
      <c r="E195" s="820"/>
      <c r="F195" s="820"/>
      <c r="G195" s="821"/>
      <c r="H195" s="821"/>
      <c r="I195" s="832"/>
      <c r="J195" s="823" t="str">
        <f t="shared" si="2"/>
        <v/>
      </c>
      <c r="K195" s="824"/>
    </row>
    <row r="196" spans="2:11" ht="13.5" customHeight="1" x14ac:dyDescent="0.35">
      <c r="B196" s="817"/>
      <c r="C196" s="818"/>
      <c r="D196" s="833"/>
      <c r="E196" s="820"/>
      <c r="F196" s="820"/>
      <c r="G196" s="821"/>
      <c r="H196" s="821"/>
      <c r="I196" s="832"/>
      <c r="J196" s="823" t="str">
        <f t="shared" si="2"/>
        <v/>
      </c>
      <c r="K196" s="824"/>
    </row>
    <row r="197" spans="2:11" ht="13.5" customHeight="1" x14ac:dyDescent="0.35">
      <c r="B197" s="817"/>
      <c r="C197" s="818"/>
      <c r="D197" s="833"/>
      <c r="E197" s="820"/>
      <c r="F197" s="820"/>
      <c r="G197" s="821"/>
      <c r="H197" s="821"/>
      <c r="I197" s="832"/>
      <c r="J197" s="823" t="str">
        <f t="shared" si="2"/>
        <v/>
      </c>
      <c r="K197" s="824"/>
    </row>
    <row r="198" spans="2:11" ht="13.5" customHeight="1" x14ac:dyDescent="0.35">
      <c r="B198" s="817"/>
      <c r="C198" s="818"/>
      <c r="D198" s="833"/>
      <c r="E198" s="820"/>
      <c r="F198" s="820"/>
      <c r="G198" s="821"/>
      <c r="H198" s="821"/>
      <c r="I198" s="832"/>
      <c r="J198" s="823" t="str">
        <f t="shared" ref="J198:J261" si="3">IF(AND(D198="Low",I198="Open"),"LO",IF(AND(D198="Medium",I198="Open"),"MO",IF(AND(D198="High",I198="Open"),"HO",IF(AND(D198="Low",I198="Closed"),"LC",IF(AND(D198="Medium",I198="Closed"),"MC",IF(AND(D198="High",I198="Closed"),"HC",""))))))</f>
        <v/>
      </c>
      <c r="K198" s="824"/>
    </row>
    <row r="199" spans="2:11" ht="13.5" customHeight="1" x14ac:dyDescent="0.35">
      <c r="B199" s="817"/>
      <c r="C199" s="818"/>
      <c r="D199" s="833"/>
      <c r="E199" s="820"/>
      <c r="F199" s="820"/>
      <c r="G199" s="821"/>
      <c r="H199" s="821"/>
      <c r="I199" s="832"/>
      <c r="J199" s="823" t="str">
        <f t="shared" si="3"/>
        <v/>
      </c>
      <c r="K199" s="824"/>
    </row>
    <row r="200" spans="2:11" ht="13.5" customHeight="1" x14ac:dyDescent="0.35">
      <c r="B200" s="817"/>
      <c r="C200" s="818"/>
      <c r="D200" s="833"/>
      <c r="E200" s="820"/>
      <c r="F200" s="820"/>
      <c r="G200" s="821"/>
      <c r="H200" s="821"/>
      <c r="I200" s="832"/>
      <c r="J200" s="823" t="str">
        <f t="shared" si="3"/>
        <v/>
      </c>
      <c r="K200" s="824"/>
    </row>
    <row r="201" spans="2:11" ht="13.5" customHeight="1" x14ac:dyDescent="0.35">
      <c r="B201" s="817"/>
      <c r="C201" s="818"/>
      <c r="D201" s="833"/>
      <c r="E201" s="820"/>
      <c r="F201" s="820"/>
      <c r="G201" s="821"/>
      <c r="H201" s="821"/>
      <c r="I201" s="832"/>
      <c r="J201" s="823" t="str">
        <f t="shared" si="3"/>
        <v/>
      </c>
      <c r="K201" s="824"/>
    </row>
    <row r="202" spans="2:11" ht="13.5" customHeight="1" x14ac:dyDescent="0.35">
      <c r="B202" s="817"/>
      <c r="C202" s="818"/>
      <c r="D202" s="833"/>
      <c r="E202" s="820"/>
      <c r="F202" s="820"/>
      <c r="G202" s="821"/>
      <c r="H202" s="821"/>
      <c r="I202" s="832"/>
      <c r="J202" s="823" t="str">
        <f t="shared" si="3"/>
        <v/>
      </c>
      <c r="K202" s="824"/>
    </row>
    <row r="203" spans="2:11" ht="13.5" customHeight="1" x14ac:dyDescent="0.35">
      <c r="B203" s="817"/>
      <c r="C203" s="818"/>
      <c r="D203" s="833"/>
      <c r="E203" s="820"/>
      <c r="F203" s="820"/>
      <c r="G203" s="821"/>
      <c r="H203" s="821"/>
      <c r="I203" s="832"/>
      <c r="J203" s="823" t="str">
        <f t="shared" si="3"/>
        <v/>
      </c>
      <c r="K203" s="824"/>
    </row>
    <row r="204" spans="2:11" ht="13.5" customHeight="1" x14ac:dyDescent="0.35">
      <c r="B204" s="817"/>
      <c r="C204" s="818"/>
      <c r="D204" s="833"/>
      <c r="E204" s="820"/>
      <c r="F204" s="820"/>
      <c r="G204" s="821"/>
      <c r="H204" s="821"/>
      <c r="I204" s="832"/>
      <c r="J204" s="823" t="str">
        <f t="shared" si="3"/>
        <v/>
      </c>
      <c r="K204" s="824"/>
    </row>
    <row r="205" spans="2:11" ht="13.5" customHeight="1" x14ac:dyDescent="0.35">
      <c r="B205" s="817"/>
      <c r="C205" s="818"/>
      <c r="D205" s="833"/>
      <c r="E205" s="820"/>
      <c r="F205" s="820"/>
      <c r="G205" s="821"/>
      <c r="H205" s="821"/>
      <c r="I205" s="832"/>
      <c r="J205" s="823" t="str">
        <f t="shared" si="3"/>
        <v/>
      </c>
      <c r="K205" s="824"/>
    </row>
    <row r="206" spans="2:11" ht="13.5" customHeight="1" x14ac:dyDescent="0.35">
      <c r="B206" s="817"/>
      <c r="C206" s="818"/>
      <c r="D206" s="833"/>
      <c r="E206" s="820"/>
      <c r="F206" s="820"/>
      <c r="G206" s="821"/>
      <c r="H206" s="821"/>
      <c r="I206" s="832"/>
      <c r="J206" s="823" t="str">
        <f t="shared" si="3"/>
        <v/>
      </c>
      <c r="K206" s="824"/>
    </row>
    <row r="207" spans="2:11" ht="13.5" customHeight="1" x14ac:dyDescent="0.35">
      <c r="B207" s="817"/>
      <c r="C207" s="818"/>
      <c r="D207" s="833"/>
      <c r="E207" s="820"/>
      <c r="F207" s="820"/>
      <c r="G207" s="821"/>
      <c r="H207" s="821"/>
      <c r="I207" s="832"/>
      <c r="J207" s="823" t="str">
        <f t="shared" si="3"/>
        <v/>
      </c>
      <c r="K207" s="824"/>
    </row>
    <row r="208" spans="2:11" ht="13.5" customHeight="1" x14ac:dyDescent="0.35">
      <c r="B208" s="817"/>
      <c r="C208" s="818"/>
      <c r="D208" s="833"/>
      <c r="E208" s="820"/>
      <c r="F208" s="820"/>
      <c r="G208" s="821"/>
      <c r="H208" s="821"/>
      <c r="I208" s="832"/>
      <c r="J208" s="823" t="str">
        <f t="shared" si="3"/>
        <v/>
      </c>
      <c r="K208" s="824"/>
    </row>
    <row r="209" spans="2:11" ht="13.5" customHeight="1" x14ac:dyDescent="0.35">
      <c r="B209" s="817"/>
      <c r="C209" s="818"/>
      <c r="D209" s="833"/>
      <c r="E209" s="820"/>
      <c r="F209" s="820"/>
      <c r="G209" s="821"/>
      <c r="H209" s="821"/>
      <c r="I209" s="832"/>
      <c r="J209" s="823" t="str">
        <f t="shared" si="3"/>
        <v/>
      </c>
      <c r="K209" s="824"/>
    </row>
    <row r="210" spans="2:11" ht="13.5" customHeight="1" x14ac:dyDescent="0.35">
      <c r="B210" s="817"/>
      <c r="C210" s="818"/>
      <c r="D210" s="833"/>
      <c r="E210" s="820"/>
      <c r="F210" s="820"/>
      <c r="G210" s="821"/>
      <c r="H210" s="821"/>
      <c r="I210" s="832"/>
      <c r="J210" s="823" t="str">
        <f t="shared" si="3"/>
        <v/>
      </c>
      <c r="K210" s="824"/>
    </row>
    <row r="211" spans="2:11" ht="13.5" customHeight="1" x14ac:dyDescent="0.35">
      <c r="B211" s="817"/>
      <c r="C211" s="818"/>
      <c r="D211" s="833"/>
      <c r="E211" s="820"/>
      <c r="F211" s="820"/>
      <c r="G211" s="821"/>
      <c r="H211" s="821"/>
      <c r="I211" s="832"/>
      <c r="J211" s="823" t="str">
        <f t="shared" si="3"/>
        <v/>
      </c>
      <c r="K211" s="824"/>
    </row>
    <row r="212" spans="2:11" ht="13.5" customHeight="1" x14ac:dyDescent="0.35">
      <c r="B212" s="817"/>
      <c r="C212" s="818"/>
      <c r="D212" s="833"/>
      <c r="E212" s="820"/>
      <c r="F212" s="820"/>
      <c r="G212" s="821"/>
      <c r="H212" s="821"/>
      <c r="I212" s="832"/>
      <c r="J212" s="823" t="str">
        <f t="shared" si="3"/>
        <v/>
      </c>
      <c r="K212" s="824"/>
    </row>
    <row r="213" spans="2:11" ht="13.5" customHeight="1" x14ac:dyDescent="0.35">
      <c r="B213" s="817"/>
      <c r="C213" s="818"/>
      <c r="D213" s="833"/>
      <c r="E213" s="820"/>
      <c r="F213" s="820"/>
      <c r="G213" s="821"/>
      <c r="H213" s="821"/>
      <c r="I213" s="832"/>
      <c r="J213" s="823" t="str">
        <f t="shared" si="3"/>
        <v/>
      </c>
      <c r="K213" s="824"/>
    </row>
    <row r="214" spans="2:11" ht="13.5" customHeight="1" x14ac:dyDescent="0.35">
      <c r="B214" s="817"/>
      <c r="C214" s="818"/>
      <c r="D214" s="833"/>
      <c r="E214" s="820"/>
      <c r="F214" s="820"/>
      <c r="G214" s="821"/>
      <c r="H214" s="821"/>
      <c r="I214" s="832"/>
      <c r="J214" s="823" t="str">
        <f t="shared" si="3"/>
        <v/>
      </c>
      <c r="K214" s="824"/>
    </row>
    <row r="215" spans="2:11" ht="13.5" customHeight="1" x14ac:dyDescent="0.35">
      <c r="B215" s="817"/>
      <c r="C215" s="818"/>
      <c r="D215" s="833"/>
      <c r="E215" s="820"/>
      <c r="F215" s="820"/>
      <c r="G215" s="821"/>
      <c r="H215" s="821"/>
      <c r="I215" s="832"/>
      <c r="J215" s="823" t="str">
        <f t="shared" si="3"/>
        <v/>
      </c>
      <c r="K215" s="824"/>
    </row>
    <row r="216" spans="2:11" ht="13.5" customHeight="1" x14ac:dyDescent="0.35">
      <c r="B216" s="817"/>
      <c r="C216" s="818"/>
      <c r="D216" s="833"/>
      <c r="E216" s="820"/>
      <c r="F216" s="820"/>
      <c r="G216" s="821"/>
      <c r="H216" s="821"/>
      <c r="I216" s="832"/>
      <c r="J216" s="823" t="str">
        <f t="shared" si="3"/>
        <v/>
      </c>
      <c r="K216" s="824"/>
    </row>
    <row r="217" spans="2:11" ht="13.5" customHeight="1" x14ac:dyDescent="0.35">
      <c r="B217" s="817"/>
      <c r="C217" s="818"/>
      <c r="D217" s="833"/>
      <c r="E217" s="820"/>
      <c r="F217" s="820"/>
      <c r="G217" s="821"/>
      <c r="H217" s="821"/>
      <c r="I217" s="832"/>
      <c r="J217" s="823" t="str">
        <f t="shared" si="3"/>
        <v/>
      </c>
      <c r="K217" s="824"/>
    </row>
    <row r="218" spans="2:11" ht="13.5" customHeight="1" x14ac:dyDescent="0.35">
      <c r="B218" s="817"/>
      <c r="C218" s="818"/>
      <c r="D218" s="833"/>
      <c r="E218" s="820"/>
      <c r="F218" s="820"/>
      <c r="G218" s="821"/>
      <c r="H218" s="821"/>
      <c r="I218" s="832"/>
      <c r="J218" s="823" t="str">
        <f t="shared" si="3"/>
        <v/>
      </c>
      <c r="K218" s="824"/>
    </row>
    <row r="219" spans="2:11" ht="13.5" customHeight="1" x14ac:dyDescent="0.35">
      <c r="B219" s="817"/>
      <c r="C219" s="818"/>
      <c r="D219" s="833"/>
      <c r="E219" s="820"/>
      <c r="F219" s="820"/>
      <c r="G219" s="821"/>
      <c r="H219" s="821"/>
      <c r="I219" s="832"/>
      <c r="J219" s="823" t="str">
        <f t="shared" si="3"/>
        <v/>
      </c>
      <c r="K219" s="824"/>
    </row>
    <row r="220" spans="2:11" ht="13.5" customHeight="1" x14ac:dyDescent="0.35">
      <c r="B220" s="817"/>
      <c r="C220" s="818"/>
      <c r="D220" s="833"/>
      <c r="E220" s="820"/>
      <c r="F220" s="820"/>
      <c r="G220" s="821"/>
      <c r="H220" s="821"/>
      <c r="I220" s="832"/>
      <c r="J220" s="823" t="str">
        <f t="shared" si="3"/>
        <v/>
      </c>
      <c r="K220" s="824"/>
    </row>
    <row r="221" spans="2:11" ht="13.5" customHeight="1" x14ac:dyDescent="0.35">
      <c r="B221" s="817"/>
      <c r="C221" s="818"/>
      <c r="D221" s="833"/>
      <c r="E221" s="820"/>
      <c r="F221" s="820"/>
      <c r="G221" s="821"/>
      <c r="H221" s="821"/>
      <c r="I221" s="832"/>
      <c r="J221" s="823" t="str">
        <f t="shared" si="3"/>
        <v/>
      </c>
      <c r="K221" s="824"/>
    </row>
    <row r="222" spans="2:11" ht="13.5" customHeight="1" x14ac:dyDescent="0.35">
      <c r="B222" s="817"/>
      <c r="C222" s="818"/>
      <c r="D222" s="833"/>
      <c r="E222" s="820"/>
      <c r="F222" s="820"/>
      <c r="G222" s="821"/>
      <c r="H222" s="821"/>
      <c r="I222" s="832"/>
      <c r="J222" s="823" t="str">
        <f t="shared" si="3"/>
        <v/>
      </c>
      <c r="K222" s="824"/>
    </row>
    <row r="223" spans="2:11" ht="13.5" customHeight="1" x14ac:dyDescent="0.35">
      <c r="B223" s="817"/>
      <c r="C223" s="818"/>
      <c r="D223" s="833"/>
      <c r="E223" s="820"/>
      <c r="F223" s="820"/>
      <c r="G223" s="821"/>
      <c r="H223" s="821"/>
      <c r="I223" s="832"/>
      <c r="J223" s="823" t="str">
        <f t="shared" si="3"/>
        <v/>
      </c>
      <c r="K223" s="824"/>
    </row>
    <row r="224" spans="2:11" ht="13.5" customHeight="1" x14ac:dyDescent="0.35">
      <c r="B224" s="817"/>
      <c r="C224" s="818"/>
      <c r="D224" s="833"/>
      <c r="E224" s="820"/>
      <c r="F224" s="820"/>
      <c r="G224" s="821"/>
      <c r="H224" s="821"/>
      <c r="I224" s="832"/>
      <c r="J224" s="823" t="str">
        <f t="shared" si="3"/>
        <v/>
      </c>
      <c r="K224" s="824"/>
    </row>
    <row r="225" spans="2:11" ht="13.5" customHeight="1" x14ac:dyDescent="0.35">
      <c r="B225" s="817"/>
      <c r="C225" s="818"/>
      <c r="D225" s="833"/>
      <c r="E225" s="820"/>
      <c r="F225" s="820"/>
      <c r="G225" s="821"/>
      <c r="H225" s="821"/>
      <c r="I225" s="832"/>
      <c r="J225" s="823" t="str">
        <f t="shared" si="3"/>
        <v/>
      </c>
      <c r="K225" s="824"/>
    </row>
    <row r="226" spans="2:11" ht="13.5" customHeight="1" x14ac:dyDescent="0.35">
      <c r="B226" s="817"/>
      <c r="C226" s="818"/>
      <c r="D226" s="833"/>
      <c r="E226" s="820"/>
      <c r="F226" s="820"/>
      <c r="G226" s="821"/>
      <c r="H226" s="821"/>
      <c r="I226" s="832"/>
      <c r="J226" s="823" t="str">
        <f t="shared" si="3"/>
        <v/>
      </c>
      <c r="K226" s="824"/>
    </row>
    <row r="227" spans="2:11" ht="13.5" customHeight="1" x14ac:dyDescent="0.35">
      <c r="B227" s="817"/>
      <c r="C227" s="818"/>
      <c r="D227" s="833"/>
      <c r="E227" s="820"/>
      <c r="F227" s="820"/>
      <c r="G227" s="821"/>
      <c r="H227" s="821"/>
      <c r="I227" s="832"/>
      <c r="J227" s="823" t="str">
        <f t="shared" si="3"/>
        <v/>
      </c>
      <c r="K227" s="824"/>
    </row>
    <row r="228" spans="2:11" ht="13.5" customHeight="1" x14ac:dyDescent="0.35">
      <c r="B228" s="817"/>
      <c r="C228" s="818"/>
      <c r="D228" s="833"/>
      <c r="E228" s="820"/>
      <c r="F228" s="820"/>
      <c r="G228" s="821"/>
      <c r="H228" s="821"/>
      <c r="I228" s="832"/>
      <c r="J228" s="823" t="str">
        <f t="shared" si="3"/>
        <v/>
      </c>
      <c r="K228" s="824"/>
    </row>
    <row r="229" spans="2:11" ht="13.5" customHeight="1" x14ac:dyDescent="0.35">
      <c r="B229" s="817"/>
      <c r="C229" s="818"/>
      <c r="D229" s="833"/>
      <c r="E229" s="820"/>
      <c r="F229" s="820"/>
      <c r="G229" s="821"/>
      <c r="H229" s="821"/>
      <c r="I229" s="832"/>
      <c r="J229" s="823" t="str">
        <f t="shared" si="3"/>
        <v/>
      </c>
      <c r="K229" s="824"/>
    </row>
    <row r="230" spans="2:11" ht="13.5" customHeight="1" x14ac:dyDescent="0.35">
      <c r="B230" s="817"/>
      <c r="C230" s="818"/>
      <c r="D230" s="833"/>
      <c r="E230" s="820"/>
      <c r="F230" s="820"/>
      <c r="G230" s="821"/>
      <c r="H230" s="821"/>
      <c r="I230" s="832"/>
      <c r="J230" s="823" t="str">
        <f t="shared" si="3"/>
        <v/>
      </c>
      <c r="K230" s="824"/>
    </row>
    <row r="231" spans="2:11" ht="13.5" customHeight="1" x14ac:dyDescent="0.35">
      <c r="B231" s="817"/>
      <c r="C231" s="818"/>
      <c r="D231" s="833"/>
      <c r="E231" s="820"/>
      <c r="F231" s="820"/>
      <c r="G231" s="821"/>
      <c r="H231" s="821"/>
      <c r="I231" s="832"/>
      <c r="J231" s="823" t="str">
        <f t="shared" si="3"/>
        <v/>
      </c>
      <c r="K231" s="824"/>
    </row>
    <row r="232" spans="2:11" ht="13.5" customHeight="1" x14ac:dyDescent="0.35">
      <c r="B232" s="817"/>
      <c r="C232" s="818"/>
      <c r="D232" s="833"/>
      <c r="E232" s="820"/>
      <c r="F232" s="820"/>
      <c r="G232" s="821"/>
      <c r="H232" s="821"/>
      <c r="I232" s="832"/>
      <c r="J232" s="823" t="str">
        <f t="shared" si="3"/>
        <v/>
      </c>
      <c r="K232" s="824"/>
    </row>
    <row r="233" spans="2:11" ht="13.5" customHeight="1" x14ac:dyDescent="0.35">
      <c r="B233" s="817"/>
      <c r="C233" s="818"/>
      <c r="D233" s="833"/>
      <c r="E233" s="820"/>
      <c r="F233" s="820"/>
      <c r="G233" s="821"/>
      <c r="H233" s="821"/>
      <c r="I233" s="832"/>
      <c r="J233" s="823" t="str">
        <f t="shared" si="3"/>
        <v/>
      </c>
      <c r="K233" s="824"/>
    </row>
    <row r="234" spans="2:11" ht="13.5" customHeight="1" x14ac:dyDescent="0.35">
      <c r="B234" s="817"/>
      <c r="C234" s="818"/>
      <c r="D234" s="833"/>
      <c r="E234" s="820"/>
      <c r="F234" s="820"/>
      <c r="G234" s="821"/>
      <c r="H234" s="821"/>
      <c r="I234" s="832"/>
      <c r="J234" s="823" t="str">
        <f t="shared" si="3"/>
        <v/>
      </c>
      <c r="K234" s="824"/>
    </row>
    <row r="235" spans="2:11" ht="13.5" customHeight="1" x14ac:dyDescent="0.35">
      <c r="B235" s="817"/>
      <c r="C235" s="818"/>
      <c r="D235" s="833"/>
      <c r="E235" s="820"/>
      <c r="F235" s="820"/>
      <c r="G235" s="821"/>
      <c r="H235" s="821"/>
      <c r="I235" s="832"/>
      <c r="J235" s="823" t="str">
        <f t="shared" si="3"/>
        <v/>
      </c>
      <c r="K235" s="824"/>
    </row>
    <row r="236" spans="2:11" ht="13.5" customHeight="1" x14ac:dyDescent="0.35">
      <c r="B236" s="817"/>
      <c r="C236" s="818"/>
      <c r="D236" s="833"/>
      <c r="E236" s="820"/>
      <c r="F236" s="820"/>
      <c r="G236" s="821"/>
      <c r="H236" s="821"/>
      <c r="I236" s="832"/>
      <c r="J236" s="823" t="str">
        <f t="shared" si="3"/>
        <v/>
      </c>
      <c r="K236" s="824"/>
    </row>
    <row r="237" spans="2:11" ht="13.5" customHeight="1" x14ac:dyDescent="0.35">
      <c r="B237" s="817"/>
      <c r="C237" s="818"/>
      <c r="D237" s="833"/>
      <c r="E237" s="820"/>
      <c r="F237" s="820"/>
      <c r="G237" s="821"/>
      <c r="H237" s="821"/>
      <c r="I237" s="832"/>
      <c r="J237" s="823" t="str">
        <f t="shared" si="3"/>
        <v/>
      </c>
      <c r="K237" s="824"/>
    </row>
    <row r="238" spans="2:11" ht="13.5" customHeight="1" x14ac:dyDescent="0.35">
      <c r="B238" s="817"/>
      <c r="C238" s="818"/>
      <c r="D238" s="833"/>
      <c r="E238" s="820"/>
      <c r="F238" s="820"/>
      <c r="G238" s="821"/>
      <c r="H238" s="821"/>
      <c r="I238" s="832"/>
      <c r="J238" s="823" t="str">
        <f t="shared" si="3"/>
        <v/>
      </c>
      <c r="K238" s="824"/>
    </row>
    <row r="239" spans="2:11" ht="13.5" customHeight="1" x14ac:dyDescent="0.35">
      <c r="B239" s="817"/>
      <c r="C239" s="818"/>
      <c r="D239" s="833"/>
      <c r="E239" s="820"/>
      <c r="F239" s="820"/>
      <c r="G239" s="821"/>
      <c r="H239" s="821"/>
      <c r="I239" s="832"/>
      <c r="J239" s="823" t="str">
        <f t="shared" si="3"/>
        <v/>
      </c>
      <c r="K239" s="824"/>
    </row>
    <row r="240" spans="2:11" ht="13.5" customHeight="1" x14ac:dyDescent="0.35">
      <c r="B240" s="817"/>
      <c r="C240" s="818"/>
      <c r="D240" s="833"/>
      <c r="E240" s="820"/>
      <c r="F240" s="820"/>
      <c r="G240" s="821"/>
      <c r="H240" s="821"/>
      <c r="I240" s="832"/>
      <c r="J240" s="823" t="str">
        <f t="shared" si="3"/>
        <v/>
      </c>
      <c r="K240" s="824"/>
    </row>
    <row r="241" spans="2:11" ht="13.5" customHeight="1" x14ac:dyDescent="0.35">
      <c r="B241" s="817"/>
      <c r="C241" s="818"/>
      <c r="D241" s="833"/>
      <c r="E241" s="820"/>
      <c r="F241" s="820"/>
      <c r="G241" s="821"/>
      <c r="H241" s="821"/>
      <c r="I241" s="832"/>
      <c r="J241" s="823" t="str">
        <f t="shared" si="3"/>
        <v/>
      </c>
      <c r="K241" s="824"/>
    </row>
    <row r="242" spans="2:11" ht="13.5" customHeight="1" x14ac:dyDescent="0.35">
      <c r="B242" s="817"/>
      <c r="C242" s="818"/>
      <c r="D242" s="833"/>
      <c r="E242" s="820"/>
      <c r="F242" s="820"/>
      <c r="G242" s="821"/>
      <c r="H242" s="821"/>
      <c r="I242" s="832"/>
      <c r="J242" s="823" t="str">
        <f t="shared" si="3"/>
        <v/>
      </c>
      <c r="K242" s="824"/>
    </row>
    <row r="243" spans="2:11" ht="13.5" customHeight="1" x14ac:dyDescent="0.35">
      <c r="B243" s="817"/>
      <c r="C243" s="818"/>
      <c r="D243" s="833"/>
      <c r="E243" s="820"/>
      <c r="F243" s="820"/>
      <c r="G243" s="821"/>
      <c r="H243" s="821"/>
      <c r="I243" s="832"/>
      <c r="J243" s="823" t="str">
        <f t="shared" si="3"/>
        <v/>
      </c>
      <c r="K243" s="824"/>
    </row>
    <row r="244" spans="2:11" ht="13.5" customHeight="1" x14ac:dyDescent="0.35">
      <c r="B244" s="817"/>
      <c r="C244" s="818"/>
      <c r="D244" s="833"/>
      <c r="E244" s="820"/>
      <c r="F244" s="820"/>
      <c r="G244" s="821"/>
      <c r="H244" s="821"/>
      <c r="I244" s="832"/>
      <c r="J244" s="823" t="str">
        <f t="shared" si="3"/>
        <v/>
      </c>
      <c r="K244" s="824"/>
    </row>
    <row r="245" spans="2:11" ht="13.5" customHeight="1" x14ac:dyDescent="0.35">
      <c r="B245" s="817"/>
      <c r="C245" s="818"/>
      <c r="D245" s="833"/>
      <c r="E245" s="820"/>
      <c r="F245" s="820"/>
      <c r="G245" s="821"/>
      <c r="H245" s="821"/>
      <c r="I245" s="832"/>
      <c r="J245" s="823" t="str">
        <f t="shared" si="3"/>
        <v/>
      </c>
      <c r="K245" s="824"/>
    </row>
    <row r="246" spans="2:11" ht="13.5" customHeight="1" x14ac:dyDescent="0.35">
      <c r="B246" s="817"/>
      <c r="C246" s="818"/>
      <c r="D246" s="833"/>
      <c r="E246" s="820"/>
      <c r="F246" s="820"/>
      <c r="G246" s="821"/>
      <c r="H246" s="821"/>
      <c r="I246" s="832"/>
      <c r="J246" s="823" t="str">
        <f t="shared" si="3"/>
        <v/>
      </c>
      <c r="K246" s="824"/>
    </row>
    <row r="247" spans="2:11" ht="13.5" customHeight="1" x14ac:dyDescent="0.35">
      <c r="B247" s="817"/>
      <c r="C247" s="818"/>
      <c r="D247" s="833"/>
      <c r="E247" s="820"/>
      <c r="F247" s="820"/>
      <c r="G247" s="821"/>
      <c r="H247" s="821"/>
      <c r="I247" s="832"/>
      <c r="J247" s="823" t="str">
        <f t="shared" si="3"/>
        <v/>
      </c>
      <c r="K247" s="824"/>
    </row>
    <row r="248" spans="2:11" ht="13.5" customHeight="1" x14ac:dyDescent="0.35">
      <c r="B248" s="817"/>
      <c r="C248" s="818"/>
      <c r="D248" s="833"/>
      <c r="E248" s="820"/>
      <c r="F248" s="820"/>
      <c r="G248" s="821"/>
      <c r="H248" s="821"/>
      <c r="I248" s="832"/>
      <c r="J248" s="823" t="str">
        <f t="shared" si="3"/>
        <v/>
      </c>
      <c r="K248" s="824"/>
    </row>
    <row r="249" spans="2:11" ht="13.5" customHeight="1" x14ac:dyDescent="0.35">
      <c r="B249" s="817"/>
      <c r="C249" s="818"/>
      <c r="D249" s="833"/>
      <c r="E249" s="820"/>
      <c r="F249" s="820"/>
      <c r="G249" s="821"/>
      <c r="H249" s="821"/>
      <c r="I249" s="832"/>
      <c r="J249" s="823" t="str">
        <f t="shared" si="3"/>
        <v/>
      </c>
      <c r="K249" s="824"/>
    </row>
    <row r="250" spans="2:11" ht="13.5" customHeight="1" x14ac:dyDescent="0.35">
      <c r="B250" s="817"/>
      <c r="C250" s="818"/>
      <c r="D250" s="833"/>
      <c r="E250" s="820"/>
      <c r="F250" s="820"/>
      <c r="G250" s="821"/>
      <c r="H250" s="821"/>
      <c r="I250" s="832"/>
      <c r="J250" s="823" t="str">
        <f t="shared" si="3"/>
        <v/>
      </c>
      <c r="K250" s="824"/>
    </row>
    <row r="251" spans="2:11" ht="13.5" customHeight="1" x14ac:dyDescent="0.35">
      <c r="B251" s="817"/>
      <c r="C251" s="818"/>
      <c r="D251" s="833"/>
      <c r="E251" s="820"/>
      <c r="F251" s="820"/>
      <c r="G251" s="821"/>
      <c r="H251" s="821"/>
      <c r="I251" s="832"/>
      <c r="J251" s="823" t="str">
        <f t="shared" si="3"/>
        <v/>
      </c>
      <c r="K251" s="824"/>
    </row>
    <row r="252" spans="2:11" ht="13.5" customHeight="1" x14ac:dyDescent="0.35">
      <c r="B252" s="817"/>
      <c r="C252" s="818"/>
      <c r="D252" s="833"/>
      <c r="E252" s="820"/>
      <c r="F252" s="820"/>
      <c r="G252" s="821"/>
      <c r="H252" s="821"/>
      <c r="I252" s="832"/>
      <c r="J252" s="823" t="str">
        <f t="shared" si="3"/>
        <v/>
      </c>
      <c r="K252" s="824"/>
    </row>
    <row r="253" spans="2:11" ht="13.5" customHeight="1" x14ac:dyDescent="0.35">
      <c r="B253" s="817"/>
      <c r="C253" s="818"/>
      <c r="D253" s="833"/>
      <c r="E253" s="820"/>
      <c r="F253" s="820"/>
      <c r="G253" s="821"/>
      <c r="H253" s="821"/>
      <c r="I253" s="832"/>
      <c r="J253" s="823" t="str">
        <f t="shared" si="3"/>
        <v/>
      </c>
      <c r="K253" s="824"/>
    </row>
    <row r="254" spans="2:11" ht="13.5" customHeight="1" x14ac:dyDescent="0.35">
      <c r="B254" s="817"/>
      <c r="C254" s="818"/>
      <c r="D254" s="833"/>
      <c r="E254" s="820"/>
      <c r="F254" s="820"/>
      <c r="G254" s="821"/>
      <c r="H254" s="821"/>
      <c r="I254" s="832"/>
      <c r="J254" s="823" t="str">
        <f t="shared" si="3"/>
        <v/>
      </c>
      <c r="K254" s="824"/>
    </row>
    <row r="255" spans="2:11" ht="13.5" customHeight="1" x14ac:dyDescent="0.35">
      <c r="B255" s="817"/>
      <c r="C255" s="818"/>
      <c r="D255" s="833"/>
      <c r="E255" s="820"/>
      <c r="F255" s="820"/>
      <c r="G255" s="821"/>
      <c r="H255" s="821"/>
      <c r="I255" s="832"/>
      <c r="J255" s="823" t="str">
        <f t="shared" si="3"/>
        <v/>
      </c>
      <c r="K255" s="824"/>
    </row>
    <row r="256" spans="2:11" ht="13.5" customHeight="1" x14ac:dyDescent="0.35">
      <c r="B256" s="817"/>
      <c r="C256" s="818"/>
      <c r="D256" s="833"/>
      <c r="E256" s="820"/>
      <c r="F256" s="820"/>
      <c r="G256" s="821"/>
      <c r="H256" s="821"/>
      <c r="I256" s="832"/>
      <c r="J256" s="823" t="str">
        <f t="shared" si="3"/>
        <v/>
      </c>
      <c r="K256" s="824"/>
    </row>
    <row r="257" spans="2:11" ht="13.5" customHeight="1" x14ac:dyDescent="0.35">
      <c r="B257" s="817"/>
      <c r="C257" s="818"/>
      <c r="D257" s="833"/>
      <c r="E257" s="820"/>
      <c r="F257" s="820"/>
      <c r="G257" s="821"/>
      <c r="H257" s="821"/>
      <c r="I257" s="832"/>
      <c r="J257" s="823" t="str">
        <f t="shared" si="3"/>
        <v/>
      </c>
      <c r="K257" s="824"/>
    </row>
    <row r="258" spans="2:11" ht="13.5" customHeight="1" x14ac:dyDescent="0.35">
      <c r="B258" s="817"/>
      <c r="C258" s="818"/>
      <c r="D258" s="833"/>
      <c r="E258" s="820"/>
      <c r="F258" s="820"/>
      <c r="G258" s="821"/>
      <c r="H258" s="821"/>
      <c r="I258" s="832"/>
      <c r="J258" s="823" t="str">
        <f t="shared" si="3"/>
        <v/>
      </c>
      <c r="K258" s="824"/>
    </row>
    <row r="259" spans="2:11" ht="13.5" customHeight="1" x14ac:dyDescent="0.35">
      <c r="B259" s="817"/>
      <c r="C259" s="818"/>
      <c r="D259" s="833"/>
      <c r="E259" s="820"/>
      <c r="F259" s="820"/>
      <c r="G259" s="821"/>
      <c r="H259" s="821"/>
      <c r="I259" s="832"/>
      <c r="J259" s="823" t="str">
        <f t="shared" si="3"/>
        <v/>
      </c>
      <c r="K259" s="824"/>
    </row>
    <row r="260" spans="2:11" ht="13.5" customHeight="1" x14ac:dyDescent="0.35">
      <c r="B260" s="817"/>
      <c r="C260" s="818"/>
      <c r="D260" s="833"/>
      <c r="E260" s="820"/>
      <c r="F260" s="820"/>
      <c r="G260" s="821"/>
      <c r="H260" s="821"/>
      <c r="I260" s="832"/>
      <c r="J260" s="823" t="str">
        <f t="shared" si="3"/>
        <v/>
      </c>
      <c r="K260" s="824"/>
    </row>
    <row r="261" spans="2:11" ht="13.5" customHeight="1" x14ac:dyDescent="0.35">
      <c r="B261" s="817"/>
      <c r="C261" s="818"/>
      <c r="D261" s="833"/>
      <c r="E261" s="820"/>
      <c r="F261" s="820"/>
      <c r="G261" s="821"/>
      <c r="H261" s="821"/>
      <c r="I261" s="832"/>
      <c r="J261" s="823" t="str">
        <f t="shared" si="3"/>
        <v/>
      </c>
      <c r="K261" s="824"/>
    </row>
    <row r="262" spans="2:11" ht="13.5" customHeight="1" x14ac:dyDescent="0.35">
      <c r="B262" s="817"/>
      <c r="C262" s="818"/>
      <c r="D262" s="833"/>
      <c r="E262" s="820"/>
      <c r="F262" s="820"/>
      <c r="G262" s="821"/>
      <c r="H262" s="821"/>
      <c r="I262" s="832"/>
      <c r="J262" s="823" t="str">
        <f t="shared" ref="J262:J305" si="4">IF(AND(D262="Low",I262="Open"),"LO",IF(AND(D262="Medium",I262="Open"),"MO",IF(AND(D262="High",I262="Open"),"HO",IF(AND(D262="Low",I262="Closed"),"LC",IF(AND(D262="Medium",I262="Closed"),"MC",IF(AND(D262="High",I262="Closed"),"HC",""))))))</f>
        <v/>
      </c>
      <c r="K262" s="824"/>
    </row>
    <row r="263" spans="2:11" ht="13.5" customHeight="1" x14ac:dyDescent="0.35">
      <c r="B263" s="817"/>
      <c r="C263" s="818"/>
      <c r="D263" s="833"/>
      <c r="E263" s="820"/>
      <c r="F263" s="820"/>
      <c r="G263" s="821"/>
      <c r="H263" s="821"/>
      <c r="I263" s="832"/>
      <c r="J263" s="823" t="str">
        <f t="shared" si="4"/>
        <v/>
      </c>
      <c r="K263" s="824"/>
    </row>
    <row r="264" spans="2:11" ht="13.5" customHeight="1" x14ac:dyDescent="0.35">
      <c r="B264" s="817"/>
      <c r="C264" s="818"/>
      <c r="D264" s="833"/>
      <c r="E264" s="820"/>
      <c r="F264" s="820"/>
      <c r="G264" s="821"/>
      <c r="H264" s="821"/>
      <c r="I264" s="832"/>
      <c r="J264" s="823" t="str">
        <f t="shared" si="4"/>
        <v/>
      </c>
      <c r="K264" s="824"/>
    </row>
    <row r="265" spans="2:11" ht="13.5" customHeight="1" x14ac:dyDescent="0.35">
      <c r="B265" s="817"/>
      <c r="C265" s="818"/>
      <c r="D265" s="833"/>
      <c r="E265" s="820"/>
      <c r="F265" s="820"/>
      <c r="G265" s="821"/>
      <c r="H265" s="821"/>
      <c r="I265" s="832"/>
      <c r="J265" s="823" t="str">
        <f t="shared" si="4"/>
        <v/>
      </c>
      <c r="K265" s="824"/>
    </row>
    <row r="266" spans="2:11" ht="13.5" customHeight="1" x14ac:dyDescent="0.35">
      <c r="B266" s="817"/>
      <c r="C266" s="818"/>
      <c r="D266" s="833"/>
      <c r="E266" s="820"/>
      <c r="F266" s="820"/>
      <c r="G266" s="821"/>
      <c r="H266" s="821"/>
      <c r="I266" s="832"/>
      <c r="J266" s="823" t="str">
        <f t="shared" si="4"/>
        <v/>
      </c>
      <c r="K266" s="824"/>
    </row>
    <row r="267" spans="2:11" ht="13.5" customHeight="1" x14ac:dyDescent="0.35">
      <c r="B267" s="817"/>
      <c r="C267" s="818"/>
      <c r="D267" s="833"/>
      <c r="E267" s="820"/>
      <c r="F267" s="820"/>
      <c r="G267" s="821"/>
      <c r="H267" s="821"/>
      <c r="I267" s="832"/>
      <c r="J267" s="823" t="str">
        <f t="shared" si="4"/>
        <v/>
      </c>
      <c r="K267" s="824"/>
    </row>
    <row r="268" spans="2:11" ht="13.5" customHeight="1" x14ac:dyDescent="0.35">
      <c r="B268" s="817"/>
      <c r="C268" s="818"/>
      <c r="D268" s="833"/>
      <c r="E268" s="820"/>
      <c r="F268" s="820"/>
      <c r="G268" s="821"/>
      <c r="H268" s="821"/>
      <c r="I268" s="832"/>
      <c r="J268" s="823" t="str">
        <f t="shared" si="4"/>
        <v/>
      </c>
      <c r="K268" s="824"/>
    </row>
    <row r="269" spans="2:11" ht="13.5" customHeight="1" x14ac:dyDescent="0.35">
      <c r="B269" s="817"/>
      <c r="C269" s="818"/>
      <c r="D269" s="833"/>
      <c r="E269" s="820"/>
      <c r="F269" s="820"/>
      <c r="G269" s="821"/>
      <c r="H269" s="821"/>
      <c r="I269" s="832"/>
      <c r="J269" s="823" t="str">
        <f t="shared" si="4"/>
        <v/>
      </c>
      <c r="K269" s="824"/>
    </row>
    <row r="270" spans="2:11" ht="13.5" customHeight="1" x14ac:dyDescent="0.35">
      <c r="B270" s="817"/>
      <c r="C270" s="818"/>
      <c r="D270" s="833"/>
      <c r="E270" s="820"/>
      <c r="F270" s="820"/>
      <c r="G270" s="821"/>
      <c r="H270" s="821"/>
      <c r="I270" s="832"/>
      <c r="J270" s="823" t="str">
        <f t="shared" si="4"/>
        <v/>
      </c>
      <c r="K270" s="824"/>
    </row>
    <row r="271" spans="2:11" ht="13.5" customHeight="1" x14ac:dyDescent="0.35">
      <c r="B271" s="817"/>
      <c r="C271" s="818"/>
      <c r="D271" s="833"/>
      <c r="E271" s="820"/>
      <c r="F271" s="820"/>
      <c r="G271" s="821"/>
      <c r="H271" s="821"/>
      <c r="I271" s="832"/>
      <c r="J271" s="823" t="str">
        <f t="shared" si="4"/>
        <v/>
      </c>
      <c r="K271" s="824"/>
    </row>
    <row r="272" spans="2:11" ht="13.5" customHeight="1" x14ac:dyDescent="0.35">
      <c r="B272" s="817"/>
      <c r="C272" s="818"/>
      <c r="D272" s="833"/>
      <c r="E272" s="820"/>
      <c r="F272" s="820"/>
      <c r="G272" s="821"/>
      <c r="H272" s="821"/>
      <c r="I272" s="832"/>
      <c r="J272" s="823" t="str">
        <f t="shared" si="4"/>
        <v/>
      </c>
      <c r="K272" s="824"/>
    </row>
    <row r="273" spans="2:11" ht="13.5" customHeight="1" x14ac:dyDescent="0.35">
      <c r="B273" s="817"/>
      <c r="C273" s="818"/>
      <c r="D273" s="833"/>
      <c r="E273" s="820"/>
      <c r="F273" s="820"/>
      <c r="G273" s="821"/>
      <c r="H273" s="821"/>
      <c r="I273" s="832"/>
      <c r="J273" s="823" t="str">
        <f t="shared" si="4"/>
        <v/>
      </c>
      <c r="K273" s="824"/>
    </row>
    <row r="274" spans="2:11" ht="13.5" customHeight="1" x14ac:dyDescent="0.35">
      <c r="B274" s="817"/>
      <c r="C274" s="818"/>
      <c r="D274" s="833"/>
      <c r="E274" s="820"/>
      <c r="F274" s="820"/>
      <c r="G274" s="821"/>
      <c r="H274" s="821"/>
      <c r="I274" s="832"/>
      <c r="J274" s="823" t="str">
        <f t="shared" si="4"/>
        <v/>
      </c>
      <c r="K274" s="824"/>
    </row>
    <row r="275" spans="2:11" ht="13.5" customHeight="1" x14ac:dyDescent="0.35">
      <c r="B275" s="817"/>
      <c r="C275" s="818"/>
      <c r="D275" s="833"/>
      <c r="E275" s="820"/>
      <c r="F275" s="820"/>
      <c r="G275" s="821"/>
      <c r="H275" s="821"/>
      <c r="I275" s="832"/>
      <c r="J275" s="823" t="str">
        <f t="shared" si="4"/>
        <v/>
      </c>
      <c r="K275" s="824"/>
    </row>
    <row r="276" spans="2:11" ht="13.5" customHeight="1" x14ac:dyDescent="0.35">
      <c r="B276" s="817"/>
      <c r="C276" s="818"/>
      <c r="D276" s="833"/>
      <c r="E276" s="820"/>
      <c r="F276" s="820"/>
      <c r="G276" s="821"/>
      <c r="H276" s="821"/>
      <c r="I276" s="832"/>
      <c r="J276" s="823" t="str">
        <f t="shared" si="4"/>
        <v/>
      </c>
      <c r="K276" s="824"/>
    </row>
    <row r="277" spans="2:11" ht="13.5" customHeight="1" x14ac:dyDescent="0.35">
      <c r="B277" s="817"/>
      <c r="C277" s="818"/>
      <c r="D277" s="833"/>
      <c r="E277" s="820"/>
      <c r="F277" s="820"/>
      <c r="G277" s="821"/>
      <c r="H277" s="821"/>
      <c r="I277" s="832"/>
      <c r="J277" s="823" t="str">
        <f t="shared" si="4"/>
        <v/>
      </c>
      <c r="K277" s="824"/>
    </row>
    <row r="278" spans="2:11" ht="13.5" customHeight="1" x14ac:dyDescent="0.35">
      <c r="B278" s="817"/>
      <c r="C278" s="818"/>
      <c r="D278" s="833"/>
      <c r="E278" s="820"/>
      <c r="F278" s="820"/>
      <c r="G278" s="821"/>
      <c r="H278" s="821"/>
      <c r="I278" s="832"/>
      <c r="J278" s="823" t="str">
        <f t="shared" si="4"/>
        <v/>
      </c>
      <c r="K278" s="824"/>
    </row>
    <row r="279" spans="2:11" ht="13.5" customHeight="1" x14ac:dyDescent="0.35">
      <c r="B279" s="817"/>
      <c r="C279" s="818"/>
      <c r="D279" s="833"/>
      <c r="E279" s="820"/>
      <c r="F279" s="820"/>
      <c r="G279" s="821"/>
      <c r="H279" s="821"/>
      <c r="I279" s="832"/>
      <c r="J279" s="823" t="str">
        <f t="shared" si="4"/>
        <v/>
      </c>
      <c r="K279" s="824"/>
    </row>
    <row r="280" spans="2:11" ht="13.5" customHeight="1" x14ac:dyDescent="0.35">
      <c r="B280" s="817"/>
      <c r="C280" s="818"/>
      <c r="D280" s="833"/>
      <c r="E280" s="820"/>
      <c r="F280" s="820"/>
      <c r="G280" s="821"/>
      <c r="H280" s="821"/>
      <c r="I280" s="832"/>
      <c r="J280" s="823" t="str">
        <f t="shared" si="4"/>
        <v/>
      </c>
      <c r="K280" s="824"/>
    </row>
    <row r="281" spans="2:11" ht="13.5" customHeight="1" x14ac:dyDescent="0.35">
      <c r="B281" s="817"/>
      <c r="C281" s="818"/>
      <c r="D281" s="833"/>
      <c r="E281" s="820"/>
      <c r="F281" s="820"/>
      <c r="G281" s="821"/>
      <c r="H281" s="821"/>
      <c r="I281" s="832"/>
      <c r="J281" s="823" t="str">
        <f t="shared" si="4"/>
        <v/>
      </c>
      <c r="K281" s="824"/>
    </row>
    <row r="282" spans="2:11" ht="13.5" customHeight="1" x14ac:dyDescent="0.35">
      <c r="B282" s="817"/>
      <c r="C282" s="818"/>
      <c r="D282" s="833"/>
      <c r="E282" s="820"/>
      <c r="F282" s="820"/>
      <c r="G282" s="821"/>
      <c r="H282" s="821"/>
      <c r="I282" s="832"/>
      <c r="J282" s="823" t="str">
        <f t="shared" si="4"/>
        <v/>
      </c>
      <c r="K282" s="824"/>
    </row>
    <row r="283" spans="2:11" ht="13.5" customHeight="1" x14ac:dyDescent="0.35">
      <c r="B283" s="817"/>
      <c r="C283" s="818"/>
      <c r="D283" s="833"/>
      <c r="E283" s="820"/>
      <c r="F283" s="820"/>
      <c r="G283" s="821"/>
      <c r="H283" s="821"/>
      <c r="I283" s="832"/>
      <c r="J283" s="823" t="str">
        <f t="shared" si="4"/>
        <v/>
      </c>
      <c r="K283" s="824"/>
    </row>
    <row r="284" spans="2:11" ht="13.5" customHeight="1" x14ac:dyDescent="0.35">
      <c r="B284" s="817"/>
      <c r="C284" s="818"/>
      <c r="D284" s="833"/>
      <c r="E284" s="820"/>
      <c r="F284" s="820"/>
      <c r="G284" s="821"/>
      <c r="H284" s="821"/>
      <c r="I284" s="832"/>
      <c r="J284" s="823" t="str">
        <f t="shared" si="4"/>
        <v/>
      </c>
      <c r="K284" s="824"/>
    </row>
    <row r="285" spans="2:11" ht="13.5" customHeight="1" x14ac:dyDescent="0.35">
      <c r="B285" s="817"/>
      <c r="C285" s="818"/>
      <c r="D285" s="833"/>
      <c r="E285" s="820"/>
      <c r="F285" s="820"/>
      <c r="G285" s="821"/>
      <c r="H285" s="821"/>
      <c r="I285" s="832"/>
      <c r="J285" s="823" t="str">
        <f t="shared" si="4"/>
        <v/>
      </c>
      <c r="K285" s="824"/>
    </row>
    <row r="286" spans="2:11" ht="13.5" customHeight="1" x14ac:dyDescent="0.35">
      <c r="B286" s="817"/>
      <c r="C286" s="818"/>
      <c r="D286" s="833"/>
      <c r="E286" s="820"/>
      <c r="F286" s="820"/>
      <c r="G286" s="821"/>
      <c r="H286" s="821"/>
      <c r="I286" s="832"/>
      <c r="J286" s="823" t="str">
        <f t="shared" si="4"/>
        <v/>
      </c>
      <c r="K286" s="824"/>
    </row>
    <row r="287" spans="2:11" ht="13.5" customHeight="1" x14ac:dyDescent="0.35">
      <c r="B287" s="817"/>
      <c r="C287" s="818"/>
      <c r="D287" s="833"/>
      <c r="E287" s="820"/>
      <c r="F287" s="820"/>
      <c r="G287" s="821"/>
      <c r="H287" s="821"/>
      <c r="I287" s="832"/>
      <c r="J287" s="823" t="str">
        <f t="shared" si="4"/>
        <v/>
      </c>
      <c r="K287" s="824"/>
    </row>
    <row r="288" spans="2:11" ht="13.5" customHeight="1" x14ac:dyDescent="0.35">
      <c r="B288" s="817"/>
      <c r="C288" s="818"/>
      <c r="D288" s="833"/>
      <c r="E288" s="820"/>
      <c r="F288" s="820"/>
      <c r="G288" s="821"/>
      <c r="H288" s="821"/>
      <c r="I288" s="832"/>
      <c r="J288" s="823" t="str">
        <f t="shared" si="4"/>
        <v/>
      </c>
      <c r="K288" s="824"/>
    </row>
    <row r="289" spans="2:11" ht="13.5" customHeight="1" x14ac:dyDescent="0.35">
      <c r="B289" s="817"/>
      <c r="C289" s="818"/>
      <c r="D289" s="833"/>
      <c r="E289" s="820"/>
      <c r="F289" s="820"/>
      <c r="G289" s="821"/>
      <c r="H289" s="821"/>
      <c r="I289" s="832"/>
      <c r="J289" s="823" t="str">
        <f t="shared" si="4"/>
        <v/>
      </c>
      <c r="K289" s="824"/>
    </row>
    <row r="290" spans="2:11" ht="13.5" customHeight="1" x14ac:dyDescent="0.35">
      <c r="B290" s="817"/>
      <c r="C290" s="818"/>
      <c r="D290" s="833"/>
      <c r="E290" s="820"/>
      <c r="F290" s="820"/>
      <c r="G290" s="821"/>
      <c r="H290" s="821"/>
      <c r="I290" s="832"/>
      <c r="J290" s="823" t="str">
        <f t="shared" si="4"/>
        <v/>
      </c>
      <c r="K290" s="824"/>
    </row>
    <row r="291" spans="2:11" ht="13.5" customHeight="1" x14ac:dyDescent="0.35">
      <c r="B291" s="817"/>
      <c r="C291" s="818"/>
      <c r="D291" s="833"/>
      <c r="E291" s="820"/>
      <c r="F291" s="820"/>
      <c r="G291" s="821"/>
      <c r="H291" s="821"/>
      <c r="I291" s="832"/>
      <c r="J291" s="823" t="str">
        <f t="shared" si="4"/>
        <v/>
      </c>
      <c r="K291" s="824"/>
    </row>
    <row r="292" spans="2:11" ht="13.5" customHeight="1" x14ac:dyDescent="0.35">
      <c r="B292" s="817"/>
      <c r="C292" s="818"/>
      <c r="D292" s="833"/>
      <c r="E292" s="820"/>
      <c r="F292" s="820"/>
      <c r="G292" s="821"/>
      <c r="H292" s="821"/>
      <c r="I292" s="832"/>
      <c r="J292" s="823" t="str">
        <f t="shared" si="4"/>
        <v/>
      </c>
      <c r="K292" s="824"/>
    </row>
    <row r="293" spans="2:11" ht="13.5" customHeight="1" x14ac:dyDescent="0.35">
      <c r="B293" s="817"/>
      <c r="C293" s="818"/>
      <c r="D293" s="833"/>
      <c r="E293" s="820"/>
      <c r="F293" s="820"/>
      <c r="G293" s="821"/>
      <c r="H293" s="821"/>
      <c r="I293" s="832"/>
      <c r="J293" s="823" t="str">
        <f t="shared" si="4"/>
        <v/>
      </c>
      <c r="K293" s="824"/>
    </row>
    <row r="294" spans="2:11" ht="13.5" customHeight="1" x14ac:dyDescent="0.35">
      <c r="B294" s="817"/>
      <c r="C294" s="818"/>
      <c r="D294" s="833"/>
      <c r="E294" s="820"/>
      <c r="F294" s="820"/>
      <c r="G294" s="821"/>
      <c r="H294" s="821"/>
      <c r="I294" s="832"/>
      <c r="J294" s="823" t="str">
        <f t="shared" si="4"/>
        <v/>
      </c>
      <c r="K294" s="824"/>
    </row>
    <row r="295" spans="2:11" ht="13.5" customHeight="1" x14ac:dyDescent="0.35">
      <c r="B295" s="817"/>
      <c r="C295" s="818"/>
      <c r="D295" s="833"/>
      <c r="E295" s="820"/>
      <c r="F295" s="820"/>
      <c r="G295" s="821"/>
      <c r="H295" s="821"/>
      <c r="I295" s="832"/>
      <c r="J295" s="823" t="str">
        <f t="shared" si="4"/>
        <v/>
      </c>
      <c r="K295" s="824"/>
    </row>
    <row r="296" spans="2:11" ht="13.5" customHeight="1" x14ac:dyDescent="0.35">
      <c r="B296" s="817"/>
      <c r="C296" s="818"/>
      <c r="D296" s="833"/>
      <c r="E296" s="820"/>
      <c r="F296" s="820"/>
      <c r="G296" s="821"/>
      <c r="H296" s="821"/>
      <c r="I296" s="832"/>
      <c r="J296" s="823" t="str">
        <f t="shared" si="4"/>
        <v/>
      </c>
      <c r="K296" s="824"/>
    </row>
    <row r="297" spans="2:11" ht="13.5" customHeight="1" x14ac:dyDescent="0.35">
      <c r="B297" s="817"/>
      <c r="C297" s="818"/>
      <c r="D297" s="833"/>
      <c r="E297" s="820"/>
      <c r="F297" s="820"/>
      <c r="G297" s="821"/>
      <c r="H297" s="821"/>
      <c r="I297" s="832"/>
      <c r="J297" s="823" t="str">
        <f t="shared" si="4"/>
        <v/>
      </c>
      <c r="K297" s="824"/>
    </row>
    <row r="298" spans="2:11" ht="13.5" customHeight="1" x14ac:dyDescent="0.35">
      <c r="B298" s="817"/>
      <c r="C298" s="818"/>
      <c r="D298" s="833"/>
      <c r="E298" s="820"/>
      <c r="F298" s="820"/>
      <c r="G298" s="821"/>
      <c r="H298" s="821"/>
      <c r="I298" s="832"/>
      <c r="J298" s="823" t="str">
        <f t="shared" si="4"/>
        <v/>
      </c>
      <c r="K298" s="824"/>
    </row>
    <row r="299" spans="2:11" ht="13.5" customHeight="1" x14ac:dyDescent="0.35">
      <c r="B299" s="817"/>
      <c r="C299" s="818"/>
      <c r="D299" s="833"/>
      <c r="E299" s="820"/>
      <c r="F299" s="820"/>
      <c r="G299" s="821"/>
      <c r="H299" s="821"/>
      <c r="I299" s="832"/>
      <c r="J299" s="823" t="str">
        <f t="shared" si="4"/>
        <v/>
      </c>
      <c r="K299" s="824"/>
    </row>
    <row r="300" spans="2:11" ht="13.5" customHeight="1" x14ac:dyDescent="0.35">
      <c r="B300" s="817"/>
      <c r="C300" s="818"/>
      <c r="D300" s="833"/>
      <c r="E300" s="820"/>
      <c r="F300" s="820"/>
      <c r="G300" s="821"/>
      <c r="H300" s="821"/>
      <c r="I300" s="832"/>
      <c r="J300" s="823" t="str">
        <f t="shared" si="4"/>
        <v/>
      </c>
      <c r="K300" s="824"/>
    </row>
    <row r="301" spans="2:11" ht="13.5" customHeight="1" x14ac:dyDescent="0.35">
      <c r="B301" s="817"/>
      <c r="C301" s="818"/>
      <c r="D301" s="833"/>
      <c r="E301" s="820"/>
      <c r="F301" s="820"/>
      <c r="G301" s="821"/>
      <c r="H301" s="821"/>
      <c r="I301" s="832"/>
      <c r="J301" s="823" t="str">
        <f t="shared" si="4"/>
        <v/>
      </c>
      <c r="K301" s="824"/>
    </row>
    <row r="302" spans="2:11" ht="13.5" customHeight="1" x14ac:dyDescent="0.35">
      <c r="B302" s="817"/>
      <c r="C302" s="818"/>
      <c r="D302" s="833"/>
      <c r="E302" s="820"/>
      <c r="F302" s="820"/>
      <c r="G302" s="821"/>
      <c r="H302" s="821"/>
      <c r="I302" s="832"/>
      <c r="J302" s="823" t="str">
        <f t="shared" si="4"/>
        <v/>
      </c>
      <c r="K302" s="824"/>
    </row>
    <row r="303" spans="2:11" ht="13.5" customHeight="1" x14ac:dyDescent="0.35">
      <c r="B303" s="817"/>
      <c r="C303" s="818"/>
      <c r="D303" s="833"/>
      <c r="E303" s="820"/>
      <c r="F303" s="820"/>
      <c r="G303" s="821"/>
      <c r="H303" s="821"/>
      <c r="I303" s="832"/>
      <c r="J303" s="823" t="str">
        <f t="shared" si="4"/>
        <v/>
      </c>
      <c r="K303" s="824"/>
    </row>
    <row r="304" spans="2:11" ht="13.5" customHeight="1" x14ac:dyDescent="0.35">
      <c r="B304" s="817"/>
      <c r="C304" s="818"/>
      <c r="D304" s="833"/>
      <c r="E304" s="820"/>
      <c r="F304" s="820"/>
      <c r="G304" s="821"/>
      <c r="H304" s="821"/>
      <c r="I304" s="832"/>
      <c r="J304" s="823" t="str">
        <f t="shared" si="4"/>
        <v/>
      </c>
      <c r="K304" s="824"/>
    </row>
    <row r="305" spans="1:27" ht="13.5" customHeight="1" x14ac:dyDescent="0.35">
      <c r="B305" s="834"/>
      <c r="C305" s="835"/>
      <c r="D305" s="833"/>
      <c r="E305" s="836"/>
      <c r="F305" s="836"/>
      <c r="G305" s="837"/>
      <c r="H305" s="837"/>
      <c r="I305" s="832"/>
      <c r="J305" s="823" t="str">
        <f t="shared" si="4"/>
        <v/>
      </c>
      <c r="K305" s="824"/>
    </row>
    <row r="306" spans="1:27" s="840" customFormat="1" ht="13.5" customHeight="1" x14ac:dyDescent="0.35">
      <c r="A306" s="816"/>
      <c r="C306" s="816"/>
      <c r="D306" s="838"/>
      <c r="E306" s="839"/>
      <c r="F306" s="839"/>
      <c r="G306" s="839"/>
      <c r="H306" s="839"/>
      <c r="J306" s="816"/>
      <c r="K306" s="825"/>
      <c r="L306" s="825"/>
      <c r="M306" s="825"/>
      <c r="N306" s="825"/>
      <c r="O306" s="825"/>
      <c r="P306" s="825"/>
      <c r="Q306" s="825"/>
      <c r="R306" s="825"/>
      <c r="S306" s="825"/>
      <c r="T306" s="825"/>
      <c r="U306" s="825"/>
      <c r="V306" s="825"/>
      <c r="W306" s="825"/>
      <c r="X306" s="825"/>
      <c r="Y306" s="825"/>
      <c r="Z306" s="825"/>
      <c r="AA306" s="825"/>
    </row>
    <row r="307" spans="1:27" s="840" customFormat="1" ht="13.5" customHeight="1" x14ac:dyDescent="0.35">
      <c r="A307" s="816"/>
      <c r="C307" s="816"/>
      <c r="D307" s="838"/>
      <c r="E307" s="839"/>
      <c r="F307" s="839"/>
      <c r="G307" s="839"/>
      <c r="H307" s="839"/>
      <c r="J307" s="816"/>
      <c r="K307" s="825"/>
      <c r="L307" s="825"/>
      <c r="M307" s="825"/>
      <c r="N307" s="825"/>
      <c r="O307" s="825"/>
      <c r="P307" s="825"/>
      <c r="Q307" s="825"/>
      <c r="R307" s="825"/>
      <c r="S307" s="825"/>
      <c r="T307" s="825"/>
      <c r="U307" s="825"/>
      <c r="V307" s="825"/>
      <c r="W307" s="825"/>
      <c r="X307" s="825"/>
      <c r="Y307" s="825"/>
      <c r="Z307" s="825"/>
      <c r="AA307" s="825"/>
    </row>
    <row r="308" spans="1:27" s="840" customFormat="1" ht="13.5" customHeight="1" x14ac:dyDescent="0.35">
      <c r="A308" s="816"/>
      <c r="C308" s="816"/>
      <c r="D308" s="838"/>
      <c r="E308" s="839"/>
      <c r="F308" s="839"/>
      <c r="G308" s="839"/>
      <c r="H308" s="839"/>
      <c r="J308" s="816"/>
      <c r="K308" s="825"/>
      <c r="L308" s="825"/>
      <c r="M308" s="825"/>
      <c r="N308" s="825"/>
      <c r="O308" s="825"/>
      <c r="P308" s="825"/>
      <c r="Q308" s="825"/>
      <c r="R308" s="825"/>
      <c r="S308" s="825"/>
      <c r="T308" s="825"/>
      <c r="U308" s="825"/>
      <c r="V308" s="825"/>
      <c r="W308" s="825"/>
      <c r="X308" s="825"/>
      <c r="Y308" s="825"/>
      <c r="Z308" s="825"/>
      <c r="AA308" s="825"/>
    </row>
    <row r="309" spans="1:27" s="840" customFormat="1" ht="13.5" customHeight="1" x14ac:dyDescent="0.35">
      <c r="A309" s="816"/>
      <c r="C309" s="816"/>
      <c r="D309" s="838"/>
      <c r="E309" s="839"/>
      <c r="F309" s="839"/>
      <c r="G309" s="839"/>
      <c r="H309" s="839"/>
      <c r="J309" s="816"/>
      <c r="K309" s="825"/>
      <c r="L309" s="825"/>
      <c r="M309" s="825"/>
      <c r="N309" s="825"/>
      <c r="O309" s="825"/>
      <c r="P309" s="825"/>
      <c r="Q309" s="825"/>
      <c r="R309" s="825"/>
      <c r="S309" s="825"/>
      <c r="T309" s="825"/>
      <c r="U309" s="825"/>
      <c r="V309" s="825"/>
      <c r="W309" s="825"/>
      <c r="X309" s="825"/>
      <c r="Y309" s="825"/>
      <c r="Z309" s="825"/>
      <c r="AA309" s="825"/>
    </row>
    <row r="310" spans="1:27" s="840" customFormat="1" ht="13.5" customHeight="1" x14ac:dyDescent="0.35">
      <c r="A310" s="816"/>
      <c r="C310" s="816"/>
      <c r="D310" s="838"/>
      <c r="E310" s="839"/>
      <c r="F310" s="839"/>
      <c r="G310" s="839"/>
      <c r="H310" s="839"/>
      <c r="J310" s="816"/>
      <c r="K310" s="825"/>
      <c r="L310" s="825"/>
      <c r="M310" s="825"/>
      <c r="N310" s="825"/>
      <c r="O310" s="825"/>
      <c r="P310" s="825"/>
      <c r="Q310" s="825"/>
      <c r="R310" s="825"/>
      <c r="S310" s="825"/>
      <c r="T310" s="825"/>
      <c r="U310" s="825"/>
      <c r="V310" s="825"/>
      <c r="W310" s="825"/>
      <c r="X310" s="825"/>
      <c r="Y310" s="825"/>
      <c r="Z310" s="825"/>
      <c r="AA310" s="825"/>
    </row>
    <row r="311" spans="1:27" s="840" customFormat="1" ht="13.5" customHeight="1" x14ac:dyDescent="0.35">
      <c r="A311" s="816"/>
      <c r="C311" s="816"/>
      <c r="D311" s="838"/>
      <c r="E311" s="839"/>
      <c r="F311" s="839"/>
      <c r="G311" s="839"/>
      <c r="H311" s="839"/>
      <c r="J311" s="816"/>
      <c r="K311" s="825"/>
      <c r="L311" s="825"/>
      <c r="M311" s="825"/>
      <c r="N311" s="825"/>
      <c r="O311" s="825"/>
      <c r="P311" s="825"/>
      <c r="Q311" s="825"/>
      <c r="R311" s="825"/>
      <c r="S311" s="825"/>
      <c r="T311" s="825"/>
      <c r="U311" s="825"/>
      <c r="V311" s="825"/>
      <c r="W311" s="825"/>
      <c r="X311" s="825"/>
      <c r="Y311" s="825"/>
      <c r="Z311" s="825"/>
      <c r="AA311" s="825"/>
    </row>
    <row r="312" spans="1:27" s="840" customFormat="1" ht="13.5" customHeight="1" x14ac:dyDescent="0.35">
      <c r="A312" s="816"/>
      <c r="C312" s="816"/>
      <c r="D312" s="838"/>
      <c r="E312" s="839"/>
      <c r="F312" s="839"/>
      <c r="G312" s="839"/>
      <c r="H312" s="839"/>
      <c r="J312" s="816"/>
      <c r="K312" s="825"/>
      <c r="L312" s="825"/>
      <c r="M312" s="825"/>
      <c r="N312" s="825"/>
      <c r="O312" s="825"/>
      <c r="P312" s="825"/>
      <c r="Q312" s="825"/>
      <c r="R312" s="825"/>
      <c r="S312" s="825"/>
      <c r="T312" s="825"/>
      <c r="U312" s="825"/>
      <c r="V312" s="825"/>
      <c r="W312" s="825"/>
      <c r="X312" s="825"/>
      <c r="Y312" s="825"/>
      <c r="Z312" s="825"/>
      <c r="AA312" s="825"/>
    </row>
    <row r="313" spans="1:27" s="840" customFormat="1" ht="13.5" customHeight="1" x14ac:dyDescent="0.35">
      <c r="A313" s="816"/>
      <c r="C313" s="816"/>
      <c r="D313" s="838"/>
      <c r="E313" s="839"/>
      <c r="F313" s="839"/>
      <c r="G313" s="839"/>
      <c r="H313" s="839"/>
      <c r="J313" s="816"/>
      <c r="K313" s="825"/>
      <c r="L313" s="825"/>
      <c r="M313" s="825"/>
      <c r="N313" s="825"/>
      <c r="O313" s="825"/>
      <c r="P313" s="825"/>
      <c r="Q313" s="825"/>
      <c r="R313" s="825"/>
      <c r="S313" s="825"/>
      <c r="T313" s="825"/>
      <c r="U313" s="825"/>
      <c r="V313" s="825"/>
      <c r="W313" s="825"/>
      <c r="X313" s="825"/>
      <c r="Y313" s="825"/>
      <c r="Z313" s="825"/>
      <c r="AA313" s="825"/>
    </row>
    <row r="314" spans="1:27" s="840" customFormat="1" ht="13.5" customHeight="1" x14ac:dyDescent="0.35">
      <c r="A314" s="816"/>
      <c r="C314" s="816"/>
      <c r="D314" s="838"/>
      <c r="E314" s="839"/>
      <c r="F314" s="839"/>
      <c r="G314" s="839"/>
      <c r="H314" s="839"/>
      <c r="J314" s="816"/>
      <c r="K314" s="825"/>
      <c r="L314" s="825"/>
      <c r="M314" s="825"/>
      <c r="N314" s="825"/>
      <c r="O314" s="825"/>
      <c r="P314" s="825"/>
      <c r="Q314" s="825"/>
      <c r="R314" s="825"/>
      <c r="S314" s="825"/>
      <c r="T314" s="825"/>
      <c r="U314" s="825"/>
      <c r="V314" s="825"/>
      <c r="W314" s="825"/>
      <c r="X314" s="825"/>
      <c r="Y314" s="825"/>
      <c r="Z314" s="825"/>
      <c r="AA314" s="825"/>
    </row>
    <row r="315" spans="1:27" s="840" customFormat="1" ht="13.5" customHeight="1" x14ac:dyDescent="0.35">
      <c r="A315" s="816"/>
      <c r="C315" s="816"/>
      <c r="D315" s="838"/>
      <c r="E315" s="839"/>
      <c r="F315" s="839"/>
      <c r="G315" s="839"/>
      <c r="H315" s="839"/>
      <c r="J315" s="816"/>
      <c r="K315" s="825"/>
      <c r="L315" s="825"/>
      <c r="M315" s="825"/>
      <c r="N315" s="825"/>
      <c r="O315" s="825"/>
      <c r="P315" s="825"/>
      <c r="Q315" s="825"/>
      <c r="R315" s="825"/>
      <c r="S315" s="825"/>
      <c r="T315" s="825"/>
      <c r="U315" s="825"/>
      <c r="V315" s="825"/>
      <c r="W315" s="825"/>
      <c r="X315" s="825"/>
      <c r="Y315" s="825"/>
      <c r="Z315" s="825"/>
      <c r="AA315" s="825"/>
    </row>
    <row r="316" spans="1:27" s="840" customFormat="1" ht="13.5" customHeight="1" x14ac:dyDescent="0.35">
      <c r="A316" s="816"/>
      <c r="C316" s="816"/>
      <c r="D316" s="838"/>
      <c r="E316" s="839"/>
      <c r="F316" s="839"/>
      <c r="G316" s="839"/>
      <c r="H316" s="839"/>
      <c r="J316" s="816"/>
      <c r="K316" s="825"/>
      <c r="L316" s="825"/>
      <c r="M316" s="825"/>
      <c r="N316" s="825"/>
      <c r="O316" s="825"/>
      <c r="P316" s="825"/>
      <c r="Q316" s="825"/>
      <c r="R316" s="825"/>
      <c r="S316" s="825"/>
      <c r="T316" s="825"/>
      <c r="U316" s="825"/>
      <c r="V316" s="825"/>
      <c r="W316" s="825"/>
      <c r="X316" s="825"/>
      <c r="Y316" s="825"/>
      <c r="Z316" s="825"/>
      <c r="AA316" s="825"/>
    </row>
    <row r="317" spans="1:27" s="840" customFormat="1" ht="13.5" customHeight="1" x14ac:dyDescent="0.35">
      <c r="A317" s="816"/>
      <c r="C317" s="816"/>
      <c r="D317" s="838"/>
      <c r="E317" s="839"/>
      <c r="F317" s="839"/>
      <c r="G317" s="839"/>
      <c r="H317" s="839"/>
      <c r="J317" s="816"/>
      <c r="K317" s="825"/>
      <c r="L317" s="825"/>
      <c r="M317" s="825"/>
      <c r="N317" s="825"/>
      <c r="O317" s="825"/>
      <c r="P317" s="825"/>
      <c r="Q317" s="825"/>
      <c r="R317" s="825"/>
      <c r="S317" s="825"/>
      <c r="T317" s="825"/>
      <c r="U317" s="825"/>
      <c r="V317" s="825"/>
      <c r="W317" s="825"/>
      <c r="X317" s="825"/>
      <c r="Y317" s="825"/>
      <c r="Z317" s="825"/>
      <c r="AA317" s="825"/>
    </row>
    <row r="318" spans="1:27" s="840" customFormat="1" ht="13.5" customHeight="1" x14ac:dyDescent="0.35">
      <c r="A318" s="816"/>
      <c r="C318" s="816"/>
      <c r="D318" s="838"/>
      <c r="E318" s="839"/>
      <c r="F318" s="839"/>
      <c r="G318" s="839"/>
      <c r="H318" s="839"/>
      <c r="J318" s="816"/>
      <c r="K318" s="825"/>
      <c r="L318" s="825"/>
      <c r="M318" s="825"/>
      <c r="N318" s="825"/>
      <c r="O318" s="825"/>
      <c r="P318" s="825"/>
      <c r="Q318" s="825"/>
      <c r="R318" s="825"/>
      <c r="S318" s="825"/>
      <c r="T318" s="825"/>
      <c r="U318" s="825"/>
      <c r="V318" s="825"/>
      <c r="W318" s="825"/>
      <c r="X318" s="825"/>
      <c r="Y318" s="825"/>
      <c r="Z318" s="825"/>
      <c r="AA318" s="825"/>
    </row>
    <row r="319" spans="1:27" s="840" customFormat="1" ht="13.5" customHeight="1" x14ac:dyDescent="0.35">
      <c r="A319" s="816"/>
      <c r="C319" s="816"/>
      <c r="D319" s="838"/>
      <c r="E319" s="839"/>
      <c r="F319" s="839"/>
      <c r="G319" s="839"/>
      <c r="H319" s="839"/>
      <c r="J319" s="816"/>
      <c r="K319" s="825"/>
      <c r="L319" s="825"/>
      <c r="M319" s="825"/>
      <c r="N319" s="825"/>
      <c r="O319" s="825"/>
      <c r="P319" s="825"/>
      <c r="Q319" s="825"/>
      <c r="R319" s="825"/>
      <c r="S319" s="825"/>
      <c r="T319" s="825"/>
      <c r="U319" s="825"/>
      <c r="V319" s="825"/>
      <c r="W319" s="825"/>
      <c r="X319" s="825"/>
      <c r="Y319" s="825"/>
      <c r="Z319" s="825"/>
      <c r="AA319" s="825"/>
    </row>
    <row r="320" spans="1:27" s="840" customFormat="1" ht="13.5" customHeight="1" x14ac:dyDescent="0.35">
      <c r="A320" s="816"/>
      <c r="C320" s="816"/>
      <c r="D320" s="838"/>
      <c r="E320" s="839"/>
      <c r="F320" s="839"/>
      <c r="G320" s="839"/>
      <c r="H320" s="839"/>
      <c r="J320" s="816"/>
      <c r="K320" s="825"/>
      <c r="L320" s="825"/>
      <c r="M320" s="825"/>
      <c r="N320" s="825"/>
      <c r="O320" s="825"/>
      <c r="P320" s="825"/>
      <c r="Q320" s="825"/>
      <c r="R320" s="825"/>
      <c r="S320" s="825"/>
      <c r="T320" s="825"/>
      <c r="U320" s="825"/>
      <c r="V320" s="825"/>
      <c r="W320" s="825"/>
      <c r="X320" s="825"/>
      <c r="Y320" s="825"/>
      <c r="Z320" s="825"/>
      <c r="AA320" s="825"/>
    </row>
    <row r="321" spans="1:27" s="840" customFormat="1" ht="13.5" customHeight="1" x14ac:dyDescent="0.35">
      <c r="A321" s="816"/>
      <c r="C321" s="816"/>
      <c r="D321" s="838"/>
      <c r="E321" s="839"/>
      <c r="F321" s="839"/>
      <c r="G321" s="839"/>
      <c r="H321" s="839"/>
      <c r="J321" s="816"/>
      <c r="K321" s="825"/>
      <c r="L321" s="825"/>
      <c r="M321" s="825"/>
      <c r="N321" s="825"/>
      <c r="O321" s="825"/>
      <c r="P321" s="825"/>
      <c r="Q321" s="825"/>
      <c r="R321" s="825"/>
      <c r="S321" s="825"/>
      <c r="T321" s="825"/>
      <c r="U321" s="825"/>
      <c r="V321" s="825"/>
      <c r="W321" s="825"/>
      <c r="X321" s="825"/>
      <c r="Y321" s="825"/>
      <c r="Z321" s="825"/>
      <c r="AA321" s="825"/>
    </row>
    <row r="322" spans="1:27" s="840" customFormat="1" ht="13.5" customHeight="1" x14ac:dyDescent="0.35">
      <c r="A322" s="816"/>
      <c r="C322" s="816"/>
      <c r="D322" s="838"/>
      <c r="E322" s="839"/>
      <c r="F322" s="839"/>
      <c r="G322" s="839"/>
      <c r="H322" s="839"/>
      <c r="J322" s="816"/>
      <c r="K322" s="825"/>
      <c r="L322" s="825"/>
      <c r="M322" s="825"/>
      <c r="N322" s="825"/>
      <c r="O322" s="825"/>
      <c r="P322" s="825"/>
      <c r="Q322" s="825"/>
      <c r="R322" s="825"/>
      <c r="S322" s="825"/>
      <c r="T322" s="825"/>
      <c r="U322" s="825"/>
      <c r="V322" s="825"/>
      <c r="W322" s="825"/>
      <c r="X322" s="825"/>
      <c r="Y322" s="825"/>
      <c r="Z322" s="825"/>
      <c r="AA322" s="825"/>
    </row>
    <row r="323" spans="1:27" s="840" customFormat="1" ht="13.5" customHeight="1" x14ac:dyDescent="0.35">
      <c r="A323" s="816"/>
      <c r="C323" s="816"/>
      <c r="D323" s="838"/>
      <c r="E323" s="839"/>
      <c r="F323" s="839"/>
      <c r="G323" s="839"/>
      <c r="H323" s="839"/>
      <c r="J323" s="816"/>
      <c r="K323" s="825"/>
      <c r="L323" s="825"/>
      <c r="M323" s="825"/>
      <c r="N323" s="825"/>
      <c r="O323" s="825"/>
      <c r="P323" s="825"/>
      <c r="Q323" s="825"/>
      <c r="R323" s="825"/>
      <c r="S323" s="825"/>
      <c r="T323" s="825"/>
      <c r="U323" s="825"/>
      <c r="V323" s="825"/>
      <c r="W323" s="825"/>
      <c r="X323" s="825"/>
      <c r="Y323" s="825"/>
      <c r="Z323" s="825"/>
      <c r="AA323" s="825"/>
    </row>
    <row r="324" spans="1:27" s="840" customFormat="1" ht="13.5" customHeight="1" x14ac:dyDescent="0.35">
      <c r="A324" s="816"/>
      <c r="C324" s="816"/>
      <c r="D324" s="838"/>
      <c r="E324" s="839"/>
      <c r="F324" s="839"/>
      <c r="G324" s="839"/>
      <c r="H324" s="839"/>
      <c r="J324" s="816"/>
      <c r="K324" s="825"/>
      <c r="L324" s="825"/>
      <c r="M324" s="825"/>
      <c r="N324" s="825"/>
      <c r="O324" s="825"/>
      <c r="P324" s="825"/>
      <c r="Q324" s="825"/>
      <c r="R324" s="825"/>
      <c r="S324" s="825"/>
      <c r="T324" s="825"/>
      <c r="U324" s="825"/>
      <c r="V324" s="825"/>
      <c r="W324" s="825"/>
      <c r="X324" s="825"/>
      <c r="Y324" s="825"/>
      <c r="Z324" s="825"/>
      <c r="AA324" s="825"/>
    </row>
    <row r="325" spans="1:27" s="840" customFormat="1" ht="13.5" customHeight="1" x14ac:dyDescent="0.35">
      <c r="A325" s="816"/>
      <c r="C325" s="816"/>
      <c r="D325" s="838"/>
      <c r="E325" s="839"/>
      <c r="F325" s="839"/>
      <c r="G325" s="839"/>
      <c r="H325" s="839"/>
      <c r="J325" s="816"/>
      <c r="K325" s="825"/>
      <c r="L325" s="825"/>
      <c r="M325" s="825"/>
      <c r="N325" s="825"/>
      <c r="O325" s="825"/>
      <c r="P325" s="825"/>
      <c r="Q325" s="825"/>
      <c r="R325" s="825"/>
      <c r="S325" s="825"/>
      <c r="T325" s="825"/>
      <c r="U325" s="825"/>
      <c r="V325" s="825"/>
      <c r="W325" s="825"/>
      <c r="X325" s="825"/>
      <c r="Y325" s="825"/>
      <c r="Z325" s="825"/>
      <c r="AA325" s="825"/>
    </row>
    <row r="326" spans="1:27" s="840" customFormat="1" ht="13.5" customHeight="1" x14ac:dyDescent="0.35">
      <c r="A326" s="816"/>
      <c r="C326" s="816"/>
      <c r="D326" s="838"/>
      <c r="E326" s="839"/>
      <c r="F326" s="839"/>
      <c r="G326" s="839"/>
      <c r="H326" s="839"/>
      <c r="J326" s="816"/>
      <c r="K326" s="825"/>
      <c r="L326" s="825"/>
      <c r="M326" s="825"/>
      <c r="N326" s="825"/>
      <c r="O326" s="825"/>
      <c r="P326" s="825"/>
      <c r="Q326" s="825"/>
      <c r="R326" s="825"/>
      <c r="S326" s="825"/>
      <c r="T326" s="825"/>
      <c r="U326" s="825"/>
      <c r="V326" s="825"/>
      <c r="W326" s="825"/>
      <c r="X326" s="825"/>
      <c r="Y326" s="825"/>
      <c r="Z326" s="825"/>
      <c r="AA326" s="825"/>
    </row>
    <row r="327" spans="1:27" s="840" customFormat="1" ht="13.5" customHeight="1" x14ac:dyDescent="0.35">
      <c r="A327" s="816"/>
      <c r="C327" s="816"/>
      <c r="D327" s="838"/>
      <c r="E327" s="839"/>
      <c r="F327" s="839"/>
      <c r="G327" s="839"/>
      <c r="H327" s="839"/>
      <c r="J327" s="816"/>
      <c r="K327" s="825"/>
      <c r="L327" s="825"/>
      <c r="M327" s="825"/>
      <c r="N327" s="825"/>
      <c r="O327" s="825"/>
      <c r="P327" s="825"/>
      <c r="Q327" s="825"/>
      <c r="R327" s="825"/>
      <c r="S327" s="825"/>
      <c r="T327" s="825"/>
      <c r="U327" s="825"/>
      <c r="V327" s="825"/>
      <c r="W327" s="825"/>
      <c r="X327" s="825"/>
      <c r="Y327" s="825"/>
      <c r="Z327" s="825"/>
      <c r="AA327" s="825"/>
    </row>
    <row r="328" spans="1:27" s="840" customFormat="1" ht="13.5" customHeight="1" x14ac:dyDescent="0.35">
      <c r="A328" s="816"/>
      <c r="C328" s="816"/>
      <c r="D328" s="838"/>
      <c r="E328" s="839"/>
      <c r="F328" s="839"/>
      <c r="G328" s="839"/>
      <c r="H328" s="839"/>
      <c r="J328" s="816"/>
      <c r="K328" s="825"/>
      <c r="L328" s="825"/>
      <c r="M328" s="825"/>
      <c r="N328" s="825"/>
      <c r="O328" s="825"/>
      <c r="P328" s="825"/>
      <c r="Q328" s="825"/>
      <c r="R328" s="825"/>
      <c r="S328" s="825"/>
      <c r="T328" s="825"/>
      <c r="U328" s="825"/>
      <c r="V328" s="825"/>
      <c r="W328" s="825"/>
      <c r="X328" s="825"/>
      <c r="Y328" s="825"/>
      <c r="Z328" s="825"/>
      <c r="AA328" s="825"/>
    </row>
    <row r="329" spans="1:27" s="840" customFormat="1" ht="13.5" customHeight="1" x14ac:dyDescent="0.35">
      <c r="A329" s="816"/>
      <c r="C329" s="816"/>
      <c r="D329" s="838"/>
      <c r="E329" s="839"/>
      <c r="F329" s="839"/>
      <c r="G329" s="839"/>
      <c r="H329" s="839"/>
      <c r="J329" s="816"/>
      <c r="K329" s="825"/>
      <c r="L329" s="825"/>
      <c r="M329" s="825"/>
      <c r="N329" s="825"/>
      <c r="O329" s="825"/>
      <c r="P329" s="825"/>
      <c r="Q329" s="825"/>
      <c r="R329" s="825"/>
      <c r="S329" s="825"/>
      <c r="T329" s="825"/>
      <c r="U329" s="825"/>
      <c r="V329" s="825"/>
      <c r="W329" s="825"/>
      <c r="X329" s="825"/>
      <c r="Y329" s="825"/>
      <c r="Z329" s="825"/>
      <c r="AA329" s="825"/>
    </row>
    <row r="330" spans="1:27" s="840" customFormat="1" ht="13.5" customHeight="1" x14ac:dyDescent="0.35">
      <c r="A330" s="816"/>
      <c r="C330" s="816"/>
      <c r="D330" s="838"/>
      <c r="E330" s="839"/>
      <c r="F330" s="839"/>
      <c r="G330" s="839"/>
      <c r="H330" s="839"/>
      <c r="J330" s="816"/>
      <c r="K330" s="825"/>
      <c r="L330" s="825"/>
      <c r="M330" s="825"/>
      <c r="N330" s="825"/>
      <c r="O330" s="825"/>
      <c r="P330" s="825"/>
      <c r="Q330" s="825"/>
      <c r="R330" s="825"/>
      <c r="S330" s="825"/>
      <c r="T330" s="825"/>
      <c r="U330" s="825"/>
      <c r="V330" s="825"/>
      <c r="W330" s="825"/>
      <c r="X330" s="825"/>
      <c r="Y330" s="825"/>
      <c r="Z330" s="825"/>
      <c r="AA330" s="825"/>
    </row>
    <row r="331" spans="1:27" s="840" customFormat="1" ht="13.5" customHeight="1" x14ac:dyDescent="0.35">
      <c r="A331" s="816"/>
      <c r="C331" s="816"/>
      <c r="D331" s="838"/>
      <c r="E331" s="839"/>
      <c r="F331" s="839"/>
      <c r="G331" s="839"/>
      <c r="H331" s="839"/>
      <c r="J331" s="816"/>
      <c r="K331" s="825"/>
      <c r="L331" s="825"/>
      <c r="M331" s="825"/>
      <c r="N331" s="825"/>
      <c r="O331" s="825"/>
      <c r="P331" s="825"/>
      <c r="Q331" s="825"/>
      <c r="R331" s="825"/>
      <c r="S331" s="825"/>
      <c r="T331" s="825"/>
      <c r="U331" s="825"/>
      <c r="V331" s="825"/>
      <c r="W331" s="825"/>
      <c r="X331" s="825"/>
      <c r="Y331" s="825"/>
      <c r="Z331" s="825"/>
      <c r="AA331" s="825"/>
    </row>
    <row r="332" spans="1:27" s="840" customFormat="1" ht="13.5" customHeight="1" x14ac:dyDescent="0.35">
      <c r="A332" s="816"/>
      <c r="C332" s="816"/>
      <c r="D332" s="838"/>
      <c r="E332" s="839"/>
      <c r="F332" s="839"/>
      <c r="G332" s="839"/>
      <c r="H332" s="839"/>
      <c r="J332" s="816"/>
      <c r="K332" s="825"/>
      <c r="L332" s="825"/>
      <c r="M332" s="825"/>
      <c r="N332" s="825"/>
      <c r="O332" s="825"/>
      <c r="P332" s="825"/>
      <c r="Q332" s="825"/>
      <c r="R332" s="825"/>
      <c r="S332" s="825"/>
      <c r="T332" s="825"/>
      <c r="U332" s="825"/>
      <c r="V332" s="825"/>
      <c r="W332" s="825"/>
      <c r="X332" s="825"/>
      <c r="Y332" s="825"/>
      <c r="Z332" s="825"/>
      <c r="AA332" s="825"/>
    </row>
    <row r="333" spans="1:27" s="840" customFormat="1" ht="13.5" customHeight="1" x14ac:dyDescent="0.35">
      <c r="A333" s="816"/>
      <c r="C333" s="816"/>
      <c r="D333" s="838"/>
      <c r="E333" s="839"/>
      <c r="F333" s="839"/>
      <c r="G333" s="839"/>
      <c r="H333" s="839"/>
      <c r="J333" s="816"/>
      <c r="K333" s="825"/>
      <c r="L333" s="825"/>
      <c r="M333" s="825"/>
      <c r="N333" s="825"/>
      <c r="O333" s="825"/>
      <c r="P333" s="825"/>
      <c r="Q333" s="825"/>
      <c r="R333" s="825"/>
      <c r="S333" s="825"/>
      <c r="T333" s="825"/>
      <c r="U333" s="825"/>
      <c r="V333" s="825"/>
      <c r="W333" s="825"/>
      <c r="X333" s="825"/>
      <c r="Y333" s="825"/>
      <c r="Z333" s="825"/>
      <c r="AA333" s="825"/>
    </row>
    <row r="334" spans="1:27" s="840" customFormat="1" ht="13.5" customHeight="1" x14ac:dyDescent="0.35">
      <c r="A334" s="816"/>
      <c r="C334" s="816"/>
      <c r="D334" s="838"/>
      <c r="E334" s="839"/>
      <c r="F334" s="839"/>
      <c r="G334" s="839"/>
      <c r="H334" s="839"/>
      <c r="J334" s="816"/>
      <c r="K334" s="825"/>
      <c r="L334" s="825"/>
      <c r="M334" s="825"/>
      <c r="N334" s="825"/>
      <c r="O334" s="825"/>
      <c r="P334" s="825"/>
      <c r="Q334" s="825"/>
      <c r="R334" s="825"/>
      <c r="S334" s="825"/>
      <c r="T334" s="825"/>
      <c r="U334" s="825"/>
      <c r="V334" s="825"/>
      <c r="W334" s="825"/>
      <c r="X334" s="825"/>
      <c r="Y334" s="825"/>
      <c r="Z334" s="825"/>
      <c r="AA334" s="825"/>
    </row>
    <row r="335" spans="1:27" s="840" customFormat="1" ht="13.5" customHeight="1" x14ac:dyDescent="0.35">
      <c r="A335" s="816"/>
      <c r="C335" s="816"/>
      <c r="D335" s="838"/>
      <c r="E335" s="839"/>
      <c r="F335" s="839"/>
      <c r="G335" s="839"/>
      <c r="H335" s="839"/>
      <c r="J335" s="816"/>
      <c r="K335" s="825"/>
      <c r="L335" s="825"/>
      <c r="M335" s="825"/>
      <c r="N335" s="825"/>
      <c r="O335" s="825"/>
      <c r="P335" s="825"/>
      <c r="Q335" s="825"/>
      <c r="R335" s="825"/>
      <c r="S335" s="825"/>
      <c r="T335" s="825"/>
      <c r="U335" s="825"/>
      <c r="V335" s="825"/>
      <c r="W335" s="825"/>
      <c r="X335" s="825"/>
      <c r="Y335" s="825"/>
      <c r="Z335" s="825"/>
      <c r="AA335" s="825"/>
    </row>
    <row r="336" spans="1:27" s="840" customFormat="1" ht="13.5" customHeight="1" x14ac:dyDescent="0.35">
      <c r="A336" s="816"/>
      <c r="C336" s="816"/>
      <c r="D336" s="838"/>
      <c r="E336" s="839"/>
      <c r="F336" s="839"/>
      <c r="G336" s="839"/>
      <c r="H336" s="839"/>
      <c r="J336" s="816"/>
      <c r="K336" s="825"/>
      <c r="L336" s="825"/>
      <c r="M336" s="825"/>
      <c r="N336" s="825"/>
      <c r="O336" s="825"/>
      <c r="P336" s="825"/>
      <c r="Q336" s="825"/>
      <c r="R336" s="825"/>
      <c r="S336" s="825"/>
      <c r="T336" s="825"/>
      <c r="U336" s="825"/>
      <c r="V336" s="825"/>
      <c r="W336" s="825"/>
      <c r="X336" s="825"/>
      <c r="Y336" s="825"/>
      <c r="Z336" s="825"/>
      <c r="AA336" s="825"/>
    </row>
    <row r="337" spans="1:27" s="840" customFormat="1" ht="13.5" customHeight="1" x14ac:dyDescent="0.35">
      <c r="A337" s="816"/>
      <c r="C337" s="816"/>
      <c r="D337" s="838"/>
      <c r="E337" s="839"/>
      <c r="F337" s="839"/>
      <c r="G337" s="839"/>
      <c r="H337" s="839"/>
      <c r="J337" s="816"/>
      <c r="K337" s="825"/>
      <c r="L337" s="825"/>
      <c r="M337" s="825"/>
      <c r="N337" s="825"/>
      <c r="O337" s="825"/>
      <c r="P337" s="825"/>
      <c r="Q337" s="825"/>
      <c r="R337" s="825"/>
      <c r="S337" s="825"/>
      <c r="T337" s="825"/>
      <c r="U337" s="825"/>
      <c r="V337" s="825"/>
      <c r="W337" s="825"/>
      <c r="X337" s="825"/>
      <c r="Y337" s="825"/>
      <c r="Z337" s="825"/>
      <c r="AA337" s="825"/>
    </row>
    <row r="338" spans="1:27" s="840" customFormat="1" ht="13.5" customHeight="1" x14ac:dyDescent="0.35">
      <c r="A338" s="816"/>
      <c r="C338" s="816"/>
      <c r="D338" s="838"/>
      <c r="E338" s="839"/>
      <c r="F338" s="839"/>
      <c r="G338" s="839"/>
      <c r="H338" s="839"/>
      <c r="J338" s="816"/>
      <c r="K338" s="825"/>
      <c r="L338" s="825"/>
      <c r="M338" s="825"/>
      <c r="N338" s="825"/>
      <c r="O338" s="825"/>
      <c r="P338" s="825"/>
      <c r="Q338" s="825"/>
      <c r="R338" s="825"/>
      <c r="S338" s="825"/>
      <c r="T338" s="825"/>
      <c r="U338" s="825"/>
      <c r="V338" s="825"/>
      <c r="W338" s="825"/>
      <c r="X338" s="825"/>
      <c r="Y338" s="825"/>
      <c r="Z338" s="825"/>
      <c r="AA338" s="825"/>
    </row>
    <row r="339" spans="1:27" s="840" customFormat="1" ht="13.5" customHeight="1" x14ac:dyDescent="0.35">
      <c r="A339" s="816"/>
      <c r="C339" s="816"/>
      <c r="D339" s="838"/>
      <c r="E339" s="839"/>
      <c r="F339" s="839"/>
      <c r="G339" s="839"/>
      <c r="H339" s="839"/>
      <c r="J339" s="816"/>
      <c r="K339" s="825"/>
      <c r="L339" s="825"/>
      <c r="M339" s="825"/>
      <c r="N339" s="825"/>
      <c r="O339" s="825"/>
      <c r="P339" s="825"/>
      <c r="Q339" s="825"/>
      <c r="R339" s="825"/>
      <c r="S339" s="825"/>
      <c r="T339" s="825"/>
      <c r="U339" s="825"/>
      <c r="V339" s="825"/>
      <c r="W339" s="825"/>
      <c r="X339" s="825"/>
      <c r="Y339" s="825"/>
      <c r="Z339" s="825"/>
      <c r="AA339" s="825"/>
    </row>
    <row r="340" spans="1:27" s="840" customFormat="1" ht="13.5" customHeight="1" x14ac:dyDescent="0.35">
      <c r="A340" s="816"/>
      <c r="C340" s="816"/>
      <c r="D340" s="838"/>
      <c r="E340" s="839"/>
      <c r="F340" s="839"/>
      <c r="G340" s="839"/>
      <c r="H340" s="839"/>
      <c r="J340" s="816"/>
      <c r="K340" s="825"/>
      <c r="L340" s="825"/>
      <c r="M340" s="825"/>
      <c r="N340" s="825"/>
      <c r="O340" s="825"/>
      <c r="P340" s="825"/>
      <c r="Q340" s="825"/>
      <c r="R340" s="825"/>
      <c r="S340" s="825"/>
      <c r="T340" s="825"/>
      <c r="U340" s="825"/>
      <c r="V340" s="825"/>
      <c r="W340" s="825"/>
      <c r="X340" s="825"/>
      <c r="Y340" s="825"/>
      <c r="Z340" s="825"/>
      <c r="AA340" s="825"/>
    </row>
    <row r="341" spans="1:27" s="840" customFormat="1" ht="13.5" customHeight="1" x14ac:dyDescent="0.35">
      <c r="A341" s="816"/>
      <c r="C341" s="816"/>
      <c r="D341" s="838"/>
      <c r="E341" s="839"/>
      <c r="F341" s="839"/>
      <c r="G341" s="839"/>
      <c r="H341" s="839"/>
      <c r="J341" s="816"/>
      <c r="K341" s="825"/>
      <c r="L341" s="825"/>
      <c r="M341" s="825"/>
      <c r="N341" s="825"/>
      <c r="O341" s="825"/>
      <c r="P341" s="825"/>
      <c r="Q341" s="825"/>
      <c r="R341" s="825"/>
      <c r="S341" s="825"/>
      <c r="T341" s="825"/>
      <c r="U341" s="825"/>
      <c r="V341" s="825"/>
      <c r="W341" s="825"/>
      <c r="X341" s="825"/>
      <c r="Y341" s="825"/>
      <c r="Z341" s="825"/>
      <c r="AA341" s="825"/>
    </row>
    <row r="342" spans="1:27" s="840" customFormat="1" ht="13.5" customHeight="1" x14ac:dyDescent="0.35">
      <c r="A342" s="816"/>
      <c r="C342" s="816"/>
      <c r="D342" s="838"/>
      <c r="E342" s="839"/>
      <c r="F342" s="839"/>
      <c r="G342" s="839"/>
      <c r="H342" s="839"/>
      <c r="J342" s="816"/>
      <c r="K342" s="825"/>
      <c r="L342" s="825"/>
      <c r="M342" s="825"/>
      <c r="N342" s="825"/>
      <c r="O342" s="825"/>
      <c r="P342" s="825"/>
      <c r="Q342" s="825"/>
      <c r="R342" s="825"/>
      <c r="S342" s="825"/>
      <c r="T342" s="825"/>
      <c r="U342" s="825"/>
      <c r="V342" s="825"/>
      <c r="W342" s="825"/>
      <c r="X342" s="825"/>
      <c r="Y342" s="825"/>
      <c r="Z342" s="825"/>
      <c r="AA342" s="825"/>
    </row>
    <row r="343" spans="1:27" s="840" customFormat="1" ht="13.5" customHeight="1" x14ac:dyDescent="0.35">
      <c r="A343" s="816"/>
      <c r="C343" s="816"/>
      <c r="D343" s="838"/>
      <c r="E343" s="839"/>
      <c r="F343" s="839"/>
      <c r="G343" s="839"/>
      <c r="H343" s="839"/>
      <c r="J343" s="816"/>
      <c r="K343" s="825"/>
      <c r="L343" s="825"/>
      <c r="M343" s="825"/>
      <c r="N343" s="825"/>
      <c r="O343" s="825"/>
      <c r="P343" s="825"/>
      <c r="Q343" s="825"/>
      <c r="R343" s="825"/>
      <c r="S343" s="825"/>
      <c r="T343" s="825"/>
      <c r="U343" s="825"/>
      <c r="V343" s="825"/>
      <c r="W343" s="825"/>
      <c r="X343" s="825"/>
      <c r="Y343" s="825"/>
      <c r="Z343" s="825"/>
      <c r="AA343" s="825"/>
    </row>
    <row r="344" spans="1:27" s="840" customFormat="1" ht="13.5" customHeight="1" x14ac:dyDescent="0.35">
      <c r="A344" s="816"/>
      <c r="C344" s="816"/>
      <c r="D344" s="838"/>
      <c r="E344" s="839"/>
      <c r="F344" s="839"/>
      <c r="G344" s="839"/>
      <c r="H344" s="839"/>
      <c r="J344" s="816"/>
      <c r="K344" s="825"/>
      <c r="L344" s="825"/>
      <c r="M344" s="825"/>
      <c r="N344" s="825"/>
      <c r="O344" s="825"/>
      <c r="P344" s="825"/>
      <c r="Q344" s="825"/>
      <c r="R344" s="825"/>
      <c r="S344" s="825"/>
      <c r="T344" s="825"/>
      <c r="U344" s="825"/>
      <c r="V344" s="825"/>
      <c r="W344" s="825"/>
      <c r="X344" s="825"/>
      <c r="Y344" s="825"/>
      <c r="Z344" s="825"/>
      <c r="AA344" s="825"/>
    </row>
    <row r="345" spans="1:27" s="840" customFormat="1" ht="13.5" customHeight="1" x14ac:dyDescent="0.35">
      <c r="A345" s="816"/>
      <c r="C345" s="816"/>
      <c r="D345" s="838"/>
      <c r="E345" s="839"/>
      <c r="F345" s="839"/>
      <c r="G345" s="839"/>
      <c r="H345" s="839"/>
      <c r="J345" s="816"/>
      <c r="K345" s="825"/>
      <c r="L345" s="825"/>
      <c r="M345" s="825"/>
      <c r="N345" s="825"/>
      <c r="O345" s="825"/>
      <c r="P345" s="825"/>
      <c r="Q345" s="825"/>
      <c r="R345" s="825"/>
      <c r="S345" s="825"/>
      <c r="T345" s="825"/>
      <c r="U345" s="825"/>
      <c r="V345" s="825"/>
      <c r="W345" s="825"/>
      <c r="X345" s="825"/>
      <c r="Y345" s="825"/>
      <c r="Z345" s="825"/>
      <c r="AA345" s="825"/>
    </row>
    <row r="346" spans="1:27" s="840" customFormat="1" ht="13.5" customHeight="1" x14ac:dyDescent="0.35">
      <c r="A346" s="816"/>
      <c r="C346" s="816"/>
      <c r="D346" s="838"/>
      <c r="E346" s="839"/>
      <c r="F346" s="839"/>
      <c r="G346" s="839"/>
      <c r="H346" s="839"/>
      <c r="J346" s="816"/>
      <c r="K346" s="825"/>
      <c r="L346" s="825"/>
      <c r="M346" s="825"/>
      <c r="N346" s="825"/>
      <c r="O346" s="825"/>
      <c r="P346" s="825"/>
      <c r="Q346" s="825"/>
      <c r="R346" s="825"/>
      <c r="S346" s="825"/>
      <c r="T346" s="825"/>
      <c r="U346" s="825"/>
      <c r="V346" s="825"/>
      <c r="W346" s="825"/>
      <c r="X346" s="825"/>
      <c r="Y346" s="825"/>
      <c r="Z346" s="825"/>
      <c r="AA346" s="825"/>
    </row>
    <row r="347" spans="1:27" s="840" customFormat="1" ht="13.5" customHeight="1" x14ac:dyDescent="0.35">
      <c r="A347" s="816"/>
      <c r="C347" s="816"/>
      <c r="D347" s="838"/>
      <c r="E347" s="839"/>
      <c r="F347" s="839"/>
      <c r="G347" s="839"/>
      <c r="H347" s="839"/>
      <c r="J347" s="816"/>
      <c r="K347" s="825"/>
      <c r="L347" s="825"/>
      <c r="M347" s="825"/>
      <c r="N347" s="825"/>
      <c r="O347" s="825"/>
      <c r="P347" s="825"/>
      <c r="Q347" s="825"/>
      <c r="R347" s="825"/>
      <c r="S347" s="825"/>
      <c r="T347" s="825"/>
      <c r="U347" s="825"/>
      <c r="V347" s="825"/>
      <c r="W347" s="825"/>
      <c r="X347" s="825"/>
      <c r="Y347" s="825"/>
      <c r="Z347" s="825"/>
      <c r="AA347" s="825"/>
    </row>
    <row r="348" spans="1:27" s="840" customFormat="1" ht="13.5" customHeight="1" x14ac:dyDescent="0.35">
      <c r="A348" s="816"/>
      <c r="C348" s="816"/>
      <c r="D348" s="838"/>
      <c r="E348" s="839"/>
      <c r="F348" s="839"/>
      <c r="G348" s="839"/>
      <c r="H348" s="839"/>
      <c r="J348" s="816"/>
      <c r="K348" s="825"/>
      <c r="L348" s="825"/>
      <c r="M348" s="825"/>
      <c r="N348" s="825"/>
      <c r="O348" s="825"/>
      <c r="P348" s="825"/>
      <c r="Q348" s="825"/>
      <c r="R348" s="825"/>
      <c r="S348" s="825"/>
      <c r="T348" s="825"/>
      <c r="U348" s="825"/>
      <c r="V348" s="825"/>
      <c r="W348" s="825"/>
      <c r="X348" s="825"/>
      <c r="Y348" s="825"/>
      <c r="Z348" s="825"/>
      <c r="AA348" s="825"/>
    </row>
    <row r="349" spans="1:27" s="840" customFormat="1" ht="13.5" customHeight="1" x14ac:dyDescent="0.35">
      <c r="A349" s="816"/>
      <c r="C349" s="816"/>
      <c r="D349" s="838"/>
      <c r="E349" s="839"/>
      <c r="F349" s="839"/>
      <c r="G349" s="839"/>
      <c r="H349" s="839"/>
      <c r="J349" s="816"/>
      <c r="K349" s="825"/>
      <c r="L349" s="825"/>
      <c r="M349" s="825"/>
      <c r="N349" s="825"/>
      <c r="O349" s="825"/>
      <c r="P349" s="825"/>
      <c r="Q349" s="825"/>
      <c r="R349" s="825"/>
      <c r="S349" s="825"/>
      <c r="T349" s="825"/>
      <c r="U349" s="825"/>
      <c r="V349" s="825"/>
      <c r="W349" s="825"/>
      <c r="X349" s="825"/>
      <c r="Y349" s="825"/>
      <c r="Z349" s="825"/>
      <c r="AA349" s="825"/>
    </row>
    <row r="350" spans="1:27" s="840" customFormat="1" ht="13.5" customHeight="1" x14ac:dyDescent="0.35">
      <c r="A350" s="816"/>
      <c r="C350" s="816"/>
      <c r="D350" s="838"/>
      <c r="E350" s="839"/>
      <c r="F350" s="839"/>
      <c r="G350" s="839"/>
      <c r="H350" s="839"/>
      <c r="J350" s="816"/>
      <c r="K350" s="825"/>
      <c r="L350" s="825"/>
      <c r="M350" s="825"/>
      <c r="N350" s="825"/>
      <c r="O350" s="825"/>
      <c r="P350" s="825"/>
      <c r="Q350" s="825"/>
      <c r="R350" s="825"/>
      <c r="S350" s="825"/>
      <c r="T350" s="825"/>
      <c r="U350" s="825"/>
      <c r="V350" s="825"/>
      <c r="W350" s="825"/>
      <c r="X350" s="825"/>
      <c r="Y350" s="825"/>
      <c r="Z350" s="825"/>
      <c r="AA350" s="825"/>
    </row>
    <row r="351" spans="1:27" s="840" customFormat="1" ht="13.5" customHeight="1" x14ac:dyDescent="0.35">
      <c r="A351" s="816"/>
      <c r="C351" s="816"/>
      <c r="D351" s="838"/>
      <c r="E351" s="839"/>
      <c r="F351" s="839"/>
      <c r="G351" s="839"/>
      <c r="H351" s="839"/>
      <c r="J351" s="816"/>
      <c r="K351" s="825"/>
      <c r="L351" s="825"/>
      <c r="M351" s="825"/>
      <c r="N351" s="825"/>
      <c r="O351" s="825"/>
      <c r="P351" s="825"/>
      <c r="Q351" s="825"/>
      <c r="R351" s="825"/>
      <c r="S351" s="825"/>
      <c r="T351" s="825"/>
      <c r="U351" s="825"/>
      <c r="V351" s="825"/>
      <c r="W351" s="825"/>
      <c r="X351" s="825"/>
      <c r="Y351" s="825"/>
      <c r="Z351" s="825"/>
      <c r="AA351" s="825"/>
    </row>
    <row r="352" spans="1:27" s="840" customFormat="1" ht="13.5" customHeight="1" x14ac:dyDescent="0.35">
      <c r="A352" s="816"/>
      <c r="C352" s="816"/>
      <c r="D352" s="838"/>
      <c r="E352" s="839"/>
      <c r="F352" s="839"/>
      <c r="G352" s="839"/>
      <c r="H352" s="839"/>
      <c r="J352" s="816"/>
      <c r="K352" s="825"/>
      <c r="L352" s="825"/>
      <c r="M352" s="825"/>
      <c r="N352" s="825"/>
      <c r="O352" s="825"/>
      <c r="P352" s="825"/>
      <c r="Q352" s="825"/>
      <c r="R352" s="825"/>
      <c r="S352" s="825"/>
      <c r="T352" s="825"/>
      <c r="U352" s="825"/>
      <c r="V352" s="825"/>
      <c r="W352" s="825"/>
      <c r="X352" s="825"/>
      <c r="Y352" s="825"/>
      <c r="Z352" s="825"/>
      <c r="AA352" s="825"/>
    </row>
    <row r="353" spans="1:27" s="840" customFormat="1" ht="13.5" customHeight="1" x14ac:dyDescent="0.35">
      <c r="A353" s="816"/>
      <c r="C353" s="816"/>
      <c r="D353" s="838"/>
      <c r="E353" s="839"/>
      <c r="F353" s="839"/>
      <c r="G353" s="839"/>
      <c r="H353" s="839"/>
      <c r="J353" s="816"/>
      <c r="K353" s="825"/>
      <c r="L353" s="825"/>
      <c r="M353" s="825"/>
      <c r="N353" s="825"/>
      <c r="O353" s="825"/>
      <c r="P353" s="825"/>
      <c r="Q353" s="825"/>
      <c r="R353" s="825"/>
      <c r="S353" s="825"/>
      <c r="T353" s="825"/>
      <c r="U353" s="825"/>
      <c r="V353" s="825"/>
      <c r="W353" s="825"/>
      <c r="X353" s="825"/>
      <c r="Y353" s="825"/>
      <c r="Z353" s="825"/>
      <c r="AA353" s="825"/>
    </row>
    <row r="354" spans="1:27" s="840" customFormat="1" ht="13.5" customHeight="1" x14ac:dyDescent="0.35">
      <c r="A354" s="816"/>
      <c r="C354" s="816"/>
      <c r="D354" s="838"/>
      <c r="E354" s="839"/>
      <c r="F354" s="839"/>
      <c r="G354" s="839"/>
      <c r="H354" s="839"/>
      <c r="J354" s="816"/>
      <c r="K354" s="825"/>
      <c r="L354" s="825"/>
      <c r="M354" s="825"/>
      <c r="N354" s="825"/>
      <c r="O354" s="825"/>
      <c r="P354" s="825"/>
      <c r="Q354" s="825"/>
      <c r="R354" s="825"/>
      <c r="S354" s="825"/>
      <c r="T354" s="825"/>
      <c r="U354" s="825"/>
      <c r="V354" s="825"/>
      <c r="W354" s="825"/>
      <c r="X354" s="825"/>
      <c r="Y354" s="825"/>
      <c r="Z354" s="825"/>
      <c r="AA354" s="825"/>
    </row>
    <row r="355" spans="1:27" s="840" customFormat="1" ht="13.5" customHeight="1" x14ac:dyDescent="0.35">
      <c r="A355" s="816"/>
      <c r="C355" s="816"/>
      <c r="D355" s="838"/>
      <c r="E355" s="839"/>
      <c r="F355" s="839"/>
      <c r="G355" s="839"/>
      <c r="H355" s="839"/>
      <c r="J355" s="816"/>
      <c r="K355" s="825"/>
      <c r="L355" s="825"/>
      <c r="M355" s="825"/>
      <c r="N355" s="825"/>
      <c r="O355" s="825"/>
      <c r="P355" s="825"/>
      <c r="Q355" s="825"/>
      <c r="R355" s="825"/>
      <c r="S355" s="825"/>
      <c r="T355" s="825"/>
      <c r="U355" s="825"/>
      <c r="V355" s="825"/>
      <c r="W355" s="825"/>
      <c r="X355" s="825"/>
      <c r="Y355" s="825"/>
      <c r="Z355" s="825"/>
      <c r="AA355" s="825"/>
    </row>
    <row r="356" spans="1:27" s="840" customFormat="1" ht="13.5" customHeight="1" x14ac:dyDescent="0.35">
      <c r="A356" s="816"/>
      <c r="C356" s="816"/>
      <c r="D356" s="838"/>
      <c r="E356" s="839"/>
      <c r="F356" s="839"/>
      <c r="G356" s="839"/>
      <c r="H356" s="839"/>
      <c r="J356" s="816"/>
      <c r="K356" s="825"/>
      <c r="L356" s="825"/>
      <c r="M356" s="825"/>
      <c r="N356" s="825"/>
      <c r="O356" s="825"/>
      <c r="P356" s="825"/>
      <c r="Q356" s="825"/>
      <c r="R356" s="825"/>
      <c r="S356" s="825"/>
      <c r="T356" s="825"/>
      <c r="U356" s="825"/>
      <c r="V356" s="825"/>
      <c r="W356" s="825"/>
      <c r="X356" s="825"/>
      <c r="Y356" s="825"/>
      <c r="Z356" s="825"/>
      <c r="AA356" s="825"/>
    </row>
    <row r="357" spans="1:27" s="840" customFormat="1" ht="13.5" customHeight="1" x14ac:dyDescent="0.35">
      <c r="A357" s="816"/>
      <c r="C357" s="816"/>
      <c r="D357" s="838"/>
      <c r="E357" s="839"/>
      <c r="F357" s="839"/>
      <c r="G357" s="839"/>
      <c r="H357" s="839"/>
      <c r="J357" s="816"/>
      <c r="K357" s="825"/>
      <c r="L357" s="825"/>
      <c r="M357" s="825"/>
      <c r="N357" s="825"/>
      <c r="O357" s="825"/>
      <c r="P357" s="825"/>
      <c r="Q357" s="825"/>
      <c r="R357" s="825"/>
      <c r="S357" s="825"/>
      <c r="T357" s="825"/>
      <c r="U357" s="825"/>
      <c r="V357" s="825"/>
      <c r="W357" s="825"/>
      <c r="X357" s="825"/>
      <c r="Y357" s="825"/>
      <c r="Z357" s="825"/>
      <c r="AA357" s="825"/>
    </row>
    <row r="358" spans="1:27" s="840" customFormat="1" ht="13.5" customHeight="1" x14ac:dyDescent="0.35">
      <c r="A358" s="816"/>
      <c r="C358" s="816"/>
      <c r="D358" s="838"/>
      <c r="E358" s="839"/>
      <c r="F358" s="839"/>
      <c r="G358" s="839"/>
      <c r="H358" s="839"/>
      <c r="J358" s="816"/>
      <c r="K358" s="825"/>
      <c r="L358" s="825"/>
      <c r="M358" s="825"/>
      <c r="N358" s="825"/>
      <c r="O358" s="825"/>
      <c r="P358" s="825"/>
      <c r="Q358" s="825"/>
      <c r="R358" s="825"/>
      <c r="S358" s="825"/>
      <c r="T358" s="825"/>
      <c r="U358" s="825"/>
      <c r="V358" s="825"/>
      <c r="W358" s="825"/>
      <c r="X358" s="825"/>
      <c r="Y358" s="825"/>
      <c r="Z358" s="825"/>
      <c r="AA358" s="825"/>
    </row>
    <row r="359" spans="1:27" s="840" customFormat="1" ht="13.5" customHeight="1" x14ac:dyDescent="0.35">
      <c r="A359" s="816"/>
      <c r="C359" s="816"/>
      <c r="D359" s="838"/>
      <c r="E359" s="839"/>
      <c r="F359" s="839"/>
      <c r="G359" s="839"/>
      <c r="H359" s="839"/>
      <c r="J359" s="816"/>
      <c r="K359" s="825"/>
      <c r="L359" s="825"/>
      <c r="M359" s="825"/>
      <c r="N359" s="825"/>
      <c r="O359" s="825"/>
      <c r="P359" s="825"/>
      <c r="Q359" s="825"/>
      <c r="R359" s="825"/>
      <c r="S359" s="825"/>
      <c r="T359" s="825"/>
      <c r="U359" s="825"/>
      <c r="V359" s="825"/>
      <c r="W359" s="825"/>
      <c r="X359" s="825"/>
      <c r="Y359" s="825"/>
      <c r="Z359" s="825"/>
      <c r="AA359" s="825"/>
    </row>
    <row r="360" spans="1:27" s="840" customFormat="1" ht="13.5" customHeight="1" x14ac:dyDescent="0.35">
      <c r="A360" s="816"/>
      <c r="C360" s="816"/>
      <c r="D360" s="838"/>
      <c r="E360" s="839"/>
      <c r="F360" s="839"/>
      <c r="G360" s="839"/>
      <c r="H360" s="839"/>
      <c r="J360" s="816"/>
      <c r="K360" s="825"/>
      <c r="L360" s="825"/>
      <c r="M360" s="825"/>
      <c r="N360" s="825"/>
      <c r="O360" s="825"/>
      <c r="P360" s="825"/>
      <c r="Q360" s="825"/>
      <c r="R360" s="825"/>
      <c r="S360" s="825"/>
      <c r="T360" s="825"/>
      <c r="U360" s="825"/>
      <c r="V360" s="825"/>
      <c r="W360" s="825"/>
      <c r="X360" s="825"/>
      <c r="Y360" s="825"/>
      <c r="Z360" s="825"/>
      <c r="AA360" s="825"/>
    </row>
    <row r="361" spans="1:27" s="840" customFormat="1" ht="13.5" customHeight="1" x14ac:dyDescent="0.35">
      <c r="A361" s="816"/>
      <c r="C361" s="816"/>
      <c r="D361" s="838"/>
      <c r="E361" s="839"/>
      <c r="F361" s="839"/>
      <c r="G361" s="839"/>
      <c r="H361" s="839"/>
      <c r="J361" s="816"/>
      <c r="K361" s="825"/>
      <c r="L361" s="825"/>
      <c r="M361" s="825"/>
      <c r="N361" s="825"/>
      <c r="O361" s="825"/>
      <c r="P361" s="825"/>
      <c r="Q361" s="825"/>
      <c r="R361" s="825"/>
      <c r="S361" s="825"/>
      <c r="T361" s="825"/>
      <c r="U361" s="825"/>
      <c r="V361" s="825"/>
      <c r="W361" s="825"/>
      <c r="X361" s="825"/>
      <c r="Y361" s="825"/>
      <c r="Z361" s="825"/>
      <c r="AA361" s="825"/>
    </row>
    <row r="362" spans="1:27" s="840" customFormat="1" ht="13.5" customHeight="1" x14ac:dyDescent="0.35">
      <c r="A362" s="816"/>
      <c r="C362" s="816"/>
      <c r="D362" s="838"/>
      <c r="E362" s="839"/>
      <c r="F362" s="839"/>
      <c r="G362" s="839"/>
      <c r="H362" s="839"/>
      <c r="J362" s="816"/>
      <c r="K362" s="825"/>
      <c r="L362" s="825"/>
      <c r="M362" s="825"/>
      <c r="N362" s="825"/>
      <c r="O362" s="825"/>
      <c r="P362" s="825"/>
      <c r="Q362" s="825"/>
      <c r="R362" s="825"/>
      <c r="S362" s="825"/>
      <c r="T362" s="825"/>
      <c r="U362" s="825"/>
      <c r="V362" s="825"/>
      <c r="W362" s="825"/>
      <c r="X362" s="825"/>
      <c r="Y362" s="825"/>
      <c r="Z362" s="825"/>
      <c r="AA362" s="825"/>
    </row>
    <row r="363" spans="1:27" s="840" customFormat="1" ht="13.5" customHeight="1" x14ac:dyDescent="0.35">
      <c r="A363" s="816"/>
      <c r="C363" s="816"/>
      <c r="D363" s="838"/>
      <c r="E363" s="839"/>
      <c r="F363" s="839"/>
      <c r="G363" s="839"/>
      <c r="H363" s="839"/>
      <c r="J363" s="816"/>
      <c r="K363" s="825"/>
      <c r="L363" s="825"/>
      <c r="M363" s="825"/>
      <c r="N363" s="825"/>
      <c r="O363" s="825"/>
      <c r="P363" s="825"/>
      <c r="Q363" s="825"/>
      <c r="R363" s="825"/>
      <c r="S363" s="825"/>
      <c r="T363" s="825"/>
      <c r="U363" s="825"/>
      <c r="V363" s="825"/>
      <c r="W363" s="825"/>
      <c r="X363" s="825"/>
      <c r="Y363" s="825"/>
      <c r="Z363" s="825"/>
      <c r="AA363" s="825"/>
    </row>
    <row r="364" spans="1:27" s="840" customFormat="1" ht="13.5" customHeight="1" x14ac:dyDescent="0.35">
      <c r="A364" s="816"/>
      <c r="C364" s="816"/>
      <c r="D364" s="838"/>
      <c r="E364" s="839"/>
      <c r="F364" s="839"/>
      <c r="G364" s="839"/>
      <c r="H364" s="839"/>
      <c r="J364" s="816"/>
      <c r="K364" s="825"/>
      <c r="L364" s="825"/>
      <c r="M364" s="825"/>
      <c r="N364" s="825"/>
      <c r="O364" s="825"/>
      <c r="P364" s="825"/>
      <c r="Q364" s="825"/>
      <c r="R364" s="825"/>
      <c r="S364" s="825"/>
      <c r="T364" s="825"/>
      <c r="U364" s="825"/>
      <c r="V364" s="825"/>
      <c r="W364" s="825"/>
      <c r="X364" s="825"/>
      <c r="Y364" s="825"/>
      <c r="Z364" s="825"/>
      <c r="AA364" s="825"/>
    </row>
    <row r="365" spans="1:27" s="840" customFormat="1" ht="13.5" customHeight="1" x14ac:dyDescent="0.35">
      <c r="A365" s="816"/>
      <c r="C365" s="816"/>
      <c r="D365" s="838"/>
      <c r="E365" s="839"/>
      <c r="F365" s="839"/>
      <c r="G365" s="839"/>
      <c r="H365" s="839"/>
      <c r="J365" s="816"/>
      <c r="K365" s="825"/>
      <c r="L365" s="825"/>
      <c r="M365" s="825"/>
      <c r="N365" s="825"/>
      <c r="O365" s="825"/>
      <c r="P365" s="825"/>
      <c r="Q365" s="825"/>
      <c r="R365" s="825"/>
      <c r="S365" s="825"/>
      <c r="T365" s="825"/>
      <c r="U365" s="825"/>
      <c r="V365" s="825"/>
      <c r="W365" s="825"/>
      <c r="X365" s="825"/>
      <c r="Y365" s="825"/>
      <c r="Z365" s="825"/>
      <c r="AA365" s="825"/>
    </row>
    <row r="366" spans="1:27" s="840" customFormat="1" ht="13.5" customHeight="1" x14ac:dyDescent="0.35">
      <c r="A366" s="816"/>
      <c r="C366" s="816"/>
      <c r="D366" s="838"/>
      <c r="E366" s="839"/>
      <c r="F366" s="839"/>
      <c r="G366" s="839"/>
      <c r="H366" s="839"/>
      <c r="J366" s="816"/>
      <c r="K366" s="825"/>
      <c r="L366" s="825"/>
      <c r="M366" s="825"/>
      <c r="N366" s="825"/>
      <c r="O366" s="825"/>
      <c r="P366" s="825"/>
      <c r="Q366" s="825"/>
      <c r="R366" s="825"/>
      <c r="S366" s="825"/>
      <c r="T366" s="825"/>
      <c r="U366" s="825"/>
      <c r="V366" s="825"/>
      <c r="W366" s="825"/>
      <c r="X366" s="825"/>
      <c r="Y366" s="825"/>
      <c r="Z366" s="825"/>
      <c r="AA366" s="825"/>
    </row>
    <row r="367" spans="1:27" s="840" customFormat="1" ht="13.5" customHeight="1" x14ac:dyDescent="0.35">
      <c r="A367" s="816"/>
      <c r="C367" s="816"/>
      <c r="D367" s="838"/>
      <c r="E367" s="839"/>
      <c r="F367" s="839"/>
      <c r="G367" s="839"/>
      <c r="H367" s="839"/>
      <c r="J367" s="816"/>
      <c r="K367" s="825"/>
      <c r="L367" s="825"/>
      <c r="M367" s="825"/>
      <c r="N367" s="825"/>
      <c r="O367" s="825"/>
      <c r="P367" s="825"/>
      <c r="Q367" s="825"/>
      <c r="R367" s="825"/>
      <c r="S367" s="825"/>
      <c r="T367" s="825"/>
      <c r="U367" s="825"/>
      <c r="V367" s="825"/>
      <c r="W367" s="825"/>
      <c r="X367" s="825"/>
      <c r="Y367" s="825"/>
      <c r="Z367" s="825"/>
      <c r="AA367" s="825"/>
    </row>
    <row r="368" spans="1:27" s="840" customFormat="1" ht="13.5" customHeight="1" x14ac:dyDescent="0.35">
      <c r="A368" s="816"/>
      <c r="C368" s="816"/>
      <c r="D368" s="838"/>
      <c r="E368" s="839"/>
      <c r="F368" s="839"/>
      <c r="G368" s="839"/>
      <c r="H368" s="839"/>
      <c r="J368" s="816"/>
      <c r="K368" s="825"/>
      <c r="L368" s="825"/>
      <c r="M368" s="825"/>
      <c r="N368" s="825"/>
      <c r="O368" s="825"/>
      <c r="P368" s="825"/>
      <c r="Q368" s="825"/>
      <c r="R368" s="825"/>
      <c r="S368" s="825"/>
      <c r="T368" s="825"/>
      <c r="U368" s="825"/>
      <c r="V368" s="825"/>
      <c r="W368" s="825"/>
      <c r="X368" s="825"/>
      <c r="Y368" s="825"/>
      <c r="Z368" s="825"/>
      <c r="AA368" s="825"/>
    </row>
    <row r="369" spans="1:27" s="840" customFormat="1" ht="13.5" customHeight="1" x14ac:dyDescent="0.35">
      <c r="A369" s="816"/>
      <c r="C369" s="816"/>
      <c r="D369" s="838"/>
      <c r="E369" s="839"/>
      <c r="F369" s="839"/>
      <c r="G369" s="839"/>
      <c r="H369" s="839"/>
      <c r="J369" s="816"/>
      <c r="K369" s="825"/>
      <c r="L369" s="825"/>
      <c r="M369" s="825"/>
      <c r="N369" s="825"/>
      <c r="O369" s="825"/>
      <c r="P369" s="825"/>
      <c r="Q369" s="825"/>
      <c r="R369" s="825"/>
      <c r="S369" s="825"/>
      <c r="T369" s="825"/>
      <c r="U369" s="825"/>
      <c r="V369" s="825"/>
      <c r="W369" s="825"/>
      <c r="X369" s="825"/>
      <c r="Y369" s="825"/>
      <c r="Z369" s="825"/>
      <c r="AA369" s="825"/>
    </row>
    <row r="370" spans="1:27" s="840" customFormat="1" ht="13.5" customHeight="1" x14ac:dyDescent="0.35">
      <c r="A370" s="816"/>
      <c r="C370" s="816"/>
      <c r="D370" s="838"/>
      <c r="E370" s="839"/>
      <c r="F370" s="839"/>
      <c r="G370" s="839"/>
      <c r="H370" s="839"/>
      <c r="J370" s="816"/>
      <c r="K370" s="825"/>
      <c r="L370" s="825"/>
      <c r="M370" s="825"/>
      <c r="N370" s="825"/>
      <c r="O370" s="825"/>
      <c r="P370" s="825"/>
      <c r="Q370" s="825"/>
      <c r="R370" s="825"/>
      <c r="S370" s="825"/>
      <c r="T370" s="825"/>
      <c r="U370" s="825"/>
      <c r="V370" s="825"/>
      <c r="W370" s="825"/>
      <c r="X370" s="825"/>
      <c r="Y370" s="825"/>
      <c r="Z370" s="825"/>
      <c r="AA370" s="825"/>
    </row>
    <row r="371" spans="1:27" s="840" customFormat="1" ht="13.5" customHeight="1" x14ac:dyDescent="0.35">
      <c r="A371" s="816"/>
      <c r="C371" s="816"/>
      <c r="D371" s="838"/>
      <c r="E371" s="839"/>
      <c r="F371" s="839"/>
      <c r="G371" s="839"/>
      <c r="H371" s="839"/>
      <c r="J371" s="816"/>
      <c r="K371" s="825"/>
      <c r="L371" s="825"/>
      <c r="M371" s="825"/>
      <c r="N371" s="825"/>
      <c r="O371" s="825"/>
      <c r="P371" s="825"/>
      <c r="Q371" s="825"/>
      <c r="R371" s="825"/>
      <c r="S371" s="825"/>
      <c r="T371" s="825"/>
      <c r="U371" s="825"/>
      <c r="V371" s="825"/>
      <c r="W371" s="825"/>
      <c r="X371" s="825"/>
      <c r="Y371" s="825"/>
      <c r="Z371" s="825"/>
      <c r="AA371" s="825"/>
    </row>
    <row r="372" spans="1:27" s="840" customFormat="1" ht="13.5" customHeight="1" x14ac:dyDescent="0.35">
      <c r="A372" s="816"/>
      <c r="C372" s="816"/>
      <c r="D372" s="838"/>
      <c r="E372" s="839"/>
      <c r="F372" s="839"/>
      <c r="G372" s="839"/>
      <c r="H372" s="839"/>
      <c r="J372" s="816"/>
      <c r="K372" s="825"/>
      <c r="L372" s="825"/>
      <c r="M372" s="825"/>
      <c r="N372" s="825"/>
      <c r="O372" s="825"/>
      <c r="P372" s="825"/>
      <c r="Q372" s="825"/>
      <c r="R372" s="825"/>
      <c r="S372" s="825"/>
      <c r="T372" s="825"/>
      <c r="U372" s="825"/>
      <c r="V372" s="825"/>
      <c r="W372" s="825"/>
      <c r="X372" s="825"/>
      <c r="Y372" s="825"/>
      <c r="Z372" s="825"/>
      <c r="AA372" s="825"/>
    </row>
    <row r="373" spans="1:27" s="840" customFormat="1" ht="13.5" customHeight="1" x14ac:dyDescent="0.35">
      <c r="A373" s="816"/>
      <c r="C373" s="816"/>
      <c r="D373" s="838"/>
      <c r="E373" s="839"/>
      <c r="F373" s="839"/>
      <c r="G373" s="839"/>
      <c r="H373" s="839"/>
      <c r="J373" s="816"/>
      <c r="K373" s="825"/>
      <c r="L373" s="825"/>
      <c r="M373" s="825"/>
      <c r="N373" s="825"/>
      <c r="O373" s="825"/>
      <c r="P373" s="825"/>
      <c r="Q373" s="825"/>
      <c r="R373" s="825"/>
      <c r="S373" s="825"/>
      <c r="T373" s="825"/>
      <c r="U373" s="825"/>
      <c r="V373" s="825"/>
      <c r="W373" s="825"/>
      <c r="X373" s="825"/>
      <c r="Y373" s="825"/>
      <c r="Z373" s="825"/>
      <c r="AA373" s="825"/>
    </row>
    <row r="374" spans="1:27" s="840" customFormat="1" ht="13.5" customHeight="1" x14ac:dyDescent="0.35">
      <c r="A374" s="816"/>
      <c r="C374" s="816"/>
      <c r="D374" s="838"/>
      <c r="E374" s="839"/>
      <c r="F374" s="839"/>
      <c r="G374" s="839"/>
      <c r="H374" s="839"/>
      <c r="J374" s="816"/>
      <c r="K374" s="825"/>
      <c r="L374" s="825"/>
      <c r="M374" s="825"/>
      <c r="N374" s="825"/>
      <c r="O374" s="825"/>
      <c r="P374" s="825"/>
      <c r="Q374" s="825"/>
      <c r="R374" s="825"/>
      <c r="S374" s="825"/>
      <c r="T374" s="825"/>
      <c r="U374" s="825"/>
      <c r="V374" s="825"/>
      <c r="W374" s="825"/>
      <c r="X374" s="825"/>
      <c r="Y374" s="825"/>
      <c r="Z374" s="825"/>
      <c r="AA374" s="825"/>
    </row>
    <row r="375" spans="1:27" s="840" customFormat="1" ht="13.5" customHeight="1" x14ac:dyDescent="0.35">
      <c r="A375" s="816"/>
      <c r="C375" s="816"/>
      <c r="D375" s="838"/>
      <c r="E375" s="839"/>
      <c r="F375" s="839"/>
      <c r="G375" s="839"/>
      <c r="H375" s="839"/>
      <c r="J375" s="816"/>
      <c r="K375" s="825"/>
      <c r="L375" s="825"/>
      <c r="M375" s="825"/>
      <c r="N375" s="825"/>
      <c r="O375" s="825"/>
      <c r="P375" s="825"/>
      <c r="Q375" s="825"/>
      <c r="R375" s="825"/>
      <c r="S375" s="825"/>
      <c r="T375" s="825"/>
      <c r="U375" s="825"/>
      <c r="V375" s="825"/>
      <c r="W375" s="825"/>
      <c r="X375" s="825"/>
      <c r="Y375" s="825"/>
      <c r="Z375" s="825"/>
      <c r="AA375" s="825"/>
    </row>
    <row r="376" spans="1:27" s="840" customFormat="1" ht="13.5" customHeight="1" x14ac:dyDescent="0.35">
      <c r="A376" s="816"/>
      <c r="C376" s="816"/>
      <c r="D376" s="838"/>
      <c r="E376" s="839"/>
      <c r="F376" s="839"/>
      <c r="G376" s="839"/>
      <c r="H376" s="839"/>
      <c r="J376" s="816"/>
      <c r="K376" s="825"/>
      <c r="L376" s="825"/>
      <c r="M376" s="825"/>
      <c r="N376" s="825"/>
      <c r="O376" s="825"/>
      <c r="P376" s="825"/>
      <c r="Q376" s="825"/>
      <c r="R376" s="825"/>
      <c r="S376" s="825"/>
      <c r="T376" s="825"/>
      <c r="U376" s="825"/>
      <c r="V376" s="825"/>
      <c r="W376" s="825"/>
      <c r="X376" s="825"/>
      <c r="Y376" s="825"/>
      <c r="Z376" s="825"/>
      <c r="AA376" s="825"/>
    </row>
    <row r="377" spans="1:27" s="840" customFormat="1" ht="13.5" customHeight="1" x14ac:dyDescent="0.35">
      <c r="A377" s="816"/>
      <c r="C377" s="816"/>
      <c r="D377" s="838"/>
      <c r="E377" s="839"/>
      <c r="F377" s="839"/>
      <c r="G377" s="839"/>
      <c r="H377" s="839"/>
      <c r="J377" s="816"/>
      <c r="K377" s="825"/>
      <c r="L377" s="825"/>
      <c r="M377" s="825"/>
      <c r="N377" s="825"/>
      <c r="O377" s="825"/>
      <c r="P377" s="825"/>
      <c r="Q377" s="825"/>
      <c r="R377" s="825"/>
      <c r="S377" s="825"/>
      <c r="T377" s="825"/>
      <c r="U377" s="825"/>
      <c r="V377" s="825"/>
      <c r="W377" s="825"/>
      <c r="X377" s="825"/>
      <c r="Y377" s="825"/>
      <c r="Z377" s="825"/>
      <c r="AA377" s="825"/>
    </row>
    <row r="378" spans="1:27" s="840" customFormat="1" ht="13.5" customHeight="1" x14ac:dyDescent="0.35">
      <c r="A378" s="816"/>
      <c r="C378" s="816"/>
      <c r="D378" s="838"/>
      <c r="E378" s="839"/>
      <c r="F378" s="839"/>
      <c r="G378" s="839"/>
      <c r="H378" s="839"/>
      <c r="J378" s="816"/>
      <c r="K378" s="825"/>
      <c r="L378" s="825"/>
      <c r="M378" s="825"/>
      <c r="N378" s="825"/>
      <c r="O378" s="825"/>
      <c r="P378" s="825"/>
      <c r="Q378" s="825"/>
      <c r="R378" s="825"/>
      <c r="S378" s="825"/>
      <c r="T378" s="825"/>
      <c r="U378" s="825"/>
      <c r="V378" s="825"/>
      <c r="W378" s="825"/>
      <c r="X378" s="825"/>
      <c r="Y378" s="825"/>
      <c r="Z378" s="825"/>
      <c r="AA378" s="825"/>
    </row>
    <row r="379" spans="1:27" s="840" customFormat="1" ht="13.5" customHeight="1" x14ac:dyDescent="0.35">
      <c r="A379" s="816"/>
      <c r="C379" s="816"/>
      <c r="D379" s="838"/>
      <c r="E379" s="839"/>
      <c r="F379" s="839"/>
      <c r="G379" s="839"/>
      <c r="H379" s="839"/>
      <c r="J379" s="816"/>
      <c r="K379" s="825"/>
      <c r="L379" s="825"/>
      <c r="M379" s="825"/>
      <c r="N379" s="825"/>
      <c r="O379" s="825"/>
      <c r="P379" s="825"/>
      <c r="Q379" s="825"/>
      <c r="R379" s="825"/>
      <c r="S379" s="825"/>
      <c r="T379" s="825"/>
      <c r="U379" s="825"/>
      <c r="V379" s="825"/>
      <c r="W379" s="825"/>
      <c r="X379" s="825"/>
      <c r="Y379" s="825"/>
      <c r="Z379" s="825"/>
      <c r="AA379" s="825"/>
    </row>
    <row r="380" spans="1:27" s="840" customFormat="1" ht="13.5" customHeight="1" x14ac:dyDescent="0.35">
      <c r="A380" s="816"/>
      <c r="C380" s="816"/>
      <c r="D380" s="838"/>
      <c r="E380" s="839"/>
      <c r="F380" s="839"/>
      <c r="G380" s="839"/>
      <c r="H380" s="839"/>
      <c r="J380" s="816"/>
      <c r="K380" s="825"/>
      <c r="L380" s="825"/>
      <c r="M380" s="825"/>
      <c r="N380" s="825"/>
      <c r="O380" s="825"/>
      <c r="P380" s="825"/>
      <c r="Q380" s="825"/>
      <c r="R380" s="825"/>
      <c r="S380" s="825"/>
      <c r="T380" s="825"/>
      <c r="U380" s="825"/>
      <c r="V380" s="825"/>
      <c r="W380" s="825"/>
      <c r="X380" s="825"/>
      <c r="Y380" s="825"/>
      <c r="Z380" s="825"/>
      <c r="AA380" s="825"/>
    </row>
    <row r="381" spans="1:27" s="840" customFormat="1" ht="13.5" customHeight="1" x14ac:dyDescent="0.35">
      <c r="A381" s="816"/>
      <c r="C381" s="816"/>
      <c r="D381" s="838"/>
      <c r="E381" s="839"/>
      <c r="F381" s="839"/>
      <c r="G381" s="839"/>
      <c r="H381" s="839"/>
      <c r="J381" s="816"/>
      <c r="K381" s="825"/>
      <c r="L381" s="825"/>
      <c r="M381" s="825"/>
      <c r="N381" s="825"/>
      <c r="O381" s="825"/>
      <c r="P381" s="825"/>
      <c r="Q381" s="825"/>
      <c r="R381" s="825"/>
      <c r="S381" s="825"/>
      <c r="T381" s="825"/>
      <c r="U381" s="825"/>
      <c r="V381" s="825"/>
      <c r="W381" s="825"/>
      <c r="X381" s="825"/>
      <c r="Y381" s="825"/>
      <c r="Z381" s="825"/>
      <c r="AA381" s="825"/>
    </row>
    <row r="382" spans="1:27" s="840" customFormat="1" ht="13.5" customHeight="1" x14ac:dyDescent="0.35">
      <c r="A382" s="816"/>
      <c r="C382" s="816"/>
      <c r="D382" s="838"/>
      <c r="E382" s="839"/>
      <c r="F382" s="839"/>
      <c r="G382" s="839"/>
      <c r="H382" s="839"/>
      <c r="J382" s="816"/>
      <c r="K382" s="825"/>
      <c r="L382" s="825"/>
      <c r="M382" s="825"/>
      <c r="N382" s="825"/>
      <c r="O382" s="825"/>
      <c r="P382" s="825"/>
      <c r="Q382" s="825"/>
      <c r="R382" s="825"/>
      <c r="S382" s="825"/>
      <c r="T382" s="825"/>
      <c r="U382" s="825"/>
      <c r="V382" s="825"/>
      <c r="W382" s="825"/>
      <c r="X382" s="825"/>
      <c r="Y382" s="825"/>
      <c r="Z382" s="825"/>
      <c r="AA382" s="825"/>
    </row>
    <row r="383" spans="1:27" s="840" customFormat="1" ht="13.5" customHeight="1" x14ac:dyDescent="0.35">
      <c r="A383" s="816"/>
      <c r="C383" s="816"/>
      <c r="D383" s="838"/>
      <c r="E383" s="839"/>
      <c r="F383" s="839"/>
      <c r="G383" s="839"/>
      <c r="H383" s="839"/>
      <c r="J383" s="816"/>
      <c r="K383" s="825"/>
      <c r="L383" s="825"/>
      <c r="M383" s="825"/>
      <c r="N383" s="825"/>
      <c r="O383" s="825"/>
      <c r="P383" s="825"/>
      <c r="Q383" s="825"/>
      <c r="R383" s="825"/>
      <c r="S383" s="825"/>
      <c r="T383" s="825"/>
      <c r="U383" s="825"/>
      <c r="V383" s="825"/>
      <c r="W383" s="825"/>
      <c r="X383" s="825"/>
      <c r="Y383" s="825"/>
      <c r="Z383" s="825"/>
      <c r="AA383" s="825"/>
    </row>
    <row r="384" spans="1:27" s="840" customFormat="1" ht="13.5" customHeight="1" x14ac:dyDescent="0.35">
      <c r="A384" s="816"/>
      <c r="C384" s="816"/>
      <c r="D384" s="838"/>
      <c r="E384" s="839"/>
      <c r="F384" s="839"/>
      <c r="G384" s="839"/>
      <c r="H384" s="839"/>
      <c r="J384" s="816"/>
      <c r="K384" s="825"/>
      <c r="L384" s="825"/>
      <c r="M384" s="825"/>
      <c r="N384" s="825"/>
      <c r="O384" s="825"/>
      <c r="P384" s="825"/>
      <c r="Q384" s="825"/>
      <c r="R384" s="825"/>
      <c r="S384" s="825"/>
      <c r="T384" s="825"/>
      <c r="U384" s="825"/>
      <c r="V384" s="825"/>
      <c r="W384" s="825"/>
      <c r="X384" s="825"/>
      <c r="Y384" s="825"/>
      <c r="Z384" s="825"/>
      <c r="AA384" s="825"/>
    </row>
    <row r="385" spans="1:27" s="840" customFormat="1" ht="13.5" customHeight="1" x14ac:dyDescent="0.35">
      <c r="A385" s="816"/>
      <c r="C385" s="816"/>
      <c r="D385" s="838"/>
      <c r="E385" s="839"/>
      <c r="F385" s="839"/>
      <c r="G385" s="839"/>
      <c r="H385" s="839"/>
      <c r="J385" s="816"/>
      <c r="K385" s="825"/>
      <c r="L385" s="825"/>
      <c r="M385" s="825"/>
      <c r="N385" s="825"/>
      <c r="O385" s="825"/>
      <c r="P385" s="825"/>
      <c r="Q385" s="825"/>
      <c r="R385" s="825"/>
      <c r="S385" s="825"/>
      <c r="T385" s="825"/>
      <c r="U385" s="825"/>
      <c r="V385" s="825"/>
      <c r="W385" s="825"/>
      <c r="X385" s="825"/>
      <c r="Y385" s="825"/>
      <c r="Z385" s="825"/>
      <c r="AA385" s="825"/>
    </row>
    <row r="386" spans="1:27" s="840" customFormat="1" ht="13.5" customHeight="1" x14ac:dyDescent="0.35">
      <c r="A386" s="816"/>
      <c r="C386" s="816"/>
      <c r="D386" s="838"/>
      <c r="E386" s="839"/>
      <c r="F386" s="839"/>
      <c r="G386" s="839"/>
      <c r="H386" s="839"/>
      <c r="J386" s="816"/>
      <c r="K386" s="825"/>
      <c r="L386" s="825"/>
      <c r="M386" s="825"/>
      <c r="N386" s="825"/>
      <c r="O386" s="825"/>
      <c r="P386" s="825"/>
      <c r="Q386" s="825"/>
      <c r="R386" s="825"/>
      <c r="S386" s="825"/>
      <c r="T386" s="825"/>
      <c r="U386" s="825"/>
      <c r="V386" s="825"/>
      <c r="W386" s="825"/>
      <c r="X386" s="825"/>
      <c r="Y386" s="825"/>
      <c r="Z386" s="825"/>
      <c r="AA386" s="825"/>
    </row>
    <row r="387" spans="1:27" s="840" customFormat="1" ht="13.5" customHeight="1" x14ac:dyDescent="0.35">
      <c r="A387" s="816"/>
      <c r="C387" s="816"/>
      <c r="D387" s="838"/>
      <c r="E387" s="839"/>
      <c r="F387" s="839"/>
      <c r="G387" s="839"/>
      <c r="H387" s="839"/>
      <c r="J387" s="816"/>
      <c r="K387" s="825"/>
      <c r="L387" s="825"/>
      <c r="M387" s="825"/>
      <c r="N387" s="825"/>
      <c r="O387" s="825"/>
      <c r="P387" s="825"/>
      <c r="Q387" s="825"/>
      <c r="R387" s="825"/>
      <c r="S387" s="825"/>
      <c r="T387" s="825"/>
      <c r="U387" s="825"/>
      <c r="V387" s="825"/>
      <c r="W387" s="825"/>
      <c r="X387" s="825"/>
      <c r="Y387" s="825"/>
      <c r="Z387" s="825"/>
      <c r="AA387" s="825"/>
    </row>
    <row r="388" spans="1:27" s="840" customFormat="1" ht="13.5" customHeight="1" x14ac:dyDescent="0.35">
      <c r="A388" s="816"/>
      <c r="C388" s="816"/>
      <c r="D388" s="838"/>
      <c r="E388" s="839"/>
      <c r="F388" s="839"/>
      <c r="G388" s="839"/>
      <c r="H388" s="839"/>
      <c r="J388" s="816"/>
      <c r="K388" s="825"/>
      <c r="L388" s="825"/>
      <c r="M388" s="825"/>
      <c r="N388" s="825"/>
      <c r="O388" s="825"/>
      <c r="P388" s="825"/>
      <c r="Q388" s="825"/>
      <c r="R388" s="825"/>
      <c r="S388" s="825"/>
      <c r="T388" s="825"/>
      <c r="U388" s="825"/>
      <c r="V388" s="825"/>
      <c r="W388" s="825"/>
      <c r="X388" s="825"/>
      <c r="Y388" s="825"/>
      <c r="Z388" s="825"/>
      <c r="AA388" s="825"/>
    </row>
    <row r="389" spans="1:27" s="840" customFormat="1" ht="13.5" customHeight="1" x14ac:dyDescent="0.35">
      <c r="A389" s="816"/>
      <c r="C389" s="816"/>
      <c r="D389" s="838"/>
      <c r="E389" s="839"/>
      <c r="F389" s="839"/>
      <c r="G389" s="839"/>
      <c r="H389" s="839"/>
      <c r="J389" s="816"/>
      <c r="K389" s="825"/>
      <c r="L389" s="825"/>
      <c r="M389" s="825"/>
      <c r="N389" s="825"/>
      <c r="O389" s="825"/>
      <c r="P389" s="825"/>
      <c r="Q389" s="825"/>
      <c r="R389" s="825"/>
      <c r="S389" s="825"/>
      <c r="T389" s="825"/>
      <c r="U389" s="825"/>
      <c r="V389" s="825"/>
      <c r="W389" s="825"/>
      <c r="X389" s="825"/>
      <c r="Y389" s="825"/>
      <c r="Z389" s="825"/>
      <c r="AA389" s="825"/>
    </row>
    <row r="390" spans="1:27" s="840" customFormat="1" ht="13.5" customHeight="1" x14ac:dyDescent="0.35">
      <c r="A390" s="816"/>
      <c r="C390" s="816"/>
      <c r="D390" s="838"/>
      <c r="E390" s="839"/>
      <c r="F390" s="839"/>
      <c r="G390" s="839"/>
      <c r="H390" s="839"/>
      <c r="J390" s="816"/>
      <c r="K390" s="825"/>
      <c r="L390" s="825"/>
      <c r="M390" s="825"/>
      <c r="N390" s="825"/>
      <c r="O390" s="825"/>
      <c r="P390" s="825"/>
      <c r="Q390" s="825"/>
      <c r="R390" s="825"/>
      <c r="S390" s="825"/>
      <c r="T390" s="825"/>
      <c r="U390" s="825"/>
      <c r="V390" s="825"/>
      <c r="W390" s="825"/>
      <c r="X390" s="825"/>
      <c r="Y390" s="825"/>
      <c r="Z390" s="825"/>
      <c r="AA390" s="825"/>
    </row>
    <row r="391" spans="1:27" s="840" customFormat="1" ht="13.5" customHeight="1" x14ac:dyDescent="0.35">
      <c r="A391" s="816"/>
      <c r="C391" s="816"/>
      <c r="D391" s="838"/>
      <c r="E391" s="839"/>
      <c r="F391" s="839"/>
      <c r="G391" s="839"/>
      <c r="H391" s="839"/>
      <c r="J391" s="816"/>
      <c r="K391" s="825"/>
      <c r="L391" s="825"/>
      <c r="M391" s="825"/>
      <c r="N391" s="825"/>
      <c r="O391" s="825"/>
      <c r="P391" s="825"/>
      <c r="Q391" s="825"/>
      <c r="R391" s="825"/>
      <c r="S391" s="825"/>
      <c r="T391" s="825"/>
      <c r="U391" s="825"/>
      <c r="V391" s="825"/>
      <c r="W391" s="825"/>
      <c r="X391" s="825"/>
      <c r="Y391" s="825"/>
      <c r="Z391" s="825"/>
      <c r="AA391" s="825"/>
    </row>
    <row r="392" spans="1:27" s="840" customFormat="1" ht="13.5" customHeight="1" x14ac:dyDescent="0.35">
      <c r="A392" s="816"/>
      <c r="C392" s="816"/>
      <c r="D392" s="838"/>
      <c r="E392" s="839"/>
      <c r="F392" s="839"/>
      <c r="G392" s="839"/>
      <c r="H392" s="839"/>
      <c r="J392" s="816"/>
      <c r="K392" s="825"/>
      <c r="L392" s="825"/>
      <c r="M392" s="825"/>
      <c r="N392" s="825"/>
      <c r="O392" s="825"/>
      <c r="P392" s="825"/>
      <c r="Q392" s="825"/>
      <c r="R392" s="825"/>
      <c r="S392" s="825"/>
      <c r="T392" s="825"/>
      <c r="U392" s="825"/>
      <c r="V392" s="825"/>
      <c r="W392" s="825"/>
      <c r="X392" s="825"/>
      <c r="Y392" s="825"/>
      <c r="Z392" s="825"/>
      <c r="AA392" s="825"/>
    </row>
    <row r="393" spans="1:27" s="840" customFormat="1" ht="13.5" customHeight="1" x14ac:dyDescent="0.35">
      <c r="A393" s="816"/>
      <c r="C393" s="816"/>
      <c r="D393" s="838"/>
      <c r="E393" s="839"/>
      <c r="F393" s="839"/>
      <c r="G393" s="839"/>
      <c r="H393" s="839"/>
      <c r="J393" s="816"/>
      <c r="K393" s="825"/>
      <c r="L393" s="825"/>
      <c r="M393" s="825"/>
      <c r="N393" s="825"/>
      <c r="O393" s="825"/>
      <c r="P393" s="825"/>
      <c r="Q393" s="825"/>
      <c r="R393" s="825"/>
      <c r="S393" s="825"/>
      <c r="T393" s="825"/>
      <c r="U393" s="825"/>
      <c r="V393" s="825"/>
      <c r="W393" s="825"/>
      <c r="X393" s="825"/>
      <c r="Y393" s="825"/>
      <c r="Z393" s="825"/>
      <c r="AA393" s="825"/>
    </row>
    <row r="394" spans="1:27" s="840" customFormat="1" ht="13.5" customHeight="1" x14ac:dyDescent="0.35">
      <c r="A394" s="816"/>
      <c r="C394" s="816"/>
      <c r="D394" s="838"/>
      <c r="E394" s="839"/>
      <c r="F394" s="839"/>
      <c r="G394" s="839"/>
      <c r="H394" s="839"/>
      <c r="J394" s="816"/>
      <c r="K394" s="825"/>
      <c r="L394" s="825"/>
      <c r="M394" s="825"/>
      <c r="N394" s="825"/>
      <c r="O394" s="825"/>
      <c r="P394" s="825"/>
      <c r="Q394" s="825"/>
      <c r="R394" s="825"/>
      <c r="S394" s="825"/>
      <c r="T394" s="825"/>
      <c r="U394" s="825"/>
      <c r="V394" s="825"/>
      <c r="W394" s="825"/>
      <c r="X394" s="825"/>
      <c r="Y394" s="825"/>
      <c r="Z394" s="825"/>
      <c r="AA394" s="825"/>
    </row>
    <row r="395" spans="1:27" s="840" customFormat="1" ht="13.5" customHeight="1" x14ac:dyDescent="0.35">
      <c r="A395" s="816"/>
      <c r="C395" s="816"/>
      <c r="D395" s="838"/>
      <c r="E395" s="839"/>
      <c r="F395" s="839"/>
      <c r="G395" s="839"/>
      <c r="H395" s="839"/>
      <c r="J395" s="816"/>
      <c r="K395" s="825"/>
      <c r="L395" s="825"/>
      <c r="M395" s="825"/>
      <c r="N395" s="825"/>
      <c r="O395" s="825"/>
      <c r="P395" s="825"/>
      <c r="Q395" s="825"/>
      <c r="R395" s="825"/>
      <c r="S395" s="825"/>
      <c r="T395" s="825"/>
      <c r="U395" s="825"/>
      <c r="V395" s="825"/>
      <c r="W395" s="825"/>
      <c r="X395" s="825"/>
      <c r="Y395" s="825"/>
      <c r="Z395" s="825"/>
      <c r="AA395" s="825"/>
    </row>
    <row r="396" spans="1:27" s="840" customFormat="1" ht="13.5" customHeight="1" x14ac:dyDescent="0.35">
      <c r="A396" s="816"/>
      <c r="C396" s="816"/>
      <c r="D396" s="838"/>
      <c r="E396" s="839"/>
      <c r="F396" s="839"/>
      <c r="G396" s="839"/>
      <c r="H396" s="839"/>
      <c r="J396" s="816"/>
      <c r="K396" s="825"/>
      <c r="L396" s="825"/>
      <c r="M396" s="825"/>
      <c r="N396" s="825"/>
      <c r="O396" s="825"/>
      <c r="P396" s="825"/>
      <c r="Q396" s="825"/>
      <c r="R396" s="825"/>
      <c r="S396" s="825"/>
      <c r="T396" s="825"/>
      <c r="U396" s="825"/>
      <c r="V396" s="825"/>
      <c r="W396" s="825"/>
      <c r="X396" s="825"/>
      <c r="Y396" s="825"/>
      <c r="Z396" s="825"/>
      <c r="AA396" s="825"/>
    </row>
    <row r="397" spans="1:27" s="840" customFormat="1" ht="13.5" customHeight="1" x14ac:dyDescent="0.35">
      <c r="A397" s="816"/>
      <c r="C397" s="816"/>
      <c r="D397" s="838"/>
      <c r="E397" s="839"/>
      <c r="F397" s="839"/>
      <c r="G397" s="839"/>
      <c r="H397" s="839"/>
      <c r="J397" s="816"/>
      <c r="K397" s="825"/>
      <c r="L397" s="825"/>
      <c r="M397" s="825"/>
      <c r="N397" s="825"/>
      <c r="O397" s="825"/>
      <c r="P397" s="825"/>
      <c r="Q397" s="825"/>
      <c r="R397" s="825"/>
      <c r="S397" s="825"/>
      <c r="T397" s="825"/>
      <c r="U397" s="825"/>
      <c r="V397" s="825"/>
      <c r="W397" s="825"/>
      <c r="X397" s="825"/>
      <c r="Y397" s="825"/>
      <c r="Z397" s="825"/>
      <c r="AA397" s="825"/>
    </row>
    <row r="398" spans="1:27" s="840" customFormat="1" ht="13.5" customHeight="1" x14ac:dyDescent="0.35">
      <c r="A398" s="816"/>
      <c r="C398" s="816"/>
      <c r="D398" s="838"/>
      <c r="E398" s="839"/>
      <c r="F398" s="839"/>
      <c r="G398" s="839"/>
      <c r="H398" s="839"/>
      <c r="J398" s="816"/>
      <c r="K398" s="825"/>
      <c r="L398" s="825"/>
      <c r="M398" s="825"/>
      <c r="N398" s="825"/>
      <c r="O398" s="825"/>
      <c r="P398" s="825"/>
      <c r="Q398" s="825"/>
      <c r="R398" s="825"/>
      <c r="S398" s="825"/>
      <c r="T398" s="825"/>
      <c r="U398" s="825"/>
      <c r="V398" s="825"/>
      <c r="W398" s="825"/>
      <c r="X398" s="825"/>
      <c r="Y398" s="825"/>
      <c r="Z398" s="825"/>
      <c r="AA398" s="825"/>
    </row>
    <row r="399" spans="1:27" s="840" customFormat="1" ht="13.5" customHeight="1" x14ac:dyDescent="0.35">
      <c r="A399" s="816"/>
      <c r="C399" s="816"/>
      <c r="D399" s="838"/>
      <c r="E399" s="839"/>
      <c r="F399" s="839"/>
      <c r="G399" s="839"/>
      <c r="H399" s="839"/>
      <c r="J399" s="816"/>
      <c r="K399" s="825"/>
      <c r="L399" s="825"/>
      <c r="M399" s="825"/>
      <c r="N399" s="825"/>
      <c r="O399" s="825"/>
      <c r="P399" s="825"/>
      <c r="Q399" s="825"/>
      <c r="R399" s="825"/>
      <c r="S399" s="825"/>
      <c r="T399" s="825"/>
      <c r="U399" s="825"/>
      <c r="V399" s="825"/>
      <c r="W399" s="825"/>
      <c r="X399" s="825"/>
      <c r="Y399" s="825"/>
      <c r="Z399" s="825"/>
      <c r="AA399" s="825"/>
    </row>
    <row r="400" spans="1:27" s="840" customFormat="1" ht="13.5" customHeight="1" x14ac:dyDescent="0.35">
      <c r="A400" s="816"/>
      <c r="C400" s="816"/>
      <c r="D400" s="838"/>
      <c r="E400" s="839"/>
      <c r="F400" s="839"/>
      <c r="G400" s="839"/>
      <c r="H400" s="839"/>
      <c r="J400" s="816"/>
      <c r="K400" s="825"/>
      <c r="L400" s="825"/>
      <c r="M400" s="825"/>
      <c r="N400" s="825"/>
      <c r="O400" s="825"/>
      <c r="P400" s="825"/>
      <c r="Q400" s="825"/>
      <c r="R400" s="825"/>
      <c r="S400" s="825"/>
      <c r="T400" s="825"/>
      <c r="U400" s="825"/>
      <c r="V400" s="825"/>
      <c r="W400" s="825"/>
      <c r="X400" s="825"/>
      <c r="Y400" s="825"/>
      <c r="Z400" s="825"/>
      <c r="AA400" s="825"/>
    </row>
    <row r="401" spans="1:27" s="840" customFormat="1" ht="13.5" customHeight="1" x14ac:dyDescent="0.35">
      <c r="A401" s="816"/>
      <c r="C401" s="816"/>
      <c r="D401" s="838"/>
      <c r="E401" s="839"/>
      <c r="F401" s="839"/>
      <c r="G401" s="839"/>
      <c r="H401" s="839"/>
      <c r="J401" s="816"/>
      <c r="K401" s="825"/>
      <c r="L401" s="825"/>
      <c r="M401" s="825"/>
      <c r="N401" s="825"/>
      <c r="O401" s="825"/>
      <c r="P401" s="825"/>
      <c r="Q401" s="825"/>
      <c r="R401" s="825"/>
      <c r="S401" s="825"/>
      <c r="T401" s="825"/>
      <c r="U401" s="825"/>
      <c r="V401" s="825"/>
      <c r="W401" s="825"/>
      <c r="X401" s="825"/>
      <c r="Y401" s="825"/>
      <c r="Z401" s="825"/>
      <c r="AA401" s="825"/>
    </row>
    <row r="402" spans="1:27" s="840" customFormat="1" ht="13.5" customHeight="1" x14ac:dyDescent="0.35">
      <c r="A402" s="816"/>
      <c r="C402" s="816"/>
      <c r="D402" s="838"/>
      <c r="E402" s="839"/>
      <c r="F402" s="839"/>
      <c r="G402" s="839"/>
      <c r="H402" s="839"/>
      <c r="J402" s="816"/>
      <c r="K402" s="825"/>
      <c r="L402" s="825"/>
      <c r="M402" s="825"/>
      <c r="N402" s="825"/>
      <c r="O402" s="825"/>
      <c r="P402" s="825"/>
      <c r="Q402" s="825"/>
      <c r="R402" s="825"/>
      <c r="S402" s="825"/>
      <c r="T402" s="825"/>
      <c r="U402" s="825"/>
      <c r="V402" s="825"/>
      <c r="W402" s="825"/>
      <c r="X402" s="825"/>
      <c r="Y402" s="825"/>
      <c r="Z402" s="825"/>
      <c r="AA402" s="825"/>
    </row>
    <row r="403" spans="1:27" s="840" customFormat="1" ht="13.5" customHeight="1" x14ac:dyDescent="0.35">
      <c r="A403" s="816"/>
      <c r="C403" s="816"/>
      <c r="D403" s="838"/>
      <c r="E403" s="839"/>
      <c r="F403" s="839"/>
      <c r="G403" s="839"/>
      <c r="H403" s="839"/>
      <c r="J403" s="816"/>
      <c r="K403" s="825"/>
      <c r="L403" s="825"/>
      <c r="M403" s="825"/>
      <c r="N403" s="825"/>
      <c r="O403" s="825"/>
      <c r="P403" s="825"/>
      <c r="Q403" s="825"/>
      <c r="R403" s="825"/>
      <c r="S403" s="825"/>
      <c r="T403" s="825"/>
      <c r="U403" s="825"/>
      <c r="V403" s="825"/>
      <c r="W403" s="825"/>
      <c r="X403" s="825"/>
      <c r="Y403" s="825"/>
      <c r="Z403" s="825"/>
      <c r="AA403" s="825"/>
    </row>
    <row r="404" spans="1:27" s="840" customFormat="1" ht="13.5" customHeight="1" x14ac:dyDescent="0.35">
      <c r="A404" s="816"/>
      <c r="C404" s="816"/>
      <c r="D404" s="838"/>
      <c r="E404" s="839"/>
      <c r="F404" s="839"/>
      <c r="G404" s="839"/>
      <c r="H404" s="839"/>
      <c r="J404" s="816"/>
      <c r="K404" s="825"/>
      <c r="L404" s="825"/>
      <c r="M404" s="825"/>
      <c r="N404" s="825"/>
      <c r="O404" s="825"/>
      <c r="P404" s="825"/>
      <c r="Q404" s="825"/>
      <c r="R404" s="825"/>
      <c r="S404" s="825"/>
      <c r="T404" s="825"/>
      <c r="U404" s="825"/>
      <c r="V404" s="825"/>
      <c r="W404" s="825"/>
      <c r="X404" s="825"/>
      <c r="Y404" s="825"/>
      <c r="Z404" s="825"/>
      <c r="AA404" s="825"/>
    </row>
    <row r="405" spans="1:27" s="840" customFormat="1" ht="13.5" customHeight="1" x14ac:dyDescent="0.35">
      <c r="A405" s="816"/>
      <c r="C405" s="816"/>
      <c r="D405" s="838"/>
      <c r="E405" s="839"/>
      <c r="F405" s="839"/>
      <c r="G405" s="839"/>
      <c r="H405" s="839"/>
      <c r="J405" s="816"/>
      <c r="K405" s="825"/>
      <c r="L405" s="825"/>
      <c r="M405" s="825"/>
      <c r="N405" s="825"/>
      <c r="O405" s="825"/>
      <c r="P405" s="825"/>
      <c r="Q405" s="825"/>
      <c r="R405" s="825"/>
      <c r="S405" s="825"/>
      <c r="T405" s="825"/>
      <c r="U405" s="825"/>
      <c r="V405" s="825"/>
      <c r="W405" s="825"/>
      <c r="X405" s="825"/>
      <c r="Y405" s="825"/>
      <c r="Z405" s="825"/>
      <c r="AA405" s="825"/>
    </row>
    <row r="406" spans="1:27" s="840" customFormat="1" ht="13.5" customHeight="1" x14ac:dyDescent="0.35">
      <c r="A406" s="816"/>
      <c r="C406" s="816"/>
      <c r="D406" s="838"/>
      <c r="E406" s="839"/>
      <c r="F406" s="839"/>
      <c r="G406" s="839"/>
      <c r="H406" s="839"/>
      <c r="J406" s="816"/>
      <c r="K406" s="825"/>
      <c r="L406" s="825"/>
      <c r="M406" s="825"/>
      <c r="N406" s="825"/>
      <c r="O406" s="825"/>
      <c r="P406" s="825"/>
      <c r="Q406" s="825"/>
      <c r="R406" s="825"/>
      <c r="S406" s="825"/>
      <c r="T406" s="825"/>
      <c r="U406" s="825"/>
      <c r="V406" s="825"/>
      <c r="W406" s="825"/>
      <c r="X406" s="825"/>
      <c r="Y406" s="825"/>
      <c r="Z406" s="825"/>
      <c r="AA406" s="825"/>
    </row>
    <row r="407" spans="1:27" s="840" customFormat="1" ht="13.5" customHeight="1" x14ac:dyDescent="0.35">
      <c r="A407" s="816"/>
      <c r="C407" s="816"/>
      <c r="D407" s="838"/>
      <c r="E407" s="839"/>
      <c r="F407" s="839"/>
      <c r="G407" s="839"/>
      <c r="H407" s="839"/>
      <c r="J407" s="816"/>
      <c r="K407" s="825"/>
      <c r="L407" s="825"/>
      <c r="M407" s="825"/>
      <c r="N407" s="825"/>
      <c r="O407" s="825"/>
      <c r="P407" s="825"/>
      <c r="Q407" s="825"/>
      <c r="R407" s="825"/>
      <c r="S407" s="825"/>
      <c r="T407" s="825"/>
      <c r="U407" s="825"/>
      <c r="V407" s="825"/>
      <c r="W407" s="825"/>
      <c r="X407" s="825"/>
      <c r="Y407" s="825"/>
      <c r="Z407" s="825"/>
      <c r="AA407" s="825"/>
    </row>
    <row r="408" spans="1:27" s="840" customFormat="1" ht="13.5" customHeight="1" x14ac:dyDescent="0.35">
      <c r="A408" s="816"/>
      <c r="C408" s="816"/>
      <c r="D408" s="838"/>
      <c r="E408" s="839"/>
      <c r="F408" s="839"/>
      <c r="G408" s="839"/>
      <c r="H408" s="839"/>
      <c r="J408" s="816"/>
      <c r="K408" s="825"/>
      <c r="L408" s="825"/>
      <c r="M408" s="825"/>
      <c r="N408" s="825"/>
      <c r="O408" s="825"/>
      <c r="P408" s="825"/>
      <c r="Q408" s="825"/>
      <c r="R408" s="825"/>
      <c r="S408" s="825"/>
      <c r="T408" s="825"/>
      <c r="U408" s="825"/>
      <c r="V408" s="825"/>
      <c r="W408" s="825"/>
      <c r="X408" s="825"/>
      <c r="Y408" s="825"/>
      <c r="Z408" s="825"/>
      <c r="AA408" s="825"/>
    </row>
    <row r="409" spans="1:27" s="840" customFormat="1" ht="13.5" customHeight="1" x14ac:dyDescent="0.35">
      <c r="A409" s="816"/>
      <c r="C409" s="816"/>
      <c r="D409" s="838"/>
      <c r="E409" s="839"/>
      <c r="F409" s="839"/>
      <c r="G409" s="839"/>
      <c r="H409" s="839"/>
      <c r="J409" s="816"/>
      <c r="K409" s="825"/>
      <c r="L409" s="825"/>
      <c r="M409" s="825"/>
      <c r="N409" s="825"/>
      <c r="O409" s="825"/>
      <c r="P409" s="825"/>
      <c r="Q409" s="825"/>
      <c r="R409" s="825"/>
      <c r="S409" s="825"/>
      <c r="T409" s="825"/>
      <c r="U409" s="825"/>
      <c r="V409" s="825"/>
      <c r="W409" s="825"/>
      <c r="X409" s="825"/>
      <c r="Y409" s="825"/>
      <c r="Z409" s="825"/>
      <c r="AA409" s="825"/>
    </row>
    <row r="410" spans="1:27" s="840" customFormat="1" ht="13.5" customHeight="1" x14ac:dyDescent="0.35">
      <c r="A410" s="816"/>
      <c r="C410" s="816"/>
      <c r="D410" s="838"/>
      <c r="E410" s="839"/>
      <c r="F410" s="839"/>
      <c r="G410" s="839"/>
      <c r="H410" s="839"/>
      <c r="J410" s="816"/>
      <c r="K410" s="825"/>
      <c r="L410" s="825"/>
      <c r="M410" s="825"/>
      <c r="N410" s="825"/>
      <c r="O410" s="825"/>
      <c r="P410" s="825"/>
      <c r="Q410" s="825"/>
      <c r="R410" s="825"/>
      <c r="S410" s="825"/>
      <c r="T410" s="825"/>
      <c r="U410" s="825"/>
      <c r="V410" s="825"/>
      <c r="W410" s="825"/>
      <c r="X410" s="825"/>
      <c r="Y410" s="825"/>
      <c r="Z410" s="825"/>
      <c r="AA410" s="825"/>
    </row>
    <row r="411" spans="1:27" s="840" customFormat="1" ht="13.5" customHeight="1" x14ac:dyDescent="0.35">
      <c r="A411" s="816"/>
      <c r="C411" s="816"/>
      <c r="D411" s="838"/>
      <c r="E411" s="839"/>
      <c r="F411" s="839"/>
      <c r="G411" s="839"/>
      <c r="H411" s="839"/>
      <c r="J411" s="816"/>
      <c r="K411" s="825"/>
      <c r="L411" s="825"/>
      <c r="M411" s="825"/>
      <c r="N411" s="825"/>
      <c r="O411" s="825"/>
      <c r="P411" s="825"/>
      <c r="Q411" s="825"/>
      <c r="R411" s="825"/>
      <c r="S411" s="825"/>
      <c r="T411" s="825"/>
      <c r="U411" s="825"/>
      <c r="V411" s="825"/>
      <c r="W411" s="825"/>
      <c r="X411" s="825"/>
      <c r="Y411" s="825"/>
      <c r="Z411" s="825"/>
      <c r="AA411" s="825"/>
    </row>
    <row r="412" spans="1:27" s="840" customFormat="1" ht="13.5" customHeight="1" x14ac:dyDescent="0.35">
      <c r="A412" s="816"/>
      <c r="C412" s="816"/>
      <c r="D412" s="838"/>
      <c r="E412" s="839"/>
      <c r="F412" s="839"/>
      <c r="G412" s="839"/>
      <c r="H412" s="839"/>
      <c r="J412" s="816"/>
      <c r="K412" s="825"/>
      <c r="L412" s="825"/>
      <c r="M412" s="825"/>
      <c r="N412" s="825"/>
      <c r="O412" s="825"/>
      <c r="P412" s="825"/>
      <c r="Q412" s="825"/>
      <c r="R412" s="825"/>
      <c r="S412" s="825"/>
      <c r="T412" s="825"/>
      <c r="U412" s="825"/>
      <c r="V412" s="825"/>
      <c r="W412" s="825"/>
      <c r="X412" s="825"/>
      <c r="Y412" s="825"/>
      <c r="Z412" s="825"/>
      <c r="AA412" s="825"/>
    </row>
    <row r="413" spans="1:27" s="840" customFormat="1" ht="13.5" customHeight="1" x14ac:dyDescent="0.35">
      <c r="A413" s="816"/>
      <c r="C413" s="816"/>
      <c r="D413" s="838"/>
      <c r="E413" s="839"/>
      <c r="F413" s="839"/>
      <c r="G413" s="839"/>
      <c r="H413" s="839"/>
      <c r="J413" s="816"/>
      <c r="K413" s="825"/>
      <c r="L413" s="825"/>
      <c r="M413" s="825"/>
      <c r="N413" s="825"/>
      <c r="O413" s="825"/>
      <c r="P413" s="825"/>
      <c r="Q413" s="825"/>
      <c r="R413" s="825"/>
      <c r="S413" s="825"/>
      <c r="T413" s="825"/>
      <c r="U413" s="825"/>
      <c r="V413" s="825"/>
      <c r="W413" s="825"/>
      <c r="X413" s="825"/>
      <c r="Y413" s="825"/>
      <c r="Z413" s="825"/>
      <c r="AA413" s="825"/>
    </row>
    <row r="414" spans="1:27" s="840" customFormat="1" ht="13.5" customHeight="1" x14ac:dyDescent="0.35">
      <c r="A414" s="816"/>
      <c r="C414" s="816"/>
      <c r="D414" s="838"/>
      <c r="E414" s="839"/>
      <c r="F414" s="839"/>
      <c r="G414" s="839"/>
      <c r="H414" s="839"/>
      <c r="J414" s="816"/>
      <c r="K414" s="825"/>
      <c r="L414" s="825"/>
      <c r="M414" s="825"/>
      <c r="N414" s="825"/>
      <c r="O414" s="825"/>
      <c r="P414" s="825"/>
      <c r="Q414" s="825"/>
      <c r="R414" s="825"/>
      <c r="S414" s="825"/>
      <c r="T414" s="825"/>
      <c r="U414" s="825"/>
      <c r="V414" s="825"/>
      <c r="W414" s="825"/>
      <c r="X414" s="825"/>
      <c r="Y414" s="825"/>
      <c r="Z414" s="825"/>
      <c r="AA414" s="825"/>
    </row>
    <row r="415" spans="1:27" s="840" customFormat="1" ht="13.5" customHeight="1" x14ac:dyDescent="0.35">
      <c r="A415" s="816"/>
      <c r="C415" s="816"/>
      <c r="D415" s="838"/>
      <c r="E415" s="839"/>
      <c r="F415" s="839"/>
      <c r="G415" s="839"/>
      <c r="H415" s="839"/>
      <c r="J415" s="816"/>
      <c r="K415" s="825"/>
      <c r="L415" s="825"/>
      <c r="M415" s="825"/>
      <c r="N415" s="825"/>
      <c r="O415" s="825"/>
      <c r="P415" s="825"/>
      <c r="Q415" s="825"/>
      <c r="R415" s="825"/>
      <c r="S415" s="825"/>
      <c r="T415" s="825"/>
      <c r="U415" s="825"/>
      <c r="V415" s="825"/>
      <c r="W415" s="825"/>
      <c r="X415" s="825"/>
      <c r="Y415" s="825"/>
      <c r="Z415" s="825"/>
      <c r="AA415" s="825"/>
    </row>
    <row r="416" spans="1:27" s="840" customFormat="1" ht="13.5" customHeight="1" x14ac:dyDescent="0.35">
      <c r="A416" s="816"/>
      <c r="C416" s="816"/>
      <c r="D416" s="838"/>
      <c r="E416" s="839"/>
      <c r="F416" s="839"/>
      <c r="G416" s="839"/>
      <c r="H416" s="839"/>
      <c r="J416" s="816"/>
      <c r="K416" s="825"/>
      <c r="L416" s="825"/>
      <c r="M416" s="825"/>
      <c r="N416" s="825"/>
      <c r="O416" s="825"/>
      <c r="P416" s="825"/>
      <c r="Q416" s="825"/>
      <c r="R416" s="825"/>
      <c r="S416" s="825"/>
      <c r="T416" s="825"/>
      <c r="U416" s="825"/>
      <c r="V416" s="825"/>
      <c r="W416" s="825"/>
      <c r="X416" s="825"/>
      <c r="Y416" s="825"/>
      <c r="Z416" s="825"/>
      <c r="AA416" s="825"/>
    </row>
    <row r="417" spans="1:27" s="840" customFormat="1" ht="13.5" customHeight="1" x14ac:dyDescent="0.35">
      <c r="A417" s="816"/>
      <c r="C417" s="816"/>
      <c r="D417" s="838"/>
      <c r="E417" s="839"/>
      <c r="F417" s="839"/>
      <c r="G417" s="839"/>
      <c r="H417" s="839"/>
      <c r="J417" s="816"/>
      <c r="K417" s="825"/>
      <c r="L417" s="825"/>
      <c r="M417" s="825"/>
      <c r="N417" s="825"/>
      <c r="O417" s="825"/>
      <c r="P417" s="825"/>
      <c r="Q417" s="825"/>
      <c r="R417" s="825"/>
      <c r="S417" s="825"/>
      <c r="T417" s="825"/>
      <c r="U417" s="825"/>
      <c r="V417" s="825"/>
      <c r="W417" s="825"/>
      <c r="X417" s="825"/>
      <c r="Y417" s="825"/>
      <c r="Z417" s="825"/>
      <c r="AA417" s="825"/>
    </row>
    <row r="418" spans="1:27" s="840" customFormat="1" ht="13.5" customHeight="1" x14ac:dyDescent="0.35">
      <c r="A418" s="816"/>
      <c r="C418" s="816"/>
      <c r="D418" s="838"/>
      <c r="E418" s="839"/>
      <c r="F418" s="839"/>
      <c r="G418" s="839"/>
      <c r="H418" s="839"/>
      <c r="J418" s="816"/>
      <c r="K418" s="825"/>
      <c r="L418" s="825"/>
      <c r="M418" s="825"/>
      <c r="N418" s="825"/>
      <c r="O418" s="825"/>
      <c r="P418" s="825"/>
      <c r="Q418" s="825"/>
      <c r="R418" s="825"/>
      <c r="S418" s="825"/>
      <c r="T418" s="825"/>
      <c r="U418" s="825"/>
      <c r="V418" s="825"/>
      <c r="W418" s="825"/>
      <c r="X418" s="825"/>
      <c r="Y418" s="825"/>
      <c r="Z418" s="825"/>
      <c r="AA418" s="825"/>
    </row>
    <row r="419" spans="1:27" s="840" customFormat="1" ht="13.5" customHeight="1" x14ac:dyDescent="0.35">
      <c r="A419" s="816"/>
      <c r="C419" s="816"/>
      <c r="D419" s="838"/>
      <c r="E419" s="839"/>
      <c r="F419" s="839"/>
      <c r="G419" s="839"/>
      <c r="H419" s="839"/>
      <c r="J419" s="816"/>
      <c r="K419" s="825"/>
      <c r="L419" s="825"/>
      <c r="M419" s="825"/>
      <c r="N419" s="825"/>
      <c r="O419" s="825"/>
      <c r="P419" s="825"/>
      <c r="Q419" s="825"/>
      <c r="R419" s="825"/>
      <c r="S419" s="825"/>
      <c r="T419" s="825"/>
      <c r="U419" s="825"/>
      <c r="V419" s="825"/>
      <c r="W419" s="825"/>
      <c r="X419" s="825"/>
      <c r="Y419" s="825"/>
      <c r="Z419" s="825"/>
      <c r="AA419" s="825"/>
    </row>
    <row r="420" spans="1:27" s="840" customFormat="1" ht="13.5" customHeight="1" x14ac:dyDescent="0.35">
      <c r="A420" s="816"/>
      <c r="C420" s="816"/>
      <c r="D420" s="838"/>
      <c r="E420" s="839"/>
      <c r="F420" s="839"/>
      <c r="G420" s="839"/>
      <c r="H420" s="839"/>
      <c r="J420" s="816"/>
      <c r="K420" s="825"/>
      <c r="L420" s="825"/>
      <c r="M420" s="825"/>
      <c r="N420" s="825"/>
      <c r="O420" s="825"/>
      <c r="P420" s="825"/>
      <c r="Q420" s="825"/>
      <c r="R420" s="825"/>
      <c r="S420" s="825"/>
      <c r="T420" s="825"/>
      <c r="U420" s="825"/>
      <c r="V420" s="825"/>
      <c r="W420" s="825"/>
      <c r="X420" s="825"/>
      <c r="Y420" s="825"/>
      <c r="Z420" s="825"/>
      <c r="AA420" s="825"/>
    </row>
    <row r="421" spans="1:27" s="840" customFormat="1" ht="13.5" customHeight="1" x14ac:dyDescent="0.35">
      <c r="A421" s="816"/>
      <c r="C421" s="816"/>
      <c r="D421" s="838"/>
      <c r="E421" s="839"/>
      <c r="F421" s="839"/>
      <c r="G421" s="839"/>
      <c r="H421" s="839"/>
      <c r="J421" s="816"/>
      <c r="K421" s="825"/>
      <c r="L421" s="825"/>
      <c r="M421" s="825"/>
      <c r="N421" s="825"/>
      <c r="O421" s="825"/>
      <c r="P421" s="825"/>
      <c r="Q421" s="825"/>
      <c r="R421" s="825"/>
      <c r="S421" s="825"/>
      <c r="T421" s="825"/>
      <c r="U421" s="825"/>
      <c r="V421" s="825"/>
      <c r="W421" s="825"/>
      <c r="X421" s="825"/>
      <c r="Y421" s="825"/>
      <c r="Z421" s="825"/>
      <c r="AA421" s="825"/>
    </row>
    <row r="422" spans="1:27" s="840" customFormat="1" ht="13.5" customHeight="1" x14ac:dyDescent="0.35">
      <c r="A422" s="816"/>
      <c r="C422" s="816"/>
      <c r="D422" s="838"/>
      <c r="E422" s="839"/>
      <c r="F422" s="839"/>
      <c r="G422" s="839"/>
      <c r="H422" s="839"/>
      <c r="J422" s="816"/>
      <c r="K422" s="825"/>
      <c r="L422" s="825"/>
      <c r="M422" s="825"/>
      <c r="N422" s="825"/>
      <c r="O422" s="825"/>
      <c r="P422" s="825"/>
      <c r="Q422" s="825"/>
      <c r="R422" s="825"/>
      <c r="S422" s="825"/>
      <c r="T422" s="825"/>
      <c r="U422" s="825"/>
      <c r="V422" s="825"/>
      <c r="W422" s="825"/>
      <c r="X422" s="825"/>
      <c r="Y422" s="825"/>
      <c r="Z422" s="825"/>
      <c r="AA422" s="825"/>
    </row>
    <row r="423" spans="1:27" s="840" customFormat="1" ht="13.5" customHeight="1" x14ac:dyDescent="0.35">
      <c r="A423" s="816"/>
      <c r="C423" s="816"/>
      <c r="D423" s="838"/>
      <c r="E423" s="839"/>
      <c r="F423" s="839"/>
      <c r="G423" s="839"/>
      <c r="H423" s="839"/>
      <c r="J423" s="816"/>
      <c r="K423" s="825"/>
      <c r="L423" s="825"/>
      <c r="M423" s="825"/>
      <c r="N423" s="825"/>
      <c r="O423" s="825"/>
      <c r="P423" s="825"/>
      <c r="Q423" s="825"/>
      <c r="R423" s="825"/>
      <c r="S423" s="825"/>
      <c r="T423" s="825"/>
      <c r="U423" s="825"/>
      <c r="V423" s="825"/>
      <c r="W423" s="825"/>
      <c r="X423" s="825"/>
      <c r="Y423" s="825"/>
      <c r="Z423" s="825"/>
      <c r="AA423" s="825"/>
    </row>
    <row r="424" spans="1:27" s="840" customFormat="1" ht="13.5" customHeight="1" x14ac:dyDescent="0.35">
      <c r="A424" s="816"/>
      <c r="C424" s="816"/>
      <c r="D424" s="838"/>
      <c r="E424" s="839"/>
      <c r="F424" s="839"/>
      <c r="G424" s="839"/>
      <c r="H424" s="839"/>
      <c r="J424" s="816"/>
      <c r="K424" s="825"/>
      <c r="L424" s="825"/>
      <c r="M424" s="825"/>
      <c r="N424" s="825"/>
      <c r="O424" s="825"/>
      <c r="P424" s="825"/>
      <c r="Q424" s="825"/>
      <c r="R424" s="825"/>
      <c r="S424" s="825"/>
      <c r="T424" s="825"/>
      <c r="U424" s="825"/>
      <c r="V424" s="825"/>
      <c r="W424" s="825"/>
      <c r="X424" s="825"/>
      <c r="Y424" s="825"/>
      <c r="Z424" s="825"/>
      <c r="AA424" s="825"/>
    </row>
    <row r="425" spans="1:27" s="840" customFormat="1" ht="13.5" customHeight="1" x14ac:dyDescent="0.35">
      <c r="A425" s="816"/>
      <c r="C425" s="816"/>
      <c r="D425" s="838"/>
      <c r="E425" s="839"/>
      <c r="F425" s="839"/>
      <c r="G425" s="839"/>
      <c r="H425" s="839"/>
      <c r="J425" s="816"/>
      <c r="K425" s="825"/>
      <c r="L425" s="825"/>
      <c r="M425" s="825"/>
      <c r="N425" s="825"/>
      <c r="O425" s="825"/>
      <c r="P425" s="825"/>
      <c r="Q425" s="825"/>
      <c r="R425" s="825"/>
      <c r="S425" s="825"/>
      <c r="T425" s="825"/>
      <c r="U425" s="825"/>
      <c r="V425" s="825"/>
      <c r="W425" s="825"/>
      <c r="X425" s="825"/>
      <c r="Y425" s="825"/>
      <c r="Z425" s="825"/>
      <c r="AA425" s="825"/>
    </row>
    <row r="426" spans="1:27" s="840" customFormat="1" ht="13.5" customHeight="1" x14ac:dyDescent="0.35">
      <c r="A426" s="816"/>
      <c r="C426" s="816"/>
      <c r="D426" s="838"/>
      <c r="E426" s="839"/>
      <c r="F426" s="839"/>
      <c r="G426" s="839"/>
      <c r="H426" s="839"/>
      <c r="J426" s="816"/>
      <c r="K426" s="825"/>
      <c r="L426" s="825"/>
      <c r="M426" s="825"/>
      <c r="N426" s="825"/>
      <c r="O426" s="825"/>
      <c r="P426" s="825"/>
      <c r="Q426" s="825"/>
      <c r="R426" s="825"/>
      <c r="S426" s="825"/>
      <c r="T426" s="825"/>
      <c r="U426" s="825"/>
      <c r="V426" s="825"/>
      <c r="W426" s="825"/>
      <c r="X426" s="825"/>
      <c r="Y426" s="825"/>
      <c r="Z426" s="825"/>
      <c r="AA426" s="825"/>
    </row>
    <row r="427" spans="1:27" s="840" customFormat="1" ht="13.5" customHeight="1" x14ac:dyDescent="0.35">
      <c r="A427" s="816"/>
      <c r="C427" s="816"/>
      <c r="D427" s="838"/>
      <c r="E427" s="839"/>
      <c r="F427" s="839"/>
      <c r="G427" s="839"/>
      <c r="H427" s="839"/>
      <c r="J427" s="816"/>
      <c r="K427" s="825"/>
      <c r="L427" s="825"/>
      <c r="M427" s="825"/>
      <c r="N427" s="825"/>
      <c r="O427" s="825"/>
      <c r="P427" s="825"/>
      <c r="Q427" s="825"/>
      <c r="R427" s="825"/>
      <c r="S427" s="825"/>
      <c r="T427" s="825"/>
      <c r="U427" s="825"/>
      <c r="V427" s="825"/>
      <c r="W427" s="825"/>
      <c r="X427" s="825"/>
      <c r="Y427" s="825"/>
      <c r="Z427" s="825"/>
      <c r="AA427" s="825"/>
    </row>
    <row r="428" spans="1:27" s="840" customFormat="1" ht="13.5" customHeight="1" x14ac:dyDescent="0.35">
      <c r="A428" s="816"/>
      <c r="C428" s="816"/>
      <c r="D428" s="838"/>
      <c r="E428" s="839"/>
      <c r="F428" s="839"/>
      <c r="G428" s="839"/>
      <c r="H428" s="839"/>
      <c r="J428" s="816"/>
      <c r="K428" s="825"/>
      <c r="L428" s="825"/>
      <c r="M428" s="825"/>
      <c r="N428" s="825"/>
      <c r="O428" s="825"/>
      <c r="P428" s="825"/>
      <c r="Q428" s="825"/>
      <c r="R428" s="825"/>
      <c r="S428" s="825"/>
      <c r="T428" s="825"/>
      <c r="U428" s="825"/>
      <c r="V428" s="825"/>
      <c r="W428" s="825"/>
      <c r="X428" s="825"/>
      <c r="Y428" s="825"/>
      <c r="Z428" s="825"/>
      <c r="AA428" s="825"/>
    </row>
    <row r="429" spans="1:27" s="840" customFormat="1" ht="13.5" customHeight="1" x14ac:dyDescent="0.35">
      <c r="A429" s="816"/>
      <c r="C429" s="816"/>
      <c r="D429" s="838"/>
      <c r="E429" s="839"/>
      <c r="F429" s="839"/>
      <c r="G429" s="839"/>
      <c r="H429" s="839"/>
      <c r="J429" s="816"/>
      <c r="K429" s="825"/>
      <c r="L429" s="825"/>
      <c r="M429" s="825"/>
      <c r="N429" s="825"/>
      <c r="O429" s="825"/>
      <c r="P429" s="825"/>
      <c r="Q429" s="825"/>
      <c r="R429" s="825"/>
      <c r="S429" s="825"/>
      <c r="T429" s="825"/>
      <c r="U429" s="825"/>
      <c r="V429" s="825"/>
      <c r="W429" s="825"/>
      <c r="X429" s="825"/>
      <c r="Y429" s="825"/>
      <c r="Z429" s="825"/>
      <c r="AA429" s="825"/>
    </row>
    <row r="430" spans="1:27" s="840" customFormat="1" ht="13.5" customHeight="1" x14ac:dyDescent="0.35">
      <c r="A430" s="816"/>
      <c r="C430" s="816"/>
      <c r="D430" s="838"/>
      <c r="E430" s="839"/>
      <c r="F430" s="839"/>
      <c r="G430" s="839"/>
      <c r="H430" s="839"/>
      <c r="J430" s="816"/>
      <c r="K430" s="825"/>
      <c r="L430" s="825"/>
      <c r="M430" s="825"/>
      <c r="N430" s="825"/>
      <c r="O430" s="825"/>
      <c r="P430" s="825"/>
      <c r="Q430" s="825"/>
      <c r="R430" s="825"/>
      <c r="S430" s="825"/>
      <c r="T430" s="825"/>
      <c r="U430" s="825"/>
      <c r="V430" s="825"/>
      <c r="W430" s="825"/>
      <c r="X430" s="825"/>
      <c r="Y430" s="825"/>
      <c r="Z430" s="825"/>
      <c r="AA430" s="825"/>
    </row>
    <row r="431" spans="1:27" s="840" customFormat="1" ht="13.5" customHeight="1" x14ac:dyDescent="0.35">
      <c r="A431" s="816"/>
      <c r="C431" s="816"/>
      <c r="D431" s="838"/>
      <c r="E431" s="839"/>
      <c r="F431" s="839"/>
      <c r="G431" s="839"/>
      <c r="H431" s="839"/>
      <c r="J431" s="816"/>
      <c r="K431" s="825"/>
      <c r="L431" s="825"/>
      <c r="M431" s="825"/>
      <c r="N431" s="825"/>
      <c r="O431" s="825"/>
      <c r="P431" s="825"/>
      <c r="Q431" s="825"/>
      <c r="R431" s="825"/>
      <c r="S431" s="825"/>
      <c r="T431" s="825"/>
      <c r="U431" s="825"/>
      <c r="V431" s="825"/>
      <c r="W431" s="825"/>
      <c r="X431" s="825"/>
      <c r="Y431" s="825"/>
      <c r="Z431" s="825"/>
      <c r="AA431" s="825"/>
    </row>
    <row r="432" spans="1:27" s="840" customFormat="1" ht="13.5" customHeight="1" x14ac:dyDescent="0.35">
      <c r="A432" s="816"/>
      <c r="C432" s="816"/>
      <c r="D432" s="838"/>
      <c r="E432" s="839"/>
      <c r="F432" s="839"/>
      <c r="G432" s="839"/>
      <c r="H432" s="839"/>
      <c r="J432" s="816"/>
      <c r="K432" s="825"/>
      <c r="L432" s="825"/>
      <c r="M432" s="825"/>
      <c r="N432" s="825"/>
      <c r="O432" s="825"/>
      <c r="P432" s="825"/>
      <c r="Q432" s="825"/>
      <c r="R432" s="825"/>
      <c r="S432" s="825"/>
      <c r="T432" s="825"/>
      <c r="U432" s="825"/>
      <c r="V432" s="825"/>
      <c r="W432" s="825"/>
      <c r="X432" s="825"/>
      <c r="Y432" s="825"/>
      <c r="Z432" s="825"/>
      <c r="AA432" s="825"/>
    </row>
    <row r="433" spans="1:27" s="840" customFormat="1" ht="13.5" customHeight="1" x14ac:dyDescent="0.35">
      <c r="A433" s="816"/>
      <c r="C433" s="816"/>
      <c r="D433" s="838"/>
      <c r="E433" s="839"/>
      <c r="F433" s="839"/>
      <c r="G433" s="839"/>
      <c r="H433" s="839"/>
      <c r="J433" s="816"/>
      <c r="K433" s="825"/>
      <c r="L433" s="825"/>
      <c r="M433" s="825"/>
      <c r="N433" s="825"/>
      <c r="O433" s="825"/>
      <c r="P433" s="825"/>
      <c r="Q433" s="825"/>
      <c r="R433" s="825"/>
      <c r="S433" s="825"/>
      <c r="T433" s="825"/>
      <c r="U433" s="825"/>
      <c r="V433" s="825"/>
      <c r="W433" s="825"/>
      <c r="X433" s="825"/>
      <c r="Y433" s="825"/>
      <c r="Z433" s="825"/>
      <c r="AA433" s="825"/>
    </row>
    <row r="434" spans="1:27" s="840" customFormat="1" ht="13.5" customHeight="1" x14ac:dyDescent="0.35">
      <c r="A434" s="816"/>
      <c r="C434" s="816"/>
      <c r="D434" s="838"/>
      <c r="E434" s="839"/>
      <c r="F434" s="839"/>
      <c r="G434" s="839"/>
      <c r="H434" s="839"/>
      <c r="J434" s="816"/>
      <c r="K434" s="825"/>
      <c r="L434" s="825"/>
      <c r="M434" s="825"/>
      <c r="N434" s="825"/>
      <c r="O434" s="825"/>
      <c r="P434" s="825"/>
      <c r="Q434" s="825"/>
      <c r="R434" s="825"/>
      <c r="S434" s="825"/>
      <c r="T434" s="825"/>
      <c r="U434" s="825"/>
      <c r="V434" s="825"/>
      <c r="W434" s="825"/>
      <c r="X434" s="825"/>
      <c r="Y434" s="825"/>
      <c r="Z434" s="825"/>
      <c r="AA434" s="825"/>
    </row>
    <row r="435" spans="1:27" s="840" customFormat="1" ht="13.5" customHeight="1" x14ac:dyDescent="0.35">
      <c r="A435" s="816"/>
      <c r="C435" s="816"/>
      <c r="D435" s="838"/>
      <c r="E435" s="839"/>
      <c r="F435" s="839"/>
      <c r="G435" s="839"/>
      <c r="H435" s="839"/>
      <c r="J435" s="816"/>
      <c r="K435" s="825"/>
      <c r="L435" s="825"/>
      <c r="M435" s="825"/>
      <c r="N435" s="825"/>
      <c r="O435" s="825"/>
      <c r="P435" s="825"/>
      <c r="Q435" s="825"/>
      <c r="R435" s="825"/>
      <c r="S435" s="825"/>
      <c r="T435" s="825"/>
      <c r="U435" s="825"/>
      <c r="V435" s="825"/>
      <c r="W435" s="825"/>
      <c r="X435" s="825"/>
      <c r="Y435" s="825"/>
      <c r="Z435" s="825"/>
      <c r="AA435" s="825"/>
    </row>
    <row r="436" spans="1:27" s="840" customFormat="1" ht="13.5" customHeight="1" x14ac:dyDescent="0.35">
      <c r="A436" s="816"/>
      <c r="C436" s="816"/>
      <c r="D436" s="838"/>
      <c r="E436" s="839"/>
      <c r="F436" s="839"/>
      <c r="G436" s="839"/>
      <c r="H436" s="839"/>
      <c r="J436" s="816"/>
      <c r="K436" s="825"/>
      <c r="L436" s="825"/>
      <c r="M436" s="825"/>
      <c r="N436" s="825"/>
      <c r="O436" s="825"/>
      <c r="P436" s="825"/>
      <c r="Q436" s="825"/>
      <c r="R436" s="825"/>
      <c r="S436" s="825"/>
      <c r="T436" s="825"/>
      <c r="U436" s="825"/>
      <c r="V436" s="825"/>
      <c r="W436" s="825"/>
      <c r="X436" s="825"/>
      <c r="Y436" s="825"/>
      <c r="Z436" s="825"/>
      <c r="AA436" s="825"/>
    </row>
    <row r="437" spans="1:27" s="840" customFormat="1" ht="13.5" customHeight="1" x14ac:dyDescent="0.35">
      <c r="A437" s="816"/>
      <c r="C437" s="816"/>
      <c r="D437" s="838"/>
      <c r="E437" s="839"/>
      <c r="F437" s="839"/>
      <c r="G437" s="839"/>
      <c r="H437" s="839"/>
      <c r="J437" s="816"/>
      <c r="K437" s="825"/>
      <c r="L437" s="825"/>
      <c r="M437" s="825"/>
      <c r="N437" s="825"/>
      <c r="O437" s="825"/>
      <c r="P437" s="825"/>
      <c r="Q437" s="825"/>
      <c r="R437" s="825"/>
      <c r="S437" s="825"/>
      <c r="T437" s="825"/>
      <c r="U437" s="825"/>
      <c r="V437" s="825"/>
      <c r="W437" s="825"/>
      <c r="X437" s="825"/>
      <c r="Y437" s="825"/>
      <c r="Z437" s="825"/>
      <c r="AA437" s="825"/>
    </row>
    <row r="438" spans="1:27" s="840" customFormat="1" ht="13.5" customHeight="1" x14ac:dyDescent="0.35">
      <c r="A438" s="816"/>
      <c r="C438" s="816"/>
      <c r="D438" s="838"/>
      <c r="E438" s="839"/>
      <c r="F438" s="839"/>
      <c r="G438" s="839"/>
      <c r="H438" s="839"/>
      <c r="J438" s="816"/>
      <c r="K438" s="825"/>
      <c r="L438" s="825"/>
      <c r="M438" s="825"/>
      <c r="N438" s="825"/>
      <c r="O438" s="825"/>
      <c r="P438" s="825"/>
      <c r="Q438" s="825"/>
      <c r="R438" s="825"/>
      <c r="S438" s="825"/>
      <c r="T438" s="825"/>
      <c r="U438" s="825"/>
      <c r="V438" s="825"/>
      <c r="W438" s="825"/>
      <c r="X438" s="825"/>
      <c r="Y438" s="825"/>
      <c r="Z438" s="825"/>
      <c r="AA438" s="825"/>
    </row>
    <row r="439" spans="1:27" s="840" customFormat="1" ht="13.5" customHeight="1" x14ac:dyDescent="0.35">
      <c r="A439" s="816"/>
      <c r="C439" s="816"/>
      <c r="D439" s="838"/>
      <c r="E439" s="839"/>
      <c r="F439" s="839"/>
      <c r="G439" s="839"/>
      <c r="H439" s="839"/>
      <c r="J439" s="816"/>
      <c r="K439" s="825"/>
      <c r="L439" s="825"/>
      <c r="M439" s="825"/>
      <c r="N439" s="825"/>
      <c r="O439" s="825"/>
      <c r="P439" s="825"/>
      <c r="Q439" s="825"/>
      <c r="R439" s="825"/>
      <c r="S439" s="825"/>
      <c r="T439" s="825"/>
      <c r="U439" s="825"/>
      <c r="V439" s="825"/>
      <c r="W439" s="825"/>
      <c r="X439" s="825"/>
      <c r="Y439" s="825"/>
      <c r="Z439" s="825"/>
      <c r="AA439" s="825"/>
    </row>
    <row r="440" spans="1:27" s="840" customFormat="1" ht="13.5" customHeight="1" x14ac:dyDescent="0.35">
      <c r="A440" s="816"/>
      <c r="C440" s="816"/>
      <c r="D440" s="838"/>
      <c r="E440" s="839"/>
      <c r="F440" s="839"/>
      <c r="G440" s="839"/>
      <c r="H440" s="839"/>
      <c r="J440" s="816"/>
      <c r="K440" s="825"/>
      <c r="L440" s="825"/>
      <c r="M440" s="825"/>
      <c r="N440" s="825"/>
      <c r="O440" s="825"/>
      <c r="P440" s="825"/>
      <c r="Q440" s="825"/>
      <c r="R440" s="825"/>
      <c r="S440" s="825"/>
      <c r="T440" s="825"/>
      <c r="U440" s="825"/>
      <c r="V440" s="825"/>
      <c r="W440" s="825"/>
      <c r="X440" s="825"/>
      <c r="Y440" s="825"/>
      <c r="Z440" s="825"/>
      <c r="AA440" s="825"/>
    </row>
    <row r="441" spans="1:27" s="840" customFormat="1" ht="13.5" customHeight="1" x14ac:dyDescent="0.35">
      <c r="A441" s="816"/>
      <c r="C441" s="816"/>
      <c r="D441" s="838"/>
      <c r="E441" s="839"/>
      <c r="F441" s="839"/>
      <c r="G441" s="839"/>
      <c r="H441" s="839"/>
      <c r="J441" s="816"/>
      <c r="K441" s="825"/>
      <c r="L441" s="825"/>
      <c r="M441" s="825"/>
      <c r="N441" s="825"/>
      <c r="O441" s="825"/>
      <c r="P441" s="825"/>
      <c r="Q441" s="825"/>
      <c r="R441" s="825"/>
      <c r="S441" s="825"/>
      <c r="T441" s="825"/>
      <c r="U441" s="825"/>
      <c r="V441" s="825"/>
      <c r="W441" s="825"/>
      <c r="X441" s="825"/>
      <c r="Y441" s="825"/>
      <c r="Z441" s="825"/>
      <c r="AA441" s="825"/>
    </row>
    <row r="442" spans="1:27" s="840" customFormat="1" ht="13.5" customHeight="1" x14ac:dyDescent="0.35">
      <c r="A442" s="816"/>
      <c r="C442" s="816"/>
      <c r="D442" s="838"/>
      <c r="E442" s="839"/>
      <c r="F442" s="839"/>
      <c r="G442" s="839"/>
      <c r="H442" s="839"/>
      <c r="J442" s="816"/>
      <c r="K442" s="825"/>
      <c r="L442" s="825"/>
      <c r="M442" s="825"/>
      <c r="N442" s="825"/>
      <c r="O442" s="825"/>
      <c r="P442" s="825"/>
      <c r="Q442" s="825"/>
      <c r="R442" s="825"/>
      <c r="S442" s="825"/>
      <c r="T442" s="825"/>
      <c r="U442" s="825"/>
      <c r="V442" s="825"/>
      <c r="W442" s="825"/>
      <c r="X442" s="825"/>
      <c r="Y442" s="825"/>
      <c r="Z442" s="825"/>
      <c r="AA442" s="825"/>
    </row>
    <row r="443" spans="1:27" s="840" customFormat="1" ht="13.5" customHeight="1" x14ac:dyDescent="0.35">
      <c r="A443" s="816"/>
      <c r="C443" s="816"/>
      <c r="D443" s="838"/>
      <c r="E443" s="839"/>
      <c r="F443" s="839"/>
      <c r="G443" s="839"/>
      <c r="H443" s="839"/>
      <c r="J443" s="816"/>
      <c r="K443" s="825"/>
      <c r="L443" s="825"/>
      <c r="M443" s="825"/>
      <c r="N443" s="825"/>
      <c r="O443" s="825"/>
      <c r="P443" s="825"/>
      <c r="Q443" s="825"/>
      <c r="R443" s="825"/>
      <c r="S443" s="825"/>
      <c r="T443" s="825"/>
      <c r="U443" s="825"/>
      <c r="V443" s="825"/>
      <c r="W443" s="825"/>
      <c r="X443" s="825"/>
      <c r="Y443" s="825"/>
      <c r="Z443" s="825"/>
      <c r="AA443" s="825"/>
    </row>
    <row r="444" spans="1:27" s="840" customFormat="1" ht="13.5" customHeight="1" x14ac:dyDescent="0.35">
      <c r="A444" s="816"/>
      <c r="C444" s="816"/>
      <c r="D444" s="838"/>
      <c r="E444" s="839"/>
      <c r="F444" s="839"/>
      <c r="G444" s="839"/>
      <c r="H444" s="839"/>
      <c r="J444" s="816"/>
      <c r="K444" s="825"/>
      <c r="L444" s="825"/>
      <c r="M444" s="825"/>
      <c r="N444" s="825"/>
      <c r="O444" s="825"/>
      <c r="P444" s="825"/>
      <c r="Q444" s="825"/>
      <c r="R444" s="825"/>
      <c r="S444" s="825"/>
      <c r="T444" s="825"/>
      <c r="U444" s="825"/>
      <c r="V444" s="825"/>
      <c r="W444" s="825"/>
      <c r="X444" s="825"/>
      <c r="Y444" s="825"/>
      <c r="Z444" s="825"/>
      <c r="AA444" s="825"/>
    </row>
    <row r="445" spans="1:27" s="840" customFormat="1" ht="13.5" customHeight="1" x14ac:dyDescent="0.35">
      <c r="A445" s="816"/>
      <c r="C445" s="816"/>
      <c r="D445" s="838"/>
      <c r="E445" s="839"/>
      <c r="F445" s="839"/>
      <c r="G445" s="839"/>
      <c r="H445" s="839"/>
      <c r="J445" s="816"/>
      <c r="K445" s="825"/>
      <c r="L445" s="825"/>
      <c r="M445" s="825"/>
      <c r="N445" s="825"/>
      <c r="O445" s="825"/>
      <c r="P445" s="825"/>
      <c r="Q445" s="825"/>
      <c r="R445" s="825"/>
      <c r="S445" s="825"/>
      <c r="T445" s="825"/>
      <c r="U445" s="825"/>
      <c r="V445" s="825"/>
      <c r="W445" s="825"/>
      <c r="X445" s="825"/>
      <c r="Y445" s="825"/>
      <c r="Z445" s="825"/>
      <c r="AA445" s="825"/>
    </row>
    <row r="446" spans="1:27" s="840" customFormat="1" ht="13.5" customHeight="1" x14ac:dyDescent="0.35">
      <c r="A446" s="816"/>
      <c r="C446" s="816"/>
      <c r="D446" s="838"/>
      <c r="E446" s="839"/>
      <c r="F446" s="839"/>
      <c r="G446" s="839"/>
      <c r="H446" s="839"/>
      <c r="J446" s="816"/>
      <c r="K446" s="825"/>
      <c r="L446" s="825"/>
      <c r="M446" s="825"/>
      <c r="N446" s="825"/>
      <c r="O446" s="825"/>
      <c r="P446" s="825"/>
      <c r="Q446" s="825"/>
      <c r="R446" s="825"/>
      <c r="S446" s="825"/>
      <c r="T446" s="825"/>
      <c r="U446" s="825"/>
      <c r="V446" s="825"/>
      <c r="W446" s="825"/>
      <c r="X446" s="825"/>
      <c r="Y446" s="825"/>
      <c r="Z446" s="825"/>
      <c r="AA446" s="825"/>
    </row>
    <row r="447" spans="1:27" s="840" customFormat="1" ht="13.5" customHeight="1" x14ac:dyDescent="0.35">
      <c r="A447" s="816"/>
      <c r="C447" s="816"/>
      <c r="D447" s="838"/>
      <c r="E447" s="839"/>
      <c r="F447" s="839"/>
      <c r="G447" s="839"/>
      <c r="H447" s="839"/>
      <c r="J447" s="816"/>
      <c r="K447" s="825"/>
      <c r="L447" s="825"/>
      <c r="M447" s="825"/>
      <c r="N447" s="825"/>
      <c r="O447" s="825"/>
      <c r="P447" s="825"/>
      <c r="Q447" s="825"/>
      <c r="R447" s="825"/>
      <c r="S447" s="825"/>
      <c r="T447" s="825"/>
      <c r="U447" s="825"/>
      <c r="V447" s="825"/>
      <c r="W447" s="825"/>
      <c r="X447" s="825"/>
      <c r="Y447" s="825"/>
      <c r="Z447" s="825"/>
      <c r="AA447" s="825"/>
    </row>
    <row r="448" spans="1:27" s="840" customFormat="1" ht="13.5" customHeight="1" x14ac:dyDescent="0.35">
      <c r="A448" s="816"/>
      <c r="C448" s="816"/>
      <c r="D448" s="838"/>
      <c r="E448" s="839"/>
      <c r="F448" s="839"/>
      <c r="G448" s="839"/>
      <c r="H448" s="839"/>
      <c r="J448" s="816"/>
      <c r="K448" s="825"/>
      <c r="L448" s="825"/>
      <c r="M448" s="825"/>
      <c r="N448" s="825"/>
      <c r="O448" s="825"/>
      <c r="P448" s="825"/>
      <c r="Q448" s="825"/>
      <c r="R448" s="825"/>
      <c r="S448" s="825"/>
      <c r="T448" s="825"/>
      <c r="U448" s="825"/>
      <c r="V448" s="825"/>
      <c r="W448" s="825"/>
      <c r="X448" s="825"/>
      <c r="Y448" s="825"/>
      <c r="Z448" s="825"/>
      <c r="AA448" s="825"/>
    </row>
    <row r="449" spans="1:27" s="840" customFormat="1" ht="13.5" customHeight="1" x14ac:dyDescent="0.35">
      <c r="A449" s="816"/>
      <c r="C449" s="816"/>
      <c r="D449" s="838"/>
      <c r="E449" s="839"/>
      <c r="F449" s="839"/>
      <c r="G449" s="839"/>
      <c r="H449" s="839"/>
      <c r="J449" s="816"/>
      <c r="K449" s="825"/>
      <c r="L449" s="825"/>
      <c r="M449" s="825"/>
      <c r="N449" s="825"/>
      <c r="O449" s="825"/>
      <c r="P449" s="825"/>
      <c r="Q449" s="825"/>
      <c r="R449" s="825"/>
      <c r="S449" s="825"/>
      <c r="T449" s="825"/>
      <c r="U449" s="825"/>
      <c r="V449" s="825"/>
      <c r="W449" s="825"/>
      <c r="X449" s="825"/>
      <c r="Y449" s="825"/>
      <c r="Z449" s="825"/>
      <c r="AA449" s="825"/>
    </row>
    <row r="450" spans="1:27" s="840" customFormat="1" ht="13.5" customHeight="1" x14ac:dyDescent="0.35">
      <c r="A450" s="816"/>
      <c r="C450" s="816"/>
      <c r="D450" s="838"/>
      <c r="E450" s="839"/>
      <c r="F450" s="839"/>
      <c r="G450" s="839"/>
      <c r="H450" s="839"/>
      <c r="J450" s="816"/>
      <c r="K450" s="825"/>
      <c r="L450" s="825"/>
      <c r="M450" s="825"/>
      <c r="N450" s="825"/>
      <c r="O450" s="825"/>
      <c r="P450" s="825"/>
      <c r="Q450" s="825"/>
      <c r="R450" s="825"/>
      <c r="S450" s="825"/>
      <c r="T450" s="825"/>
      <c r="U450" s="825"/>
      <c r="V450" s="825"/>
      <c r="W450" s="825"/>
      <c r="X450" s="825"/>
      <c r="Y450" s="825"/>
      <c r="Z450" s="825"/>
      <c r="AA450" s="825"/>
    </row>
    <row r="451" spans="1:27" s="840" customFormat="1" ht="13.5" customHeight="1" x14ac:dyDescent="0.35">
      <c r="A451" s="816"/>
      <c r="C451" s="816"/>
      <c r="D451" s="838"/>
      <c r="E451" s="839"/>
      <c r="F451" s="839"/>
      <c r="G451" s="839"/>
      <c r="H451" s="839"/>
      <c r="J451" s="816"/>
      <c r="K451" s="825"/>
      <c r="L451" s="825"/>
      <c r="M451" s="825"/>
      <c r="N451" s="825"/>
      <c r="O451" s="825"/>
      <c r="P451" s="825"/>
      <c r="Q451" s="825"/>
      <c r="R451" s="825"/>
      <c r="S451" s="825"/>
      <c r="T451" s="825"/>
      <c r="U451" s="825"/>
      <c r="V451" s="825"/>
      <c r="W451" s="825"/>
      <c r="X451" s="825"/>
      <c r="Y451" s="825"/>
      <c r="Z451" s="825"/>
      <c r="AA451" s="825"/>
    </row>
    <row r="452" spans="1:27" s="840" customFormat="1" ht="13.5" customHeight="1" x14ac:dyDescent="0.35">
      <c r="A452" s="816"/>
      <c r="C452" s="816"/>
      <c r="D452" s="838"/>
      <c r="E452" s="839"/>
      <c r="F452" s="839"/>
      <c r="G452" s="839"/>
      <c r="H452" s="839"/>
      <c r="J452" s="816"/>
      <c r="K452" s="825"/>
      <c r="L452" s="825"/>
      <c r="M452" s="825"/>
      <c r="N452" s="825"/>
      <c r="O452" s="825"/>
      <c r="P452" s="825"/>
      <c r="Q452" s="825"/>
      <c r="R452" s="825"/>
      <c r="S452" s="825"/>
      <c r="T452" s="825"/>
      <c r="U452" s="825"/>
      <c r="V452" s="825"/>
      <c r="W452" s="825"/>
      <c r="X452" s="825"/>
      <c r="Y452" s="825"/>
      <c r="Z452" s="825"/>
      <c r="AA452" s="825"/>
    </row>
    <row r="453" spans="1:27" s="840" customFormat="1" ht="13.5" customHeight="1" x14ac:dyDescent="0.35">
      <c r="A453" s="816"/>
      <c r="C453" s="816"/>
      <c r="D453" s="838"/>
      <c r="E453" s="839"/>
      <c r="F453" s="839"/>
      <c r="G453" s="839"/>
      <c r="H453" s="839"/>
      <c r="J453" s="816"/>
      <c r="K453" s="825"/>
      <c r="L453" s="825"/>
      <c r="M453" s="825"/>
      <c r="N453" s="825"/>
      <c r="O453" s="825"/>
      <c r="P453" s="825"/>
      <c r="Q453" s="825"/>
      <c r="R453" s="825"/>
      <c r="S453" s="825"/>
      <c r="T453" s="825"/>
      <c r="U453" s="825"/>
      <c r="V453" s="825"/>
      <c r="W453" s="825"/>
      <c r="X453" s="825"/>
      <c r="Y453" s="825"/>
      <c r="Z453" s="825"/>
      <c r="AA453" s="825"/>
    </row>
    <row r="454" spans="1:27" s="840" customFormat="1" ht="13.5" customHeight="1" x14ac:dyDescent="0.35">
      <c r="A454" s="816"/>
      <c r="C454" s="816"/>
      <c r="D454" s="838"/>
      <c r="E454" s="839"/>
      <c r="F454" s="839"/>
      <c r="G454" s="839"/>
      <c r="H454" s="839"/>
      <c r="J454" s="816"/>
      <c r="K454" s="825"/>
      <c r="L454" s="825"/>
      <c r="M454" s="825"/>
      <c r="N454" s="825"/>
      <c r="O454" s="825"/>
      <c r="P454" s="825"/>
      <c r="Q454" s="825"/>
      <c r="R454" s="825"/>
      <c r="S454" s="825"/>
      <c r="T454" s="825"/>
      <c r="U454" s="825"/>
      <c r="V454" s="825"/>
      <c r="W454" s="825"/>
      <c r="X454" s="825"/>
      <c r="Y454" s="825"/>
      <c r="Z454" s="825"/>
      <c r="AA454" s="825"/>
    </row>
    <row r="455" spans="1:27" s="840" customFormat="1" ht="13.5" customHeight="1" x14ac:dyDescent="0.35">
      <c r="A455" s="816"/>
      <c r="C455" s="816"/>
      <c r="D455" s="838"/>
      <c r="E455" s="839"/>
      <c r="F455" s="839"/>
      <c r="G455" s="839"/>
      <c r="H455" s="839"/>
      <c r="J455" s="816"/>
      <c r="K455" s="825"/>
      <c r="L455" s="825"/>
      <c r="M455" s="825"/>
      <c r="N455" s="825"/>
      <c r="O455" s="825"/>
      <c r="P455" s="825"/>
      <c r="Q455" s="825"/>
      <c r="R455" s="825"/>
      <c r="S455" s="825"/>
      <c r="T455" s="825"/>
      <c r="U455" s="825"/>
      <c r="V455" s="825"/>
      <c r="W455" s="825"/>
      <c r="X455" s="825"/>
      <c r="Y455" s="825"/>
      <c r="Z455" s="825"/>
      <c r="AA455" s="825"/>
    </row>
    <row r="456" spans="1:27" s="840" customFormat="1" ht="13.5" customHeight="1" x14ac:dyDescent="0.35">
      <c r="A456" s="816"/>
      <c r="C456" s="816"/>
      <c r="D456" s="838"/>
      <c r="E456" s="839"/>
      <c r="F456" s="839"/>
      <c r="G456" s="839"/>
      <c r="H456" s="839"/>
      <c r="J456" s="816"/>
      <c r="K456" s="825"/>
      <c r="L456" s="825"/>
      <c r="M456" s="825"/>
      <c r="N456" s="825"/>
      <c r="O456" s="825"/>
      <c r="P456" s="825"/>
      <c r="Q456" s="825"/>
      <c r="R456" s="825"/>
      <c r="S456" s="825"/>
      <c r="T456" s="825"/>
      <c r="U456" s="825"/>
      <c r="V456" s="825"/>
      <c r="W456" s="825"/>
      <c r="X456" s="825"/>
      <c r="Y456" s="825"/>
      <c r="Z456" s="825"/>
      <c r="AA456" s="825"/>
    </row>
    <row r="457" spans="1:27" s="840" customFormat="1" ht="13.5" customHeight="1" x14ac:dyDescent="0.35">
      <c r="A457" s="816"/>
      <c r="C457" s="816"/>
      <c r="D457" s="838"/>
      <c r="E457" s="839"/>
      <c r="F457" s="839"/>
      <c r="G457" s="839"/>
      <c r="H457" s="839"/>
      <c r="J457" s="816"/>
      <c r="K457" s="825"/>
      <c r="L457" s="825"/>
      <c r="M457" s="825"/>
      <c r="N457" s="825"/>
      <c r="O457" s="825"/>
      <c r="P457" s="825"/>
      <c r="Q457" s="825"/>
      <c r="R457" s="825"/>
      <c r="S457" s="825"/>
      <c r="T457" s="825"/>
      <c r="U457" s="825"/>
      <c r="V457" s="825"/>
      <c r="W457" s="825"/>
      <c r="X457" s="825"/>
      <c r="Y457" s="825"/>
      <c r="Z457" s="825"/>
      <c r="AA457" s="825"/>
    </row>
    <row r="458" spans="1:27" s="840" customFormat="1" ht="13.5" customHeight="1" x14ac:dyDescent="0.35">
      <c r="A458" s="816"/>
      <c r="C458" s="816"/>
      <c r="D458" s="838"/>
      <c r="E458" s="839"/>
      <c r="F458" s="839"/>
      <c r="G458" s="839"/>
      <c r="H458" s="839"/>
      <c r="J458" s="816"/>
      <c r="K458" s="825"/>
      <c r="L458" s="825"/>
      <c r="M458" s="825"/>
      <c r="N458" s="825"/>
      <c r="O458" s="825"/>
      <c r="P458" s="825"/>
      <c r="Q458" s="825"/>
      <c r="R458" s="825"/>
      <c r="S458" s="825"/>
      <c r="T458" s="825"/>
      <c r="U458" s="825"/>
      <c r="V458" s="825"/>
      <c r="W458" s="825"/>
      <c r="X458" s="825"/>
      <c r="Y458" s="825"/>
      <c r="Z458" s="825"/>
      <c r="AA458" s="825"/>
    </row>
    <row r="459" spans="1:27" s="840" customFormat="1" ht="13.5" customHeight="1" x14ac:dyDescent="0.35">
      <c r="A459" s="816"/>
      <c r="C459" s="816"/>
      <c r="D459" s="838"/>
      <c r="E459" s="839"/>
      <c r="F459" s="839"/>
      <c r="G459" s="839"/>
      <c r="H459" s="839"/>
      <c r="J459" s="816"/>
      <c r="K459" s="825"/>
      <c r="L459" s="825"/>
      <c r="M459" s="825"/>
      <c r="N459" s="825"/>
      <c r="O459" s="825"/>
      <c r="P459" s="825"/>
      <c r="Q459" s="825"/>
      <c r="R459" s="825"/>
      <c r="S459" s="825"/>
      <c r="T459" s="825"/>
      <c r="U459" s="825"/>
      <c r="V459" s="825"/>
      <c r="W459" s="825"/>
      <c r="X459" s="825"/>
      <c r="Y459" s="825"/>
      <c r="Z459" s="825"/>
      <c r="AA459" s="825"/>
    </row>
    <row r="460" spans="1:27" s="840" customFormat="1" ht="13.5" customHeight="1" x14ac:dyDescent="0.35">
      <c r="A460" s="816"/>
      <c r="C460" s="816"/>
      <c r="D460" s="838"/>
      <c r="E460" s="839"/>
      <c r="F460" s="839"/>
      <c r="G460" s="839"/>
      <c r="H460" s="839"/>
      <c r="J460" s="816"/>
      <c r="K460" s="825"/>
      <c r="L460" s="825"/>
      <c r="M460" s="825"/>
      <c r="N460" s="825"/>
      <c r="O460" s="825"/>
      <c r="P460" s="825"/>
      <c r="Q460" s="825"/>
      <c r="R460" s="825"/>
      <c r="S460" s="825"/>
      <c r="T460" s="825"/>
      <c r="U460" s="825"/>
      <c r="V460" s="825"/>
      <c r="W460" s="825"/>
      <c r="X460" s="825"/>
      <c r="Y460" s="825"/>
      <c r="Z460" s="825"/>
      <c r="AA460" s="825"/>
    </row>
    <row r="461" spans="1:27" s="840" customFormat="1" ht="13.5" customHeight="1" x14ac:dyDescent="0.35">
      <c r="A461" s="816"/>
      <c r="C461" s="816"/>
      <c r="D461" s="838"/>
      <c r="E461" s="839"/>
      <c r="F461" s="839"/>
      <c r="G461" s="839"/>
      <c r="H461" s="839"/>
      <c r="J461" s="816"/>
      <c r="K461" s="825"/>
      <c r="L461" s="825"/>
      <c r="M461" s="825"/>
      <c r="N461" s="825"/>
      <c r="O461" s="825"/>
      <c r="P461" s="825"/>
      <c r="Q461" s="825"/>
      <c r="R461" s="825"/>
      <c r="S461" s="825"/>
      <c r="T461" s="825"/>
      <c r="U461" s="825"/>
      <c r="V461" s="825"/>
      <c r="W461" s="825"/>
      <c r="X461" s="825"/>
      <c r="Y461" s="825"/>
      <c r="Z461" s="825"/>
      <c r="AA461" s="825"/>
    </row>
    <row r="462" spans="1:27" s="840" customFormat="1" ht="13.5" customHeight="1" x14ac:dyDescent="0.35">
      <c r="A462" s="816"/>
      <c r="C462" s="816"/>
      <c r="D462" s="838"/>
      <c r="E462" s="839"/>
      <c r="F462" s="839"/>
      <c r="G462" s="839"/>
      <c r="H462" s="839"/>
      <c r="J462" s="816"/>
      <c r="K462" s="825"/>
      <c r="L462" s="825"/>
      <c r="M462" s="825"/>
      <c r="N462" s="825"/>
      <c r="O462" s="825"/>
      <c r="P462" s="825"/>
      <c r="Q462" s="825"/>
      <c r="R462" s="825"/>
      <c r="S462" s="825"/>
      <c r="T462" s="825"/>
      <c r="U462" s="825"/>
      <c r="V462" s="825"/>
      <c r="W462" s="825"/>
      <c r="X462" s="825"/>
      <c r="Y462" s="825"/>
      <c r="Z462" s="825"/>
      <c r="AA462" s="825"/>
    </row>
    <row r="463" spans="1:27" s="840" customFormat="1" ht="13.5" customHeight="1" x14ac:dyDescent="0.35">
      <c r="A463" s="816"/>
      <c r="C463" s="816"/>
      <c r="D463" s="838"/>
      <c r="E463" s="839"/>
      <c r="F463" s="839"/>
      <c r="G463" s="839"/>
      <c r="H463" s="839"/>
      <c r="J463" s="816"/>
      <c r="K463" s="825"/>
      <c r="L463" s="825"/>
      <c r="M463" s="825"/>
      <c r="N463" s="825"/>
      <c r="O463" s="825"/>
      <c r="P463" s="825"/>
      <c r="Q463" s="825"/>
      <c r="R463" s="825"/>
      <c r="S463" s="825"/>
      <c r="T463" s="825"/>
      <c r="U463" s="825"/>
      <c r="V463" s="825"/>
      <c r="W463" s="825"/>
      <c r="X463" s="825"/>
      <c r="Y463" s="825"/>
      <c r="Z463" s="825"/>
      <c r="AA463" s="825"/>
    </row>
    <row r="464" spans="1:27" s="840" customFormat="1" ht="13.5" customHeight="1" x14ac:dyDescent="0.35">
      <c r="A464" s="816"/>
      <c r="C464" s="816"/>
      <c r="D464" s="838"/>
      <c r="E464" s="839"/>
      <c r="F464" s="839"/>
      <c r="G464" s="839"/>
      <c r="H464" s="839"/>
      <c r="J464" s="816"/>
      <c r="K464" s="825"/>
      <c r="L464" s="825"/>
      <c r="M464" s="825"/>
      <c r="N464" s="825"/>
      <c r="O464" s="825"/>
      <c r="P464" s="825"/>
      <c r="Q464" s="825"/>
      <c r="R464" s="825"/>
      <c r="S464" s="825"/>
      <c r="T464" s="825"/>
      <c r="U464" s="825"/>
      <c r="V464" s="825"/>
      <c r="W464" s="825"/>
      <c r="X464" s="825"/>
      <c r="Y464" s="825"/>
      <c r="Z464" s="825"/>
      <c r="AA464" s="825"/>
    </row>
    <row r="465" spans="1:27" s="840" customFormat="1" ht="13.5" customHeight="1" x14ac:dyDescent="0.35">
      <c r="A465" s="816"/>
      <c r="C465" s="816"/>
      <c r="D465" s="838"/>
      <c r="E465" s="839"/>
      <c r="F465" s="839"/>
      <c r="G465" s="839"/>
      <c r="H465" s="839"/>
      <c r="J465" s="816"/>
      <c r="K465" s="825"/>
      <c r="L465" s="825"/>
      <c r="M465" s="825"/>
      <c r="N465" s="825"/>
      <c r="O465" s="825"/>
      <c r="P465" s="825"/>
      <c r="Q465" s="825"/>
      <c r="R465" s="825"/>
      <c r="S465" s="825"/>
      <c r="T465" s="825"/>
      <c r="U465" s="825"/>
      <c r="V465" s="825"/>
      <c r="W465" s="825"/>
      <c r="X465" s="825"/>
      <c r="Y465" s="825"/>
      <c r="Z465" s="825"/>
      <c r="AA465" s="825"/>
    </row>
    <row r="466" spans="1:27" s="840" customFormat="1" ht="13.5" customHeight="1" x14ac:dyDescent="0.35">
      <c r="A466" s="816"/>
      <c r="C466" s="816"/>
      <c r="D466" s="838"/>
      <c r="E466" s="839"/>
      <c r="F466" s="839"/>
      <c r="G466" s="839"/>
      <c r="H466" s="839"/>
      <c r="J466" s="816"/>
      <c r="K466" s="825"/>
      <c r="L466" s="825"/>
      <c r="M466" s="825"/>
      <c r="N466" s="825"/>
      <c r="O466" s="825"/>
      <c r="P466" s="825"/>
      <c r="Q466" s="825"/>
      <c r="R466" s="825"/>
      <c r="S466" s="825"/>
      <c r="T466" s="825"/>
      <c r="U466" s="825"/>
      <c r="V466" s="825"/>
      <c r="W466" s="825"/>
      <c r="X466" s="825"/>
      <c r="Y466" s="825"/>
      <c r="Z466" s="825"/>
      <c r="AA466" s="825"/>
    </row>
    <row r="467" spans="1:27" s="840" customFormat="1" ht="13.5" customHeight="1" x14ac:dyDescent="0.35">
      <c r="A467" s="816"/>
      <c r="C467" s="816"/>
      <c r="D467" s="838"/>
      <c r="E467" s="839"/>
      <c r="F467" s="839"/>
      <c r="G467" s="839"/>
      <c r="H467" s="839"/>
      <c r="J467" s="816"/>
      <c r="K467" s="825"/>
      <c r="L467" s="825"/>
      <c r="M467" s="825"/>
      <c r="N467" s="825"/>
      <c r="O467" s="825"/>
      <c r="P467" s="825"/>
      <c r="Q467" s="825"/>
      <c r="R467" s="825"/>
      <c r="S467" s="825"/>
      <c r="T467" s="825"/>
      <c r="U467" s="825"/>
      <c r="V467" s="825"/>
      <c r="W467" s="825"/>
      <c r="X467" s="825"/>
      <c r="Y467" s="825"/>
      <c r="Z467" s="825"/>
      <c r="AA467" s="825"/>
    </row>
    <row r="468" spans="1:27" s="840" customFormat="1" ht="13.5" customHeight="1" x14ac:dyDescent="0.35">
      <c r="A468" s="816"/>
      <c r="C468" s="816"/>
      <c r="D468" s="838"/>
      <c r="E468" s="839"/>
      <c r="F468" s="839"/>
      <c r="G468" s="839"/>
      <c r="H468" s="839"/>
      <c r="J468" s="816"/>
      <c r="K468" s="825"/>
      <c r="L468" s="825"/>
      <c r="M468" s="825"/>
      <c r="N468" s="825"/>
      <c r="O468" s="825"/>
      <c r="P468" s="825"/>
      <c r="Q468" s="825"/>
      <c r="R468" s="825"/>
      <c r="S468" s="825"/>
      <c r="T468" s="825"/>
      <c r="U468" s="825"/>
      <c r="V468" s="825"/>
      <c r="W468" s="825"/>
      <c r="X468" s="825"/>
      <c r="Y468" s="825"/>
      <c r="Z468" s="825"/>
      <c r="AA468" s="825"/>
    </row>
    <row r="469" spans="1:27" s="840" customFormat="1" ht="13.5" customHeight="1" x14ac:dyDescent="0.35">
      <c r="A469" s="816"/>
      <c r="C469" s="816"/>
      <c r="D469" s="838"/>
      <c r="E469" s="839"/>
      <c r="F469" s="839"/>
      <c r="G469" s="839"/>
      <c r="H469" s="839"/>
      <c r="J469" s="816"/>
      <c r="K469" s="825"/>
      <c r="L469" s="825"/>
      <c r="M469" s="825"/>
      <c r="N469" s="825"/>
      <c r="O469" s="825"/>
      <c r="P469" s="825"/>
      <c r="Q469" s="825"/>
      <c r="R469" s="825"/>
      <c r="S469" s="825"/>
      <c r="T469" s="825"/>
      <c r="U469" s="825"/>
      <c r="V469" s="825"/>
      <c r="W469" s="825"/>
      <c r="X469" s="825"/>
      <c r="Y469" s="825"/>
      <c r="Z469" s="825"/>
      <c r="AA469" s="825"/>
    </row>
    <row r="470" spans="1:27" s="840" customFormat="1" ht="13.5" customHeight="1" x14ac:dyDescent="0.35">
      <c r="A470" s="816"/>
      <c r="C470" s="816"/>
      <c r="D470" s="838"/>
      <c r="E470" s="839"/>
      <c r="F470" s="839"/>
      <c r="G470" s="839"/>
      <c r="H470" s="839"/>
      <c r="J470" s="816"/>
      <c r="K470" s="825"/>
      <c r="L470" s="825"/>
      <c r="M470" s="825"/>
      <c r="N470" s="825"/>
      <c r="O470" s="825"/>
      <c r="P470" s="825"/>
      <c r="Q470" s="825"/>
      <c r="R470" s="825"/>
      <c r="S470" s="825"/>
      <c r="T470" s="825"/>
      <c r="U470" s="825"/>
      <c r="V470" s="825"/>
      <c r="W470" s="825"/>
      <c r="X470" s="825"/>
      <c r="Y470" s="825"/>
      <c r="Z470" s="825"/>
      <c r="AA470" s="825"/>
    </row>
    <row r="471" spans="1:27" s="840" customFormat="1" ht="13.5" customHeight="1" x14ac:dyDescent="0.35">
      <c r="A471" s="816"/>
      <c r="C471" s="816"/>
      <c r="D471" s="838"/>
      <c r="E471" s="839"/>
      <c r="F471" s="839"/>
      <c r="G471" s="839"/>
      <c r="H471" s="839"/>
      <c r="J471" s="816"/>
      <c r="K471" s="825"/>
      <c r="L471" s="825"/>
      <c r="M471" s="825"/>
      <c r="N471" s="825"/>
      <c r="O471" s="825"/>
      <c r="P471" s="825"/>
      <c r="Q471" s="825"/>
      <c r="R471" s="825"/>
      <c r="S471" s="825"/>
      <c r="T471" s="825"/>
      <c r="U471" s="825"/>
      <c r="V471" s="825"/>
      <c r="W471" s="825"/>
      <c r="X471" s="825"/>
      <c r="Y471" s="825"/>
      <c r="Z471" s="825"/>
      <c r="AA471" s="825"/>
    </row>
    <row r="472" spans="1:27" s="840" customFormat="1" ht="13.5" customHeight="1" x14ac:dyDescent="0.35">
      <c r="A472" s="816"/>
      <c r="C472" s="816"/>
      <c r="D472" s="838"/>
      <c r="E472" s="839"/>
      <c r="F472" s="839"/>
      <c r="G472" s="839"/>
      <c r="H472" s="839"/>
      <c r="J472" s="816"/>
      <c r="K472" s="825"/>
      <c r="L472" s="825"/>
      <c r="M472" s="825"/>
      <c r="N472" s="825"/>
      <c r="O472" s="825"/>
      <c r="P472" s="825"/>
      <c r="Q472" s="825"/>
      <c r="R472" s="825"/>
      <c r="S472" s="825"/>
      <c r="T472" s="825"/>
      <c r="U472" s="825"/>
      <c r="V472" s="825"/>
      <c r="W472" s="825"/>
      <c r="X472" s="825"/>
      <c r="Y472" s="825"/>
      <c r="Z472" s="825"/>
      <c r="AA472" s="825"/>
    </row>
    <row r="473" spans="1:27" s="840" customFormat="1" ht="13.5" customHeight="1" x14ac:dyDescent="0.35">
      <c r="A473" s="816"/>
      <c r="C473" s="816"/>
      <c r="D473" s="838"/>
      <c r="E473" s="839"/>
      <c r="F473" s="839"/>
      <c r="G473" s="839"/>
      <c r="H473" s="839"/>
      <c r="J473" s="816"/>
      <c r="K473" s="825"/>
      <c r="L473" s="825"/>
      <c r="M473" s="825"/>
      <c r="N473" s="825"/>
      <c r="O473" s="825"/>
      <c r="P473" s="825"/>
      <c r="Q473" s="825"/>
      <c r="R473" s="825"/>
      <c r="S473" s="825"/>
      <c r="T473" s="825"/>
      <c r="U473" s="825"/>
      <c r="V473" s="825"/>
      <c r="W473" s="825"/>
      <c r="X473" s="825"/>
      <c r="Y473" s="825"/>
      <c r="Z473" s="825"/>
      <c r="AA473" s="825"/>
    </row>
    <row r="474" spans="1:27" s="840" customFormat="1" ht="13.5" customHeight="1" x14ac:dyDescent="0.35">
      <c r="A474" s="816"/>
      <c r="C474" s="816"/>
      <c r="D474" s="838"/>
      <c r="E474" s="839"/>
      <c r="F474" s="839"/>
      <c r="G474" s="839"/>
      <c r="H474" s="839"/>
      <c r="J474" s="816"/>
      <c r="K474" s="825"/>
      <c r="L474" s="825"/>
      <c r="M474" s="825"/>
      <c r="N474" s="825"/>
      <c r="O474" s="825"/>
      <c r="P474" s="825"/>
      <c r="Q474" s="825"/>
      <c r="R474" s="825"/>
      <c r="S474" s="825"/>
      <c r="T474" s="825"/>
      <c r="U474" s="825"/>
      <c r="V474" s="825"/>
      <c r="W474" s="825"/>
      <c r="X474" s="825"/>
      <c r="Y474" s="825"/>
      <c r="Z474" s="825"/>
      <c r="AA474" s="825"/>
    </row>
    <row r="475" spans="1:27" s="840" customFormat="1" ht="13.5" customHeight="1" x14ac:dyDescent="0.35">
      <c r="A475" s="816"/>
      <c r="C475" s="816"/>
      <c r="D475" s="838"/>
      <c r="E475" s="839"/>
      <c r="F475" s="839"/>
      <c r="G475" s="839"/>
      <c r="H475" s="839"/>
      <c r="J475" s="816"/>
      <c r="K475" s="825"/>
      <c r="L475" s="825"/>
      <c r="M475" s="825"/>
      <c r="N475" s="825"/>
      <c r="O475" s="825"/>
      <c r="P475" s="825"/>
      <c r="Q475" s="825"/>
      <c r="R475" s="825"/>
      <c r="S475" s="825"/>
      <c r="T475" s="825"/>
      <c r="U475" s="825"/>
      <c r="V475" s="825"/>
      <c r="W475" s="825"/>
      <c r="X475" s="825"/>
      <c r="Y475" s="825"/>
      <c r="Z475" s="825"/>
      <c r="AA475" s="825"/>
    </row>
    <row r="476" spans="1:27" s="840" customFormat="1" ht="13.5" customHeight="1" x14ac:dyDescent="0.35">
      <c r="A476" s="816"/>
      <c r="C476" s="816"/>
      <c r="D476" s="838"/>
      <c r="E476" s="839"/>
      <c r="F476" s="839"/>
      <c r="G476" s="839"/>
      <c r="H476" s="839"/>
      <c r="J476" s="816"/>
      <c r="K476" s="825"/>
      <c r="L476" s="825"/>
      <c r="M476" s="825"/>
      <c r="N476" s="825"/>
      <c r="O476" s="825"/>
      <c r="P476" s="825"/>
      <c r="Q476" s="825"/>
      <c r="R476" s="825"/>
      <c r="S476" s="825"/>
      <c r="T476" s="825"/>
      <c r="U476" s="825"/>
      <c r="V476" s="825"/>
      <c r="W476" s="825"/>
      <c r="X476" s="825"/>
      <c r="Y476" s="825"/>
      <c r="Z476" s="825"/>
      <c r="AA476" s="825"/>
    </row>
    <row r="477" spans="1:27" s="840" customFormat="1" ht="13.5" customHeight="1" x14ac:dyDescent="0.35">
      <c r="A477" s="816"/>
      <c r="C477" s="816"/>
      <c r="D477" s="838"/>
      <c r="E477" s="839"/>
      <c r="F477" s="839"/>
      <c r="G477" s="839"/>
      <c r="H477" s="839"/>
      <c r="J477" s="816"/>
      <c r="K477" s="825"/>
      <c r="L477" s="825"/>
      <c r="M477" s="825"/>
      <c r="N477" s="825"/>
      <c r="O477" s="825"/>
      <c r="P477" s="825"/>
      <c r="Q477" s="825"/>
      <c r="R477" s="825"/>
      <c r="S477" s="825"/>
      <c r="T477" s="825"/>
      <c r="U477" s="825"/>
      <c r="V477" s="825"/>
      <c r="W477" s="825"/>
      <c r="X477" s="825"/>
      <c r="Y477" s="825"/>
      <c r="Z477" s="825"/>
      <c r="AA477" s="825"/>
    </row>
    <row r="478" spans="1:27" s="840" customFormat="1" ht="13.5" customHeight="1" x14ac:dyDescent="0.35">
      <c r="A478" s="816"/>
      <c r="C478" s="816"/>
      <c r="D478" s="838"/>
      <c r="E478" s="839"/>
      <c r="F478" s="839"/>
      <c r="G478" s="839"/>
      <c r="H478" s="839"/>
      <c r="J478" s="816"/>
      <c r="K478" s="825"/>
      <c r="L478" s="825"/>
      <c r="M478" s="825"/>
      <c r="N478" s="825"/>
      <c r="O478" s="825"/>
      <c r="P478" s="825"/>
      <c r="Q478" s="825"/>
      <c r="R478" s="825"/>
      <c r="S478" s="825"/>
      <c r="T478" s="825"/>
      <c r="U478" s="825"/>
      <c r="V478" s="825"/>
      <c r="W478" s="825"/>
      <c r="X478" s="825"/>
      <c r="Y478" s="825"/>
      <c r="Z478" s="825"/>
      <c r="AA478" s="825"/>
    </row>
    <row r="479" spans="1:27" s="840" customFormat="1" ht="13.5" customHeight="1" x14ac:dyDescent="0.35">
      <c r="A479" s="816"/>
      <c r="C479" s="816"/>
      <c r="D479" s="838"/>
      <c r="E479" s="839"/>
      <c r="F479" s="839"/>
      <c r="G479" s="839"/>
      <c r="H479" s="839"/>
      <c r="J479" s="816"/>
      <c r="K479" s="825"/>
      <c r="L479" s="825"/>
      <c r="M479" s="825"/>
      <c r="N479" s="825"/>
      <c r="O479" s="825"/>
      <c r="P479" s="825"/>
      <c r="Q479" s="825"/>
      <c r="R479" s="825"/>
      <c r="S479" s="825"/>
      <c r="T479" s="825"/>
      <c r="U479" s="825"/>
      <c r="V479" s="825"/>
      <c r="W479" s="825"/>
      <c r="X479" s="825"/>
      <c r="Y479" s="825"/>
      <c r="Z479" s="825"/>
      <c r="AA479" s="825"/>
    </row>
    <row r="480" spans="1:27" s="840" customFormat="1" ht="13.5" customHeight="1" x14ac:dyDescent="0.35">
      <c r="A480" s="816"/>
      <c r="C480" s="816"/>
      <c r="D480" s="838"/>
      <c r="E480" s="839"/>
      <c r="F480" s="839"/>
      <c r="G480" s="839"/>
      <c r="H480" s="839"/>
      <c r="J480" s="816"/>
      <c r="K480" s="825"/>
      <c r="L480" s="825"/>
      <c r="M480" s="825"/>
      <c r="N480" s="825"/>
      <c r="O480" s="825"/>
      <c r="P480" s="825"/>
      <c r="Q480" s="825"/>
      <c r="R480" s="825"/>
      <c r="S480" s="825"/>
      <c r="T480" s="825"/>
      <c r="U480" s="825"/>
      <c r="V480" s="825"/>
      <c r="W480" s="825"/>
      <c r="X480" s="825"/>
      <c r="Y480" s="825"/>
      <c r="Z480" s="825"/>
      <c r="AA480" s="825"/>
    </row>
    <row r="481" spans="1:27" s="840" customFormat="1" ht="13.5" customHeight="1" x14ac:dyDescent="0.35">
      <c r="A481" s="816"/>
      <c r="C481" s="816"/>
      <c r="D481" s="838"/>
      <c r="E481" s="839"/>
      <c r="F481" s="839"/>
      <c r="G481" s="839"/>
      <c r="H481" s="839"/>
      <c r="J481" s="816"/>
      <c r="K481" s="825"/>
      <c r="L481" s="825"/>
      <c r="M481" s="825"/>
      <c r="N481" s="825"/>
      <c r="O481" s="825"/>
      <c r="P481" s="825"/>
      <c r="Q481" s="825"/>
      <c r="R481" s="825"/>
      <c r="S481" s="825"/>
      <c r="T481" s="825"/>
      <c r="U481" s="825"/>
      <c r="V481" s="825"/>
      <c r="W481" s="825"/>
      <c r="X481" s="825"/>
      <c r="Y481" s="825"/>
      <c r="Z481" s="825"/>
      <c r="AA481" s="825"/>
    </row>
    <row r="482" spans="1:27" s="840" customFormat="1" ht="13.5" customHeight="1" x14ac:dyDescent="0.35">
      <c r="A482" s="816"/>
      <c r="C482" s="816"/>
      <c r="D482" s="838"/>
      <c r="E482" s="839"/>
      <c r="F482" s="839"/>
      <c r="G482" s="839"/>
      <c r="H482" s="839"/>
      <c r="J482" s="816"/>
      <c r="K482" s="825"/>
      <c r="L482" s="825"/>
      <c r="M482" s="825"/>
      <c r="N482" s="825"/>
      <c r="O482" s="825"/>
      <c r="P482" s="825"/>
      <c r="Q482" s="825"/>
      <c r="R482" s="825"/>
      <c r="S482" s="825"/>
      <c r="T482" s="825"/>
      <c r="U482" s="825"/>
      <c r="V482" s="825"/>
      <c r="W482" s="825"/>
      <c r="X482" s="825"/>
      <c r="Y482" s="825"/>
      <c r="Z482" s="825"/>
      <c r="AA482" s="825"/>
    </row>
    <row r="483" spans="1:27" s="840" customFormat="1" ht="13.5" customHeight="1" x14ac:dyDescent="0.35">
      <c r="A483" s="816"/>
      <c r="C483" s="816"/>
      <c r="D483" s="838"/>
      <c r="E483" s="839"/>
      <c r="F483" s="839"/>
      <c r="G483" s="839"/>
      <c r="H483" s="839"/>
      <c r="J483" s="816"/>
      <c r="K483" s="825"/>
      <c r="L483" s="825"/>
      <c r="M483" s="825"/>
      <c r="N483" s="825"/>
      <c r="O483" s="825"/>
      <c r="P483" s="825"/>
      <c r="Q483" s="825"/>
      <c r="R483" s="825"/>
      <c r="S483" s="825"/>
      <c r="T483" s="825"/>
      <c r="U483" s="825"/>
      <c r="V483" s="825"/>
      <c r="W483" s="825"/>
      <c r="X483" s="825"/>
      <c r="Y483" s="825"/>
      <c r="Z483" s="825"/>
      <c r="AA483" s="825"/>
    </row>
    <row r="484" spans="1:27" s="840" customFormat="1" ht="13.5" customHeight="1" x14ac:dyDescent="0.35">
      <c r="A484" s="816"/>
      <c r="C484" s="816"/>
      <c r="D484" s="838"/>
      <c r="E484" s="839"/>
      <c r="F484" s="839"/>
      <c r="G484" s="839"/>
      <c r="H484" s="839"/>
      <c r="J484" s="816"/>
      <c r="K484" s="825"/>
      <c r="L484" s="825"/>
      <c r="M484" s="825"/>
      <c r="N484" s="825"/>
      <c r="O484" s="825"/>
      <c r="P484" s="825"/>
      <c r="Q484" s="825"/>
      <c r="R484" s="825"/>
      <c r="S484" s="825"/>
      <c r="T484" s="825"/>
      <c r="U484" s="825"/>
      <c r="V484" s="825"/>
      <c r="W484" s="825"/>
      <c r="X484" s="825"/>
      <c r="Y484" s="825"/>
      <c r="Z484" s="825"/>
      <c r="AA484" s="825"/>
    </row>
    <row r="485" spans="1:27" s="840" customFormat="1" ht="13.5" customHeight="1" x14ac:dyDescent="0.35">
      <c r="A485" s="816"/>
      <c r="C485" s="816"/>
      <c r="D485" s="838"/>
      <c r="E485" s="839"/>
      <c r="F485" s="839"/>
      <c r="G485" s="839"/>
      <c r="H485" s="839"/>
      <c r="J485" s="816"/>
      <c r="K485" s="825"/>
      <c r="L485" s="825"/>
      <c r="M485" s="825"/>
      <c r="N485" s="825"/>
      <c r="O485" s="825"/>
      <c r="P485" s="825"/>
      <c r="Q485" s="825"/>
      <c r="R485" s="825"/>
      <c r="S485" s="825"/>
      <c r="T485" s="825"/>
      <c r="U485" s="825"/>
      <c r="V485" s="825"/>
      <c r="W485" s="825"/>
      <c r="X485" s="825"/>
      <c r="Y485" s="825"/>
      <c r="Z485" s="825"/>
      <c r="AA485" s="825"/>
    </row>
    <row r="486" spans="1:27" s="840" customFormat="1" ht="13.5" customHeight="1" x14ac:dyDescent="0.35">
      <c r="A486" s="816"/>
      <c r="C486" s="816"/>
      <c r="D486" s="838"/>
      <c r="E486" s="839"/>
      <c r="F486" s="839"/>
      <c r="G486" s="839"/>
      <c r="H486" s="839"/>
      <c r="J486" s="816"/>
      <c r="K486" s="825"/>
      <c r="L486" s="825"/>
      <c r="M486" s="825"/>
      <c r="N486" s="825"/>
      <c r="O486" s="825"/>
      <c r="P486" s="825"/>
      <c r="Q486" s="825"/>
      <c r="R486" s="825"/>
      <c r="S486" s="825"/>
      <c r="T486" s="825"/>
      <c r="U486" s="825"/>
      <c r="V486" s="825"/>
      <c r="W486" s="825"/>
      <c r="X486" s="825"/>
      <c r="Y486" s="825"/>
      <c r="Z486" s="825"/>
      <c r="AA486" s="825"/>
    </row>
    <row r="487" spans="1:27" s="840" customFormat="1" ht="13.5" customHeight="1" x14ac:dyDescent="0.35">
      <c r="A487" s="816"/>
      <c r="C487" s="816"/>
      <c r="D487" s="838"/>
      <c r="E487" s="839"/>
      <c r="F487" s="839"/>
      <c r="G487" s="839"/>
      <c r="H487" s="839"/>
      <c r="J487" s="816"/>
      <c r="K487" s="825"/>
      <c r="L487" s="825"/>
      <c r="M487" s="825"/>
      <c r="N487" s="825"/>
      <c r="O487" s="825"/>
      <c r="P487" s="825"/>
      <c r="Q487" s="825"/>
      <c r="R487" s="825"/>
      <c r="S487" s="825"/>
      <c r="T487" s="825"/>
      <c r="U487" s="825"/>
      <c r="V487" s="825"/>
      <c r="W487" s="825"/>
      <c r="X487" s="825"/>
      <c r="Y487" s="825"/>
      <c r="Z487" s="825"/>
      <c r="AA487" s="825"/>
    </row>
    <row r="488" spans="1:27" s="840" customFormat="1" ht="13.5" customHeight="1" x14ac:dyDescent="0.35">
      <c r="A488" s="816"/>
      <c r="C488" s="816"/>
      <c r="D488" s="838"/>
      <c r="E488" s="839"/>
      <c r="F488" s="839"/>
      <c r="G488" s="839"/>
      <c r="H488" s="839"/>
      <c r="J488" s="816"/>
      <c r="K488" s="825"/>
      <c r="L488" s="825"/>
      <c r="M488" s="825"/>
      <c r="N488" s="825"/>
      <c r="O488" s="825"/>
      <c r="P488" s="825"/>
      <c r="Q488" s="825"/>
      <c r="R488" s="825"/>
      <c r="S488" s="825"/>
      <c r="T488" s="825"/>
      <c r="U488" s="825"/>
      <c r="V488" s="825"/>
      <c r="W488" s="825"/>
      <c r="X488" s="825"/>
      <c r="Y488" s="825"/>
      <c r="Z488" s="825"/>
      <c r="AA488" s="825"/>
    </row>
    <row r="489" spans="1:27" s="840" customFormat="1" ht="13.5" customHeight="1" x14ac:dyDescent="0.35">
      <c r="A489" s="816"/>
      <c r="C489" s="816"/>
      <c r="D489" s="838"/>
      <c r="E489" s="839"/>
      <c r="F489" s="839"/>
      <c r="G489" s="839"/>
      <c r="H489" s="839"/>
      <c r="J489" s="816"/>
      <c r="K489" s="825"/>
      <c r="L489" s="825"/>
      <c r="M489" s="825"/>
      <c r="N489" s="825"/>
      <c r="O489" s="825"/>
      <c r="P489" s="825"/>
      <c r="Q489" s="825"/>
      <c r="R489" s="825"/>
      <c r="S489" s="825"/>
      <c r="T489" s="825"/>
      <c r="U489" s="825"/>
      <c r="V489" s="825"/>
      <c r="W489" s="825"/>
      <c r="X489" s="825"/>
      <c r="Y489" s="825"/>
      <c r="Z489" s="825"/>
      <c r="AA489" s="825"/>
    </row>
    <row r="490" spans="1:27" s="840" customFormat="1" ht="13.5" customHeight="1" x14ac:dyDescent="0.35">
      <c r="A490" s="816"/>
      <c r="C490" s="816"/>
      <c r="D490" s="838"/>
      <c r="E490" s="839"/>
      <c r="F490" s="839"/>
      <c r="G490" s="839"/>
      <c r="H490" s="839"/>
      <c r="J490" s="816"/>
      <c r="K490" s="825"/>
      <c r="L490" s="825"/>
      <c r="M490" s="825"/>
      <c r="N490" s="825"/>
      <c r="O490" s="825"/>
      <c r="P490" s="825"/>
      <c r="Q490" s="825"/>
      <c r="R490" s="825"/>
      <c r="S490" s="825"/>
      <c r="T490" s="825"/>
      <c r="U490" s="825"/>
      <c r="V490" s="825"/>
      <c r="W490" s="825"/>
      <c r="X490" s="825"/>
      <c r="Y490" s="825"/>
      <c r="Z490" s="825"/>
      <c r="AA490" s="825"/>
    </row>
    <row r="491" spans="1:27" s="840" customFormat="1" ht="13.5" customHeight="1" x14ac:dyDescent="0.35">
      <c r="A491" s="816"/>
      <c r="C491" s="816"/>
      <c r="D491" s="838"/>
      <c r="E491" s="839"/>
      <c r="F491" s="839"/>
      <c r="G491" s="839"/>
      <c r="H491" s="839"/>
      <c r="J491" s="816"/>
      <c r="K491" s="825"/>
      <c r="L491" s="825"/>
      <c r="M491" s="825"/>
      <c r="N491" s="825"/>
      <c r="O491" s="825"/>
      <c r="P491" s="825"/>
      <c r="Q491" s="825"/>
      <c r="R491" s="825"/>
      <c r="S491" s="825"/>
      <c r="T491" s="825"/>
      <c r="U491" s="825"/>
      <c r="V491" s="825"/>
      <c r="W491" s="825"/>
      <c r="X491" s="825"/>
      <c r="Y491" s="825"/>
      <c r="Z491" s="825"/>
      <c r="AA491" s="825"/>
    </row>
    <row r="492" spans="1:27" s="840" customFormat="1" ht="13.5" customHeight="1" x14ac:dyDescent="0.35">
      <c r="A492" s="816"/>
      <c r="C492" s="816"/>
      <c r="D492" s="838"/>
      <c r="E492" s="839"/>
      <c r="F492" s="839"/>
      <c r="G492" s="839"/>
      <c r="H492" s="839"/>
      <c r="J492" s="816"/>
      <c r="K492" s="825"/>
      <c r="L492" s="825"/>
      <c r="M492" s="825"/>
      <c r="N492" s="825"/>
      <c r="O492" s="825"/>
      <c r="P492" s="825"/>
      <c r="Q492" s="825"/>
      <c r="R492" s="825"/>
      <c r="S492" s="825"/>
      <c r="T492" s="825"/>
      <c r="U492" s="825"/>
      <c r="V492" s="825"/>
      <c r="W492" s="825"/>
      <c r="X492" s="825"/>
      <c r="Y492" s="825"/>
      <c r="Z492" s="825"/>
      <c r="AA492" s="825"/>
    </row>
    <row r="493" spans="1:27" s="840" customFormat="1" ht="13.5" customHeight="1" x14ac:dyDescent="0.35">
      <c r="A493" s="816"/>
      <c r="C493" s="816"/>
      <c r="D493" s="838"/>
      <c r="E493" s="839"/>
      <c r="F493" s="839"/>
      <c r="G493" s="839"/>
      <c r="H493" s="839"/>
      <c r="J493" s="816"/>
      <c r="K493" s="825"/>
      <c r="L493" s="825"/>
      <c r="M493" s="825"/>
      <c r="N493" s="825"/>
      <c r="O493" s="825"/>
      <c r="P493" s="825"/>
      <c r="Q493" s="825"/>
      <c r="R493" s="825"/>
      <c r="S493" s="825"/>
      <c r="T493" s="825"/>
      <c r="U493" s="825"/>
      <c r="V493" s="825"/>
      <c r="W493" s="825"/>
      <c r="X493" s="825"/>
      <c r="Y493" s="825"/>
      <c r="Z493" s="825"/>
      <c r="AA493" s="825"/>
    </row>
    <row r="494" spans="1:27" s="840" customFormat="1" ht="13.5" customHeight="1" x14ac:dyDescent="0.35">
      <c r="A494" s="816"/>
      <c r="C494" s="816"/>
      <c r="D494" s="838"/>
      <c r="E494" s="839"/>
      <c r="F494" s="839"/>
      <c r="G494" s="839"/>
      <c r="H494" s="839"/>
      <c r="J494" s="816"/>
      <c r="K494" s="825"/>
      <c r="L494" s="825"/>
      <c r="M494" s="825"/>
      <c r="N494" s="825"/>
      <c r="O494" s="825"/>
      <c r="P494" s="825"/>
      <c r="Q494" s="825"/>
      <c r="R494" s="825"/>
      <c r="S494" s="825"/>
      <c r="T494" s="825"/>
      <c r="U494" s="825"/>
      <c r="V494" s="825"/>
      <c r="W494" s="825"/>
      <c r="X494" s="825"/>
      <c r="Y494" s="825"/>
      <c r="Z494" s="825"/>
      <c r="AA494" s="825"/>
    </row>
    <row r="495" spans="1:27" s="840" customFormat="1" ht="13.5" customHeight="1" x14ac:dyDescent="0.35">
      <c r="A495" s="816"/>
      <c r="C495" s="816"/>
      <c r="D495" s="838"/>
      <c r="E495" s="839"/>
      <c r="F495" s="839"/>
      <c r="G495" s="839"/>
      <c r="H495" s="839"/>
      <c r="J495" s="816"/>
      <c r="K495" s="825"/>
      <c r="L495" s="825"/>
      <c r="M495" s="825"/>
      <c r="N495" s="825"/>
      <c r="O495" s="825"/>
      <c r="P495" s="825"/>
      <c r="Q495" s="825"/>
      <c r="R495" s="825"/>
      <c r="S495" s="825"/>
      <c r="T495" s="825"/>
      <c r="U495" s="825"/>
      <c r="V495" s="825"/>
      <c r="W495" s="825"/>
      <c r="X495" s="825"/>
      <c r="Y495" s="825"/>
      <c r="Z495" s="825"/>
      <c r="AA495" s="825"/>
    </row>
    <row r="496" spans="1:27" s="840" customFormat="1" ht="13.5" customHeight="1" x14ac:dyDescent="0.35">
      <c r="A496" s="816"/>
      <c r="C496" s="816"/>
      <c r="D496" s="838"/>
      <c r="E496" s="839"/>
      <c r="F496" s="839"/>
      <c r="G496" s="839"/>
      <c r="H496" s="839"/>
      <c r="J496" s="816"/>
      <c r="K496" s="825"/>
      <c r="L496" s="825"/>
      <c r="M496" s="825"/>
      <c r="N496" s="825"/>
      <c r="O496" s="825"/>
      <c r="P496" s="825"/>
      <c r="Q496" s="825"/>
      <c r="R496" s="825"/>
      <c r="S496" s="825"/>
      <c r="T496" s="825"/>
      <c r="U496" s="825"/>
      <c r="V496" s="825"/>
      <c r="W496" s="825"/>
      <c r="X496" s="825"/>
      <c r="Y496" s="825"/>
      <c r="Z496" s="825"/>
      <c r="AA496" s="825"/>
    </row>
    <row r="497" spans="1:27" s="840" customFormat="1" ht="13.5" customHeight="1" x14ac:dyDescent="0.35">
      <c r="A497" s="816"/>
      <c r="C497" s="816"/>
      <c r="D497" s="838"/>
      <c r="E497" s="839"/>
      <c r="F497" s="839"/>
      <c r="G497" s="839"/>
      <c r="H497" s="839"/>
      <c r="J497" s="816"/>
      <c r="K497" s="825"/>
      <c r="L497" s="825"/>
      <c r="M497" s="825"/>
      <c r="N497" s="825"/>
      <c r="O497" s="825"/>
      <c r="P497" s="825"/>
      <c r="Q497" s="825"/>
      <c r="R497" s="825"/>
      <c r="S497" s="825"/>
      <c r="T497" s="825"/>
      <c r="U497" s="825"/>
      <c r="V497" s="825"/>
      <c r="W497" s="825"/>
      <c r="X497" s="825"/>
      <c r="Y497" s="825"/>
      <c r="Z497" s="825"/>
      <c r="AA497" s="825"/>
    </row>
    <row r="498" spans="1:27" s="840" customFormat="1" ht="13.5" customHeight="1" x14ac:dyDescent="0.35">
      <c r="A498" s="816"/>
      <c r="C498" s="816"/>
      <c r="D498" s="838"/>
      <c r="E498" s="839"/>
      <c r="F498" s="839"/>
      <c r="G498" s="839"/>
      <c r="H498" s="839"/>
      <c r="J498" s="816"/>
      <c r="K498" s="825"/>
      <c r="L498" s="825"/>
      <c r="M498" s="825"/>
      <c r="N498" s="825"/>
      <c r="O498" s="825"/>
      <c r="P498" s="825"/>
      <c r="Q498" s="825"/>
      <c r="R498" s="825"/>
      <c r="S498" s="825"/>
      <c r="T498" s="825"/>
      <c r="U498" s="825"/>
      <c r="V498" s="825"/>
      <c r="W498" s="825"/>
      <c r="X498" s="825"/>
      <c r="Y498" s="825"/>
      <c r="Z498" s="825"/>
      <c r="AA498" s="825"/>
    </row>
    <row r="499" spans="1:27" s="840" customFormat="1" ht="13.5" customHeight="1" x14ac:dyDescent="0.35">
      <c r="A499" s="816"/>
      <c r="C499" s="816"/>
      <c r="D499" s="838"/>
      <c r="E499" s="839"/>
      <c r="F499" s="839"/>
      <c r="G499" s="839"/>
      <c r="H499" s="839"/>
      <c r="J499" s="816"/>
      <c r="K499" s="825"/>
      <c r="L499" s="825"/>
      <c r="M499" s="825"/>
      <c r="N499" s="825"/>
      <c r="O499" s="825"/>
      <c r="P499" s="825"/>
      <c r="Q499" s="825"/>
      <c r="R499" s="825"/>
      <c r="S499" s="825"/>
      <c r="T499" s="825"/>
      <c r="U499" s="825"/>
      <c r="V499" s="825"/>
      <c r="W499" s="825"/>
      <c r="X499" s="825"/>
      <c r="Y499" s="825"/>
      <c r="Z499" s="825"/>
      <c r="AA499" s="825"/>
    </row>
    <row r="500" spans="1:27" s="840" customFormat="1" ht="13.5" customHeight="1" x14ac:dyDescent="0.35">
      <c r="A500" s="816"/>
      <c r="C500" s="816"/>
      <c r="D500" s="838"/>
      <c r="E500" s="839"/>
      <c r="F500" s="839"/>
      <c r="G500" s="839"/>
      <c r="H500" s="839"/>
      <c r="J500" s="816"/>
      <c r="K500" s="825"/>
      <c r="L500" s="825"/>
      <c r="M500" s="825"/>
      <c r="N500" s="825"/>
      <c r="O500" s="825"/>
      <c r="P500" s="825"/>
      <c r="Q500" s="825"/>
      <c r="R500" s="825"/>
      <c r="S500" s="825"/>
      <c r="T500" s="825"/>
      <c r="U500" s="825"/>
      <c r="V500" s="825"/>
      <c r="W500" s="825"/>
      <c r="X500" s="825"/>
      <c r="Y500" s="825"/>
      <c r="Z500" s="825"/>
      <c r="AA500" s="825"/>
    </row>
    <row r="501" spans="1:27" s="840" customFormat="1" ht="13.5" customHeight="1" x14ac:dyDescent="0.35">
      <c r="A501" s="816"/>
      <c r="C501" s="816"/>
      <c r="D501" s="838"/>
      <c r="E501" s="839"/>
      <c r="F501" s="839"/>
      <c r="G501" s="839"/>
      <c r="H501" s="839"/>
      <c r="J501" s="816"/>
      <c r="K501" s="825"/>
      <c r="L501" s="825"/>
      <c r="M501" s="825"/>
      <c r="N501" s="825"/>
      <c r="O501" s="825"/>
      <c r="P501" s="825"/>
      <c r="Q501" s="825"/>
      <c r="R501" s="825"/>
      <c r="S501" s="825"/>
      <c r="T501" s="825"/>
      <c r="U501" s="825"/>
      <c r="V501" s="825"/>
      <c r="W501" s="825"/>
      <c r="X501" s="825"/>
      <c r="Y501" s="825"/>
      <c r="Z501" s="825"/>
      <c r="AA501" s="825"/>
    </row>
    <row r="502" spans="1:27" s="840" customFormat="1" ht="13.5" customHeight="1" x14ac:dyDescent="0.35">
      <c r="A502" s="816"/>
      <c r="C502" s="816"/>
      <c r="D502" s="838"/>
      <c r="E502" s="839"/>
      <c r="F502" s="839"/>
      <c r="G502" s="839"/>
      <c r="H502" s="839"/>
      <c r="J502" s="816"/>
      <c r="K502" s="825"/>
      <c r="L502" s="825"/>
      <c r="M502" s="825"/>
      <c r="N502" s="825"/>
      <c r="O502" s="825"/>
      <c r="P502" s="825"/>
      <c r="Q502" s="825"/>
      <c r="R502" s="825"/>
      <c r="S502" s="825"/>
      <c r="T502" s="825"/>
      <c r="U502" s="825"/>
      <c r="V502" s="825"/>
      <c r="W502" s="825"/>
      <c r="X502" s="825"/>
      <c r="Y502" s="825"/>
      <c r="Z502" s="825"/>
      <c r="AA502" s="825"/>
    </row>
    <row r="503" spans="1:27" s="840" customFormat="1" ht="13.5" customHeight="1" x14ac:dyDescent="0.35">
      <c r="A503" s="816"/>
      <c r="C503" s="816"/>
      <c r="D503" s="838"/>
      <c r="E503" s="839"/>
      <c r="F503" s="839"/>
      <c r="G503" s="839"/>
      <c r="H503" s="839"/>
      <c r="J503" s="816"/>
      <c r="K503" s="825"/>
      <c r="L503" s="825"/>
      <c r="M503" s="825"/>
      <c r="N503" s="825"/>
      <c r="O503" s="825"/>
      <c r="P503" s="825"/>
      <c r="Q503" s="825"/>
      <c r="R503" s="825"/>
      <c r="S503" s="825"/>
      <c r="T503" s="825"/>
      <c r="U503" s="825"/>
      <c r="V503" s="825"/>
      <c r="W503" s="825"/>
      <c r="X503" s="825"/>
      <c r="Y503" s="825"/>
      <c r="Z503" s="825"/>
      <c r="AA503" s="825"/>
    </row>
    <row r="504" spans="1:27" s="840" customFormat="1" ht="13.5" customHeight="1" x14ac:dyDescent="0.35">
      <c r="A504" s="816"/>
      <c r="C504" s="816"/>
      <c r="D504" s="838"/>
      <c r="E504" s="839"/>
      <c r="F504" s="839"/>
      <c r="G504" s="839"/>
      <c r="H504" s="839"/>
      <c r="J504" s="816"/>
      <c r="K504" s="825"/>
      <c r="L504" s="825"/>
      <c r="M504" s="825"/>
      <c r="N504" s="825"/>
      <c r="O504" s="825"/>
      <c r="P504" s="825"/>
      <c r="Q504" s="825"/>
      <c r="R504" s="825"/>
      <c r="S504" s="825"/>
      <c r="T504" s="825"/>
      <c r="U504" s="825"/>
      <c r="V504" s="825"/>
      <c r="W504" s="825"/>
      <c r="X504" s="825"/>
      <c r="Y504" s="825"/>
      <c r="Z504" s="825"/>
      <c r="AA504" s="825"/>
    </row>
    <row r="505" spans="1:27" s="840" customFormat="1" ht="13.5" customHeight="1" x14ac:dyDescent="0.35">
      <c r="A505" s="816"/>
      <c r="C505" s="816"/>
      <c r="D505" s="838"/>
      <c r="E505" s="839"/>
      <c r="F505" s="839"/>
      <c r="G505" s="839"/>
      <c r="H505" s="839"/>
      <c r="J505" s="816"/>
      <c r="K505" s="825"/>
      <c r="L505" s="825"/>
      <c r="M505" s="825"/>
      <c r="N505" s="825"/>
      <c r="O505" s="825"/>
      <c r="P505" s="825"/>
      <c r="Q505" s="825"/>
      <c r="R505" s="825"/>
      <c r="S505" s="825"/>
      <c r="T505" s="825"/>
      <c r="U505" s="825"/>
      <c r="V505" s="825"/>
      <c r="W505" s="825"/>
      <c r="X505" s="825"/>
      <c r="Y505" s="825"/>
      <c r="Z505" s="825"/>
      <c r="AA505" s="825"/>
    </row>
    <row r="506" spans="1:27" s="840" customFormat="1" ht="13.5" customHeight="1" x14ac:dyDescent="0.35">
      <c r="A506" s="816"/>
      <c r="C506" s="816"/>
      <c r="D506" s="838"/>
      <c r="E506" s="839"/>
      <c r="F506" s="839"/>
      <c r="G506" s="839"/>
      <c r="H506" s="839"/>
      <c r="J506" s="816"/>
      <c r="K506" s="825"/>
      <c r="L506" s="825"/>
      <c r="M506" s="825"/>
      <c r="N506" s="825"/>
      <c r="O506" s="825"/>
      <c r="P506" s="825"/>
      <c r="Q506" s="825"/>
      <c r="R506" s="825"/>
      <c r="S506" s="825"/>
      <c r="T506" s="825"/>
      <c r="U506" s="825"/>
      <c r="V506" s="825"/>
      <c r="W506" s="825"/>
      <c r="X506" s="825"/>
      <c r="Y506" s="825"/>
      <c r="Z506" s="825"/>
      <c r="AA506" s="825"/>
    </row>
    <row r="507" spans="1:27" s="840" customFormat="1" ht="13.5" customHeight="1" x14ac:dyDescent="0.35">
      <c r="A507" s="816"/>
      <c r="C507" s="816"/>
      <c r="D507" s="838"/>
      <c r="E507" s="839"/>
      <c r="F507" s="839"/>
      <c r="G507" s="839"/>
      <c r="H507" s="839"/>
      <c r="J507" s="816"/>
      <c r="K507" s="825"/>
      <c r="L507" s="825"/>
      <c r="M507" s="825"/>
      <c r="N507" s="825"/>
      <c r="O507" s="825"/>
      <c r="P507" s="825"/>
      <c r="Q507" s="825"/>
      <c r="R507" s="825"/>
      <c r="S507" s="825"/>
      <c r="T507" s="825"/>
      <c r="U507" s="825"/>
      <c r="V507" s="825"/>
      <c r="W507" s="825"/>
      <c r="X507" s="825"/>
      <c r="Y507" s="825"/>
      <c r="Z507" s="825"/>
      <c r="AA507" s="825"/>
    </row>
    <row r="508" spans="1:27" s="840" customFormat="1" ht="13.5" customHeight="1" x14ac:dyDescent="0.35">
      <c r="A508" s="816"/>
      <c r="C508" s="816"/>
      <c r="D508" s="838"/>
      <c r="E508" s="839"/>
      <c r="F508" s="839"/>
      <c r="G508" s="839"/>
      <c r="H508" s="839"/>
      <c r="J508" s="816"/>
      <c r="K508" s="825"/>
      <c r="L508" s="825"/>
      <c r="M508" s="825"/>
      <c r="N508" s="825"/>
      <c r="O508" s="825"/>
      <c r="P508" s="825"/>
      <c r="Q508" s="825"/>
      <c r="R508" s="825"/>
      <c r="S508" s="825"/>
      <c r="T508" s="825"/>
      <c r="U508" s="825"/>
      <c r="V508" s="825"/>
      <c r="W508" s="825"/>
      <c r="X508" s="825"/>
      <c r="Y508" s="825"/>
      <c r="Z508" s="825"/>
      <c r="AA508" s="825"/>
    </row>
    <row r="509" spans="1:27" s="840" customFormat="1" ht="13.5" customHeight="1" x14ac:dyDescent="0.35">
      <c r="A509" s="816"/>
      <c r="C509" s="816"/>
      <c r="D509" s="838"/>
      <c r="E509" s="839"/>
      <c r="F509" s="839"/>
      <c r="G509" s="839"/>
      <c r="H509" s="839"/>
      <c r="J509" s="816"/>
      <c r="K509" s="825"/>
      <c r="L509" s="825"/>
      <c r="M509" s="825"/>
      <c r="N509" s="825"/>
      <c r="O509" s="825"/>
      <c r="P509" s="825"/>
      <c r="Q509" s="825"/>
      <c r="R509" s="825"/>
      <c r="S509" s="825"/>
      <c r="T509" s="825"/>
      <c r="U509" s="825"/>
      <c r="V509" s="825"/>
      <c r="W509" s="825"/>
      <c r="X509" s="825"/>
      <c r="Y509" s="825"/>
      <c r="Z509" s="825"/>
      <c r="AA509" s="825"/>
    </row>
    <row r="510" spans="1:27" s="840" customFormat="1" ht="13.5" customHeight="1" x14ac:dyDescent="0.35">
      <c r="A510" s="816"/>
      <c r="C510" s="816"/>
      <c r="D510" s="838"/>
      <c r="E510" s="839"/>
      <c r="F510" s="839"/>
      <c r="G510" s="839"/>
      <c r="H510" s="839"/>
      <c r="J510" s="816"/>
      <c r="K510" s="825"/>
      <c r="L510" s="825"/>
      <c r="M510" s="825"/>
      <c r="N510" s="825"/>
      <c r="O510" s="825"/>
      <c r="P510" s="825"/>
      <c r="Q510" s="825"/>
      <c r="R510" s="825"/>
      <c r="S510" s="825"/>
      <c r="T510" s="825"/>
      <c r="U510" s="825"/>
      <c r="V510" s="825"/>
      <c r="W510" s="825"/>
      <c r="X510" s="825"/>
      <c r="Y510" s="825"/>
      <c r="Z510" s="825"/>
      <c r="AA510" s="825"/>
    </row>
    <row r="511" spans="1:27" s="840" customFormat="1" ht="13.5" customHeight="1" x14ac:dyDescent="0.35">
      <c r="A511" s="816"/>
      <c r="C511" s="816"/>
      <c r="D511" s="838"/>
      <c r="E511" s="839"/>
      <c r="F511" s="839"/>
      <c r="G511" s="839"/>
      <c r="H511" s="839"/>
      <c r="J511" s="816"/>
      <c r="K511" s="825"/>
      <c r="L511" s="825"/>
      <c r="M511" s="825"/>
      <c r="N511" s="825"/>
      <c r="O511" s="825"/>
      <c r="P511" s="825"/>
      <c r="Q511" s="825"/>
      <c r="R511" s="825"/>
      <c r="S511" s="825"/>
      <c r="T511" s="825"/>
      <c r="U511" s="825"/>
      <c r="V511" s="825"/>
      <c r="W511" s="825"/>
      <c r="X511" s="825"/>
      <c r="Y511" s="825"/>
      <c r="Z511" s="825"/>
      <c r="AA511" s="825"/>
    </row>
    <row r="512" spans="1:27" s="840" customFormat="1" ht="13.5" customHeight="1" x14ac:dyDescent="0.35">
      <c r="A512" s="816"/>
      <c r="C512" s="816"/>
      <c r="D512" s="838"/>
      <c r="E512" s="839"/>
      <c r="F512" s="839"/>
      <c r="G512" s="839"/>
      <c r="H512" s="839"/>
      <c r="J512" s="816"/>
      <c r="K512" s="825"/>
      <c r="L512" s="825"/>
      <c r="M512" s="825"/>
      <c r="N512" s="825"/>
      <c r="O512" s="825"/>
      <c r="P512" s="825"/>
      <c r="Q512" s="825"/>
      <c r="R512" s="825"/>
      <c r="S512" s="825"/>
      <c r="T512" s="825"/>
      <c r="U512" s="825"/>
      <c r="V512" s="825"/>
      <c r="W512" s="825"/>
      <c r="X512" s="825"/>
      <c r="Y512" s="825"/>
      <c r="Z512" s="825"/>
      <c r="AA512" s="825"/>
    </row>
    <row r="513" spans="1:27" s="840" customFormat="1" ht="13.5" customHeight="1" x14ac:dyDescent="0.35">
      <c r="A513" s="816"/>
      <c r="C513" s="816"/>
      <c r="D513" s="838"/>
      <c r="E513" s="839"/>
      <c r="F513" s="839"/>
      <c r="G513" s="839"/>
      <c r="H513" s="839"/>
      <c r="J513" s="816"/>
      <c r="K513" s="825"/>
      <c r="L513" s="825"/>
      <c r="M513" s="825"/>
      <c r="N513" s="825"/>
      <c r="O513" s="825"/>
      <c r="P513" s="825"/>
      <c r="Q513" s="825"/>
      <c r="R513" s="825"/>
      <c r="S513" s="825"/>
      <c r="T513" s="825"/>
      <c r="U513" s="825"/>
      <c r="V513" s="825"/>
      <c r="W513" s="825"/>
      <c r="X513" s="825"/>
      <c r="Y513" s="825"/>
      <c r="Z513" s="825"/>
      <c r="AA513" s="825"/>
    </row>
    <row r="514" spans="1:27" s="840" customFormat="1" ht="13.5" customHeight="1" x14ac:dyDescent="0.35">
      <c r="A514" s="816"/>
      <c r="C514" s="816"/>
      <c r="D514" s="838"/>
      <c r="E514" s="839"/>
      <c r="F514" s="839"/>
      <c r="G514" s="839"/>
      <c r="H514" s="839"/>
      <c r="J514" s="816"/>
      <c r="K514" s="825"/>
      <c r="L514" s="825"/>
      <c r="M514" s="825"/>
      <c r="N514" s="825"/>
      <c r="O514" s="825"/>
      <c r="P514" s="825"/>
      <c r="Q514" s="825"/>
      <c r="R514" s="825"/>
      <c r="S514" s="825"/>
      <c r="T514" s="825"/>
      <c r="U514" s="825"/>
      <c r="V514" s="825"/>
      <c r="W514" s="825"/>
      <c r="X514" s="825"/>
      <c r="Y514" s="825"/>
      <c r="Z514" s="825"/>
      <c r="AA514" s="825"/>
    </row>
    <row r="515" spans="1:27" s="840" customFormat="1" ht="13.5" customHeight="1" x14ac:dyDescent="0.35">
      <c r="A515" s="816"/>
      <c r="C515" s="816"/>
      <c r="D515" s="838"/>
      <c r="E515" s="839"/>
      <c r="F515" s="839"/>
      <c r="G515" s="839"/>
      <c r="H515" s="839"/>
      <c r="J515" s="816"/>
      <c r="K515" s="825"/>
      <c r="L515" s="825"/>
      <c r="M515" s="825"/>
      <c r="N515" s="825"/>
      <c r="O515" s="825"/>
      <c r="P515" s="825"/>
      <c r="Q515" s="825"/>
      <c r="R515" s="825"/>
      <c r="S515" s="825"/>
      <c r="T515" s="825"/>
      <c r="U515" s="825"/>
      <c r="V515" s="825"/>
      <c r="W515" s="825"/>
      <c r="X515" s="825"/>
      <c r="Y515" s="825"/>
      <c r="Z515" s="825"/>
      <c r="AA515" s="825"/>
    </row>
    <row r="516" spans="1:27" s="840" customFormat="1" ht="13.5" customHeight="1" x14ac:dyDescent="0.35">
      <c r="A516" s="816"/>
      <c r="C516" s="816"/>
      <c r="D516" s="838"/>
      <c r="E516" s="839"/>
      <c r="F516" s="839"/>
      <c r="G516" s="839"/>
      <c r="H516" s="839"/>
      <c r="J516" s="816"/>
      <c r="K516" s="825"/>
      <c r="L516" s="825"/>
      <c r="M516" s="825"/>
      <c r="N516" s="825"/>
      <c r="O516" s="825"/>
      <c r="P516" s="825"/>
      <c r="Q516" s="825"/>
      <c r="R516" s="825"/>
      <c r="S516" s="825"/>
      <c r="T516" s="825"/>
      <c r="U516" s="825"/>
      <c r="V516" s="825"/>
      <c r="W516" s="825"/>
      <c r="X516" s="825"/>
      <c r="Y516" s="825"/>
      <c r="Z516" s="825"/>
      <c r="AA516" s="825"/>
    </row>
    <row r="517" spans="1:27" s="840" customFormat="1" ht="13.5" customHeight="1" x14ac:dyDescent="0.35">
      <c r="A517" s="816"/>
      <c r="C517" s="816"/>
      <c r="D517" s="838"/>
      <c r="E517" s="839"/>
      <c r="F517" s="839"/>
      <c r="G517" s="839"/>
      <c r="H517" s="839"/>
      <c r="J517" s="816"/>
      <c r="K517" s="825"/>
      <c r="L517" s="825"/>
      <c r="M517" s="825"/>
      <c r="N517" s="825"/>
      <c r="O517" s="825"/>
      <c r="P517" s="825"/>
      <c r="Q517" s="825"/>
      <c r="R517" s="825"/>
      <c r="S517" s="825"/>
      <c r="T517" s="825"/>
      <c r="U517" s="825"/>
      <c r="V517" s="825"/>
      <c r="W517" s="825"/>
      <c r="X517" s="825"/>
      <c r="Y517" s="825"/>
      <c r="Z517" s="825"/>
      <c r="AA517" s="825"/>
    </row>
    <row r="518" spans="1:27" s="840" customFormat="1" ht="13.5" customHeight="1" x14ac:dyDescent="0.35">
      <c r="A518" s="816"/>
      <c r="C518" s="816"/>
      <c r="D518" s="838"/>
      <c r="E518" s="839"/>
      <c r="F518" s="839"/>
      <c r="G518" s="839"/>
      <c r="H518" s="839"/>
      <c r="J518" s="816"/>
      <c r="K518" s="825"/>
      <c r="L518" s="825"/>
      <c r="M518" s="825"/>
      <c r="N518" s="825"/>
      <c r="O518" s="825"/>
      <c r="P518" s="825"/>
      <c r="Q518" s="825"/>
      <c r="R518" s="825"/>
      <c r="S518" s="825"/>
      <c r="T518" s="825"/>
      <c r="U518" s="825"/>
      <c r="V518" s="825"/>
      <c r="W518" s="825"/>
      <c r="X518" s="825"/>
      <c r="Y518" s="825"/>
      <c r="Z518" s="825"/>
      <c r="AA518" s="825"/>
    </row>
    <row r="519" spans="1:27" s="840" customFormat="1" ht="13.5" customHeight="1" x14ac:dyDescent="0.35">
      <c r="A519" s="816"/>
      <c r="C519" s="816"/>
      <c r="D519" s="838"/>
      <c r="E519" s="839"/>
      <c r="F519" s="839"/>
      <c r="G519" s="839"/>
      <c r="H519" s="839"/>
      <c r="J519" s="816"/>
      <c r="K519" s="825"/>
      <c r="L519" s="825"/>
      <c r="M519" s="825"/>
      <c r="N519" s="825"/>
      <c r="O519" s="825"/>
      <c r="P519" s="825"/>
      <c r="Q519" s="825"/>
      <c r="R519" s="825"/>
      <c r="S519" s="825"/>
      <c r="T519" s="825"/>
      <c r="U519" s="825"/>
      <c r="V519" s="825"/>
      <c r="W519" s="825"/>
      <c r="X519" s="825"/>
      <c r="Y519" s="825"/>
      <c r="Z519" s="825"/>
      <c r="AA519" s="825"/>
    </row>
    <row r="520" spans="1:27" s="840" customFormat="1" ht="13.5" customHeight="1" x14ac:dyDescent="0.35">
      <c r="A520" s="816"/>
      <c r="C520" s="816"/>
      <c r="D520" s="838"/>
      <c r="E520" s="839"/>
      <c r="F520" s="839"/>
      <c r="G520" s="839"/>
      <c r="H520" s="839"/>
      <c r="J520" s="816"/>
      <c r="K520" s="825"/>
      <c r="L520" s="825"/>
      <c r="M520" s="825"/>
      <c r="N520" s="825"/>
      <c r="O520" s="825"/>
      <c r="P520" s="825"/>
      <c r="Q520" s="825"/>
      <c r="R520" s="825"/>
      <c r="S520" s="825"/>
      <c r="T520" s="825"/>
      <c r="U520" s="825"/>
      <c r="V520" s="825"/>
      <c r="W520" s="825"/>
      <c r="X520" s="825"/>
      <c r="Y520" s="825"/>
      <c r="Z520" s="825"/>
      <c r="AA520" s="825"/>
    </row>
    <row r="521" spans="1:27" s="840" customFormat="1" ht="13.5" customHeight="1" x14ac:dyDescent="0.35">
      <c r="A521" s="816"/>
      <c r="C521" s="816"/>
      <c r="D521" s="838"/>
      <c r="E521" s="839"/>
      <c r="F521" s="839"/>
      <c r="G521" s="839"/>
      <c r="H521" s="839"/>
      <c r="J521" s="816"/>
      <c r="K521" s="825"/>
      <c r="L521" s="825"/>
      <c r="M521" s="825"/>
      <c r="N521" s="825"/>
      <c r="O521" s="825"/>
      <c r="P521" s="825"/>
      <c r="Q521" s="825"/>
      <c r="R521" s="825"/>
      <c r="S521" s="825"/>
      <c r="T521" s="825"/>
      <c r="U521" s="825"/>
      <c r="V521" s="825"/>
      <c r="W521" s="825"/>
      <c r="X521" s="825"/>
      <c r="Y521" s="825"/>
      <c r="Z521" s="825"/>
      <c r="AA521" s="825"/>
    </row>
    <row r="522" spans="1:27" s="840" customFormat="1" ht="13.5" customHeight="1" x14ac:dyDescent="0.35">
      <c r="A522" s="816"/>
      <c r="C522" s="816"/>
      <c r="D522" s="838"/>
      <c r="E522" s="839"/>
      <c r="F522" s="839"/>
      <c r="G522" s="839"/>
      <c r="H522" s="839"/>
      <c r="J522" s="816"/>
      <c r="K522" s="825"/>
      <c r="L522" s="825"/>
      <c r="M522" s="825"/>
      <c r="N522" s="825"/>
      <c r="O522" s="825"/>
      <c r="P522" s="825"/>
      <c r="Q522" s="825"/>
      <c r="R522" s="825"/>
      <c r="S522" s="825"/>
      <c r="T522" s="825"/>
      <c r="U522" s="825"/>
      <c r="V522" s="825"/>
      <c r="W522" s="825"/>
      <c r="X522" s="825"/>
      <c r="Y522" s="825"/>
      <c r="Z522" s="825"/>
      <c r="AA522" s="825"/>
    </row>
    <row r="523" spans="1:27" s="840" customFormat="1" ht="13.5" customHeight="1" x14ac:dyDescent="0.35">
      <c r="A523" s="816"/>
      <c r="C523" s="816"/>
      <c r="D523" s="838"/>
      <c r="E523" s="839"/>
      <c r="F523" s="839"/>
      <c r="G523" s="839"/>
      <c r="H523" s="839"/>
      <c r="J523" s="816"/>
      <c r="K523" s="825"/>
      <c r="L523" s="825"/>
      <c r="M523" s="825"/>
      <c r="N523" s="825"/>
      <c r="O523" s="825"/>
      <c r="P523" s="825"/>
      <c r="Q523" s="825"/>
      <c r="R523" s="825"/>
      <c r="S523" s="825"/>
      <c r="T523" s="825"/>
      <c r="U523" s="825"/>
      <c r="V523" s="825"/>
      <c r="W523" s="825"/>
      <c r="X523" s="825"/>
      <c r="Y523" s="825"/>
      <c r="Z523" s="825"/>
      <c r="AA523" s="825"/>
    </row>
    <row r="524" spans="1:27" s="840" customFormat="1" ht="13.5" customHeight="1" x14ac:dyDescent="0.35">
      <c r="A524" s="816"/>
      <c r="C524" s="816"/>
      <c r="D524" s="838"/>
      <c r="E524" s="839"/>
      <c r="F524" s="839"/>
      <c r="G524" s="839"/>
      <c r="H524" s="839"/>
      <c r="J524" s="816"/>
      <c r="K524" s="825"/>
      <c r="L524" s="825"/>
      <c r="M524" s="825"/>
      <c r="N524" s="825"/>
      <c r="O524" s="825"/>
      <c r="P524" s="825"/>
      <c r="Q524" s="825"/>
      <c r="R524" s="825"/>
      <c r="S524" s="825"/>
      <c r="T524" s="825"/>
      <c r="U524" s="825"/>
      <c r="V524" s="825"/>
      <c r="W524" s="825"/>
      <c r="X524" s="825"/>
      <c r="Y524" s="825"/>
      <c r="Z524" s="825"/>
      <c r="AA524" s="825"/>
    </row>
    <row r="525" spans="1:27" s="840" customFormat="1" ht="13.5" customHeight="1" x14ac:dyDescent="0.35">
      <c r="A525" s="816"/>
      <c r="C525" s="816"/>
      <c r="D525" s="838"/>
      <c r="E525" s="839"/>
      <c r="F525" s="839"/>
      <c r="G525" s="839"/>
      <c r="H525" s="839"/>
      <c r="J525" s="816"/>
      <c r="K525" s="825"/>
      <c r="L525" s="825"/>
      <c r="M525" s="825"/>
      <c r="N525" s="825"/>
      <c r="O525" s="825"/>
      <c r="P525" s="825"/>
      <c r="Q525" s="825"/>
      <c r="R525" s="825"/>
      <c r="S525" s="825"/>
      <c r="T525" s="825"/>
      <c r="U525" s="825"/>
      <c r="V525" s="825"/>
      <c r="W525" s="825"/>
      <c r="X525" s="825"/>
      <c r="Y525" s="825"/>
      <c r="Z525" s="825"/>
      <c r="AA525" s="825"/>
    </row>
    <row r="526" spans="1:27" s="840" customFormat="1" ht="13.5" customHeight="1" x14ac:dyDescent="0.35">
      <c r="A526" s="816"/>
      <c r="C526" s="816"/>
      <c r="D526" s="838"/>
      <c r="E526" s="839"/>
      <c r="F526" s="839"/>
      <c r="G526" s="839"/>
      <c r="H526" s="839"/>
      <c r="J526" s="816"/>
      <c r="K526" s="825"/>
      <c r="L526" s="825"/>
      <c r="M526" s="825"/>
      <c r="N526" s="825"/>
      <c r="O526" s="825"/>
      <c r="P526" s="825"/>
      <c r="Q526" s="825"/>
      <c r="R526" s="825"/>
      <c r="S526" s="825"/>
      <c r="T526" s="825"/>
      <c r="U526" s="825"/>
      <c r="V526" s="825"/>
      <c r="W526" s="825"/>
      <c r="X526" s="825"/>
      <c r="Y526" s="825"/>
      <c r="Z526" s="825"/>
      <c r="AA526" s="825"/>
    </row>
    <row r="527" spans="1:27" s="840" customFormat="1" ht="13.5" customHeight="1" x14ac:dyDescent="0.35">
      <c r="A527" s="816"/>
      <c r="C527" s="816"/>
      <c r="D527" s="838"/>
      <c r="E527" s="839"/>
      <c r="F527" s="839"/>
      <c r="G527" s="839"/>
      <c r="H527" s="839"/>
      <c r="J527" s="816"/>
      <c r="K527" s="825"/>
      <c r="L527" s="825"/>
      <c r="M527" s="825"/>
      <c r="N527" s="825"/>
      <c r="O527" s="825"/>
      <c r="P527" s="825"/>
      <c r="Q527" s="825"/>
      <c r="R527" s="825"/>
      <c r="S527" s="825"/>
      <c r="T527" s="825"/>
      <c r="U527" s="825"/>
      <c r="V527" s="825"/>
      <c r="W527" s="825"/>
      <c r="X527" s="825"/>
      <c r="Y527" s="825"/>
      <c r="Z527" s="825"/>
      <c r="AA527" s="825"/>
    </row>
    <row r="528" spans="1:27" s="840" customFormat="1" ht="13.5" customHeight="1" x14ac:dyDescent="0.35">
      <c r="A528" s="816"/>
      <c r="C528" s="816"/>
      <c r="D528" s="838"/>
      <c r="E528" s="839"/>
      <c r="F528" s="839"/>
      <c r="G528" s="839"/>
      <c r="H528" s="839"/>
      <c r="J528" s="816"/>
      <c r="K528" s="825"/>
      <c r="L528" s="825"/>
      <c r="M528" s="825"/>
      <c r="N528" s="825"/>
      <c r="O528" s="825"/>
      <c r="P528" s="825"/>
      <c r="Q528" s="825"/>
      <c r="R528" s="825"/>
      <c r="S528" s="825"/>
      <c r="T528" s="825"/>
      <c r="U528" s="825"/>
      <c r="V528" s="825"/>
      <c r="W528" s="825"/>
      <c r="X528" s="825"/>
      <c r="Y528" s="825"/>
      <c r="Z528" s="825"/>
      <c r="AA528" s="825"/>
    </row>
    <row r="529" spans="1:27" s="840" customFormat="1" ht="13.5" customHeight="1" x14ac:dyDescent="0.35">
      <c r="A529" s="816"/>
      <c r="C529" s="816"/>
      <c r="D529" s="838"/>
      <c r="E529" s="839"/>
      <c r="F529" s="839"/>
      <c r="G529" s="839"/>
      <c r="H529" s="839"/>
      <c r="J529" s="816"/>
      <c r="K529" s="825"/>
      <c r="L529" s="825"/>
      <c r="M529" s="825"/>
      <c r="N529" s="825"/>
      <c r="O529" s="825"/>
      <c r="P529" s="825"/>
      <c r="Q529" s="825"/>
      <c r="R529" s="825"/>
      <c r="S529" s="825"/>
      <c r="T529" s="825"/>
      <c r="U529" s="825"/>
      <c r="V529" s="825"/>
      <c r="W529" s="825"/>
      <c r="X529" s="825"/>
      <c r="Y529" s="825"/>
      <c r="Z529" s="825"/>
      <c r="AA529" s="825"/>
    </row>
    <row r="530" spans="1:27" s="840" customFormat="1" ht="13.5" customHeight="1" x14ac:dyDescent="0.35">
      <c r="A530" s="816"/>
      <c r="C530" s="816"/>
      <c r="D530" s="838"/>
      <c r="E530" s="839"/>
      <c r="F530" s="839"/>
      <c r="G530" s="839"/>
      <c r="H530" s="839"/>
      <c r="J530" s="816"/>
      <c r="K530" s="825"/>
      <c r="L530" s="825"/>
      <c r="M530" s="825"/>
      <c r="N530" s="825"/>
      <c r="O530" s="825"/>
      <c r="P530" s="825"/>
      <c r="Q530" s="825"/>
      <c r="R530" s="825"/>
      <c r="S530" s="825"/>
      <c r="T530" s="825"/>
      <c r="U530" s="825"/>
      <c r="V530" s="825"/>
      <c r="W530" s="825"/>
      <c r="X530" s="825"/>
      <c r="Y530" s="825"/>
      <c r="Z530" s="825"/>
      <c r="AA530" s="825"/>
    </row>
    <row r="531" spans="1:27" s="840" customFormat="1" ht="13.5" customHeight="1" x14ac:dyDescent="0.35">
      <c r="A531" s="816"/>
      <c r="C531" s="816"/>
      <c r="D531" s="838"/>
      <c r="E531" s="839"/>
      <c r="F531" s="839"/>
      <c r="G531" s="839"/>
      <c r="H531" s="839"/>
      <c r="J531" s="816"/>
      <c r="K531" s="825"/>
      <c r="L531" s="825"/>
      <c r="M531" s="825"/>
      <c r="N531" s="825"/>
      <c r="O531" s="825"/>
      <c r="P531" s="825"/>
      <c r="Q531" s="825"/>
      <c r="R531" s="825"/>
      <c r="S531" s="825"/>
      <c r="T531" s="825"/>
      <c r="U531" s="825"/>
      <c r="V531" s="825"/>
      <c r="W531" s="825"/>
      <c r="X531" s="825"/>
      <c r="Y531" s="825"/>
      <c r="Z531" s="825"/>
      <c r="AA531" s="825"/>
    </row>
    <row r="532" spans="1:27" s="840" customFormat="1" ht="13.5" customHeight="1" x14ac:dyDescent="0.35">
      <c r="A532" s="816"/>
      <c r="C532" s="816"/>
      <c r="D532" s="838"/>
      <c r="E532" s="839"/>
      <c r="F532" s="839"/>
      <c r="G532" s="839"/>
      <c r="H532" s="839"/>
      <c r="J532" s="816"/>
      <c r="K532" s="825"/>
      <c r="L532" s="825"/>
      <c r="M532" s="825"/>
      <c r="N532" s="825"/>
      <c r="O532" s="825"/>
      <c r="P532" s="825"/>
      <c r="Q532" s="825"/>
      <c r="R532" s="825"/>
      <c r="S532" s="825"/>
      <c r="T532" s="825"/>
      <c r="U532" s="825"/>
      <c r="V532" s="825"/>
      <c r="W532" s="825"/>
      <c r="X532" s="825"/>
      <c r="Y532" s="825"/>
      <c r="Z532" s="825"/>
      <c r="AA532" s="825"/>
    </row>
    <row r="533" spans="1:27" s="840" customFormat="1" ht="13.5" customHeight="1" x14ac:dyDescent="0.35">
      <c r="A533" s="816"/>
      <c r="C533" s="816"/>
      <c r="D533" s="838"/>
      <c r="E533" s="839"/>
      <c r="F533" s="839"/>
      <c r="G533" s="839"/>
      <c r="H533" s="839"/>
      <c r="J533" s="816"/>
      <c r="K533" s="825"/>
      <c r="L533" s="825"/>
      <c r="M533" s="825"/>
      <c r="N533" s="825"/>
      <c r="O533" s="825"/>
      <c r="P533" s="825"/>
      <c r="Q533" s="825"/>
      <c r="R533" s="825"/>
      <c r="S533" s="825"/>
      <c r="T533" s="825"/>
      <c r="U533" s="825"/>
      <c r="V533" s="825"/>
      <c r="W533" s="825"/>
      <c r="X533" s="825"/>
      <c r="Y533" s="825"/>
      <c r="Z533" s="825"/>
      <c r="AA533" s="825"/>
    </row>
    <row r="534" spans="1:27" s="840" customFormat="1" ht="13.5" customHeight="1" x14ac:dyDescent="0.35">
      <c r="A534" s="816"/>
      <c r="C534" s="816"/>
      <c r="D534" s="838"/>
      <c r="E534" s="839"/>
      <c r="F534" s="839"/>
      <c r="G534" s="839"/>
      <c r="H534" s="839"/>
      <c r="J534" s="816"/>
      <c r="K534" s="825"/>
      <c r="L534" s="825"/>
      <c r="M534" s="825"/>
      <c r="N534" s="825"/>
      <c r="O534" s="825"/>
      <c r="P534" s="825"/>
      <c r="Q534" s="825"/>
      <c r="R534" s="825"/>
      <c r="S534" s="825"/>
      <c r="T534" s="825"/>
      <c r="U534" s="825"/>
      <c r="V534" s="825"/>
      <c r="W534" s="825"/>
      <c r="X534" s="825"/>
      <c r="Y534" s="825"/>
      <c r="Z534" s="825"/>
      <c r="AA534" s="825"/>
    </row>
    <row r="535" spans="1:27" s="840" customFormat="1" ht="13.5" customHeight="1" x14ac:dyDescent="0.35">
      <c r="A535" s="816"/>
      <c r="C535" s="816"/>
      <c r="D535" s="838"/>
      <c r="E535" s="839"/>
      <c r="F535" s="839"/>
      <c r="G535" s="839"/>
      <c r="H535" s="839"/>
      <c r="J535" s="816"/>
      <c r="K535" s="825"/>
      <c r="L535" s="825"/>
      <c r="M535" s="825"/>
      <c r="N535" s="825"/>
      <c r="O535" s="825"/>
      <c r="P535" s="825"/>
      <c r="Q535" s="825"/>
      <c r="R535" s="825"/>
      <c r="S535" s="825"/>
      <c r="T535" s="825"/>
      <c r="U535" s="825"/>
      <c r="V535" s="825"/>
      <c r="W535" s="825"/>
      <c r="X535" s="825"/>
      <c r="Y535" s="825"/>
      <c r="Z535" s="825"/>
      <c r="AA535" s="825"/>
    </row>
    <row r="536" spans="1:27" s="840" customFormat="1" ht="13.5" customHeight="1" x14ac:dyDescent="0.35">
      <c r="A536" s="816"/>
      <c r="C536" s="816"/>
      <c r="D536" s="838"/>
      <c r="E536" s="839"/>
      <c r="F536" s="839"/>
      <c r="G536" s="839"/>
      <c r="H536" s="839"/>
      <c r="J536" s="816"/>
      <c r="K536" s="825"/>
      <c r="L536" s="825"/>
      <c r="M536" s="825"/>
      <c r="N536" s="825"/>
      <c r="O536" s="825"/>
      <c r="P536" s="825"/>
      <c r="Q536" s="825"/>
      <c r="R536" s="825"/>
      <c r="S536" s="825"/>
      <c r="T536" s="825"/>
      <c r="U536" s="825"/>
      <c r="V536" s="825"/>
      <c r="W536" s="825"/>
      <c r="X536" s="825"/>
      <c r="Y536" s="825"/>
      <c r="Z536" s="825"/>
      <c r="AA536" s="825"/>
    </row>
    <row r="537" spans="1:27" s="840" customFormat="1" ht="13.5" customHeight="1" x14ac:dyDescent="0.35">
      <c r="A537" s="816"/>
      <c r="C537" s="816"/>
      <c r="D537" s="838"/>
      <c r="E537" s="839"/>
      <c r="F537" s="839"/>
      <c r="G537" s="839"/>
      <c r="H537" s="839"/>
      <c r="J537" s="816"/>
      <c r="K537" s="825"/>
      <c r="L537" s="825"/>
      <c r="M537" s="825"/>
      <c r="N537" s="825"/>
      <c r="O537" s="825"/>
      <c r="P537" s="825"/>
      <c r="Q537" s="825"/>
      <c r="R537" s="825"/>
      <c r="S537" s="825"/>
      <c r="T537" s="825"/>
      <c r="U537" s="825"/>
      <c r="V537" s="825"/>
      <c r="W537" s="825"/>
      <c r="X537" s="825"/>
      <c r="Y537" s="825"/>
      <c r="Z537" s="825"/>
      <c r="AA537" s="825"/>
    </row>
    <row r="538" spans="1:27" s="840" customFormat="1" ht="13.5" customHeight="1" x14ac:dyDescent="0.35">
      <c r="A538" s="816"/>
      <c r="C538" s="816"/>
      <c r="D538" s="838"/>
      <c r="E538" s="839"/>
      <c r="F538" s="839"/>
      <c r="G538" s="839"/>
      <c r="H538" s="839"/>
      <c r="J538" s="816"/>
      <c r="K538" s="825"/>
      <c r="L538" s="825"/>
      <c r="M538" s="825"/>
      <c r="N538" s="825"/>
      <c r="O538" s="825"/>
      <c r="P538" s="825"/>
      <c r="Q538" s="825"/>
      <c r="R538" s="825"/>
      <c r="S538" s="825"/>
      <c r="T538" s="825"/>
      <c r="U538" s="825"/>
      <c r="V538" s="825"/>
      <c r="W538" s="825"/>
      <c r="X538" s="825"/>
      <c r="Y538" s="825"/>
      <c r="Z538" s="825"/>
      <c r="AA538" s="825"/>
    </row>
    <row r="539" spans="1:27" s="840" customFormat="1" ht="13.5" customHeight="1" x14ac:dyDescent="0.35">
      <c r="A539" s="816"/>
      <c r="C539" s="816"/>
      <c r="D539" s="838"/>
      <c r="E539" s="839"/>
      <c r="F539" s="839"/>
      <c r="G539" s="839"/>
      <c r="H539" s="839"/>
      <c r="J539" s="816"/>
      <c r="K539" s="825"/>
      <c r="L539" s="825"/>
      <c r="M539" s="825"/>
      <c r="N539" s="825"/>
      <c r="O539" s="825"/>
      <c r="P539" s="825"/>
      <c r="Q539" s="825"/>
      <c r="R539" s="825"/>
      <c r="S539" s="825"/>
      <c r="T539" s="825"/>
      <c r="U539" s="825"/>
      <c r="V539" s="825"/>
      <c r="W539" s="825"/>
      <c r="X539" s="825"/>
      <c r="Y539" s="825"/>
      <c r="Z539" s="825"/>
      <c r="AA539" s="825"/>
    </row>
    <row r="540" spans="1:27" s="840" customFormat="1" ht="13.5" customHeight="1" x14ac:dyDescent="0.35">
      <c r="A540" s="816"/>
      <c r="C540" s="816"/>
      <c r="D540" s="838"/>
      <c r="E540" s="839"/>
      <c r="F540" s="839"/>
      <c r="G540" s="839"/>
      <c r="H540" s="839"/>
      <c r="J540" s="816"/>
      <c r="K540" s="825"/>
      <c r="L540" s="825"/>
      <c r="M540" s="825"/>
      <c r="N540" s="825"/>
      <c r="O540" s="825"/>
      <c r="P540" s="825"/>
      <c r="Q540" s="825"/>
      <c r="R540" s="825"/>
      <c r="S540" s="825"/>
      <c r="T540" s="825"/>
      <c r="U540" s="825"/>
      <c r="V540" s="825"/>
      <c r="W540" s="825"/>
      <c r="X540" s="825"/>
      <c r="Y540" s="825"/>
      <c r="Z540" s="825"/>
      <c r="AA540" s="825"/>
    </row>
    <row r="541" spans="1:27" s="840" customFormat="1" ht="13.5" customHeight="1" x14ac:dyDescent="0.35">
      <c r="A541" s="816"/>
      <c r="C541" s="816"/>
      <c r="D541" s="838"/>
      <c r="E541" s="839"/>
      <c r="F541" s="839"/>
      <c r="G541" s="839"/>
      <c r="H541" s="839"/>
      <c r="J541" s="816"/>
      <c r="K541" s="825"/>
      <c r="L541" s="825"/>
      <c r="M541" s="825"/>
      <c r="N541" s="825"/>
      <c r="O541" s="825"/>
      <c r="P541" s="825"/>
      <c r="Q541" s="825"/>
      <c r="R541" s="825"/>
      <c r="S541" s="825"/>
      <c r="T541" s="825"/>
      <c r="U541" s="825"/>
      <c r="V541" s="825"/>
      <c r="W541" s="825"/>
      <c r="X541" s="825"/>
      <c r="Y541" s="825"/>
      <c r="Z541" s="825"/>
      <c r="AA541" s="825"/>
    </row>
    <row r="542" spans="1:27" s="840" customFormat="1" ht="13.5" customHeight="1" x14ac:dyDescent="0.35">
      <c r="A542" s="816"/>
      <c r="C542" s="816"/>
      <c r="D542" s="838"/>
      <c r="E542" s="839"/>
      <c r="F542" s="839"/>
      <c r="G542" s="839"/>
      <c r="H542" s="839"/>
      <c r="J542" s="816"/>
      <c r="K542" s="825"/>
      <c r="L542" s="825"/>
      <c r="M542" s="825"/>
      <c r="N542" s="825"/>
      <c r="O542" s="825"/>
      <c r="P542" s="825"/>
      <c r="Q542" s="825"/>
      <c r="R542" s="825"/>
      <c r="S542" s="825"/>
      <c r="T542" s="825"/>
      <c r="U542" s="825"/>
      <c r="V542" s="825"/>
      <c r="W542" s="825"/>
      <c r="X542" s="825"/>
      <c r="Y542" s="825"/>
      <c r="Z542" s="825"/>
      <c r="AA542" s="825"/>
    </row>
    <row r="543" spans="1:27" s="840" customFormat="1" ht="13.5" customHeight="1" x14ac:dyDescent="0.35">
      <c r="A543" s="816"/>
      <c r="C543" s="816"/>
      <c r="D543" s="838"/>
      <c r="E543" s="839"/>
      <c r="F543" s="839"/>
      <c r="G543" s="839"/>
      <c r="H543" s="839"/>
      <c r="J543" s="816"/>
      <c r="K543" s="825"/>
      <c r="L543" s="825"/>
      <c r="M543" s="825"/>
      <c r="N543" s="825"/>
      <c r="O543" s="825"/>
      <c r="P543" s="825"/>
      <c r="Q543" s="825"/>
      <c r="R543" s="825"/>
      <c r="S543" s="825"/>
      <c r="T543" s="825"/>
      <c r="U543" s="825"/>
      <c r="V543" s="825"/>
      <c r="W543" s="825"/>
      <c r="X543" s="825"/>
      <c r="Y543" s="825"/>
      <c r="Z543" s="825"/>
      <c r="AA543" s="825"/>
    </row>
    <row r="544" spans="1:27" s="840" customFormat="1" ht="13.5" customHeight="1" x14ac:dyDescent="0.35">
      <c r="A544" s="816"/>
      <c r="C544" s="816"/>
      <c r="D544" s="838"/>
      <c r="E544" s="839"/>
      <c r="F544" s="839"/>
      <c r="G544" s="839"/>
      <c r="H544" s="839"/>
      <c r="J544" s="816"/>
      <c r="K544" s="825"/>
      <c r="L544" s="825"/>
      <c r="M544" s="825"/>
      <c r="N544" s="825"/>
      <c r="O544" s="825"/>
      <c r="P544" s="825"/>
      <c r="Q544" s="825"/>
      <c r="R544" s="825"/>
      <c r="S544" s="825"/>
      <c r="T544" s="825"/>
      <c r="U544" s="825"/>
      <c r="V544" s="825"/>
      <c r="W544" s="825"/>
      <c r="X544" s="825"/>
      <c r="Y544" s="825"/>
      <c r="Z544" s="825"/>
      <c r="AA544" s="825"/>
    </row>
    <row r="545" spans="1:27" s="840" customFormat="1" ht="13.5" customHeight="1" x14ac:dyDescent="0.35">
      <c r="A545" s="816"/>
      <c r="C545" s="816"/>
      <c r="D545" s="838"/>
      <c r="E545" s="839"/>
      <c r="F545" s="839"/>
      <c r="G545" s="839"/>
      <c r="H545" s="839"/>
      <c r="J545" s="816"/>
      <c r="K545" s="825"/>
      <c r="L545" s="825"/>
      <c r="M545" s="825"/>
      <c r="N545" s="825"/>
      <c r="O545" s="825"/>
      <c r="P545" s="825"/>
      <c r="Q545" s="825"/>
      <c r="R545" s="825"/>
      <c r="S545" s="825"/>
      <c r="T545" s="825"/>
      <c r="U545" s="825"/>
      <c r="V545" s="825"/>
      <c r="W545" s="825"/>
      <c r="X545" s="825"/>
      <c r="Y545" s="825"/>
      <c r="Z545" s="825"/>
      <c r="AA545" s="825"/>
    </row>
    <row r="546" spans="1:27" s="840" customFormat="1" ht="13.5" customHeight="1" x14ac:dyDescent="0.35">
      <c r="A546" s="816"/>
      <c r="C546" s="816"/>
      <c r="D546" s="838"/>
      <c r="E546" s="839"/>
      <c r="F546" s="839"/>
      <c r="G546" s="839"/>
      <c r="H546" s="839"/>
      <c r="J546" s="816"/>
      <c r="K546" s="825"/>
      <c r="L546" s="825"/>
      <c r="M546" s="825"/>
      <c r="N546" s="825"/>
      <c r="O546" s="825"/>
      <c r="P546" s="825"/>
      <c r="Q546" s="825"/>
      <c r="R546" s="825"/>
      <c r="S546" s="825"/>
      <c r="T546" s="825"/>
      <c r="U546" s="825"/>
      <c r="V546" s="825"/>
      <c r="W546" s="825"/>
      <c r="X546" s="825"/>
      <c r="Y546" s="825"/>
      <c r="Z546" s="825"/>
      <c r="AA546" s="825"/>
    </row>
    <row r="547" spans="1:27" s="840" customFormat="1" ht="13.5" customHeight="1" x14ac:dyDescent="0.35">
      <c r="A547" s="816"/>
      <c r="C547" s="816"/>
      <c r="D547" s="838"/>
      <c r="E547" s="839"/>
      <c r="F547" s="839"/>
      <c r="G547" s="839"/>
      <c r="H547" s="839"/>
      <c r="J547" s="816"/>
      <c r="K547" s="825"/>
      <c r="L547" s="825"/>
      <c r="M547" s="825"/>
      <c r="N547" s="825"/>
      <c r="O547" s="825"/>
      <c r="P547" s="825"/>
      <c r="Q547" s="825"/>
      <c r="R547" s="825"/>
      <c r="S547" s="825"/>
      <c r="T547" s="825"/>
      <c r="U547" s="825"/>
      <c r="V547" s="825"/>
      <c r="W547" s="825"/>
      <c r="X547" s="825"/>
      <c r="Y547" s="825"/>
      <c r="Z547" s="825"/>
      <c r="AA547" s="825"/>
    </row>
    <row r="548" spans="1:27" s="840" customFormat="1" ht="13.5" customHeight="1" x14ac:dyDescent="0.35">
      <c r="A548" s="816"/>
      <c r="C548" s="816"/>
      <c r="D548" s="838"/>
      <c r="E548" s="839"/>
      <c r="F548" s="839"/>
      <c r="G548" s="839"/>
      <c r="H548" s="839"/>
      <c r="J548" s="816"/>
      <c r="K548" s="825"/>
      <c r="L548" s="825"/>
      <c r="M548" s="825"/>
      <c r="N548" s="825"/>
      <c r="O548" s="825"/>
      <c r="P548" s="825"/>
      <c r="Q548" s="825"/>
      <c r="R548" s="825"/>
      <c r="S548" s="825"/>
      <c r="T548" s="825"/>
      <c r="U548" s="825"/>
      <c r="V548" s="825"/>
      <c r="W548" s="825"/>
      <c r="X548" s="825"/>
      <c r="Y548" s="825"/>
      <c r="Z548" s="825"/>
      <c r="AA548" s="825"/>
    </row>
    <row r="549" spans="1:27" s="840" customFormat="1" ht="13.5" customHeight="1" x14ac:dyDescent="0.35">
      <c r="A549" s="816"/>
      <c r="C549" s="816"/>
      <c r="D549" s="838"/>
      <c r="E549" s="839"/>
      <c r="F549" s="839"/>
      <c r="G549" s="839"/>
      <c r="H549" s="839"/>
      <c r="J549" s="816"/>
      <c r="K549" s="825"/>
      <c r="L549" s="825"/>
      <c r="M549" s="825"/>
      <c r="N549" s="825"/>
      <c r="O549" s="825"/>
      <c r="P549" s="825"/>
      <c r="Q549" s="825"/>
      <c r="R549" s="825"/>
      <c r="S549" s="825"/>
      <c r="T549" s="825"/>
      <c r="U549" s="825"/>
      <c r="V549" s="825"/>
      <c r="W549" s="825"/>
      <c r="X549" s="825"/>
      <c r="Y549" s="825"/>
      <c r="Z549" s="825"/>
      <c r="AA549" s="825"/>
    </row>
    <row r="550" spans="1:27" s="840" customFormat="1" ht="13.5" customHeight="1" x14ac:dyDescent="0.35">
      <c r="A550" s="816"/>
      <c r="C550" s="816"/>
      <c r="D550" s="838"/>
      <c r="E550" s="839"/>
      <c r="F550" s="839"/>
      <c r="G550" s="839"/>
      <c r="H550" s="839"/>
      <c r="J550" s="816"/>
      <c r="K550" s="825"/>
      <c r="L550" s="825"/>
      <c r="M550" s="825"/>
      <c r="N550" s="825"/>
      <c r="O550" s="825"/>
      <c r="P550" s="825"/>
      <c r="Q550" s="825"/>
      <c r="R550" s="825"/>
      <c r="S550" s="825"/>
      <c r="T550" s="825"/>
      <c r="U550" s="825"/>
      <c r="V550" s="825"/>
      <c r="W550" s="825"/>
      <c r="X550" s="825"/>
      <c r="Y550" s="825"/>
      <c r="Z550" s="825"/>
      <c r="AA550" s="825"/>
    </row>
    <row r="551" spans="1:27" s="840" customFormat="1" ht="13.5" customHeight="1" x14ac:dyDescent="0.35">
      <c r="A551" s="816"/>
      <c r="C551" s="816"/>
      <c r="D551" s="838"/>
      <c r="E551" s="839"/>
      <c r="F551" s="839"/>
      <c r="G551" s="839"/>
      <c r="H551" s="839"/>
      <c r="J551" s="816"/>
      <c r="K551" s="825"/>
      <c r="L551" s="825"/>
      <c r="M551" s="825"/>
      <c r="N551" s="825"/>
      <c r="O551" s="825"/>
      <c r="P551" s="825"/>
      <c r="Q551" s="825"/>
      <c r="R551" s="825"/>
      <c r="S551" s="825"/>
      <c r="T551" s="825"/>
      <c r="U551" s="825"/>
      <c r="V551" s="825"/>
      <c r="W551" s="825"/>
      <c r="X551" s="825"/>
      <c r="Y551" s="825"/>
      <c r="Z551" s="825"/>
      <c r="AA551" s="825"/>
    </row>
    <row r="552" spans="1:27" s="840" customFormat="1" ht="13.5" customHeight="1" x14ac:dyDescent="0.35">
      <c r="A552" s="816"/>
      <c r="C552" s="816"/>
      <c r="D552" s="838"/>
      <c r="E552" s="839"/>
      <c r="F552" s="839"/>
      <c r="G552" s="839"/>
      <c r="H552" s="839"/>
      <c r="J552" s="816"/>
      <c r="K552" s="825"/>
      <c r="L552" s="825"/>
      <c r="M552" s="825"/>
      <c r="N552" s="825"/>
      <c r="O552" s="825"/>
      <c r="P552" s="825"/>
      <c r="Q552" s="825"/>
      <c r="R552" s="825"/>
      <c r="S552" s="825"/>
      <c r="T552" s="825"/>
      <c r="U552" s="825"/>
      <c r="V552" s="825"/>
      <c r="W552" s="825"/>
      <c r="X552" s="825"/>
      <c r="Y552" s="825"/>
      <c r="Z552" s="825"/>
      <c r="AA552" s="825"/>
    </row>
    <row r="553" spans="1:27" s="840" customFormat="1" ht="13.5" customHeight="1" x14ac:dyDescent="0.35">
      <c r="A553" s="816"/>
      <c r="C553" s="816"/>
      <c r="D553" s="838"/>
      <c r="E553" s="839"/>
      <c r="F553" s="839"/>
      <c r="G553" s="839"/>
      <c r="H553" s="839"/>
      <c r="J553" s="816"/>
      <c r="K553" s="825"/>
      <c r="L553" s="825"/>
      <c r="M553" s="825"/>
      <c r="N553" s="825"/>
      <c r="O553" s="825"/>
      <c r="P553" s="825"/>
      <c r="Q553" s="825"/>
      <c r="R553" s="825"/>
      <c r="S553" s="825"/>
      <c r="T553" s="825"/>
      <c r="U553" s="825"/>
      <c r="V553" s="825"/>
      <c r="W553" s="825"/>
      <c r="X553" s="825"/>
      <c r="Y553" s="825"/>
      <c r="Z553" s="825"/>
      <c r="AA553" s="825"/>
    </row>
    <row r="554" spans="1:27" s="840" customFormat="1" ht="13.5" customHeight="1" x14ac:dyDescent="0.35">
      <c r="A554" s="816"/>
      <c r="C554" s="816"/>
      <c r="D554" s="838"/>
      <c r="E554" s="839"/>
      <c r="F554" s="839"/>
      <c r="G554" s="839"/>
      <c r="H554" s="839"/>
      <c r="J554" s="816"/>
      <c r="K554" s="825"/>
      <c r="L554" s="825"/>
      <c r="M554" s="825"/>
      <c r="N554" s="825"/>
      <c r="O554" s="825"/>
      <c r="P554" s="825"/>
      <c r="Q554" s="825"/>
      <c r="R554" s="825"/>
      <c r="S554" s="825"/>
      <c r="T554" s="825"/>
      <c r="U554" s="825"/>
      <c r="V554" s="825"/>
      <c r="W554" s="825"/>
      <c r="X554" s="825"/>
      <c r="Y554" s="825"/>
      <c r="Z554" s="825"/>
      <c r="AA554" s="825"/>
    </row>
    <row r="555" spans="1:27" s="840" customFormat="1" ht="13.5" customHeight="1" x14ac:dyDescent="0.35">
      <c r="A555" s="816"/>
      <c r="C555" s="816"/>
      <c r="D555" s="838"/>
      <c r="E555" s="839"/>
      <c r="F555" s="839"/>
      <c r="G555" s="839"/>
      <c r="H555" s="839"/>
      <c r="J555" s="816"/>
      <c r="K555" s="825"/>
      <c r="L555" s="825"/>
      <c r="M555" s="825"/>
      <c r="N555" s="825"/>
      <c r="O555" s="825"/>
      <c r="P555" s="825"/>
      <c r="Q555" s="825"/>
      <c r="R555" s="825"/>
      <c r="S555" s="825"/>
      <c r="T555" s="825"/>
      <c r="U555" s="825"/>
      <c r="V555" s="825"/>
      <c r="W555" s="825"/>
      <c r="X555" s="825"/>
      <c r="Y555" s="825"/>
      <c r="Z555" s="825"/>
      <c r="AA555" s="825"/>
    </row>
    <row r="556" spans="1:27" s="840" customFormat="1" ht="13.5" customHeight="1" x14ac:dyDescent="0.35">
      <c r="A556" s="816"/>
      <c r="C556" s="816"/>
      <c r="D556" s="838"/>
      <c r="E556" s="839"/>
      <c r="F556" s="839"/>
      <c r="G556" s="839"/>
      <c r="H556" s="839"/>
      <c r="J556" s="816"/>
      <c r="K556" s="825"/>
      <c r="L556" s="825"/>
      <c r="M556" s="825"/>
      <c r="N556" s="825"/>
      <c r="O556" s="825"/>
      <c r="P556" s="825"/>
      <c r="Q556" s="825"/>
      <c r="R556" s="825"/>
      <c r="S556" s="825"/>
      <c r="T556" s="825"/>
      <c r="U556" s="825"/>
      <c r="V556" s="825"/>
      <c r="W556" s="825"/>
      <c r="X556" s="825"/>
      <c r="Y556" s="825"/>
      <c r="Z556" s="825"/>
      <c r="AA556" s="825"/>
    </row>
    <row r="557" spans="1:27" s="840" customFormat="1" ht="13.5" customHeight="1" x14ac:dyDescent="0.35">
      <c r="A557" s="816"/>
      <c r="C557" s="816"/>
      <c r="D557" s="838"/>
      <c r="E557" s="839"/>
      <c r="F557" s="839"/>
      <c r="G557" s="839"/>
      <c r="H557" s="839"/>
      <c r="J557" s="816"/>
      <c r="K557" s="825"/>
      <c r="L557" s="825"/>
      <c r="M557" s="825"/>
      <c r="N557" s="825"/>
      <c r="O557" s="825"/>
      <c r="P557" s="825"/>
      <c r="Q557" s="825"/>
      <c r="R557" s="825"/>
      <c r="S557" s="825"/>
      <c r="T557" s="825"/>
      <c r="U557" s="825"/>
      <c r="V557" s="825"/>
      <c r="W557" s="825"/>
      <c r="X557" s="825"/>
      <c r="Y557" s="825"/>
      <c r="Z557" s="825"/>
      <c r="AA557" s="825"/>
    </row>
    <row r="558" spans="1:27" s="840" customFormat="1" ht="13.5" customHeight="1" x14ac:dyDescent="0.35">
      <c r="A558" s="816"/>
      <c r="C558" s="816"/>
      <c r="D558" s="838"/>
      <c r="E558" s="839"/>
      <c r="F558" s="839"/>
      <c r="G558" s="839"/>
      <c r="H558" s="839"/>
      <c r="J558" s="816"/>
      <c r="K558" s="825"/>
      <c r="L558" s="825"/>
      <c r="M558" s="825"/>
      <c r="N558" s="825"/>
      <c r="O558" s="825"/>
      <c r="P558" s="825"/>
      <c r="Q558" s="825"/>
      <c r="R558" s="825"/>
      <c r="S558" s="825"/>
      <c r="T558" s="825"/>
      <c r="U558" s="825"/>
      <c r="V558" s="825"/>
      <c r="W558" s="825"/>
      <c r="X558" s="825"/>
      <c r="Y558" s="825"/>
      <c r="Z558" s="825"/>
      <c r="AA558" s="825"/>
    </row>
    <row r="559" spans="1:27" s="840" customFormat="1" ht="13.5" customHeight="1" x14ac:dyDescent="0.35">
      <c r="A559" s="816"/>
      <c r="C559" s="816"/>
      <c r="D559" s="838"/>
      <c r="E559" s="839"/>
      <c r="F559" s="839"/>
      <c r="G559" s="839"/>
      <c r="H559" s="839"/>
      <c r="J559" s="816"/>
      <c r="K559" s="825"/>
      <c r="L559" s="825"/>
      <c r="M559" s="825"/>
      <c r="N559" s="825"/>
      <c r="O559" s="825"/>
      <c r="P559" s="825"/>
      <c r="Q559" s="825"/>
      <c r="R559" s="825"/>
      <c r="S559" s="825"/>
      <c r="T559" s="825"/>
      <c r="U559" s="825"/>
      <c r="V559" s="825"/>
      <c r="W559" s="825"/>
      <c r="X559" s="825"/>
      <c r="Y559" s="825"/>
      <c r="Z559" s="825"/>
      <c r="AA559" s="825"/>
    </row>
    <row r="560" spans="1:27" s="840" customFormat="1" ht="13.5" customHeight="1" x14ac:dyDescent="0.35">
      <c r="A560" s="816"/>
      <c r="C560" s="816"/>
      <c r="D560" s="838"/>
      <c r="E560" s="839"/>
      <c r="F560" s="839"/>
      <c r="G560" s="839"/>
      <c r="H560" s="839"/>
      <c r="J560" s="816"/>
      <c r="K560" s="825"/>
      <c r="L560" s="825"/>
      <c r="M560" s="825"/>
      <c r="N560" s="825"/>
      <c r="O560" s="825"/>
      <c r="P560" s="825"/>
      <c r="Q560" s="825"/>
      <c r="R560" s="825"/>
      <c r="S560" s="825"/>
      <c r="T560" s="825"/>
      <c r="U560" s="825"/>
      <c r="V560" s="825"/>
      <c r="W560" s="825"/>
      <c r="X560" s="825"/>
      <c r="Y560" s="825"/>
      <c r="Z560" s="825"/>
      <c r="AA560" s="825"/>
    </row>
    <row r="561" spans="1:27" s="840" customFormat="1" ht="13.5" customHeight="1" x14ac:dyDescent="0.35">
      <c r="A561" s="816"/>
      <c r="C561" s="816"/>
      <c r="D561" s="838"/>
      <c r="E561" s="839"/>
      <c r="F561" s="839"/>
      <c r="G561" s="839"/>
      <c r="H561" s="839"/>
      <c r="J561" s="816"/>
      <c r="K561" s="825"/>
      <c r="L561" s="825"/>
      <c r="M561" s="825"/>
      <c r="N561" s="825"/>
      <c r="O561" s="825"/>
      <c r="P561" s="825"/>
      <c r="Q561" s="825"/>
      <c r="R561" s="825"/>
      <c r="S561" s="825"/>
      <c r="T561" s="825"/>
      <c r="U561" s="825"/>
      <c r="V561" s="825"/>
      <c r="W561" s="825"/>
      <c r="X561" s="825"/>
      <c r="Y561" s="825"/>
      <c r="Z561" s="825"/>
      <c r="AA561" s="825"/>
    </row>
    <row r="562" spans="1:27" s="840" customFormat="1" ht="13.5" customHeight="1" x14ac:dyDescent="0.35">
      <c r="A562" s="816"/>
      <c r="C562" s="816"/>
      <c r="D562" s="838"/>
      <c r="E562" s="839"/>
      <c r="F562" s="839"/>
      <c r="G562" s="839"/>
      <c r="H562" s="839"/>
      <c r="J562" s="816"/>
      <c r="K562" s="825"/>
      <c r="L562" s="825"/>
      <c r="M562" s="825"/>
      <c r="N562" s="825"/>
      <c r="O562" s="825"/>
      <c r="P562" s="825"/>
      <c r="Q562" s="825"/>
      <c r="R562" s="825"/>
      <c r="S562" s="825"/>
      <c r="T562" s="825"/>
      <c r="U562" s="825"/>
      <c r="V562" s="825"/>
      <c r="W562" s="825"/>
      <c r="X562" s="825"/>
      <c r="Y562" s="825"/>
      <c r="Z562" s="825"/>
      <c r="AA562" s="825"/>
    </row>
    <row r="563" spans="1:27" s="840" customFormat="1" ht="13.5" customHeight="1" x14ac:dyDescent="0.35">
      <c r="A563" s="816"/>
      <c r="C563" s="816"/>
      <c r="D563" s="838"/>
      <c r="E563" s="839"/>
      <c r="F563" s="839"/>
      <c r="G563" s="839"/>
      <c r="H563" s="839"/>
      <c r="J563" s="816"/>
      <c r="K563" s="825"/>
      <c r="L563" s="825"/>
      <c r="M563" s="825"/>
      <c r="N563" s="825"/>
      <c r="O563" s="825"/>
      <c r="P563" s="825"/>
      <c r="Q563" s="825"/>
      <c r="R563" s="825"/>
      <c r="S563" s="825"/>
      <c r="T563" s="825"/>
      <c r="U563" s="825"/>
      <c r="V563" s="825"/>
      <c r="W563" s="825"/>
      <c r="X563" s="825"/>
      <c r="Y563" s="825"/>
      <c r="Z563" s="825"/>
      <c r="AA563" s="825"/>
    </row>
  </sheetData>
  <mergeCells count="17">
    <mergeCell ref="R44:S49"/>
    <mergeCell ref="E4:F4"/>
    <mergeCell ref="K4:U5"/>
    <mergeCell ref="M34:T34"/>
    <mergeCell ref="M35:T35"/>
    <mergeCell ref="M36:M37"/>
    <mergeCell ref="N36:O37"/>
    <mergeCell ref="P36:Q37"/>
    <mergeCell ref="R36:S37"/>
    <mergeCell ref="T36:T49"/>
    <mergeCell ref="M38:M43"/>
    <mergeCell ref="N38:O43"/>
    <mergeCell ref="P38:Q43"/>
    <mergeCell ref="R38:S43"/>
    <mergeCell ref="M44:M49"/>
    <mergeCell ref="N44:O49"/>
    <mergeCell ref="P44:Q49"/>
  </mergeCells>
  <conditionalFormatting sqref="D66:D305">
    <cfRule type="containsText" dxfId="893" priority="8" operator="containsText" text="Low">
      <formula>NOT(ISERROR(SEARCH("Low",D66)))</formula>
    </cfRule>
    <cfRule type="containsText" dxfId="892" priority="9" operator="containsText" text="Medium">
      <formula>NOT(ISERROR(SEARCH("Medium",D66)))</formula>
    </cfRule>
    <cfRule type="containsText" dxfId="891" priority="10" operator="containsText" text="High">
      <formula>NOT(ISERROR(SEARCH("High",D66)))</formula>
    </cfRule>
  </conditionalFormatting>
  <conditionalFormatting sqref="I66:I305">
    <cfRule type="containsText" dxfId="890" priority="6" operator="containsText" text="Closed">
      <formula>NOT(ISERROR(SEARCH("Closed",I66)))</formula>
    </cfRule>
    <cfRule type="containsText" dxfId="889" priority="7" operator="containsText" text="Open">
      <formula>NOT(ISERROR(SEARCH("Open",I66)))</formula>
    </cfRule>
  </conditionalFormatting>
  <conditionalFormatting sqref="D6:D65">
    <cfRule type="containsText" dxfId="888" priority="3" operator="containsText" text="Low">
      <formula>NOT(ISERROR(SEARCH("Low",D6)))</formula>
    </cfRule>
    <cfRule type="containsText" dxfId="887" priority="4" operator="containsText" text="Medium">
      <formula>NOT(ISERROR(SEARCH("Medium",D6)))</formula>
    </cfRule>
    <cfRule type="containsText" dxfId="886" priority="5" operator="containsText" text="High">
      <formula>NOT(ISERROR(SEARCH("High",D6)))</formula>
    </cfRule>
  </conditionalFormatting>
  <conditionalFormatting sqref="I6:I65">
    <cfRule type="containsText" dxfId="885" priority="1" operator="containsText" text="Closed">
      <formula>NOT(ISERROR(SEARCH("Closed",I6)))</formula>
    </cfRule>
    <cfRule type="containsText" dxfId="884" priority="2" operator="containsText" text="Open">
      <formula>NOT(ISERROR(SEARCH("Open",I6)))</formula>
    </cfRule>
  </conditionalFormatting>
  <dataValidations count="3">
    <dataValidation type="list" allowBlank="1" showInputMessage="1" showErrorMessage="1" sqref="G6:G305" xr:uid="{00000000-0002-0000-1F00-000000000000}">
      <formula1>"Kenneth.Offor,Omonigho.Eguono,Eronmwon.Emmanuel,Amobi.Adeshina,Ade.Fakorede,Warde.Gabriel,Arigbe.Frank,Nwajei.Mike"</formula1>
    </dataValidation>
    <dataValidation type="list" allowBlank="1" showInputMessage="1" showErrorMessage="1" sqref="I6:I305" xr:uid="{00000000-0002-0000-1F00-000001000000}">
      <formula1>"Open,Closed"</formula1>
    </dataValidation>
    <dataValidation type="list" allowBlank="1" showInputMessage="1" showErrorMessage="1" sqref="D6:D305" xr:uid="{00000000-0002-0000-1F00-000002000000}">
      <formula1>"Low, Medium, High"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2274" r:id="rId4" name="Issue_ClearData">
          <controlPr defaultSize="0" autoLine="0" r:id="rId5">
            <anchor moveWithCells="1">
              <from>
                <xdr:col>18</xdr:col>
                <xdr:colOff>190500</xdr:colOff>
                <xdr:row>0</xdr:row>
                <xdr:rowOff>177800</xdr:rowOff>
              </from>
              <to>
                <xdr:col>21</xdr:col>
                <xdr:colOff>57150</xdr:colOff>
                <xdr:row>0</xdr:row>
                <xdr:rowOff>495300</xdr:rowOff>
              </to>
            </anchor>
          </controlPr>
        </control>
      </mc:Choice>
      <mc:Fallback>
        <control shapeId="182274" r:id="rId4" name="Issue_ClearData"/>
      </mc:Fallback>
    </mc:AlternateContent>
    <mc:AlternateContent xmlns:mc="http://schemas.openxmlformats.org/markup-compatibility/2006">
      <mc:Choice Requires="x14">
        <control shapeId="182273" r:id="rId6" name="Issue_SaveXls">
          <controlPr defaultSize="0" autoLine="0" r:id="rId7">
            <anchor moveWithCells="1">
              <from>
                <xdr:col>15</xdr:col>
                <xdr:colOff>711200</xdr:colOff>
                <xdr:row>0</xdr:row>
                <xdr:rowOff>177800</xdr:rowOff>
              </from>
              <to>
                <xdr:col>17</xdr:col>
                <xdr:colOff>488950</xdr:colOff>
                <xdr:row>0</xdr:row>
                <xdr:rowOff>495300</xdr:rowOff>
              </to>
            </anchor>
          </controlPr>
        </control>
      </mc:Choice>
      <mc:Fallback>
        <control shapeId="182273" r:id="rId6" name="Issue_SaveXls"/>
      </mc:Fallback>
    </mc:AlternateContent>
  </controls>
  <tableParts count="1">
    <tablePart r:id="rId8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Z150"/>
  <sheetViews>
    <sheetView zoomScale="70" zoomScaleNormal="70" workbookViewId="0">
      <selection activeCell="E7" sqref="E7"/>
    </sheetView>
  </sheetViews>
  <sheetFormatPr defaultRowHeight="14.5" x14ac:dyDescent="0.35"/>
  <cols>
    <col min="2" max="2" width="27.6328125" customWidth="1"/>
    <col min="3" max="3" width="12.08984375" customWidth="1"/>
    <col min="5" max="5" width="11.6328125" customWidth="1"/>
    <col min="8" max="8" width="12" customWidth="1"/>
    <col min="9" max="9" width="29.90625" customWidth="1"/>
    <col min="10" max="10" width="14" customWidth="1"/>
    <col min="19" max="19" width="12.08984375" customWidth="1"/>
    <col min="20" max="20" width="11.54296875" customWidth="1"/>
    <col min="21" max="21" width="16.54296875" customWidth="1"/>
    <col min="22" max="22" width="18.08984375" customWidth="1"/>
  </cols>
  <sheetData>
    <row r="1" spans="1:26" s="279" customFormat="1" ht="48" customHeight="1" x14ac:dyDescent="1">
      <c r="A1" s="280" t="s">
        <v>942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ht="20.5" x14ac:dyDescent="0.35">
      <c r="A2" s="362" t="s">
        <v>620</v>
      </c>
      <c r="B2" s="362"/>
      <c r="C2" s="362"/>
      <c r="D2" s="362"/>
      <c r="E2" s="362"/>
      <c r="F2" s="363"/>
      <c r="G2" s="363"/>
      <c r="H2" s="363"/>
      <c r="I2" s="362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2"/>
      <c r="V2" s="362"/>
    </row>
    <row r="3" spans="1:26" s="727" customFormat="1" ht="13" x14ac:dyDescent="0.3">
      <c r="A3" s="1297" t="s">
        <v>1</v>
      </c>
      <c r="B3" s="1299" t="s">
        <v>621</v>
      </c>
      <c r="C3" s="1299" t="s">
        <v>622</v>
      </c>
      <c r="D3" s="1299" t="s">
        <v>623</v>
      </c>
      <c r="E3" s="1299" t="s">
        <v>624</v>
      </c>
      <c r="F3" s="1301" t="s">
        <v>375</v>
      </c>
      <c r="G3" s="1303" t="s">
        <v>379</v>
      </c>
      <c r="H3" s="1303" t="s">
        <v>625</v>
      </c>
      <c r="I3" s="1306" t="s">
        <v>626</v>
      </c>
      <c r="J3" s="1295" t="s">
        <v>627</v>
      </c>
      <c r="K3" s="1295" t="s">
        <v>628</v>
      </c>
      <c r="L3" s="1295" t="s">
        <v>629</v>
      </c>
      <c r="M3" s="1295" t="s">
        <v>630</v>
      </c>
      <c r="N3" s="1295" t="s">
        <v>631</v>
      </c>
      <c r="O3" s="1295" t="s">
        <v>632</v>
      </c>
      <c r="P3" s="1295" t="s">
        <v>633</v>
      </c>
      <c r="Q3" s="1295" t="s">
        <v>634</v>
      </c>
      <c r="R3" s="1295" t="s">
        <v>635</v>
      </c>
      <c r="S3" s="1303" t="s">
        <v>636</v>
      </c>
      <c r="T3" s="1308" t="s">
        <v>637</v>
      </c>
      <c r="U3" s="1310" t="s">
        <v>638</v>
      </c>
      <c r="V3" s="1312" t="s">
        <v>639</v>
      </c>
    </row>
    <row r="4" spans="1:26" s="727" customFormat="1" ht="13" x14ac:dyDescent="0.3">
      <c r="A4" s="1298"/>
      <c r="B4" s="1300"/>
      <c r="C4" s="1300"/>
      <c r="D4" s="1300"/>
      <c r="E4" s="1300"/>
      <c r="F4" s="1302"/>
      <c r="G4" s="1304"/>
      <c r="H4" s="1305"/>
      <c r="I4" s="1307"/>
      <c r="J4" s="1296"/>
      <c r="K4" s="1296"/>
      <c r="L4" s="1296"/>
      <c r="M4" s="1296"/>
      <c r="N4" s="1296"/>
      <c r="O4" s="1296"/>
      <c r="P4" s="1296"/>
      <c r="Q4" s="1296"/>
      <c r="R4" s="1296"/>
      <c r="S4" s="1304"/>
      <c r="T4" s="1309"/>
      <c r="U4" s="1311"/>
      <c r="V4" s="1313"/>
    </row>
    <row r="5" spans="1:26" ht="20.5" x14ac:dyDescent="0.35">
      <c r="A5" s="364" t="s">
        <v>640</v>
      </c>
      <c r="B5" s="365"/>
      <c r="C5" s="365"/>
      <c r="D5" s="365"/>
      <c r="E5" s="365"/>
      <c r="F5" s="366"/>
      <c r="G5" s="366"/>
      <c r="H5" s="366"/>
      <c r="I5" s="365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5"/>
      <c r="V5" s="365"/>
    </row>
    <row r="6" spans="1:26" ht="24" thickBot="1" x14ac:dyDescent="0.6">
      <c r="A6" s="367" t="s">
        <v>641</v>
      </c>
      <c r="B6" s="368"/>
      <c r="C6" s="368"/>
      <c r="D6" s="368"/>
      <c r="E6" s="368"/>
      <c r="F6" s="369"/>
      <c r="G6" s="370"/>
      <c r="H6" s="370"/>
      <c r="I6" s="368"/>
      <c r="J6" s="369"/>
      <c r="K6" s="369"/>
      <c r="L6" s="369"/>
      <c r="M6" s="369"/>
      <c r="N6" s="369"/>
      <c r="O6" s="369"/>
      <c r="P6" s="369"/>
      <c r="Q6" s="369"/>
      <c r="R6" s="369"/>
      <c r="S6" s="370"/>
      <c r="T6" s="370"/>
      <c r="U6" s="368"/>
      <c r="V6" s="368"/>
    </row>
    <row r="7" spans="1:26" ht="39.5" thickBot="1" x14ac:dyDescent="0.4">
      <c r="A7" s="371" t="s">
        <v>642</v>
      </c>
      <c r="B7" s="372" t="s">
        <v>643</v>
      </c>
      <c r="C7" s="372" t="s">
        <v>644</v>
      </c>
      <c r="D7" s="373" t="s">
        <v>645</v>
      </c>
      <c r="E7" s="374" t="s">
        <v>646</v>
      </c>
      <c r="F7" s="375">
        <v>42924</v>
      </c>
      <c r="G7" s="375">
        <v>42977</v>
      </c>
      <c r="H7" s="376"/>
      <c r="I7" s="377" t="s">
        <v>647</v>
      </c>
      <c r="J7" s="378"/>
      <c r="K7" s="378"/>
      <c r="L7" s="378"/>
      <c r="M7" s="378"/>
      <c r="N7" s="378"/>
      <c r="O7" s="378"/>
      <c r="P7" s="378" t="s">
        <v>648</v>
      </c>
      <c r="Q7" s="378" t="s">
        <v>649</v>
      </c>
      <c r="R7" s="378" t="s">
        <v>649</v>
      </c>
      <c r="S7" s="379" t="s">
        <v>650</v>
      </c>
      <c r="T7" s="379"/>
      <c r="U7" s="380"/>
      <c r="V7" s="377" t="s">
        <v>651</v>
      </c>
    </row>
    <row r="8" spans="1:26" ht="39.5" thickBot="1" x14ac:dyDescent="0.4">
      <c r="A8" s="371" t="s">
        <v>642</v>
      </c>
      <c r="B8" s="372" t="s">
        <v>643</v>
      </c>
      <c r="C8" s="372"/>
      <c r="D8" s="373" t="s">
        <v>645</v>
      </c>
      <c r="E8" s="381" t="s">
        <v>652</v>
      </c>
      <c r="F8" s="376">
        <v>42924</v>
      </c>
      <c r="G8" s="376">
        <v>42977</v>
      </c>
      <c r="H8" s="376"/>
      <c r="I8" s="377" t="s">
        <v>647</v>
      </c>
      <c r="J8" s="382"/>
      <c r="K8" s="382"/>
      <c r="L8" s="382"/>
      <c r="M8" s="382"/>
      <c r="N8" s="382"/>
      <c r="O8" s="382"/>
      <c r="P8" s="382" t="s">
        <v>648</v>
      </c>
      <c r="Q8" s="382" t="s">
        <v>649</v>
      </c>
      <c r="R8" s="382" t="s">
        <v>649</v>
      </c>
      <c r="S8" s="379" t="s">
        <v>650</v>
      </c>
      <c r="T8" s="376"/>
      <c r="U8" s="380"/>
      <c r="V8" s="377" t="s">
        <v>651</v>
      </c>
    </row>
    <row r="9" spans="1:26" ht="39.5" thickBot="1" x14ac:dyDescent="0.4">
      <c r="A9" s="371" t="s">
        <v>642</v>
      </c>
      <c r="B9" s="372" t="s">
        <v>643</v>
      </c>
      <c r="C9" s="372"/>
      <c r="D9" s="373" t="s">
        <v>645</v>
      </c>
      <c r="E9" s="383" t="s">
        <v>653</v>
      </c>
      <c r="F9" s="376">
        <v>42921</v>
      </c>
      <c r="G9" s="376">
        <v>42946</v>
      </c>
      <c r="H9" s="384"/>
      <c r="I9" s="377" t="s">
        <v>654</v>
      </c>
      <c r="J9" s="382"/>
      <c r="K9" s="382"/>
      <c r="L9" s="382"/>
      <c r="M9" s="382"/>
      <c r="N9" s="382" t="s">
        <v>648</v>
      </c>
      <c r="O9" s="382"/>
      <c r="P9" s="382" t="s">
        <v>648</v>
      </c>
      <c r="Q9" s="382" t="s">
        <v>648</v>
      </c>
      <c r="R9" s="382" t="s">
        <v>648</v>
      </c>
      <c r="S9" s="379" t="s">
        <v>650</v>
      </c>
      <c r="T9" s="376"/>
      <c r="U9" s="380"/>
      <c r="V9" s="377" t="s">
        <v>651</v>
      </c>
    </row>
    <row r="10" spans="1:26" ht="39.5" thickBot="1" x14ac:dyDescent="0.4">
      <c r="A10" s="371" t="s">
        <v>642</v>
      </c>
      <c r="B10" s="372" t="s">
        <v>643</v>
      </c>
      <c r="C10" s="372"/>
      <c r="D10" s="373" t="s">
        <v>645</v>
      </c>
      <c r="E10" s="385" t="s">
        <v>655</v>
      </c>
      <c r="F10" s="386">
        <v>42833</v>
      </c>
      <c r="G10" s="386">
        <v>42904</v>
      </c>
      <c r="H10" s="386"/>
      <c r="I10" s="387" t="s">
        <v>656</v>
      </c>
      <c r="J10" s="388"/>
      <c r="K10" s="388"/>
      <c r="L10" s="388"/>
      <c r="M10" s="388"/>
      <c r="N10" s="388" t="s">
        <v>648</v>
      </c>
      <c r="O10" s="388"/>
      <c r="P10" s="388" t="s">
        <v>648</v>
      </c>
      <c r="Q10" s="388" t="s">
        <v>648</v>
      </c>
      <c r="R10" s="388" t="s">
        <v>648</v>
      </c>
      <c r="S10" s="379" t="s">
        <v>650</v>
      </c>
      <c r="T10" s="386"/>
      <c r="U10" s="389"/>
      <c r="V10" s="390"/>
    </row>
    <row r="11" spans="1:26" ht="39.5" thickBot="1" x14ac:dyDescent="0.4">
      <c r="A11" s="371" t="s">
        <v>504</v>
      </c>
      <c r="B11" s="372" t="s">
        <v>643</v>
      </c>
      <c r="C11" s="372" t="s">
        <v>657</v>
      </c>
      <c r="D11" s="391" t="s">
        <v>658</v>
      </c>
      <c r="E11" s="381" t="s">
        <v>659</v>
      </c>
      <c r="F11" s="392">
        <v>42906</v>
      </c>
      <c r="G11" s="376">
        <v>42962</v>
      </c>
      <c r="H11" s="376"/>
      <c r="I11" s="393" t="s">
        <v>660</v>
      </c>
      <c r="J11" s="382"/>
      <c r="K11" s="382"/>
      <c r="L11" s="382"/>
      <c r="M11" s="382"/>
      <c r="N11" s="382"/>
      <c r="O11" s="382"/>
      <c r="P11" s="382" t="s">
        <v>648</v>
      </c>
      <c r="Q11" s="382" t="s">
        <v>649</v>
      </c>
      <c r="R11" s="382" t="s">
        <v>649</v>
      </c>
      <c r="S11" s="376" t="s">
        <v>650</v>
      </c>
      <c r="T11" s="376"/>
      <c r="U11" s="394" t="s">
        <v>661</v>
      </c>
      <c r="V11" s="395"/>
    </row>
    <row r="12" spans="1:26" ht="65.5" thickBot="1" x14ac:dyDescent="0.4">
      <c r="A12" s="371" t="s">
        <v>504</v>
      </c>
      <c r="B12" s="372" t="s">
        <v>643</v>
      </c>
      <c r="C12" s="372"/>
      <c r="D12" s="391" t="s">
        <v>658</v>
      </c>
      <c r="E12" s="396" t="s">
        <v>662</v>
      </c>
      <c r="F12" s="392">
        <v>42911</v>
      </c>
      <c r="G12" s="376">
        <v>42946</v>
      </c>
      <c r="H12" s="376"/>
      <c r="I12" s="393" t="s">
        <v>663</v>
      </c>
      <c r="J12" s="382"/>
      <c r="K12" s="382"/>
      <c r="L12" s="382"/>
      <c r="M12" s="382"/>
      <c r="N12" s="382"/>
      <c r="O12" s="382"/>
      <c r="P12" s="382" t="s">
        <v>649</v>
      </c>
      <c r="Q12" s="382" t="s">
        <v>664</v>
      </c>
      <c r="R12" s="382" t="s">
        <v>649</v>
      </c>
      <c r="S12" s="376" t="s">
        <v>650</v>
      </c>
      <c r="T12" s="376"/>
      <c r="U12" s="394" t="s">
        <v>665</v>
      </c>
      <c r="V12" s="395"/>
    </row>
    <row r="13" spans="1:26" ht="39.5" thickBot="1" x14ac:dyDescent="0.4">
      <c r="A13" s="371" t="s">
        <v>504</v>
      </c>
      <c r="B13" s="372" t="s">
        <v>643</v>
      </c>
      <c r="C13" s="372"/>
      <c r="D13" s="391" t="s">
        <v>658</v>
      </c>
      <c r="E13" s="381" t="s">
        <v>666</v>
      </c>
      <c r="F13" s="392">
        <v>42918</v>
      </c>
      <c r="G13" s="376">
        <v>42952</v>
      </c>
      <c r="H13" s="376"/>
      <c r="I13" s="393" t="s">
        <v>667</v>
      </c>
      <c r="J13" s="382"/>
      <c r="K13" s="382"/>
      <c r="L13" s="382"/>
      <c r="M13" s="382"/>
      <c r="N13" s="382"/>
      <c r="O13" s="382"/>
      <c r="P13" s="382" t="s">
        <v>649</v>
      </c>
      <c r="Q13" s="382" t="s">
        <v>648</v>
      </c>
      <c r="R13" s="382" t="s">
        <v>648</v>
      </c>
      <c r="S13" s="376" t="s">
        <v>650</v>
      </c>
      <c r="T13" s="376"/>
      <c r="U13" s="394" t="s">
        <v>668</v>
      </c>
      <c r="V13" s="395" t="s">
        <v>669</v>
      </c>
    </row>
    <row r="14" spans="1:26" ht="52.5" thickBot="1" x14ac:dyDescent="0.4">
      <c r="A14" s="371" t="s">
        <v>504</v>
      </c>
      <c r="B14" s="372" t="s">
        <v>643</v>
      </c>
      <c r="C14" s="372"/>
      <c r="D14" s="391" t="s">
        <v>658</v>
      </c>
      <c r="E14" s="396" t="s">
        <v>670</v>
      </c>
      <c r="F14" s="392">
        <v>42914</v>
      </c>
      <c r="G14" s="376">
        <v>42946</v>
      </c>
      <c r="H14" s="376"/>
      <c r="I14" s="393" t="s">
        <v>671</v>
      </c>
      <c r="J14" s="382"/>
      <c r="K14" s="382"/>
      <c r="L14" s="382"/>
      <c r="M14" s="382"/>
      <c r="N14" s="382"/>
      <c r="O14" s="382"/>
      <c r="P14" s="382" t="s">
        <v>649</v>
      </c>
      <c r="Q14" s="382" t="s">
        <v>664</v>
      </c>
      <c r="R14" s="382" t="s">
        <v>649</v>
      </c>
      <c r="S14" s="376" t="s">
        <v>650</v>
      </c>
      <c r="T14" s="376"/>
      <c r="U14" s="394" t="s">
        <v>672</v>
      </c>
      <c r="V14" s="395"/>
    </row>
    <row r="15" spans="1:26" ht="39.5" thickBot="1" x14ac:dyDescent="0.4">
      <c r="A15" s="371" t="s">
        <v>504</v>
      </c>
      <c r="B15" s="372" t="s">
        <v>643</v>
      </c>
      <c r="C15" s="372"/>
      <c r="D15" s="391" t="s">
        <v>673</v>
      </c>
      <c r="E15" s="381" t="s">
        <v>674</v>
      </c>
      <c r="F15" s="392">
        <v>42916</v>
      </c>
      <c r="G15" s="376">
        <v>42971</v>
      </c>
      <c r="H15" s="376"/>
      <c r="I15" s="393" t="s">
        <v>675</v>
      </c>
      <c r="J15" s="382"/>
      <c r="K15" s="382"/>
      <c r="L15" s="382"/>
      <c r="M15" s="382"/>
      <c r="N15" s="382"/>
      <c r="O15" s="382"/>
      <c r="P15" s="382" t="s">
        <v>648</v>
      </c>
      <c r="Q15" s="382" t="s">
        <v>648</v>
      </c>
      <c r="R15" s="382" t="s">
        <v>648</v>
      </c>
      <c r="S15" s="376" t="s">
        <v>650</v>
      </c>
      <c r="T15" s="376"/>
      <c r="U15" s="394" t="s">
        <v>676</v>
      </c>
      <c r="V15" s="395" t="s">
        <v>677</v>
      </c>
    </row>
    <row r="16" spans="1:26" ht="52.5" thickBot="1" x14ac:dyDescent="0.4">
      <c r="A16" s="371" t="s">
        <v>504</v>
      </c>
      <c r="B16" s="372" t="s">
        <v>643</v>
      </c>
      <c r="C16" s="372"/>
      <c r="D16" s="391" t="s">
        <v>673</v>
      </c>
      <c r="E16" s="381" t="s">
        <v>678</v>
      </c>
      <c r="F16" s="392">
        <v>42916</v>
      </c>
      <c r="G16" s="376">
        <v>42971</v>
      </c>
      <c r="H16" s="376"/>
      <c r="I16" s="393" t="s">
        <v>679</v>
      </c>
      <c r="J16" s="382"/>
      <c r="K16" s="382"/>
      <c r="L16" s="382"/>
      <c r="M16" s="382"/>
      <c r="N16" s="382"/>
      <c r="O16" s="382"/>
      <c r="P16" s="382" t="s">
        <v>648</v>
      </c>
      <c r="Q16" s="382" t="s">
        <v>648</v>
      </c>
      <c r="R16" s="382" t="s">
        <v>664</v>
      </c>
      <c r="S16" s="376">
        <v>42938</v>
      </c>
      <c r="T16" s="376"/>
      <c r="U16" s="394" t="s">
        <v>680</v>
      </c>
      <c r="V16" s="395" t="s">
        <v>681</v>
      </c>
    </row>
    <row r="17" spans="1:22" ht="52.5" thickBot="1" x14ac:dyDescent="0.4">
      <c r="A17" s="371" t="s">
        <v>504</v>
      </c>
      <c r="B17" s="372" t="s">
        <v>643</v>
      </c>
      <c r="C17" s="372"/>
      <c r="D17" s="391" t="s">
        <v>673</v>
      </c>
      <c r="E17" s="381" t="s">
        <v>682</v>
      </c>
      <c r="F17" s="392">
        <v>42909</v>
      </c>
      <c r="G17" s="376">
        <v>42962</v>
      </c>
      <c r="H17" s="376"/>
      <c r="I17" s="393" t="s">
        <v>683</v>
      </c>
      <c r="J17" s="382"/>
      <c r="K17" s="382"/>
      <c r="L17" s="382"/>
      <c r="M17" s="382"/>
      <c r="N17" s="382"/>
      <c r="O17" s="382"/>
      <c r="P17" s="382" t="s">
        <v>649</v>
      </c>
      <c r="Q17" s="382" t="s">
        <v>649</v>
      </c>
      <c r="R17" s="382" t="s">
        <v>664</v>
      </c>
      <c r="S17" s="376">
        <v>42938</v>
      </c>
      <c r="T17" s="376"/>
      <c r="U17" s="394" t="s">
        <v>680</v>
      </c>
      <c r="V17" s="395" t="s">
        <v>681</v>
      </c>
    </row>
    <row r="18" spans="1:22" ht="52.5" thickBot="1" x14ac:dyDescent="0.4">
      <c r="A18" s="371" t="s">
        <v>504</v>
      </c>
      <c r="B18" s="372" t="s">
        <v>643</v>
      </c>
      <c r="C18" s="372"/>
      <c r="D18" s="391" t="s">
        <v>684</v>
      </c>
      <c r="E18" s="396" t="s">
        <v>685</v>
      </c>
      <c r="F18" s="392">
        <v>42923</v>
      </c>
      <c r="G18" s="376">
        <v>42947</v>
      </c>
      <c r="H18" s="376"/>
      <c r="I18" s="393" t="s">
        <v>686</v>
      </c>
      <c r="J18" s="382"/>
      <c r="K18" s="382"/>
      <c r="L18" s="382"/>
      <c r="M18" s="382"/>
      <c r="N18" s="382"/>
      <c r="O18" s="382"/>
      <c r="P18" s="382" t="s">
        <v>649</v>
      </c>
      <c r="Q18" s="382" t="s">
        <v>648</v>
      </c>
      <c r="R18" s="382" t="s">
        <v>648</v>
      </c>
      <c r="S18" s="376" t="s">
        <v>650</v>
      </c>
      <c r="T18" s="376"/>
      <c r="U18" s="394" t="s">
        <v>687</v>
      </c>
      <c r="V18" s="395" t="s">
        <v>688</v>
      </c>
    </row>
    <row r="19" spans="1:22" ht="39.5" thickBot="1" x14ac:dyDescent="0.4">
      <c r="A19" s="371" t="s">
        <v>504</v>
      </c>
      <c r="B19" s="372" t="s">
        <v>643</v>
      </c>
      <c r="C19" s="372"/>
      <c r="D19" s="391" t="s">
        <v>684</v>
      </c>
      <c r="E19" s="396" t="s">
        <v>689</v>
      </c>
      <c r="F19" s="392">
        <v>42917</v>
      </c>
      <c r="G19" s="376">
        <v>42946</v>
      </c>
      <c r="H19" s="376"/>
      <c r="I19" s="393" t="s">
        <v>690</v>
      </c>
      <c r="J19" s="382"/>
      <c r="K19" s="382"/>
      <c r="L19" s="382"/>
      <c r="M19" s="382"/>
      <c r="N19" s="382"/>
      <c r="O19" s="382"/>
      <c r="P19" s="382" t="s">
        <v>649</v>
      </c>
      <c r="Q19" s="382" t="s">
        <v>649</v>
      </c>
      <c r="R19" s="382" t="s">
        <v>648</v>
      </c>
      <c r="S19" s="376" t="s">
        <v>650</v>
      </c>
      <c r="T19" s="376"/>
      <c r="U19" s="394" t="s">
        <v>691</v>
      </c>
      <c r="V19" s="395" t="s">
        <v>692</v>
      </c>
    </row>
    <row r="20" spans="1:22" ht="39.5" thickBot="1" x14ac:dyDescent="0.4">
      <c r="A20" s="371" t="s">
        <v>504</v>
      </c>
      <c r="B20" s="372" t="s">
        <v>643</v>
      </c>
      <c r="C20" s="372"/>
      <c r="D20" s="391" t="s">
        <v>684</v>
      </c>
      <c r="E20" s="396" t="s">
        <v>693</v>
      </c>
      <c r="F20" s="392">
        <v>42917</v>
      </c>
      <c r="G20" s="376">
        <v>42946</v>
      </c>
      <c r="H20" s="376"/>
      <c r="I20" s="393" t="s">
        <v>690</v>
      </c>
      <c r="J20" s="382"/>
      <c r="K20" s="382"/>
      <c r="L20" s="382"/>
      <c r="M20" s="382"/>
      <c r="N20" s="382"/>
      <c r="O20" s="382"/>
      <c r="P20" s="382" t="s">
        <v>649</v>
      </c>
      <c r="Q20" s="382" t="s">
        <v>649</v>
      </c>
      <c r="R20" s="382" t="s">
        <v>648</v>
      </c>
      <c r="S20" s="376" t="s">
        <v>650</v>
      </c>
      <c r="T20" s="376"/>
      <c r="U20" s="394" t="s">
        <v>694</v>
      </c>
      <c r="V20" s="395"/>
    </row>
    <row r="21" spans="1:22" ht="39.5" thickBot="1" x14ac:dyDescent="0.4">
      <c r="A21" s="371" t="s">
        <v>504</v>
      </c>
      <c r="B21" s="372" t="s">
        <v>643</v>
      </c>
      <c r="C21" s="372"/>
      <c r="D21" s="391" t="s">
        <v>684</v>
      </c>
      <c r="E21" s="397" t="s">
        <v>695</v>
      </c>
      <c r="F21" s="398">
        <v>42917</v>
      </c>
      <c r="G21" s="399">
        <v>42946</v>
      </c>
      <c r="H21" s="399"/>
      <c r="I21" s="400" t="s">
        <v>690</v>
      </c>
      <c r="J21" s="401"/>
      <c r="K21" s="401"/>
      <c r="L21" s="401"/>
      <c r="M21" s="401"/>
      <c r="N21" s="401"/>
      <c r="O21" s="401"/>
      <c r="P21" s="401" t="s">
        <v>649</v>
      </c>
      <c r="Q21" s="401" t="s">
        <v>649</v>
      </c>
      <c r="R21" s="401" t="s">
        <v>648</v>
      </c>
      <c r="S21" s="399" t="s">
        <v>650</v>
      </c>
      <c r="T21" s="399"/>
      <c r="U21" s="394" t="s">
        <v>694</v>
      </c>
      <c r="V21" s="402"/>
    </row>
    <row r="22" spans="1:22" ht="143" x14ac:dyDescent="0.35">
      <c r="A22" s="403" t="s">
        <v>696</v>
      </c>
      <c r="B22" s="404" t="s">
        <v>697</v>
      </c>
      <c r="C22" s="404" t="s">
        <v>698</v>
      </c>
      <c r="D22" s="405" t="s">
        <v>699</v>
      </c>
      <c r="E22" s="406" t="s">
        <v>700</v>
      </c>
      <c r="F22" s="407">
        <v>42738</v>
      </c>
      <c r="G22" s="407">
        <v>42825</v>
      </c>
      <c r="H22" s="407"/>
      <c r="I22" s="393" t="s">
        <v>701</v>
      </c>
      <c r="J22" s="408" t="s">
        <v>648</v>
      </c>
      <c r="K22" s="408" t="s">
        <v>648</v>
      </c>
      <c r="L22" s="408" t="s">
        <v>648</v>
      </c>
      <c r="M22" s="408" t="s">
        <v>648</v>
      </c>
      <c r="N22" s="408" t="s">
        <v>648</v>
      </c>
      <c r="O22" s="408" t="s">
        <v>648</v>
      </c>
      <c r="P22" s="408" t="s">
        <v>648</v>
      </c>
      <c r="Q22" s="408" t="s">
        <v>648</v>
      </c>
      <c r="R22" s="408" t="s">
        <v>648</v>
      </c>
      <c r="S22" s="407">
        <v>42947</v>
      </c>
      <c r="T22" s="407"/>
      <c r="U22" s="409" t="s">
        <v>702</v>
      </c>
      <c r="V22" s="410" t="s">
        <v>703</v>
      </c>
    </row>
    <row r="23" spans="1:22" ht="24" thickBot="1" x14ac:dyDescent="0.6">
      <c r="A23" s="367" t="s">
        <v>704</v>
      </c>
      <c r="B23" s="368"/>
      <c r="C23" s="368"/>
      <c r="D23" s="368"/>
      <c r="E23" s="368"/>
      <c r="F23" s="369"/>
      <c r="G23" s="370"/>
      <c r="H23" s="370"/>
      <c r="I23" s="368"/>
      <c r="J23" s="369"/>
      <c r="K23" s="369"/>
      <c r="L23" s="369"/>
      <c r="M23" s="369"/>
      <c r="N23" s="369"/>
      <c r="O23" s="369"/>
      <c r="P23" s="369"/>
      <c r="Q23" s="369"/>
      <c r="R23" s="369"/>
      <c r="S23" s="370"/>
      <c r="T23" s="370"/>
      <c r="U23" s="411"/>
      <c r="V23" s="368"/>
    </row>
    <row r="24" spans="1:22" ht="102" thickBot="1" x14ac:dyDescent="0.4">
      <c r="A24" s="412" t="s">
        <v>705</v>
      </c>
      <c r="B24" s="413" t="s">
        <v>706</v>
      </c>
      <c r="C24" s="414" t="s">
        <v>707</v>
      </c>
      <c r="D24" s="415" t="s">
        <v>708</v>
      </c>
      <c r="E24" s="416" t="s">
        <v>707</v>
      </c>
      <c r="F24" s="417">
        <v>42767</v>
      </c>
      <c r="G24" s="418">
        <v>42916</v>
      </c>
      <c r="H24" s="418" t="s">
        <v>709</v>
      </c>
      <c r="I24" s="419" t="s">
        <v>710</v>
      </c>
      <c r="J24" s="420" t="s">
        <v>649</v>
      </c>
      <c r="K24" s="420" t="s">
        <v>649</v>
      </c>
      <c r="L24" s="420" t="s">
        <v>649</v>
      </c>
      <c r="M24" s="420" t="s">
        <v>649</v>
      </c>
      <c r="N24" s="420" t="s">
        <v>649</v>
      </c>
      <c r="O24" s="421" t="s">
        <v>649</v>
      </c>
      <c r="P24" s="421" t="s">
        <v>649</v>
      </c>
      <c r="Q24" s="421" t="s">
        <v>648</v>
      </c>
      <c r="R24" s="421" t="s">
        <v>648</v>
      </c>
      <c r="S24" s="422">
        <v>42947</v>
      </c>
      <c r="T24" s="422"/>
      <c r="U24" s="419" t="s">
        <v>711</v>
      </c>
      <c r="V24" s="423" t="s">
        <v>712</v>
      </c>
    </row>
    <row r="25" spans="1:22" ht="39.5" thickBot="1" x14ac:dyDescent="0.4">
      <c r="A25" s="424" t="s">
        <v>696</v>
      </c>
      <c r="B25" s="425" t="s">
        <v>713</v>
      </c>
      <c r="C25" s="425" t="s">
        <v>714</v>
      </c>
      <c r="D25" s="426" t="s">
        <v>715</v>
      </c>
      <c r="E25" s="427" t="s">
        <v>714</v>
      </c>
      <c r="F25" s="407">
        <v>42738</v>
      </c>
      <c r="G25" s="407">
        <v>42916</v>
      </c>
      <c r="H25" s="407"/>
      <c r="I25" s="393" t="s">
        <v>716</v>
      </c>
      <c r="J25" s="428" t="s">
        <v>649</v>
      </c>
      <c r="K25" s="428" t="s">
        <v>649</v>
      </c>
      <c r="L25" s="428" t="s">
        <v>649</v>
      </c>
      <c r="M25" s="428" t="s">
        <v>649</v>
      </c>
      <c r="N25" s="429" t="s">
        <v>649</v>
      </c>
      <c r="O25" s="408" t="s">
        <v>649</v>
      </c>
      <c r="P25" s="408" t="s">
        <v>648</v>
      </c>
      <c r="Q25" s="408" t="s">
        <v>648</v>
      </c>
      <c r="R25" s="408" t="s">
        <v>648</v>
      </c>
      <c r="S25" s="430" t="s">
        <v>650</v>
      </c>
      <c r="T25" s="430"/>
      <c r="U25" s="393" t="s">
        <v>717</v>
      </c>
      <c r="V25" s="431"/>
    </row>
    <row r="26" spans="1:22" ht="52.5" thickBot="1" x14ac:dyDescent="0.4">
      <c r="A26" s="432" t="s">
        <v>696</v>
      </c>
      <c r="B26" s="433" t="s">
        <v>718</v>
      </c>
      <c r="C26" s="434" t="s">
        <v>719</v>
      </c>
      <c r="D26" s="435" t="s">
        <v>699</v>
      </c>
      <c r="E26" s="434" t="s">
        <v>719</v>
      </c>
      <c r="F26" s="436">
        <v>42856</v>
      </c>
      <c r="G26" s="437">
        <v>42916</v>
      </c>
      <c r="H26" s="437"/>
      <c r="I26" s="438" t="s">
        <v>720</v>
      </c>
      <c r="J26" s="428" t="s">
        <v>648</v>
      </c>
      <c r="K26" s="428" t="s">
        <v>648</v>
      </c>
      <c r="L26" s="428" t="s">
        <v>649</v>
      </c>
      <c r="M26" s="428" t="s">
        <v>649</v>
      </c>
      <c r="N26" s="428" t="s">
        <v>649</v>
      </c>
      <c r="O26" s="428" t="s">
        <v>649</v>
      </c>
      <c r="P26" s="428" t="s">
        <v>664</v>
      </c>
      <c r="Q26" s="428" t="s">
        <v>664</v>
      </c>
      <c r="R26" s="428" t="s">
        <v>721</v>
      </c>
      <c r="S26" s="437">
        <v>42916</v>
      </c>
      <c r="T26" s="437" t="s">
        <v>722</v>
      </c>
      <c r="U26" s="438" t="s">
        <v>723</v>
      </c>
      <c r="V26" s="439" t="s">
        <v>681</v>
      </c>
    </row>
    <row r="27" spans="1:22" ht="104.5" thickBot="1" x14ac:dyDescent="0.4">
      <c r="A27" s="432" t="s">
        <v>724</v>
      </c>
      <c r="B27" s="433" t="s">
        <v>725</v>
      </c>
      <c r="C27" s="440" t="s">
        <v>726</v>
      </c>
      <c r="D27" s="435" t="s">
        <v>727</v>
      </c>
      <c r="E27" s="438" t="s">
        <v>728</v>
      </c>
      <c r="F27" s="436">
        <v>42887</v>
      </c>
      <c r="G27" s="437">
        <v>42916</v>
      </c>
      <c r="H27" s="437"/>
      <c r="I27" s="438" t="s">
        <v>729</v>
      </c>
      <c r="J27" s="428" t="s">
        <v>664</v>
      </c>
      <c r="K27" s="428" t="s">
        <v>664</v>
      </c>
      <c r="L27" s="428" t="s">
        <v>649</v>
      </c>
      <c r="M27" s="428" t="s">
        <v>649</v>
      </c>
      <c r="N27" s="428" t="s">
        <v>649</v>
      </c>
      <c r="O27" s="428" t="s">
        <v>649</v>
      </c>
      <c r="P27" s="428" t="s">
        <v>648</v>
      </c>
      <c r="Q27" s="428" t="s">
        <v>648</v>
      </c>
      <c r="R27" s="428" t="s">
        <v>648</v>
      </c>
      <c r="S27" s="437" t="s">
        <v>650</v>
      </c>
      <c r="T27" s="437"/>
      <c r="U27" s="438" t="s">
        <v>730</v>
      </c>
      <c r="V27" s="439"/>
    </row>
    <row r="28" spans="1:22" ht="24" thickBot="1" x14ac:dyDescent="0.6">
      <c r="A28" s="441" t="s">
        <v>731</v>
      </c>
      <c r="B28" s="442"/>
      <c r="C28" s="442"/>
      <c r="D28" s="442"/>
      <c r="E28" s="442"/>
      <c r="F28" s="443"/>
      <c r="G28" s="444"/>
      <c r="H28" s="444"/>
      <c r="I28" s="442"/>
      <c r="J28" s="443"/>
      <c r="K28" s="443"/>
      <c r="L28" s="443"/>
      <c r="M28" s="443"/>
      <c r="N28" s="443"/>
      <c r="O28" s="443"/>
      <c r="P28" s="443"/>
      <c r="Q28" s="443"/>
      <c r="R28" s="443"/>
      <c r="S28" s="444"/>
      <c r="T28" s="444"/>
      <c r="U28" s="442"/>
      <c r="V28" s="445"/>
    </row>
    <row r="29" spans="1:22" ht="130" x14ac:dyDescent="0.35">
      <c r="A29" s="446" t="s">
        <v>696</v>
      </c>
      <c r="B29" s="447" t="s">
        <v>732</v>
      </c>
      <c r="C29" s="448" t="s">
        <v>733</v>
      </c>
      <c r="D29" s="449" t="s">
        <v>699</v>
      </c>
      <c r="E29" s="448" t="s">
        <v>733</v>
      </c>
      <c r="F29" s="446">
        <v>42887</v>
      </c>
      <c r="G29" s="450">
        <v>43008</v>
      </c>
      <c r="H29" s="450"/>
      <c r="I29" s="410" t="s">
        <v>734</v>
      </c>
      <c r="J29" s="408"/>
      <c r="K29" s="408"/>
      <c r="L29" s="408"/>
      <c r="M29" s="408"/>
      <c r="N29" s="408"/>
      <c r="O29" s="408" t="s">
        <v>649</v>
      </c>
      <c r="P29" s="408" t="s">
        <v>649</v>
      </c>
      <c r="Q29" s="408" t="s">
        <v>664</v>
      </c>
      <c r="R29" s="408" t="s">
        <v>721</v>
      </c>
      <c r="S29" s="450">
        <v>43008</v>
      </c>
      <c r="T29" s="450">
        <v>42916</v>
      </c>
      <c r="U29" s="410" t="s">
        <v>735</v>
      </c>
      <c r="V29" s="409" t="s">
        <v>681</v>
      </c>
    </row>
    <row r="30" spans="1:22" ht="52" x14ac:dyDescent="0.35">
      <c r="A30" s="446" t="s">
        <v>696</v>
      </c>
      <c r="B30" s="447" t="s">
        <v>718</v>
      </c>
      <c r="C30" s="448" t="s">
        <v>736</v>
      </c>
      <c r="D30" s="449" t="s">
        <v>699</v>
      </c>
      <c r="E30" s="448" t="s">
        <v>736</v>
      </c>
      <c r="F30" s="450">
        <v>42917</v>
      </c>
      <c r="G30" s="450">
        <v>42947</v>
      </c>
      <c r="H30" s="450"/>
      <c r="I30" s="410" t="s">
        <v>737</v>
      </c>
      <c r="J30" s="408"/>
      <c r="K30" s="408"/>
      <c r="L30" s="408"/>
      <c r="M30" s="408"/>
      <c r="N30" s="408"/>
      <c r="O30" s="408" t="s">
        <v>649</v>
      </c>
      <c r="P30" s="408" t="s">
        <v>649</v>
      </c>
      <c r="Q30" s="408" t="s">
        <v>664</v>
      </c>
      <c r="R30" s="408" t="s">
        <v>721</v>
      </c>
      <c r="S30" s="450">
        <v>42947</v>
      </c>
      <c r="T30" s="450">
        <v>42922</v>
      </c>
      <c r="U30" s="410" t="s">
        <v>723</v>
      </c>
      <c r="V30" s="409" t="s">
        <v>681</v>
      </c>
    </row>
    <row r="31" spans="1:22" ht="15" thickBot="1" x14ac:dyDescent="0.4">
      <c r="A31" s="451"/>
      <c r="B31" s="451"/>
      <c r="C31" s="451"/>
      <c r="D31" s="451"/>
      <c r="E31" s="451"/>
      <c r="F31" s="452"/>
      <c r="G31" s="453"/>
      <c r="H31" s="453"/>
      <c r="I31" s="451"/>
      <c r="J31" s="452"/>
      <c r="K31" s="452"/>
      <c r="L31" s="452"/>
      <c r="M31" s="452"/>
      <c r="N31" s="452"/>
      <c r="O31" s="452"/>
      <c r="P31" s="452"/>
      <c r="Q31" s="452"/>
      <c r="R31" s="452"/>
      <c r="S31" s="453"/>
      <c r="T31" s="453"/>
      <c r="U31" s="451"/>
      <c r="V31" s="454"/>
    </row>
    <row r="32" spans="1:22" ht="21" thickBot="1" x14ac:dyDescent="0.4">
      <c r="A32" s="455" t="s">
        <v>738</v>
      </c>
      <c r="B32" s="456"/>
      <c r="C32" s="456"/>
      <c r="D32" s="456"/>
      <c r="E32" s="456"/>
      <c r="F32" s="457"/>
      <c r="G32" s="457"/>
      <c r="H32" s="457"/>
      <c r="I32" s="456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6"/>
      <c r="V32" s="458"/>
    </row>
    <row r="33" spans="1:22" ht="24" thickBot="1" x14ac:dyDescent="0.6">
      <c r="A33" s="441" t="s">
        <v>641</v>
      </c>
      <c r="B33" s="442"/>
      <c r="C33" s="442"/>
      <c r="D33" s="442"/>
      <c r="E33" s="442"/>
      <c r="F33" s="443"/>
      <c r="G33" s="444"/>
      <c r="H33" s="444"/>
      <c r="I33" s="442"/>
      <c r="J33" s="443"/>
      <c r="K33" s="443"/>
      <c r="L33" s="443"/>
      <c r="M33" s="443"/>
      <c r="N33" s="443"/>
      <c r="O33" s="443"/>
      <c r="P33" s="443"/>
      <c r="Q33" s="443"/>
      <c r="R33" s="443"/>
      <c r="S33" s="444"/>
      <c r="T33" s="444"/>
      <c r="U33" s="442"/>
      <c r="V33" s="445"/>
    </row>
    <row r="34" spans="1:22" x14ac:dyDescent="0.35">
      <c r="A34" s="1314" t="s">
        <v>1</v>
      </c>
      <c r="B34" s="1316" t="s">
        <v>621</v>
      </c>
      <c r="C34" s="1316" t="s">
        <v>622</v>
      </c>
      <c r="D34" s="1316" t="s">
        <v>623</v>
      </c>
      <c r="E34" s="1318" t="s">
        <v>739</v>
      </c>
      <c r="F34" s="1320" t="s">
        <v>375</v>
      </c>
      <c r="G34" s="1322" t="s">
        <v>379</v>
      </c>
      <c r="H34" s="459"/>
      <c r="I34" s="1324" t="s">
        <v>740</v>
      </c>
      <c r="J34" s="460"/>
      <c r="K34" s="460"/>
      <c r="L34" s="460"/>
      <c r="M34" s="460"/>
      <c r="N34" s="460"/>
      <c r="O34" s="460"/>
      <c r="P34" s="460"/>
      <c r="Q34" s="460"/>
      <c r="R34" s="460"/>
      <c r="S34" s="459"/>
      <c r="T34" s="459"/>
      <c r="U34" s="1326" t="s">
        <v>638</v>
      </c>
      <c r="V34" s="1328" t="s">
        <v>639</v>
      </c>
    </row>
    <row r="35" spans="1:22" ht="15" thickBot="1" x14ac:dyDescent="0.4">
      <c r="A35" s="1315"/>
      <c r="B35" s="1317"/>
      <c r="C35" s="1317"/>
      <c r="D35" s="1317"/>
      <c r="E35" s="1319"/>
      <c r="F35" s="1321"/>
      <c r="G35" s="1323"/>
      <c r="H35" s="461"/>
      <c r="I35" s="1325"/>
      <c r="J35" s="462"/>
      <c r="K35" s="462"/>
      <c r="L35" s="462"/>
      <c r="M35" s="462"/>
      <c r="N35" s="462"/>
      <c r="O35" s="462"/>
      <c r="P35" s="462"/>
      <c r="Q35" s="462"/>
      <c r="R35" s="462"/>
      <c r="S35" s="461"/>
      <c r="T35" s="461"/>
      <c r="U35" s="1327"/>
      <c r="V35" s="1329"/>
    </row>
    <row r="36" spans="1:22" ht="78.5" thickBot="1" x14ac:dyDescent="0.4">
      <c r="A36" s="424" t="s">
        <v>741</v>
      </c>
      <c r="B36" s="463" t="s">
        <v>742</v>
      </c>
      <c r="C36" s="463" t="s">
        <v>743</v>
      </c>
      <c r="D36" s="426" t="s">
        <v>744</v>
      </c>
      <c r="E36" s="464" t="s">
        <v>745</v>
      </c>
      <c r="F36" s="465">
        <v>42739</v>
      </c>
      <c r="G36" s="465">
        <v>43069</v>
      </c>
      <c r="H36" s="465"/>
      <c r="I36" s="466" t="s">
        <v>746</v>
      </c>
      <c r="J36" s="467"/>
      <c r="K36" s="467" t="s">
        <v>648</v>
      </c>
      <c r="L36" s="467" t="s">
        <v>648</v>
      </c>
      <c r="M36" s="467" t="s">
        <v>648</v>
      </c>
      <c r="N36" s="467" t="s">
        <v>648</v>
      </c>
      <c r="O36" s="467" t="s">
        <v>648</v>
      </c>
      <c r="P36" s="467" t="s">
        <v>649</v>
      </c>
      <c r="Q36" s="467" t="s">
        <v>648</v>
      </c>
      <c r="R36" s="467" t="s">
        <v>648</v>
      </c>
      <c r="S36" s="465">
        <v>42946</v>
      </c>
      <c r="T36" s="465"/>
      <c r="U36" s="1330" t="s">
        <v>747</v>
      </c>
      <c r="V36" s="1331"/>
    </row>
    <row r="37" spans="1:22" ht="78.5" thickBot="1" x14ac:dyDescent="0.4">
      <c r="A37" s="424" t="s">
        <v>741</v>
      </c>
      <c r="B37" s="463" t="s">
        <v>742</v>
      </c>
      <c r="C37" s="463" t="s">
        <v>743</v>
      </c>
      <c r="D37" s="426" t="s">
        <v>744</v>
      </c>
      <c r="E37" s="466" t="s">
        <v>748</v>
      </c>
      <c r="F37" s="465">
        <v>42739</v>
      </c>
      <c r="G37" s="465">
        <v>43069</v>
      </c>
      <c r="H37" s="465"/>
      <c r="I37" s="466" t="s">
        <v>746</v>
      </c>
      <c r="J37" s="467"/>
      <c r="K37" s="467"/>
      <c r="L37" s="467"/>
      <c r="M37" s="467"/>
      <c r="N37" s="467"/>
      <c r="O37" s="467"/>
      <c r="P37" s="467"/>
      <c r="Q37" s="467"/>
      <c r="R37" s="467" t="s">
        <v>648</v>
      </c>
      <c r="S37" s="465">
        <v>42967</v>
      </c>
      <c r="T37" s="465"/>
      <c r="U37" s="1330"/>
      <c r="V37" s="1331"/>
    </row>
    <row r="38" spans="1:22" ht="78.5" thickBot="1" x14ac:dyDescent="0.4">
      <c r="A38" s="424" t="s">
        <v>741</v>
      </c>
      <c r="B38" s="463" t="s">
        <v>742</v>
      </c>
      <c r="C38" s="463" t="s">
        <v>743</v>
      </c>
      <c r="D38" s="426" t="s">
        <v>744</v>
      </c>
      <c r="E38" s="464" t="s">
        <v>749</v>
      </c>
      <c r="F38" s="468">
        <v>42739</v>
      </c>
      <c r="G38" s="468">
        <v>43069</v>
      </c>
      <c r="H38" s="468"/>
      <c r="I38" s="466" t="s">
        <v>746</v>
      </c>
      <c r="J38" s="467"/>
      <c r="K38" s="467"/>
      <c r="L38" s="467"/>
      <c r="M38" s="467"/>
      <c r="N38" s="467"/>
      <c r="O38" s="467"/>
      <c r="P38" s="467"/>
      <c r="Q38" s="467"/>
      <c r="R38" s="469" t="s">
        <v>648</v>
      </c>
      <c r="S38" s="465">
        <v>43069</v>
      </c>
      <c r="T38" s="465"/>
      <c r="U38" s="1330"/>
      <c r="V38" s="1331"/>
    </row>
    <row r="39" spans="1:22" ht="39.5" thickBot="1" x14ac:dyDescent="0.4">
      <c r="A39" s="424" t="s">
        <v>724</v>
      </c>
      <c r="B39" s="463" t="s">
        <v>750</v>
      </c>
      <c r="C39" s="463" t="s">
        <v>751</v>
      </c>
      <c r="D39" s="426" t="s">
        <v>744</v>
      </c>
      <c r="E39" s="470" t="s">
        <v>752</v>
      </c>
      <c r="F39" s="407">
        <v>42738</v>
      </c>
      <c r="G39" s="407">
        <v>42825</v>
      </c>
      <c r="H39" s="407"/>
      <c r="I39" s="393" t="s">
        <v>753</v>
      </c>
      <c r="J39" s="428" t="s">
        <v>648</v>
      </c>
      <c r="K39" s="428" t="s">
        <v>648</v>
      </c>
      <c r="L39" s="428" t="s">
        <v>648</v>
      </c>
      <c r="M39" s="428" t="s">
        <v>648</v>
      </c>
      <c r="N39" s="471" t="s">
        <v>648</v>
      </c>
      <c r="O39" s="471" t="s">
        <v>648</v>
      </c>
      <c r="P39" s="471" t="s">
        <v>649</v>
      </c>
      <c r="Q39" s="471" t="s">
        <v>648</v>
      </c>
      <c r="R39" s="408" t="s">
        <v>648</v>
      </c>
      <c r="S39" s="407" t="s">
        <v>650</v>
      </c>
      <c r="T39" s="407"/>
      <c r="U39" s="1332" t="s">
        <v>754</v>
      </c>
      <c r="V39" s="1334"/>
    </row>
    <row r="40" spans="1:22" ht="39.5" thickBot="1" x14ac:dyDescent="0.4">
      <c r="A40" s="424" t="s">
        <v>724</v>
      </c>
      <c r="B40" s="463" t="s">
        <v>750</v>
      </c>
      <c r="C40" s="463" t="s">
        <v>751</v>
      </c>
      <c r="D40" s="426" t="s">
        <v>744</v>
      </c>
      <c r="E40" s="427" t="s">
        <v>755</v>
      </c>
      <c r="F40" s="407">
        <v>42738</v>
      </c>
      <c r="G40" s="407">
        <v>42825</v>
      </c>
      <c r="H40" s="407"/>
      <c r="I40" s="393" t="s">
        <v>753</v>
      </c>
      <c r="J40" s="428" t="s">
        <v>649</v>
      </c>
      <c r="K40" s="428" t="s">
        <v>648</v>
      </c>
      <c r="L40" s="428" t="s">
        <v>648</v>
      </c>
      <c r="M40" s="428" t="s">
        <v>648</v>
      </c>
      <c r="N40" s="429" t="s">
        <v>648</v>
      </c>
      <c r="O40" s="429" t="s">
        <v>648</v>
      </c>
      <c r="P40" s="429"/>
      <c r="Q40" s="429" t="s">
        <v>648</v>
      </c>
      <c r="R40" s="408" t="s">
        <v>648</v>
      </c>
      <c r="S40" s="430" t="s">
        <v>650</v>
      </c>
      <c r="T40" s="430"/>
      <c r="U40" s="1333"/>
      <c r="V40" s="1335"/>
    </row>
    <row r="41" spans="1:22" ht="24" thickBot="1" x14ac:dyDescent="0.6">
      <c r="A41" s="472" t="s">
        <v>756</v>
      </c>
      <c r="B41" s="473"/>
      <c r="C41" s="473"/>
      <c r="D41" s="473"/>
      <c r="E41" s="473"/>
      <c r="F41" s="474"/>
      <c r="G41" s="475"/>
      <c r="H41" s="475"/>
      <c r="I41" s="473"/>
      <c r="J41" s="474"/>
      <c r="K41" s="474"/>
      <c r="L41" s="474"/>
      <c r="M41" s="474"/>
      <c r="N41" s="474"/>
      <c r="O41" s="474"/>
      <c r="P41" s="474"/>
      <c r="Q41" s="474"/>
      <c r="R41" s="474"/>
      <c r="S41" s="475"/>
      <c r="T41" s="475"/>
      <c r="U41" s="442"/>
      <c r="V41" s="445"/>
    </row>
    <row r="42" spans="1:22" ht="58" x14ac:dyDescent="0.35">
      <c r="A42" s="476" t="s">
        <v>757</v>
      </c>
      <c r="B42" s="477" t="s">
        <v>758</v>
      </c>
      <c r="C42" s="477" t="s">
        <v>759</v>
      </c>
      <c r="D42" s="478" t="s">
        <v>673</v>
      </c>
      <c r="E42" s="479" t="s">
        <v>760</v>
      </c>
      <c r="F42" s="446">
        <v>42826</v>
      </c>
      <c r="G42" s="480">
        <v>43008</v>
      </c>
      <c r="H42" s="480"/>
      <c r="I42" s="481" t="s">
        <v>761</v>
      </c>
      <c r="J42" s="408" t="s">
        <v>649</v>
      </c>
      <c r="K42" s="408" t="s">
        <v>649</v>
      </c>
      <c r="L42" s="408" t="s">
        <v>649</v>
      </c>
      <c r="M42" s="408" t="s">
        <v>649</v>
      </c>
      <c r="N42" s="408" t="s">
        <v>649</v>
      </c>
      <c r="O42" s="408" t="s">
        <v>649</v>
      </c>
      <c r="P42" s="408" t="s">
        <v>649</v>
      </c>
      <c r="Q42" s="408" t="s">
        <v>648</v>
      </c>
      <c r="R42" s="408" t="s">
        <v>648</v>
      </c>
      <c r="S42" s="480" t="s">
        <v>650</v>
      </c>
      <c r="T42" s="480"/>
      <c r="U42" s="1336"/>
      <c r="V42" s="482"/>
    </row>
    <row r="43" spans="1:22" ht="58" x14ac:dyDescent="0.35">
      <c r="A43" s="476" t="s">
        <v>757</v>
      </c>
      <c r="B43" s="477" t="s">
        <v>758</v>
      </c>
      <c r="C43" s="477" t="s">
        <v>759</v>
      </c>
      <c r="D43" s="478" t="s">
        <v>673</v>
      </c>
      <c r="E43" s="479" t="s">
        <v>762</v>
      </c>
      <c r="F43" s="446">
        <v>42826</v>
      </c>
      <c r="G43" s="480">
        <v>43008</v>
      </c>
      <c r="H43" s="480"/>
      <c r="I43" s="481"/>
      <c r="J43" s="408"/>
      <c r="K43" s="408"/>
      <c r="L43" s="408"/>
      <c r="M43" s="408"/>
      <c r="N43" s="408"/>
      <c r="O43" s="408"/>
      <c r="P43" s="408"/>
      <c r="Q43" s="408"/>
      <c r="R43" s="408"/>
      <c r="S43" s="480">
        <v>42936</v>
      </c>
      <c r="T43" s="480"/>
      <c r="U43" s="1336"/>
      <c r="V43" s="482"/>
    </row>
    <row r="44" spans="1:22" ht="65" x14ac:dyDescent="0.35">
      <c r="A44" s="476" t="s">
        <v>757</v>
      </c>
      <c r="B44" s="477" t="s">
        <v>758</v>
      </c>
      <c r="C44" s="477" t="s">
        <v>759</v>
      </c>
      <c r="D44" s="478" t="s">
        <v>673</v>
      </c>
      <c r="E44" s="479" t="s">
        <v>763</v>
      </c>
      <c r="F44" s="446">
        <v>42826</v>
      </c>
      <c r="G44" s="480">
        <v>43008</v>
      </c>
      <c r="H44" s="480"/>
      <c r="I44" s="481"/>
      <c r="J44" s="408"/>
      <c r="K44" s="408"/>
      <c r="L44" s="408"/>
      <c r="M44" s="408"/>
      <c r="N44" s="408"/>
      <c r="O44" s="408"/>
      <c r="P44" s="408"/>
      <c r="Q44" s="408"/>
      <c r="R44" s="408"/>
      <c r="S44" s="480">
        <v>42967</v>
      </c>
      <c r="T44" s="480"/>
      <c r="U44" s="1336"/>
      <c r="V44" s="482"/>
    </row>
    <row r="45" spans="1:22" ht="58" x14ac:dyDescent="0.35">
      <c r="A45" s="476" t="s">
        <v>757</v>
      </c>
      <c r="B45" s="477" t="s">
        <v>758</v>
      </c>
      <c r="C45" s="477" t="s">
        <v>759</v>
      </c>
      <c r="D45" s="478" t="s">
        <v>673</v>
      </c>
      <c r="E45" s="479" t="s">
        <v>764</v>
      </c>
      <c r="F45" s="446">
        <v>42826</v>
      </c>
      <c r="G45" s="480">
        <v>43008</v>
      </c>
      <c r="H45" s="480"/>
      <c r="I45" s="481"/>
      <c r="J45" s="408"/>
      <c r="K45" s="408"/>
      <c r="L45" s="408"/>
      <c r="M45" s="408"/>
      <c r="N45" s="408"/>
      <c r="O45" s="408"/>
      <c r="P45" s="408"/>
      <c r="Q45" s="408"/>
      <c r="R45" s="408"/>
      <c r="S45" s="480">
        <v>42972</v>
      </c>
      <c r="T45" s="480"/>
      <c r="U45" s="1336"/>
      <c r="V45" s="483"/>
    </row>
    <row r="46" spans="1:22" ht="78" x14ac:dyDescent="0.35">
      <c r="A46" s="476" t="s">
        <v>757</v>
      </c>
      <c r="B46" s="477" t="s">
        <v>758</v>
      </c>
      <c r="C46" s="477" t="s">
        <v>759</v>
      </c>
      <c r="D46" s="478" t="s">
        <v>673</v>
      </c>
      <c r="E46" s="479" t="s">
        <v>765</v>
      </c>
      <c r="F46" s="446">
        <v>42826</v>
      </c>
      <c r="G46" s="480">
        <v>43008</v>
      </c>
      <c r="H46" s="480"/>
      <c r="I46" s="481"/>
      <c r="J46" s="408"/>
      <c r="K46" s="408"/>
      <c r="L46" s="408"/>
      <c r="M46" s="408"/>
      <c r="N46" s="408"/>
      <c r="O46" s="408"/>
      <c r="P46" s="408"/>
      <c r="Q46" s="408"/>
      <c r="R46" s="408"/>
      <c r="S46" s="480">
        <v>42980</v>
      </c>
      <c r="T46" s="480"/>
      <c r="U46" s="1336"/>
      <c r="V46" s="483" t="s">
        <v>766</v>
      </c>
    </row>
    <row r="47" spans="1:22" ht="58" x14ac:dyDescent="0.35">
      <c r="A47" s="476" t="s">
        <v>757</v>
      </c>
      <c r="B47" s="477" t="s">
        <v>758</v>
      </c>
      <c r="C47" s="477" t="s">
        <v>759</v>
      </c>
      <c r="D47" s="478" t="s">
        <v>673</v>
      </c>
      <c r="E47" s="479" t="s">
        <v>767</v>
      </c>
      <c r="F47" s="446">
        <v>42826</v>
      </c>
      <c r="G47" s="480">
        <v>43008</v>
      </c>
      <c r="H47" s="480"/>
      <c r="I47" s="481"/>
      <c r="J47" s="408"/>
      <c r="K47" s="408"/>
      <c r="L47" s="408"/>
      <c r="M47" s="408"/>
      <c r="N47" s="408"/>
      <c r="O47" s="408"/>
      <c r="P47" s="408"/>
      <c r="Q47" s="408"/>
      <c r="R47" s="408"/>
      <c r="S47" s="480">
        <v>42993</v>
      </c>
      <c r="T47" s="480"/>
      <c r="U47" s="1336"/>
      <c r="V47" s="482"/>
    </row>
    <row r="48" spans="1:22" ht="65" x14ac:dyDescent="0.35">
      <c r="A48" s="476" t="s">
        <v>757</v>
      </c>
      <c r="B48" s="477" t="s">
        <v>758</v>
      </c>
      <c r="C48" s="477" t="s">
        <v>759</v>
      </c>
      <c r="D48" s="478" t="s">
        <v>673</v>
      </c>
      <c r="E48" s="479" t="s">
        <v>768</v>
      </c>
      <c r="F48" s="446">
        <v>42826</v>
      </c>
      <c r="G48" s="480">
        <v>43008</v>
      </c>
      <c r="H48" s="480"/>
      <c r="I48" s="481"/>
      <c r="J48" s="408"/>
      <c r="K48" s="408"/>
      <c r="L48" s="408"/>
      <c r="M48" s="408"/>
      <c r="N48" s="408"/>
      <c r="O48" s="408"/>
      <c r="P48" s="408"/>
      <c r="Q48" s="408"/>
      <c r="R48" s="408"/>
      <c r="S48" s="480">
        <v>42998</v>
      </c>
      <c r="T48" s="480"/>
      <c r="U48" s="1336"/>
      <c r="V48" s="482"/>
    </row>
    <row r="49" spans="1:22" ht="78.5" thickBot="1" x14ac:dyDescent="0.4">
      <c r="A49" s="476" t="s">
        <v>757</v>
      </c>
      <c r="B49" s="477" t="s">
        <v>758</v>
      </c>
      <c r="C49" s="477" t="s">
        <v>759</v>
      </c>
      <c r="D49" s="478" t="s">
        <v>673</v>
      </c>
      <c r="E49" s="484" t="s">
        <v>769</v>
      </c>
      <c r="F49" s="446">
        <v>42826</v>
      </c>
      <c r="G49" s="480">
        <v>43008</v>
      </c>
      <c r="H49" s="480"/>
      <c r="I49" s="481"/>
      <c r="J49" s="485"/>
      <c r="K49" s="485"/>
      <c r="L49" s="485"/>
      <c r="M49" s="485"/>
      <c r="N49" s="485"/>
      <c r="O49" s="485"/>
      <c r="P49" s="485"/>
      <c r="Q49" s="485"/>
      <c r="R49" s="485"/>
      <c r="S49" s="486">
        <v>43008</v>
      </c>
      <c r="T49" s="486"/>
      <c r="U49" s="1337"/>
      <c r="V49" s="482"/>
    </row>
    <row r="50" spans="1:22" ht="104.5" thickBot="1" x14ac:dyDescent="0.4">
      <c r="A50" s="487" t="s">
        <v>705</v>
      </c>
      <c r="B50" s="488" t="s">
        <v>770</v>
      </c>
      <c r="C50" s="488" t="s">
        <v>771</v>
      </c>
      <c r="D50" s="489" t="s">
        <v>708</v>
      </c>
      <c r="E50" s="490" t="s">
        <v>772</v>
      </c>
      <c r="F50" s="491">
        <v>42887</v>
      </c>
      <c r="G50" s="492">
        <v>43038</v>
      </c>
      <c r="H50" s="492"/>
      <c r="I50" s="493" t="s">
        <v>773</v>
      </c>
      <c r="J50" s="428" t="s">
        <v>649</v>
      </c>
      <c r="K50" s="428" t="s">
        <v>649</v>
      </c>
      <c r="L50" s="428" t="s">
        <v>649</v>
      </c>
      <c r="M50" s="428" t="s">
        <v>649</v>
      </c>
      <c r="N50" s="428" t="s">
        <v>649</v>
      </c>
      <c r="O50" s="428" t="s">
        <v>649</v>
      </c>
      <c r="P50" s="428" t="s">
        <v>649</v>
      </c>
      <c r="Q50" s="428" t="s">
        <v>649</v>
      </c>
      <c r="R50" s="428" t="s">
        <v>649</v>
      </c>
      <c r="S50" s="437">
        <v>43006</v>
      </c>
      <c r="T50" s="437"/>
      <c r="U50" s="494" t="s">
        <v>774</v>
      </c>
      <c r="V50" s="495"/>
    </row>
    <row r="51" spans="1:22" ht="58.5" thickBot="1" x14ac:dyDescent="0.4">
      <c r="A51" s="496" t="s">
        <v>775</v>
      </c>
      <c r="B51" s="497" t="s">
        <v>776</v>
      </c>
      <c r="C51" s="447" t="s">
        <v>777</v>
      </c>
      <c r="D51" s="449" t="s">
        <v>673</v>
      </c>
      <c r="E51" s="498" t="s">
        <v>778</v>
      </c>
      <c r="F51" s="499">
        <v>42826</v>
      </c>
      <c r="G51" s="499">
        <v>43069</v>
      </c>
      <c r="H51" s="499"/>
      <c r="I51" s="500" t="s">
        <v>779</v>
      </c>
      <c r="J51" s="501" t="s">
        <v>648</v>
      </c>
      <c r="K51" s="501" t="s">
        <v>648</v>
      </c>
      <c r="L51" s="501" t="s">
        <v>648</v>
      </c>
      <c r="M51" s="501" t="s">
        <v>648</v>
      </c>
      <c r="N51" s="501" t="s">
        <v>648</v>
      </c>
      <c r="O51" s="501" t="s">
        <v>648</v>
      </c>
      <c r="P51" s="501" t="s">
        <v>648</v>
      </c>
      <c r="Q51" s="501" t="s">
        <v>648</v>
      </c>
      <c r="R51" s="501" t="s">
        <v>648</v>
      </c>
      <c r="S51" s="502" t="s">
        <v>650</v>
      </c>
      <c r="T51" s="502"/>
      <c r="U51" s="1338" t="s">
        <v>780</v>
      </c>
      <c r="V51" s="1339" t="s">
        <v>781</v>
      </c>
    </row>
    <row r="52" spans="1:22" ht="58.5" thickBot="1" x14ac:dyDescent="0.4">
      <c r="A52" s="496" t="s">
        <v>775</v>
      </c>
      <c r="B52" s="497" t="s">
        <v>776</v>
      </c>
      <c r="C52" s="447" t="s">
        <v>777</v>
      </c>
      <c r="D52" s="449" t="s">
        <v>673</v>
      </c>
      <c r="E52" s="503" t="s">
        <v>782</v>
      </c>
      <c r="F52" s="499">
        <v>42826</v>
      </c>
      <c r="G52" s="499">
        <v>43069</v>
      </c>
      <c r="H52" s="499"/>
      <c r="I52" s="500" t="s">
        <v>779</v>
      </c>
      <c r="J52" s="408" t="s">
        <v>648</v>
      </c>
      <c r="K52" s="408" t="s">
        <v>648</v>
      </c>
      <c r="L52" s="408" t="s">
        <v>648</v>
      </c>
      <c r="M52" s="408" t="s">
        <v>648</v>
      </c>
      <c r="N52" s="408" t="s">
        <v>648</v>
      </c>
      <c r="O52" s="408" t="s">
        <v>648</v>
      </c>
      <c r="P52" s="408" t="s">
        <v>648</v>
      </c>
      <c r="Q52" s="408" t="s">
        <v>648</v>
      </c>
      <c r="R52" s="408" t="s">
        <v>648</v>
      </c>
      <c r="S52" s="480" t="s">
        <v>650</v>
      </c>
      <c r="T52" s="480"/>
      <c r="U52" s="1336"/>
      <c r="V52" s="1340"/>
    </row>
    <row r="53" spans="1:22" ht="58.5" thickBot="1" x14ac:dyDescent="0.4">
      <c r="A53" s="496" t="s">
        <v>775</v>
      </c>
      <c r="B53" s="497" t="s">
        <v>776</v>
      </c>
      <c r="C53" s="447" t="s">
        <v>777</v>
      </c>
      <c r="D53" s="449" t="s">
        <v>673</v>
      </c>
      <c r="E53" s="503" t="s">
        <v>783</v>
      </c>
      <c r="F53" s="499">
        <v>42826</v>
      </c>
      <c r="G53" s="499">
        <v>43069</v>
      </c>
      <c r="H53" s="499"/>
      <c r="I53" s="500" t="s">
        <v>779</v>
      </c>
      <c r="J53" s="408"/>
      <c r="K53" s="408"/>
      <c r="L53" s="408" t="s">
        <v>648</v>
      </c>
      <c r="M53" s="408" t="s">
        <v>648</v>
      </c>
      <c r="N53" s="408" t="s">
        <v>648</v>
      </c>
      <c r="O53" s="408" t="s">
        <v>648</v>
      </c>
      <c r="P53" s="408" t="s">
        <v>648</v>
      </c>
      <c r="Q53" s="408" t="s">
        <v>648</v>
      </c>
      <c r="R53" s="408" t="s">
        <v>648</v>
      </c>
      <c r="S53" s="480" t="s">
        <v>650</v>
      </c>
      <c r="T53" s="480"/>
      <c r="U53" s="1336"/>
      <c r="V53" s="1340"/>
    </row>
    <row r="54" spans="1:22" ht="58.5" thickBot="1" x14ac:dyDescent="0.4">
      <c r="A54" s="496" t="s">
        <v>775</v>
      </c>
      <c r="B54" s="497" t="s">
        <v>776</v>
      </c>
      <c r="C54" s="447" t="s">
        <v>777</v>
      </c>
      <c r="D54" s="449" t="s">
        <v>673</v>
      </c>
      <c r="E54" s="503" t="s">
        <v>784</v>
      </c>
      <c r="F54" s="499">
        <v>42826</v>
      </c>
      <c r="G54" s="499">
        <v>43069</v>
      </c>
      <c r="H54" s="499"/>
      <c r="I54" s="500"/>
      <c r="J54" s="408"/>
      <c r="K54" s="408"/>
      <c r="L54" s="408"/>
      <c r="M54" s="408"/>
      <c r="N54" s="408"/>
      <c r="O54" s="408"/>
      <c r="P54" s="408"/>
      <c r="Q54" s="408"/>
      <c r="R54" s="408"/>
      <c r="S54" s="480">
        <v>43004</v>
      </c>
      <c r="T54" s="480"/>
      <c r="U54" s="1336"/>
      <c r="V54" s="1340"/>
    </row>
    <row r="55" spans="1:22" ht="58.5" thickBot="1" x14ac:dyDescent="0.4">
      <c r="A55" s="496" t="s">
        <v>775</v>
      </c>
      <c r="B55" s="497" t="s">
        <v>776</v>
      </c>
      <c r="C55" s="447" t="s">
        <v>777</v>
      </c>
      <c r="D55" s="449" t="s">
        <v>673</v>
      </c>
      <c r="E55" s="504" t="s">
        <v>785</v>
      </c>
      <c r="F55" s="499">
        <v>42826</v>
      </c>
      <c r="G55" s="499">
        <v>43069</v>
      </c>
      <c r="H55" s="499"/>
      <c r="I55" s="500"/>
      <c r="J55" s="505"/>
      <c r="K55" s="505"/>
      <c r="L55" s="505"/>
      <c r="M55" s="505"/>
      <c r="N55" s="505"/>
      <c r="O55" s="505"/>
      <c r="P55" s="505"/>
      <c r="Q55" s="505"/>
      <c r="R55" s="505"/>
      <c r="S55" s="506">
        <v>43069</v>
      </c>
      <c r="T55" s="506"/>
      <c r="U55" s="1336"/>
      <c r="V55" s="1340"/>
    </row>
    <row r="56" spans="1:22" ht="131" thickBot="1" x14ac:dyDescent="0.4">
      <c r="A56" s="496" t="s">
        <v>786</v>
      </c>
      <c r="B56" s="507" t="s">
        <v>787</v>
      </c>
      <c r="C56" s="508" t="s">
        <v>788</v>
      </c>
      <c r="D56" s="509" t="s">
        <v>789</v>
      </c>
      <c r="E56" s="510" t="s">
        <v>790</v>
      </c>
      <c r="F56" s="499">
        <v>42826</v>
      </c>
      <c r="G56" s="499">
        <v>43069</v>
      </c>
      <c r="H56" s="499"/>
      <c r="I56" s="500" t="s">
        <v>791</v>
      </c>
      <c r="J56" s="505"/>
      <c r="K56" s="505"/>
      <c r="L56" s="505"/>
      <c r="M56" s="505"/>
      <c r="N56" s="505"/>
      <c r="O56" s="505"/>
      <c r="P56" s="505" t="s">
        <v>649</v>
      </c>
      <c r="Q56" s="505" t="s">
        <v>649</v>
      </c>
      <c r="R56" s="505" t="s">
        <v>649</v>
      </c>
      <c r="S56" s="506">
        <v>43069</v>
      </c>
      <c r="T56" s="511"/>
      <c r="U56" s="481"/>
      <c r="V56" s="512"/>
    </row>
    <row r="57" spans="1:22" ht="87.5" thickBot="1" x14ac:dyDescent="0.4">
      <c r="A57" s="496" t="s">
        <v>786</v>
      </c>
      <c r="B57" s="513" t="s">
        <v>787</v>
      </c>
      <c r="C57" s="514" t="s">
        <v>792</v>
      </c>
      <c r="D57" s="515" t="s">
        <v>789</v>
      </c>
      <c r="E57" s="510" t="s">
        <v>790</v>
      </c>
      <c r="F57" s="499">
        <v>42826</v>
      </c>
      <c r="G57" s="499">
        <v>43069</v>
      </c>
      <c r="H57" s="499"/>
      <c r="I57" s="516" t="s">
        <v>793</v>
      </c>
      <c r="J57" s="505"/>
      <c r="K57" s="505"/>
      <c r="L57" s="505"/>
      <c r="M57" s="505"/>
      <c r="N57" s="505"/>
      <c r="O57" s="505"/>
      <c r="P57" s="505" t="s">
        <v>649</v>
      </c>
      <c r="Q57" s="505" t="s">
        <v>649</v>
      </c>
      <c r="R57" s="505" t="s">
        <v>649</v>
      </c>
      <c r="S57" s="506">
        <v>43069</v>
      </c>
      <c r="T57" s="511"/>
      <c r="U57" s="481" t="s">
        <v>794</v>
      </c>
      <c r="V57" s="512"/>
    </row>
    <row r="58" spans="1:22" ht="58.5" thickBot="1" x14ac:dyDescent="0.4">
      <c r="A58" s="517" t="s">
        <v>775</v>
      </c>
      <c r="B58" s="518" t="s">
        <v>795</v>
      </c>
      <c r="C58" s="519" t="s">
        <v>796</v>
      </c>
      <c r="D58" s="520" t="s">
        <v>673</v>
      </c>
      <c r="E58" s="519" t="s">
        <v>796</v>
      </c>
      <c r="F58" s="521">
        <v>42826</v>
      </c>
      <c r="G58" s="521">
        <v>43100</v>
      </c>
      <c r="H58" s="521"/>
      <c r="I58" s="522" t="s">
        <v>797</v>
      </c>
      <c r="J58" s="428" t="s">
        <v>648</v>
      </c>
      <c r="K58" s="428" t="s">
        <v>648</v>
      </c>
      <c r="L58" s="428" t="s">
        <v>648</v>
      </c>
      <c r="M58" s="428" t="s">
        <v>648</v>
      </c>
      <c r="N58" s="428" t="s">
        <v>648</v>
      </c>
      <c r="O58" s="428" t="s">
        <v>649</v>
      </c>
      <c r="P58" s="428" t="s">
        <v>649</v>
      </c>
      <c r="Q58" s="428" t="s">
        <v>649</v>
      </c>
      <c r="R58" s="428" t="s">
        <v>649</v>
      </c>
      <c r="S58" s="523">
        <v>43100</v>
      </c>
      <c r="T58" s="523"/>
      <c r="U58" s="524" t="s">
        <v>798</v>
      </c>
      <c r="V58" s="525" t="s">
        <v>681</v>
      </c>
    </row>
    <row r="59" spans="1:22" ht="58.5" thickBot="1" x14ac:dyDescent="0.4">
      <c r="A59" s="517" t="s">
        <v>775</v>
      </c>
      <c r="B59" s="518" t="s">
        <v>795</v>
      </c>
      <c r="C59" s="519" t="s">
        <v>799</v>
      </c>
      <c r="D59" s="520" t="s">
        <v>673</v>
      </c>
      <c r="E59" s="519" t="s">
        <v>799</v>
      </c>
      <c r="F59" s="526">
        <v>42826</v>
      </c>
      <c r="G59" s="526">
        <v>43100</v>
      </c>
      <c r="H59" s="526"/>
      <c r="I59" s="490" t="s">
        <v>798</v>
      </c>
      <c r="J59" s="428" t="s">
        <v>648</v>
      </c>
      <c r="K59" s="428" t="s">
        <v>648</v>
      </c>
      <c r="L59" s="428" t="s">
        <v>648</v>
      </c>
      <c r="M59" s="428" t="s">
        <v>648</v>
      </c>
      <c r="N59" s="428" t="s">
        <v>648</v>
      </c>
      <c r="O59" s="428" t="s">
        <v>649</v>
      </c>
      <c r="P59" s="428" t="s">
        <v>649</v>
      </c>
      <c r="Q59" s="428" t="s">
        <v>649</v>
      </c>
      <c r="R59" s="428" t="s">
        <v>649</v>
      </c>
      <c r="S59" s="523">
        <v>43100</v>
      </c>
      <c r="T59" s="523"/>
      <c r="U59" s="527" t="s">
        <v>798</v>
      </c>
      <c r="V59" s="528" t="s">
        <v>681</v>
      </c>
    </row>
    <row r="60" spans="1:22" ht="58.5" thickBot="1" x14ac:dyDescent="0.4">
      <c r="A60" s="517" t="s">
        <v>724</v>
      </c>
      <c r="B60" s="518" t="s">
        <v>800</v>
      </c>
      <c r="C60" s="529" t="s">
        <v>801</v>
      </c>
      <c r="D60" s="520" t="s">
        <v>744</v>
      </c>
      <c r="E60" s="529" t="s">
        <v>801</v>
      </c>
      <c r="F60" s="526">
        <v>42855</v>
      </c>
      <c r="G60" s="526">
        <v>43039</v>
      </c>
      <c r="H60" s="526"/>
      <c r="I60" s="530" t="s">
        <v>802</v>
      </c>
      <c r="J60" s="428" t="s">
        <v>649</v>
      </c>
      <c r="K60" s="428" t="s">
        <v>649</v>
      </c>
      <c r="L60" s="428" t="s">
        <v>648</v>
      </c>
      <c r="M60" s="428" t="s">
        <v>649</v>
      </c>
      <c r="N60" s="428" t="s">
        <v>649</v>
      </c>
      <c r="O60" s="428" t="s">
        <v>649</v>
      </c>
      <c r="P60" s="428" t="s">
        <v>649</v>
      </c>
      <c r="Q60" s="428" t="s">
        <v>648</v>
      </c>
      <c r="R60" s="428" t="s">
        <v>648</v>
      </c>
      <c r="S60" s="523">
        <v>43039</v>
      </c>
      <c r="T60" s="523"/>
      <c r="U60" s="527" t="s">
        <v>803</v>
      </c>
      <c r="V60" s="528"/>
    </row>
    <row r="61" spans="1:22" ht="189" thickBot="1" x14ac:dyDescent="0.4">
      <c r="A61" s="517" t="s">
        <v>724</v>
      </c>
      <c r="B61" s="518" t="s">
        <v>804</v>
      </c>
      <c r="C61" s="529" t="s">
        <v>805</v>
      </c>
      <c r="D61" s="520" t="s">
        <v>744</v>
      </c>
      <c r="E61" s="529" t="s">
        <v>805</v>
      </c>
      <c r="F61" s="526">
        <v>42855</v>
      </c>
      <c r="G61" s="526">
        <v>43069</v>
      </c>
      <c r="H61" s="526"/>
      <c r="I61" s="490" t="s">
        <v>806</v>
      </c>
      <c r="J61" s="428" t="s">
        <v>649</v>
      </c>
      <c r="K61" s="428" t="s">
        <v>649</v>
      </c>
      <c r="L61" s="428" t="s">
        <v>649</v>
      </c>
      <c r="M61" s="428" t="s">
        <v>649</v>
      </c>
      <c r="N61" s="428" t="s">
        <v>649</v>
      </c>
      <c r="O61" s="428" t="s">
        <v>649</v>
      </c>
      <c r="P61" s="428" t="s">
        <v>649</v>
      </c>
      <c r="Q61" s="428" t="s">
        <v>649</v>
      </c>
      <c r="R61" s="428" t="s">
        <v>649</v>
      </c>
      <c r="S61" s="523">
        <v>42889</v>
      </c>
      <c r="T61" s="523"/>
      <c r="U61" s="527" t="s">
        <v>807</v>
      </c>
      <c r="V61" s="528"/>
    </row>
    <row r="62" spans="1:22" ht="73" thickBot="1" x14ac:dyDescent="0.4">
      <c r="A62" s="517" t="s">
        <v>724</v>
      </c>
      <c r="B62" s="518" t="s">
        <v>808</v>
      </c>
      <c r="C62" s="529" t="s">
        <v>809</v>
      </c>
      <c r="D62" s="520" t="s">
        <v>744</v>
      </c>
      <c r="E62" s="529" t="s">
        <v>809</v>
      </c>
      <c r="F62" s="526">
        <v>42855</v>
      </c>
      <c r="G62" s="526">
        <v>43069</v>
      </c>
      <c r="H62" s="526"/>
      <c r="I62" s="490" t="s">
        <v>810</v>
      </c>
      <c r="J62" s="428" t="s">
        <v>649</v>
      </c>
      <c r="K62" s="428" t="s">
        <v>649</v>
      </c>
      <c r="L62" s="428" t="s">
        <v>649</v>
      </c>
      <c r="M62" s="428" t="s">
        <v>649</v>
      </c>
      <c r="N62" s="428" t="s">
        <v>649</v>
      </c>
      <c r="O62" s="428" t="s">
        <v>649</v>
      </c>
      <c r="P62" s="428" t="s">
        <v>649</v>
      </c>
      <c r="Q62" s="428" t="s">
        <v>649</v>
      </c>
      <c r="R62" s="428" t="s">
        <v>649</v>
      </c>
      <c r="S62" s="523">
        <v>43069</v>
      </c>
      <c r="T62" s="523"/>
      <c r="U62" s="527" t="s">
        <v>811</v>
      </c>
      <c r="V62" s="528"/>
    </row>
    <row r="63" spans="1:22" ht="104.5" thickBot="1" x14ac:dyDescent="0.4">
      <c r="A63" s="517" t="s">
        <v>724</v>
      </c>
      <c r="B63" s="518" t="s">
        <v>812</v>
      </c>
      <c r="C63" s="519" t="s">
        <v>813</v>
      </c>
      <c r="D63" s="520" t="s">
        <v>727</v>
      </c>
      <c r="E63" s="519" t="s">
        <v>813</v>
      </c>
      <c r="F63" s="531">
        <v>42856</v>
      </c>
      <c r="G63" s="531">
        <v>42978</v>
      </c>
      <c r="H63" s="531"/>
      <c r="I63" s="532" t="s">
        <v>814</v>
      </c>
      <c r="J63" s="428" t="s">
        <v>649</v>
      </c>
      <c r="K63" s="428" t="s">
        <v>649</v>
      </c>
      <c r="L63" s="428" t="s">
        <v>649</v>
      </c>
      <c r="M63" s="428" t="s">
        <v>649</v>
      </c>
      <c r="N63" s="428" t="s">
        <v>649</v>
      </c>
      <c r="O63" s="428" t="s">
        <v>649</v>
      </c>
      <c r="P63" s="428" t="s">
        <v>649</v>
      </c>
      <c r="Q63" s="428"/>
      <c r="R63" s="428"/>
      <c r="S63" s="523">
        <v>42978</v>
      </c>
      <c r="T63" s="523"/>
      <c r="U63" s="533" t="s">
        <v>815</v>
      </c>
      <c r="V63" s="534"/>
    </row>
    <row r="64" spans="1:22" ht="73" thickBot="1" x14ac:dyDescent="0.4">
      <c r="A64" s="496" t="s">
        <v>816</v>
      </c>
      <c r="B64" s="513" t="s">
        <v>787</v>
      </c>
      <c r="C64" s="513" t="s">
        <v>817</v>
      </c>
      <c r="D64" s="515" t="s">
        <v>789</v>
      </c>
      <c r="E64" s="535" t="s">
        <v>818</v>
      </c>
      <c r="F64" s="531">
        <v>42856</v>
      </c>
      <c r="G64" s="531">
        <v>42978</v>
      </c>
      <c r="H64" s="499"/>
      <c r="I64" s="536" t="s">
        <v>819</v>
      </c>
      <c r="J64" s="537"/>
      <c r="K64" s="537"/>
      <c r="L64" s="537" t="s">
        <v>649</v>
      </c>
      <c r="M64" s="537" t="s">
        <v>649</v>
      </c>
      <c r="N64" s="537" t="s">
        <v>648</v>
      </c>
      <c r="O64" s="537"/>
      <c r="P64" s="537" t="s">
        <v>648</v>
      </c>
      <c r="Q64" s="537" t="s">
        <v>648</v>
      </c>
      <c r="R64" s="537" t="s">
        <v>648</v>
      </c>
      <c r="S64" s="538" t="s">
        <v>650</v>
      </c>
      <c r="T64" s="538"/>
      <c r="U64" s="539" t="s">
        <v>820</v>
      </c>
      <c r="V64" s="540"/>
    </row>
    <row r="65" spans="1:22" ht="73" thickBot="1" x14ac:dyDescent="0.4">
      <c r="A65" s="496" t="s">
        <v>816</v>
      </c>
      <c r="B65" s="513" t="s">
        <v>787</v>
      </c>
      <c r="C65" s="513" t="s">
        <v>817</v>
      </c>
      <c r="D65" s="515" t="s">
        <v>789</v>
      </c>
      <c r="E65" s="541" t="s">
        <v>821</v>
      </c>
      <c r="F65" s="531">
        <v>42856</v>
      </c>
      <c r="G65" s="531">
        <v>42978</v>
      </c>
      <c r="H65" s="499"/>
      <c r="I65" s="536"/>
      <c r="J65" s="408"/>
      <c r="K65" s="408"/>
      <c r="L65" s="408" t="s">
        <v>649</v>
      </c>
      <c r="M65" s="408" t="s">
        <v>649</v>
      </c>
      <c r="N65" s="408" t="s">
        <v>649</v>
      </c>
      <c r="O65" s="408" t="s">
        <v>648</v>
      </c>
      <c r="P65" s="408" t="s">
        <v>648</v>
      </c>
      <c r="Q65" s="408" t="s">
        <v>648</v>
      </c>
      <c r="R65" s="408" t="s">
        <v>648</v>
      </c>
      <c r="S65" s="480" t="s">
        <v>650</v>
      </c>
      <c r="T65" s="480"/>
      <c r="U65" s="539" t="s">
        <v>822</v>
      </c>
      <c r="V65" s="540"/>
    </row>
    <row r="66" spans="1:22" ht="78.5" thickBot="1" x14ac:dyDescent="0.4">
      <c r="A66" s="496" t="s">
        <v>816</v>
      </c>
      <c r="B66" s="513" t="s">
        <v>787</v>
      </c>
      <c r="C66" s="513" t="s">
        <v>817</v>
      </c>
      <c r="D66" s="515" t="s">
        <v>789</v>
      </c>
      <c r="E66" s="541" t="s">
        <v>823</v>
      </c>
      <c r="F66" s="531">
        <v>42856</v>
      </c>
      <c r="G66" s="531">
        <v>42978</v>
      </c>
      <c r="H66" s="499"/>
      <c r="I66" s="536"/>
      <c r="J66" s="408"/>
      <c r="K66" s="408"/>
      <c r="L66" s="408"/>
      <c r="M66" s="408"/>
      <c r="N66" s="408"/>
      <c r="O66" s="408"/>
      <c r="P66" s="408"/>
      <c r="Q66" s="408"/>
      <c r="R66" s="408"/>
      <c r="S66" s="480">
        <v>42919</v>
      </c>
      <c r="T66" s="480"/>
      <c r="U66" s="539"/>
      <c r="V66" s="540"/>
    </row>
    <row r="67" spans="1:22" ht="73" thickBot="1" x14ac:dyDescent="0.4">
      <c r="A67" s="496" t="s">
        <v>816</v>
      </c>
      <c r="B67" s="513" t="s">
        <v>787</v>
      </c>
      <c r="C67" s="513" t="s">
        <v>817</v>
      </c>
      <c r="D67" s="515" t="s">
        <v>789</v>
      </c>
      <c r="E67" s="541" t="s">
        <v>824</v>
      </c>
      <c r="F67" s="531">
        <v>42856</v>
      </c>
      <c r="G67" s="531">
        <v>42978</v>
      </c>
      <c r="H67" s="499"/>
      <c r="I67" s="536"/>
      <c r="J67" s="408"/>
      <c r="K67" s="408"/>
      <c r="L67" s="408"/>
      <c r="M67" s="408"/>
      <c r="N67" s="408"/>
      <c r="O67" s="408"/>
      <c r="P67" s="408"/>
      <c r="Q67" s="408"/>
      <c r="R67" s="408"/>
      <c r="S67" s="480">
        <v>42936</v>
      </c>
      <c r="T67" s="480"/>
      <c r="U67" s="539"/>
      <c r="V67" s="540"/>
    </row>
    <row r="68" spans="1:22" ht="91.5" thickBot="1" x14ac:dyDescent="0.4">
      <c r="A68" s="496" t="s">
        <v>816</v>
      </c>
      <c r="B68" s="513" t="s">
        <v>787</v>
      </c>
      <c r="C68" s="513" t="s">
        <v>817</v>
      </c>
      <c r="D68" s="515" t="s">
        <v>789</v>
      </c>
      <c r="E68" s="541" t="s">
        <v>825</v>
      </c>
      <c r="F68" s="531">
        <v>42856</v>
      </c>
      <c r="G68" s="531">
        <v>42978</v>
      </c>
      <c r="H68" s="499"/>
      <c r="I68" s="536"/>
      <c r="J68" s="408"/>
      <c r="K68" s="408"/>
      <c r="L68" s="408"/>
      <c r="M68" s="408"/>
      <c r="N68" s="408"/>
      <c r="O68" s="408"/>
      <c r="P68" s="408"/>
      <c r="Q68" s="408"/>
      <c r="R68" s="408"/>
      <c r="S68" s="480">
        <v>42936</v>
      </c>
      <c r="T68" s="480"/>
      <c r="U68" s="539"/>
      <c r="V68" s="540"/>
    </row>
    <row r="69" spans="1:22" ht="73" thickBot="1" x14ac:dyDescent="0.4">
      <c r="A69" s="496" t="s">
        <v>816</v>
      </c>
      <c r="B69" s="513" t="s">
        <v>787</v>
      </c>
      <c r="C69" s="513" t="s">
        <v>817</v>
      </c>
      <c r="D69" s="515" t="s">
        <v>789</v>
      </c>
      <c r="E69" s="510" t="s">
        <v>790</v>
      </c>
      <c r="F69" s="531">
        <v>42856</v>
      </c>
      <c r="G69" s="531">
        <v>42978</v>
      </c>
      <c r="H69" s="499"/>
      <c r="I69" s="536"/>
      <c r="J69" s="505"/>
      <c r="K69" s="505"/>
      <c r="L69" s="505"/>
      <c r="M69" s="505"/>
      <c r="N69" s="505"/>
      <c r="O69" s="505"/>
      <c r="P69" s="505"/>
      <c r="Q69" s="505"/>
      <c r="R69" s="505"/>
      <c r="S69" s="506">
        <v>42978</v>
      </c>
      <c r="T69" s="506"/>
      <c r="U69" s="539"/>
      <c r="V69" s="540"/>
    </row>
    <row r="70" spans="1:22" ht="73" thickBot="1" x14ac:dyDescent="0.4">
      <c r="A70" s="517" t="s">
        <v>705</v>
      </c>
      <c r="B70" s="518" t="s">
        <v>826</v>
      </c>
      <c r="C70" s="529" t="s">
        <v>827</v>
      </c>
      <c r="D70" s="520" t="s">
        <v>708</v>
      </c>
      <c r="E70" s="529" t="s">
        <v>827</v>
      </c>
      <c r="F70" s="521">
        <v>42856</v>
      </c>
      <c r="G70" s="521">
        <v>43008</v>
      </c>
      <c r="H70" s="521"/>
      <c r="I70" s="522" t="s">
        <v>828</v>
      </c>
      <c r="J70" s="428" t="s">
        <v>649</v>
      </c>
      <c r="K70" s="428" t="s">
        <v>649</v>
      </c>
      <c r="L70" s="428" t="s">
        <v>648</v>
      </c>
      <c r="M70" s="428" t="s">
        <v>649</v>
      </c>
      <c r="N70" s="428" t="s">
        <v>649</v>
      </c>
      <c r="O70" s="428" t="s">
        <v>649</v>
      </c>
      <c r="P70" s="428" t="s">
        <v>649</v>
      </c>
      <c r="Q70" s="428" t="s">
        <v>649</v>
      </c>
      <c r="R70" s="428" t="s">
        <v>649</v>
      </c>
      <c r="S70" s="523">
        <v>43008</v>
      </c>
      <c r="T70" s="523"/>
      <c r="U70" s="522" t="s">
        <v>828</v>
      </c>
      <c r="V70" s="542"/>
    </row>
    <row r="71" spans="1:22" ht="52.5" thickBot="1" x14ac:dyDescent="0.4">
      <c r="A71" s="491" t="s">
        <v>696</v>
      </c>
      <c r="B71" s="543" t="s">
        <v>829</v>
      </c>
      <c r="C71" s="544" t="s">
        <v>719</v>
      </c>
      <c r="D71" s="545" t="s">
        <v>715</v>
      </c>
      <c r="E71" s="544" t="s">
        <v>719</v>
      </c>
      <c r="F71" s="546">
        <v>42857</v>
      </c>
      <c r="G71" s="546">
        <v>43069</v>
      </c>
      <c r="H71" s="546"/>
      <c r="I71" s="547" t="s">
        <v>830</v>
      </c>
      <c r="J71" s="471" t="s">
        <v>664</v>
      </c>
      <c r="K71" s="471"/>
      <c r="L71" s="471" t="s">
        <v>664</v>
      </c>
      <c r="M71" s="471" t="s">
        <v>649</v>
      </c>
      <c r="N71" s="471" t="s">
        <v>649</v>
      </c>
      <c r="O71" s="471" t="s">
        <v>649</v>
      </c>
      <c r="P71" s="471" t="s">
        <v>649</v>
      </c>
      <c r="Q71" s="471" t="s">
        <v>649</v>
      </c>
      <c r="R71" s="471" t="s">
        <v>649</v>
      </c>
      <c r="S71" s="492">
        <v>43069</v>
      </c>
      <c r="T71" s="492"/>
      <c r="U71" s="547" t="s">
        <v>831</v>
      </c>
      <c r="V71" s="483"/>
    </row>
    <row r="72" spans="1:22" ht="52.5" thickBot="1" x14ac:dyDescent="0.4">
      <c r="A72" s="548" t="s">
        <v>696</v>
      </c>
      <c r="B72" s="549" t="s">
        <v>832</v>
      </c>
      <c r="C72" s="550" t="s">
        <v>719</v>
      </c>
      <c r="D72" s="551" t="s">
        <v>715</v>
      </c>
      <c r="E72" s="550" t="s">
        <v>719</v>
      </c>
      <c r="F72" s="552">
        <v>42887</v>
      </c>
      <c r="G72" s="552">
        <v>42978</v>
      </c>
      <c r="H72" s="552"/>
      <c r="I72" s="553" t="s">
        <v>833</v>
      </c>
      <c r="J72" s="420" t="s">
        <v>664</v>
      </c>
      <c r="K72" s="420"/>
      <c r="L72" s="420" t="s">
        <v>664</v>
      </c>
      <c r="M72" s="420" t="s">
        <v>649</v>
      </c>
      <c r="N72" s="420" t="s">
        <v>649</v>
      </c>
      <c r="O72" s="420" t="s">
        <v>649</v>
      </c>
      <c r="P72" s="420" t="s">
        <v>649</v>
      </c>
      <c r="Q72" s="420" t="s">
        <v>649</v>
      </c>
      <c r="R72" s="420" t="s">
        <v>649</v>
      </c>
      <c r="S72" s="422">
        <v>42978</v>
      </c>
      <c r="T72" s="422"/>
      <c r="U72" s="554" t="s">
        <v>834</v>
      </c>
      <c r="V72" s="555"/>
    </row>
    <row r="73" spans="1:22" ht="78.5" thickBot="1" x14ac:dyDescent="0.4">
      <c r="A73" s="517" t="s">
        <v>696</v>
      </c>
      <c r="B73" s="518" t="s">
        <v>835</v>
      </c>
      <c r="C73" s="529" t="s">
        <v>733</v>
      </c>
      <c r="D73" s="520" t="s">
        <v>699</v>
      </c>
      <c r="E73" s="529" t="s">
        <v>733</v>
      </c>
      <c r="F73" s="526">
        <v>42887</v>
      </c>
      <c r="G73" s="526">
        <v>43008</v>
      </c>
      <c r="H73" s="531"/>
      <c r="I73" s="556" t="s">
        <v>836</v>
      </c>
      <c r="J73" s="501" t="s">
        <v>721</v>
      </c>
      <c r="K73" s="501"/>
      <c r="L73" s="428"/>
      <c r="M73" s="428"/>
      <c r="N73" s="428"/>
      <c r="O73" s="428" t="s">
        <v>649</v>
      </c>
      <c r="P73" s="428" t="s">
        <v>649</v>
      </c>
      <c r="Q73" s="428" t="s">
        <v>649</v>
      </c>
      <c r="R73" s="428" t="s">
        <v>649</v>
      </c>
      <c r="S73" s="523">
        <v>43008</v>
      </c>
      <c r="T73" s="523"/>
      <c r="U73" s="527" t="s">
        <v>837</v>
      </c>
      <c r="V73" s="528"/>
    </row>
    <row r="74" spans="1:22" ht="117.5" thickBot="1" x14ac:dyDescent="0.4">
      <c r="A74" s="517" t="s">
        <v>696</v>
      </c>
      <c r="B74" s="518" t="s">
        <v>732</v>
      </c>
      <c r="C74" s="529" t="s">
        <v>733</v>
      </c>
      <c r="D74" s="520" t="s">
        <v>699</v>
      </c>
      <c r="E74" s="529" t="s">
        <v>733</v>
      </c>
      <c r="F74" s="526">
        <v>42887</v>
      </c>
      <c r="G74" s="526">
        <v>43008</v>
      </c>
      <c r="H74" s="546"/>
      <c r="I74" s="539" t="s">
        <v>838</v>
      </c>
      <c r="J74" s="408" t="s">
        <v>721</v>
      </c>
      <c r="K74" s="408"/>
      <c r="L74" s="428"/>
      <c r="M74" s="428"/>
      <c r="N74" s="428"/>
      <c r="O74" s="428" t="s">
        <v>649</v>
      </c>
      <c r="P74" s="428" t="s">
        <v>649</v>
      </c>
      <c r="Q74" s="428" t="s">
        <v>649</v>
      </c>
      <c r="R74" s="428" t="s">
        <v>649</v>
      </c>
      <c r="S74" s="437">
        <v>43008</v>
      </c>
      <c r="T74" s="437"/>
      <c r="U74" s="557" t="s">
        <v>839</v>
      </c>
      <c r="V74" s="528"/>
    </row>
    <row r="75" spans="1:22" x14ac:dyDescent="0.35">
      <c r="A75" s="558"/>
      <c r="B75" s="559"/>
      <c r="C75" s="560"/>
      <c r="D75" s="561"/>
      <c r="E75" s="560"/>
      <c r="F75" s="562"/>
      <c r="G75" s="562"/>
      <c r="H75" s="562"/>
      <c r="I75" s="563"/>
      <c r="J75" s="564"/>
      <c r="K75" s="564"/>
      <c r="L75" s="564"/>
      <c r="M75" s="564"/>
      <c r="N75" s="564"/>
      <c r="O75" s="564"/>
      <c r="P75" s="564"/>
      <c r="Q75" s="564"/>
      <c r="R75" s="564"/>
      <c r="S75" s="565"/>
      <c r="T75" s="565"/>
      <c r="U75" s="566"/>
      <c r="V75" s="567"/>
    </row>
    <row r="76" spans="1:22" ht="20.5" x14ac:dyDescent="0.35">
      <c r="A76" s="568" t="s">
        <v>840</v>
      </c>
      <c r="B76" s="364"/>
      <c r="C76" s="364"/>
      <c r="D76" s="364"/>
      <c r="E76" s="364"/>
      <c r="F76" s="569"/>
      <c r="G76" s="569"/>
      <c r="H76" s="569"/>
      <c r="I76" s="364"/>
      <c r="J76" s="569"/>
      <c r="K76" s="569"/>
      <c r="L76" s="569"/>
      <c r="M76" s="569"/>
      <c r="N76" s="569"/>
      <c r="O76" s="569"/>
      <c r="P76" s="569"/>
      <c r="Q76" s="569"/>
      <c r="R76" s="569"/>
      <c r="S76" s="569"/>
      <c r="T76" s="569"/>
      <c r="U76" s="364"/>
      <c r="V76" s="364"/>
    </row>
    <row r="77" spans="1:22" ht="26" x14ac:dyDescent="0.35">
      <c r="A77" s="570" t="s">
        <v>696</v>
      </c>
      <c r="B77" s="571" t="s">
        <v>829</v>
      </c>
      <c r="C77" s="572" t="s">
        <v>733</v>
      </c>
      <c r="D77" s="573" t="s">
        <v>841</v>
      </c>
      <c r="E77" s="574" t="s">
        <v>842</v>
      </c>
      <c r="F77" s="575">
        <v>42739</v>
      </c>
      <c r="G77" s="570">
        <v>42855</v>
      </c>
      <c r="H77" s="570"/>
      <c r="I77" s="574" t="s">
        <v>842</v>
      </c>
      <c r="J77" s="576"/>
      <c r="K77" s="576"/>
      <c r="L77" s="576"/>
      <c r="M77" s="576"/>
      <c r="N77" s="576"/>
      <c r="O77" s="576"/>
      <c r="P77" s="576"/>
      <c r="Q77" s="576"/>
      <c r="R77" s="576"/>
      <c r="S77" s="570">
        <v>42855</v>
      </c>
      <c r="T77" s="570">
        <v>42766</v>
      </c>
      <c r="U77" s="572" t="s">
        <v>733</v>
      </c>
      <c r="V77" s="577"/>
    </row>
    <row r="78" spans="1:22" ht="169" x14ac:dyDescent="0.35">
      <c r="A78" s="570" t="s">
        <v>724</v>
      </c>
      <c r="B78" s="578" t="s">
        <v>843</v>
      </c>
      <c r="C78" s="572" t="s">
        <v>844</v>
      </c>
      <c r="D78" s="573" t="s">
        <v>727</v>
      </c>
      <c r="E78" s="579" t="s">
        <v>845</v>
      </c>
      <c r="F78" s="570">
        <v>42738</v>
      </c>
      <c r="G78" s="570">
        <v>42824</v>
      </c>
      <c r="H78" s="570"/>
      <c r="I78" s="580" t="s">
        <v>842</v>
      </c>
      <c r="J78" s="581"/>
      <c r="K78" s="581"/>
      <c r="L78" s="581"/>
      <c r="M78" s="581"/>
      <c r="N78" s="581"/>
      <c r="O78" s="581"/>
      <c r="P78" s="581"/>
      <c r="Q78" s="581"/>
      <c r="R78" s="581"/>
      <c r="S78" s="570">
        <v>42824</v>
      </c>
      <c r="T78" s="570">
        <v>42766</v>
      </c>
      <c r="U78" s="582" t="s">
        <v>461</v>
      </c>
      <c r="V78" s="583"/>
    </row>
    <row r="79" spans="1:22" ht="39" x14ac:dyDescent="0.35">
      <c r="A79" s="570" t="s">
        <v>696</v>
      </c>
      <c r="B79" s="571" t="s">
        <v>846</v>
      </c>
      <c r="C79" s="584" t="s">
        <v>698</v>
      </c>
      <c r="D79" s="573" t="s">
        <v>841</v>
      </c>
      <c r="E79" s="578" t="s">
        <v>847</v>
      </c>
      <c r="F79" s="570">
        <v>42738</v>
      </c>
      <c r="G79" s="570">
        <v>42794</v>
      </c>
      <c r="H79" s="570"/>
      <c r="I79" s="585" t="s">
        <v>848</v>
      </c>
      <c r="J79" s="586"/>
      <c r="K79" s="586"/>
      <c r="L79" s="586"/>
      <c r="M79" s="586"/>
      <c r="N79" s="586"/>
      <c r="O79" s="586"/>
      <c r="P79" s="586"/>
      <c r="Q79" s="586"/>
      <c r="R79" s="586"/>
      <c r="S79" s="570">
        <v>42794</v>
      </c>
      <c r="T79" s="570">
        <v>42794</v>
      </c>
      <c r="U79" s="585" t="s">
        <v>849</v>
      </c>
      <c r="V79" s="587"/>
    </row>
    <row r="80" spans="1:22" ht="39" x14ac:dyDescent="0.35">
      <c r="A80" s="570" t="s">
        <v>696</v>
      </c>
      <c r="B80" s="571" t="s">
        <v>850</v>
      </c>
      <c r="C80" s="584" t="s">
        <v>698</v>
      </c>
      <c r="D80" s="573" t="s">
        <v>841</v>
      </c>
      <c r="E80" s="578" t="s">
        <v>847</v>
      </c>
      <c r="F80" s="570">
        <v>42738</v>
      </c>
      <c r="G80" s="570">
        <v>42794</v>
      </c>
      <c r="H80" s="570"/>
      <c r="I80" s="585" t="s">
        <v>848</v>
      </c>
      <c r="J80" s="586"/>
      <c r="K80" s="586"/>
      <c r="L80" s="586"/>
      <c r="M80" s="586"/>
      <c r="N80" s="586"/>
      <c r="O80" s="586"/>
      <c r="P80" s="586"/>
      <c r="Q80" s="586"/>
      <c r="R80" s="586"/>
      <c r="S80" s="570">
        <v>42794</v>
      </c>
      <c r="T80" s="570">
        <v>42794</v>
      </c>
      <c r="U80" s="585" t="s">
        <v>849</v>
      </c>
      <c r="V80" s="587"/>
    </row>
    <row r="81" spans="1:22" ht="377" x14ac:dyDescent="0.35">
      <c r="A81" s="588" t="s">
        <v>786</v>
      </c>
      <c r="B81" s="589" t="s">
        <v>851</v>
      </c>
      <c r="C81" s="590" t="s">
        <v>852</v>
      </c>
      <c r="D81" s="591" t="s">
        <v>789</v>
      </c>
      <c r="E81" s="585" t="s">
        <v>461</v>
      </c>
      <c r="F81" s="588">
        <v>42795</v>
      </c>
      <c r="G81" s="592">
        <v>42916</v>
      </c>
      <c r="H81" s="592"/>
      <c r="I81" s="585" t="s">
        <v>848</v>
      </c>
      <c r="J81" s="586"/>
      <c r="K81" s="586"/>
      <c r="L81" s="586"/>
      <c r="M81" s="586"/>
      <c r="N81" s="586"/>
      <c r="O81" s="586"/>
      <c r="P81" s="586"/>
      <c r="Q81" s="586"/>
      <c r="R81" s="586"/>
      <c r="S81" s="592">
        <v>42916</v>
      </c>
      <c r="T81" s="592">
        <v>42794</v>
      </c>
      <c r="U81" s="585" t="s">
        <v>853</v>
      </c>
      <c r="V81" s="587"/>
    </row>
    <row r="82" spans="1:22" ht="91.5" thickBot="1" x14ac:dyDescent="0.4">
      <c r="A82" s="570" t="s">
        <v>724</v>
      </c>
      <c r="B82" s="571" t="s">
        <v>742</v>
      </c>
      <c r="C82" s="572" t="s">
        <v>854</v>
      </c>
      <c r="D82" s="573" t="s">
        <v>744</v>
      </c>
      <c r="E82" s="572" t="s">
        <v>855</v>
      </c>
      <c r="F82" s="570">
        <v>42739</v>
      </c>
      <c r="G82" s="570">
        <v>43069</v>
      </c>
      <c r="H82" s="570"/>
      <c r="I82" s="578" t="s">
        <v>856</v>
      </c>
      <c r="J82" s="586"/>
      <c r="K82" s="586"/>
      <c r="L82" s="586"/>
      <c r="M82" s="586"/>
      <c r="N82" s="586"/>
      <c r="O82" s="586"/>
      <c r="P82" s="586"/>
      <c r="Q82" s="586"/>
      <c r="R82" s="586"/>
      <c r="S82" s="570">
        <v>43069</v>
      </c>
      <c r="T82" s="570">
        <v>42793</v>
      </c>
      <c r="U82" s="593" t="s">
        <v>857</v>
      </c>
      <c r="V82" s="587"/>
    </row>
    <row r="83" spans="1:22" ht="26.5" thickBot="1" x14ac:dyDescent="0.4">
      <c r="A83" s="1344" t="s">
        <v>696</v>
      </c>
      <c r="B83" s="1347" t="s">
        <v>858</v>
      </c>
      <c r="C83" s="1347" t="s">
        <v>698</v>
      </c>
      <c r="D83" s="1350" t="s">
        <v>699</v>
      </c>
      <c r="E83" s="594" t="s">
        <v>859</v>
      </c>
      <c r="F83" s="1353">
        <v>42738</v>
      </c>
      <c r="G83" s="1358">
        <v>42825</v>
      </c>
      <c r="H83" s="595"/>
      <c r="I83" s="1361" t="s">
        <v>860</v>
      </c>
      <c r="J83" s="596" t="s">
        <v>861</v>
      </c>
      <c r="K83" s="596"/>
      <c r="L83" s="596"/>
      <c r="M83" s="596"/>
      <c r="N83" s="597"/>
      <c r="O83" s="597"/>
      <c r="P83" s="597"/>
      <c r="Q83" s="597"/>
      <c r="R83" s="597"/>
      <c r="S83" s="598">
        <v>42786</v>
      </c>
      <c r="T83" s="1353">
        <v>42855</v>
      </c>
      <c r="U83" s="1364" t="s">
        <v>862</v>
      </c>
      <c r="V83" s="1341"/>
    </row>
    <row r="84" spans="1:22" ht="26.5" thickBot="1" x14ac:dyDescent="0.4">
      <c r="A84" s="1345"/>
      <c r="B84" s="1348"/>
      <c r="C84" s="1348"/>
      <c r="D84" s="1351"/>
      <c r="E84" s="580" t="s">
        <v>863</v>
      </c>
      <c r="F84" s="1354"/>
      <c r="G84" s="1359"/>
      <c r="H84" s="599"/>
      <c r="I84" s="1362"/>
      <c r="J84" s="596" t="s">
        <v>861</v>
      </c>
      <c r="K84" s="596"/>
      <c r="L84" s="596"/>
      <c r="M84" s="596"/>
      <c r="N84" s="600"/>
      <c r="O84" s="600"/>
      <c r="P84" s="600"/>
      <c r="Q84" s="600"/>
      <c r="R84" s="600"/>
      <c r="S84" s="601">
        <v>42809</v>
      </c>
      <c r="T84" s="1354"/>
      <c r="U84" s="1365"/>
      <c r="V84" s="1342"/>
    </row>
    <row r="85" spans="1:22" ht="104.5" thickBot="1" x14ac:dyDescent="0.4">
      <c r="A85" s="1345"/>
      <c r="B85" s="1348"/>
      <c r="C85" s="1348"/>
      <c r="D85" s="1351"/>
      <c r="E85" s="578" t="s">
        <v>864</v>
      </c>
      <c r="F85" s="1354"/>
      <c r="G85" s="1359"/>
      <c r="H85" s="599"/>
      <c r="I85" s="1362"/>
      <c r="J85" s="596" t="s">
        <v>861</v>
      </c>
      <c r="K85" s="596"/>
      <c r="L85" s="596"/>
      <c r="M85" s="596"/>
      <c r="N85" s="600"/>
      <c r="O85" s="600"/>
      <c r="P85" s="600"/>
      <c r="Q85" s="600"/>
      <c r="R85" s="600"/>
      <c r="S85" s="601">
        <v>42814</v>
      </c>
      <c r="T85" s="1354"/>
      <c r="U85" s="1365"/>
      <c r="V85" s="1342"/>
    </row>
    <row r="86" spans="1:22" ht="26.5" thickBot="1" x14ac:dyDescent="0.4">
      <c r="A86" s="1345"/>
      <c r="B86" s="1348"/>
      <c r="C86" s="1348"/>
      <c r="D86" s="1351"/>
      <c r="E86" s="580" t="s">
        <v>865</v>
      </c>
      <c r="F86" s="1354"/>
      <c r="G86" s="1359"/>
      <c r="H86" s="599"/>
      <c r="I86" s="1362"/>
      <c r="J86" s="596" t="s">
        <v>861</v>
      </c>
      <c r="K86" s="596"/>
      <c r="L86" s="596"/>
      <c r="M86" s="596"/>
      <c r="N86" s="600"/>
      <c r="O86" s="600"/>
      <c r="P86" s="600"/>
      <c r="Q86" s="600"/>
      <c r="R86" s="600"/>
      <c r="S86" s="601">
        <v>42819</v>
      </c>
      <c r="T86" s="1354"/>
      <c r="U86" s="1365"/>
      <c r="V86" s="1342"/>
    </row>
    <row r="87" spans="1:22" ht="26.5" thickBot="1" x14ac:dyDescent="0.4">
      <c r="A87" s="1346"/>
      <c r="B87" s="1349"/>
      <c r="C87" s="1349"/>
      <c r="D87" s="1352"/>
      <c r="E87" s="602" t="s">
        <v>866</v>
      </c>
      <c r="F87" s="1355"/>
      <c r="G87" s="1360"/>
      <c r="H87" s="603"/>
      <c r="I87" s="1363"/>
      <c r="J87" s="596" t="s">
        <v>867</v>
      </c>
      <c r="K87" s="596"/>
      <c r="L87" s="596"/>
      <c r="M87" s="596"/>
      <c r="N87" s="604"/>
      <c r="O87" s="604"/>
      <c r="P87" s="604"/>
      <c r="Q87" s="604"/>
      <c r="R87" s="604"/>
      <c r="S87" s="605">
        <v>42825</v>
      </c>
      <c r="T87" s="1355"/>
      <c r="U87" s="1366"/>
      <c r="V87" s="1343"/>
    </row>
    <row r="88" spans="1:22" ht="104.5" thickBot="1" x14ac:dyDescent="0.4">
      <c r="A88" s="606" t="s">
        <v>705</v>
      </c>
      <c r="B88" s="607" t="s">
        <v>868</v>
      </c>
      <c r="C88" s="608" t="s">
        <v>777</v>
      </c>
      <c r="D88" s="609" t="s">
        <v>708</v>
      </c>
      <c r="E88" s="610" t="s">
        <v>869</v>
      </c>
      <c r="F88" s="611">
        <v>42795</v>
      </c>
      <c r="G88" s="612">
        <v>42916</v>
      </c>
      <c r="H88" s="612"/>
      <c r="I88" s="610"/>
      <c r="J88" s="613" t="s">
        <v>870</v>
      </c>
      <c r="K88" s="613"/>
      <c r="L88" s="613"/>
      <c r="M88" s="613"/>
      <c r="N88" s="613"/>
      <c r="O88" s="613"/>
      <c r="P88" s="613"/>
      <c r="Q88" s="613"/>
      <c r="R88" s="613"/>
      <c r="S88" s="614"/>
      <c r="T88" s="614"/>
      <c r="U88" s="615" t="s">
        <v>871</v>
      </c>
      <c r="V88" s="616"/>
    </row>
    <row r="89" spans="1:22" ht="104.5" thickBot="1" x14ac:dyDescent="0.4">
      <c r="A89" s="606" t="s">
        <v>705</v>
      </c>
      <c r="B89" s="607" t="s">
        <v>872</v>
      </c>
      <c r="C89" s="608" t="s">
        <v>873</v>
      </c>
      <c r="D89" s="609" t="s">
        <v>708</v>
      </c>
      <c r="E89" s="610" t="s">
        <v>869</v>
      </c>
      <c r="F89" s="611">
        <v>42856</v>
      </c>
      <c r="G89" s="612">
        <v>42916</v>
      </c>
      <c r="H89" s="612"/>
      <c r="I89" s="610"/>
      <c r="J89" s="613" t="s">
        <v>870</v>
      </c>
      <c r="K89" s="613"/>
      <c r="L89" s="613"/>
      <c r="M89" s="613"/>
      <c r="N89" s="613"/>
      <c r="O89" s="613"/>
      <c r="P89" s="613"/>
      <c r="Q89" s="613"/>
      <c r="R89" s="613"/>
      <c r="S89" s="617"/>
      <c r="T89" s="617"/>
      <c r="U89" s="615" t="s">
        <v>871</v>
      </c>
      <c r="V89" s="616"/>
    </row>
    <row r="90" spans="1:22" ht="52.5" thickBot="1" x14ac:dyDescent="0.4">
      <c r="A90" s="618" t="s">
        <v>724</v>
      </c>
      <c r="B90" s="619" t="s">
        <v>874</v>
      </c>
      <c r="C90" s="620" t="s">
        <v>875</v>
      </c>
      <c r="D90" s="621" t="s">
        <v>744</v>
      </c>
      <c r="E90" s="622" t="s">
        <v>876</v>
      </c>
      <c r="F90" s="623">
        <v>42739</v>
      </c>
      <c r="G90" s="623">
        <v>43008</v>
      </c>
      <c r="H90" s="623"/>
      <c r="I90" s="624" t="s">
        <v>870</v>
      </c>
      <c r="J90" s="613" t="s">
        <v>870</v>
      </c>
      <c r="K90" s="613"/>
      <c r="L90" s="613"/>
      <c r="M90" s="613"/>
      <c r="N90" s="613"/>
      <c r="O90" s="613"/>
      <c r="P90" s="613"/>
      <c r="Q90" s="613"/>
      <c r="R90" s="613"/>
      <c r="S90" s="625"/>
      <c r="T90" s="625"/>
      <c r="U90" s="626" t="s">
        <v>877</v>
      </c>
      <c r="V90" s="616"/>
    </row>
    <row r="91" spans="1:22" ht="26.5" thickBot="1" x14ac:dyDescent="0.4">
      <c r="A91" s="1344" t="s">
        <v>724</v>
      </c>
      <c r="B91" s="1347" t="s">
        <v>878</v>
      </c>
      <c r="C91" s="1347" t="s">
        <v>879</v>
      </c>
      <c r="D91" s="1350" t="s">
        <v>744</v>
      </c>
      <c r="E91" s="594" t="s">
        <v>880</v>
      </c>
      <c r="F91" s="1353">
        <v>42738</v>
      </c>
      <c r="G91" s="1353">
        <v>42825</v>
      </c>
      <c r="H91" s="627"/>
      <c r="I91" s="1361" t="s">
        <v>461</v>
      </c>
      <c r="J91" s="596" t="s">
        <v>861</v>
      </c>
      <c r="K91" s="596"/>
      <c r="L91" s="596"/>
      <c r="M91" s="596"/>
      <c r="N91" s="597"/>
      <c r="O91" s="597"/>
      <c r="P91" s="597"/>
      <c r="Q91" s="597"/>
      <c r="R91" s="597"/>
      <c r="S91" s="598">
        <v>42755</v>
      </c>
      <c r="T91" s="1353">
        <v>42823</v>
      </c>
      <c r="U91" s="1364" t="s">
        <v>881</v>
      </c>
      <c r="V91" s="1341"/>
    </row>
    <row r="92" spans="1:22" ht="26.5" thickBot="1" x14ac:dyDescent="0.4">
      <c r="A92" s="1345"/>
      <c r="B92" s="1348"/>
      <c r="C92" s="1348"/>
      <c r="D92" s="1351"/>
      <c r="E92" s="580" t="s">
        <v>882</v>
      </c>
      <c r="F92" s="1354"/>
      <c r="G92" s="1354"/>
      <c r="H92" s="628"/>
      <c r="I92" s="1362"/>
      <c r="J92" s="596" t="s">
        <v>861</v>
      </c>
      <c r="K92" s="596"/>
      <c r="L92" s="596"/>
      <c r="M92" s="596"/>
      <c r="N92" s="600"/>
      <c r="O92" s="600"/>
      <c r="P92" s="600"/>
      <c r="Q92" s="600"/>
      <c r="R92" s="600"/>
      <c r="S92" s="601">
        <v>42760</v>
      </c>
      <c r="T92" s="1354"/>
      <c r="U92" s="1365"/>
      <c r="V92" s="1342"/>
    </row>
    <row r="93" spans="1:22" ht="26.5" thickBot="1" x14ac:dyDescent="0.4">
      <c r="A93" s="1345"/>
      <c r="B93" s="1348"/>
      <c r="C93" s="1348"/>
      <c r="D93" s="1351"/>
      <c r="E93" s="580" t="s">
        <v>883</v>
      </c>
      <c r="F93" s="1354"/>
      <c r="G93" s="1354"/>
      <c r="H93" s="628"/>
      <c r="I93" s="1362"/>
      <c r="J93" s="596" t="s">
        <v>861</v>
      </c>
      <c r="K93" s="596"/>
      <c r="L93" s="596"/>
      <c r="M93" s="596"/>
      <c r="N93" s="600"/>
      <c r="O93" s="600"/>
      <c r="P93" s="600"/>
      <c r="Q93" s="600"/>
      <c r="R93" s="600"/>
      <c r="S93" s="601">
        <v>42776</v>
      </c>
      <c r="T93" s="1354"/>
      <c r="U93" s="1365"/>
      <c r="V93" s="1342"/>
    </row>
    <row r="94" spans="1:22" ht="26.5" thickBot="1" x14ac:dyDescent="0.4">
      <c r="A94" s="1345"/>
      <c r="B94" s="1348"/>
      <c r="C94" s="1348"/>
      <c r="D94" s="1351"/>
      <c r="E94" s="580" t="s">
        <v>884</v>
      </c>
      <c r="F94" s="1354"/>
      <c r="G94" s="1354"/>
      <c r="H94" s="628"/>
      <c r="I94" s="1362"/>
      <c r="J94" s="596" t="s">
        <v>721</v>
      </c>
      <c r="K94" s="596"/>
      <c r="L94" s="596"/>
      <c r="M94" s="596"/>
      <c r="N94" s="600"/>
      <c r="O94" s="600"/>
      <c r="P94" s="600"/>
      <c r="Q94" s="600"/>
      <c r="R94" s="600"/>
      <c r="S94" s="601">
        <v>42814</v>
      </c>
      <c r="T94" s="1354"/>
      <c r="U94" s="1365"/>
      <c r="V94" s="1342"/>
    </row>
    <row r="95" spans="1:22" ht="26.5" thickBot="1" x14ac:dyDescent="0.4">
      <c r="A95" s="1345"/>
      <c r="B95" s="1348"/>
      <c r="C95" s="1348"/>
      <c r="D95" s="1351"/>
      <c r="E95" s="580" t="s">
        <v>885</v>
      </c>
      <c r="F95" s="1354"/>
      <c r="G95" s="1354"/>
      <c r="H95" s="628"/>
      <c r="I95" s="1362"/>
      <c r="J95" s="596" t="s">
        <v>861</v>
      </c>
      <c r="K95" s="596"/>
      <c r="L95" s="596"/>
      <c r="M95" s="596"/>
      <c r="N95" s="600"/>
      <c r="O95" s="600"/>
      <c r="P95" s="600"/>
      <c r="Q95" s="600"/>
      <c r="R95" s="600"/>
      <c r="S95" s="629">
        <v>42806</v>
      </c>
      <c r="T95" s="1354"/>
      <c r="U95" s="1365"/>
      <c r="V95" s="1342"/>
    </row>
    <row r="96" spans="1:22" ht="26.5" thickBot="1" x14ac:dyDescent="0.4">
      <c r="A96" s="1345"/>
      <c r="B96" s="1348"/>
      <c r="C96" s="1348"/>
      <c r="D96" s="1351"/>
      <c r="E96" s="580" t="s">
        <v>886</v>
      </c>
      <c r="F96" s="1354"/>
      <c r="G96" s="1354"/>
      <c r="H96" s="628"/>
      <c r="I96" s="1362"/>
      <c r="J96" s="596" t="s">
        <v>867</v>
      </c>
      <c r="K96" s="596"/>
      <c r="L96" s="596"/>
      <c r="M96" s="596"/>
      <c r="N96" s="600"/>
      <c r="O96" s="600"/>
      <c r="P96" s="600"/>
      <c r="Q96" s="600"/>
      <c r="R96" s="600"/>
      <c r="S96" s="629">
        <v>42820</v>
      </c>
      <c r="T96" s="1354"/>
      <c r="U96" s="1365"/>
      <c r="V96" s="1342"/>
    </row>
    <row r="97" spans="1:22" ht="26.5" thickBot="1" x14ac:dyDescent="0.4">
      <c r="A97" s="1346"/>
      <c r="B97" s="1349"/>
      <c r="C97" s="1349"/>
      <c r="D97" s="1352"/>
      <c r="E97" s="602" t="s">
        <v>887</v>
      </c>
      <c r="F97" s="1355"/>
      <c r="G97" s="1355"/>
      <c r="H97" s="630"/>
      <c r="I97" s="1363"/>
      <c r="J97" s="596" t="s">
        <v>867</v>
      </c>
      <c r="K97" s="596"/>
      <c r="L97" s="596"/>
      <c r="M97" s="596"/>
      <c r="N97" s="604"/>
      <c r="O97" s="604"/>
      <c r="P97" s="604"/>
      <c r="Q97" s="604"/>
      <c r="R97" s="604"/>
      <c r="S97" s="605">
        <v>42825</v>
      </c>
      <c r="T97" s="1355"/>
      <c r="U97" s="1366"/>
      <c r="V97" s="1343"/>
    </row>
    <row r="98" spans="1:22" ht="182" x14ac:dyDescent="0.35">
      <c r="A98" s="631" t="s">
        <v>786</v>
      </c>
      <c r="B98" s="632" t="s">
        <v>787</v>
      </c>
      <c r="C98" s="633" t="s">
        <v>888</v>
      </c>
      <c r="D98" s="634" t="s">
        <v>789</v>
      </c>
      <c r="E98" s="635" t="s">
        <v>889</v>
      </c>
      <c r="F98" s="631">
        <v>42856</v>
      </c>
      <c r="G98" s="631">
        <v>42978</v>
      </c>
      <c r="H98" s="631"/>
      <c r="I98" s="636"/>
      <c r="J98" s="637" t="s">
        <v>721</v>
      </c>
      <c r="K98" s="637"/>
      <c r="L98" s="637"/>
      <c r="M98" s="637"/>
      <c r="N98" s="637"/>
      <c r="O98" s="637"/>
      <c r="P98" s="637"/>
      <c r="Q98" s="637"/>
      <c r="R98" s="637"/>
      <c r="S98" s="638">
        <v>42855</v>
      </c>
      <c r="T98" s="638">
        <v>42840</v>
      </c>
      <c r="U98" s="639" t="s">
        <v>461</v>
      </c>
      <c r="V98" s="640"/>
    </row>
    <row r="99" spans="1:22" ht="182" x14ac:dyDescent="0.35">
      <c r="A99" s="631" t="s">
        <v>786</v>
      </c>
      <c r="B99" s="632" t="s">
        <v>787</v>
      </c>
      <c r="C99" s="633" t="s">
        <v>890</v>
      </c>
      <c r="D99" s="634" t="s">
        <v>789</v>
      </c>
      <c r="E99" s="635" t="s">
        <v>889</v>
      </c>
      <c r="F99" s="631">
        <v>42856</v>
      </c>
      <c r="G99" s="631">
        <v>42978</v>
      </c>
      <c r="H99" s="631"/>
      <c r="I99" s="636"/>
      <c r="J99" s="637" t="s">
        <v>721</v>
      </c>
      <c r="K99" s="637"/>
      <c r="L99" s="637"/>
      <c r="M99" s="637"/>
      <c r="N99" s="637"/>
      <c r="O99" s="637"/>
      <c r="P99" s="637"/>
      <c r="Q99" s="637"/>
      <c r="R99" s="637"/>
      <c r="S99" s="631">
        <v>42978</v>
      </c>
      <c r="T99" s="641">
        <v>42824</v>
      </c>
      <c r="U99" s="639" t="s">
        <v>461</v>
      </c>
      <c r="V99" s="640"/>
    </row>
    <row r="100" spans="1:22" ht="44" thickBot="1" x14ac:dyDescent="0.4">
      <c r="A100" s="631" t="s">
        <v>696</v>
      </c>
      <c r="B100" s="632" t="s">
        <v>832</v>
      </c>
      <c r="C100" s="633" t="s">
        <v>733</v>
      </c>
      <c r="D100" s="634" t="s">
        <v>715</v>
      </c>
      <c r="E100" s="635"/>
      <c r="F100" s="631">
        <v>42856</v>
      </c>
      <c r="G100" s="631">
        <v>42947</v>
      </c>
      <c r="H100" s="631"/>
      <c r="I100" s="636" t="s">
        <v>461</v>
      </c>
      <c r="J100" s="637" t="s">
        <v>721</v>
      </c>
      <c r="K100" s="637"/>
      <c r="L100" s="637"/>
      <c r="M100" s="637"/>
      <c r="N100" s="637"/>
      <c r="O100" s="637"/>
      <c r="P100" s="637"/>
      <c r="Q100" s="637"/>
      <c r="R100" s="637"/>
      <c r="S100" s="631">
        <v>42947</v>
      </c>
      <c r="T100" s="642">
        <v>42771</v>
      </c>
      <c r="U100" s="643">
        <v>42771</v>
      </c>
      <c r="V100" s="640"/>
    </row>
    <row r="101" spans="1:22" ht="44" thickBot="1" x14ac:dyDescent="0.4">
      <c r="A101" s="631" t="s">
        <v>696</v>
      </c>
      <c r="B101" s="632" t="s">
        <v>832</v>
      </c>
      <c r="C101" s="633" t="s">
        <v>891</v>
      </c>
      <c r="D101" s="634" t="s">
        <v>715</v>
      </c>
      <c r="E101" s="636"/>
      <c r="F101" s="631">
        <v>42887</v>
      </c>
      <c r="G101" s="631">
        <v>43008</v>
      </c>
      <c r="H101" s="631"/>
      <c r="I101" s="635" t="s">
        <v>461</v>
      </c>
      <c r="J101" s="637" t="s">
        <v>721</v>
      </c>
      <c r="K101" s="637"/>
      <c r="L101" s="637"/>
      <c r="M101" s="637"/>
      <c r="N101" s="637"/>
      <c r="O101" s="637"/>
      <c r="P101" s="637"/>
      <c r="Q101" s="637"/>
      <c r="R101" s="637"/>
      <c r="S101" s="631">
        <v>43008</v>
      </c>
      <c r="T101" s="644">
        <v>42786</v>
      </c>
      <c r="U101" s="643">
        <v>42786</v>
      </c>
      <c r="V101" s="640"/>
    </row>
    <row r="102" spans="1:22" ht="44" thickBot="1" x14ac:dyDescent="0.4">
      <c r="A102" s="631" t="s">
        <v>696</v>
      </c>
      <c r="B102" s="632" t="s">
        <v>829</v>
      </c>
      <c r="C102" s="633" t="s">
        <v>891</v>
      </c>
      <c r="D102" s="634" t="s">
        <v>715</v>
      </c>
      <c r="E102" s="635"/>
      <c r="F102" s="631">
        <v>42857</v>
      </c>
      <c r="G102" s="631">
        <v>42947</v>
      </c>
      <c r="H102" s="631"/>
      <c r="I102" s="636" t="s">
        <v>461</v>
      </c>
      <c r="J102" s="637" t="s">
        <v>721</v>
      </c>
      <c r="K102" s="637"/>
      <c r="L102" s="637"/>
      <c r="M102" s="637"/>
      <c r="N102" s="637"/>
      <c r="O102" s="637"/>
      <c r="P102" s="637"/>
      <c r="Q102" s="637"/>
      <c r="R102" s="637"/>
      <c r="S102" s="631">
        <v>42947</v>
      </c>
      <c r="T102" s="644">
        <v>42781</v>
      </c>
      <c r="U102" s="643">
        <v>42781</v>
      </c>
      <c r="V102" s="640"/>
    </row>
    <row r="103" spans="1:22" ht="72.5" x14ac:dyDescent="0.35">
      <c r="A103" s="645" t="s">
        <v>705</v>
      </c>
      <c r="B103" s="646" t="s">
        <v>872</v>
      </c>
      <c r="C103" s="647" t="s">
        <v>873</v>
      </c>
      <c r="D103" s="648" t="s">
        <v>708</v>
      </c>
      <c r="E103" s="649"/>
      <c r="F103" s="645">
        <v>42856</v>
      </c>
      <c r="G103" s="645">
        <v>42916</v>
      </c>
      <c r="H103" s="645"/>
      <c r="I103" s="650"/>
      <c r="J103" s="651" t="s">
        <v>870</v>
      </c>
      <c r="K103" s="651"/>
      <c r="L103" s="651"/>
      <c r="M103" s="651"/>
      <c r="N103" s="651"/>
      <c r="O103" s="651"/>
      <c r="P103" s="651"/>
      <c r="Q103" s="651"/>
      <c r="R103" s="651"/>
      <c r="S103" s="652"/>
      <c r="T103" s="652"/>
      <c r="U103" s="653" t="s">
        <v>892</v>
      </c>
      <c r="V103" s="654"/>
    </row>
    <row r="104" spans="1:22" ht="26" x14ac:dyDescent="0.35">
      <c r="A104" s="570" t="s">
        <v>696</v>
      </c>
      <c r="B104" s="571" t="s">
        <v>835</v>
      </c>
      <c r="C104" s="584" t="s">
        <v>893</v>
      </c>
      <c r="D104" s="573" t="s">
        <v>715</v>
      </c>
      <c r="E104" s="655"/>
      <c r="F104" s="601">
        <v>42739</v>
      </c>
      <c r="G104" s="601">
        <v>42825</v>
      </c>
      <c r="H104" s="601"/>
      <c r="I104" s="655"/>
      <c r="J104" s="637" t="s">
        <v>867</v>
      </c>
      <c r="K104" s="637"/>
      <c r="L104" s="637"/>
      <c r="M104" s="637"/>
      <c r="N104" s="637"/>
      <c r="O104" s="637"/>
      <c r="P104" s="637"/>
      <c r="Q104" s="637"/>
      <c r="R104" s="637"/>
      <c r="S104" s="601">
        <v>42825</v>
      </c>
      <c r="T104" s="601">
        <v>42824</v>
      </c>
      <c r="U104" s="656" t="s">
        <v>461</v>
      </c>
      <c r="V104" s="657"/>
    </row>
    <row r="105" spans="1:22" ht="26" x14ac:dyDescent="0.35">
      <c r="A105" s="570" t="s">
        <v>696</v>
      </c>
      <c r="B105" s="571" t="s">
        <v>732</v>
      </c>
      <c r="C105" s="584" t="s">
        <v>893</v>
      </c>
      <c r="D105" s="573" t="s">
        <v>715</v>
      </c>
      <c r="E105" s="573"/>
      <c r="F105" s="601">
        <v>42739</v>
      </c>
      <c r="G105" s="1356">
        <v>42825</v>
      </c>
      <c r="H105" s="629"/>
      <c r="I105" s="573"/>
      <c r="J105" s="637" t="s">
        <v>867</v>
      </c>
      <c r="K105" s="637"/>
      <c r="L105" s="637"/>
      <c r="M105" s="637"/>
      <c r="N105" s="637"/>
      <c r="O105" s="637"/>
      <c r="P105" s="637"/>
      <c r="Q105" s="637"/>
      <c r="R105" s="637"/>
      <c r="S105" s="601">
        <v>42825</v>
      </c>
      <c r="T105" s="658" t="s">
        <v>894</v>
      </c>
      <c r="U105" s="656" t="s">
        <v>461</v>
      </c>
      <c r="V105" s="657"/>
    </row>
    <row r="106" spans="1:22" ht="26" x14ac:dyDescent="0.35">
      <c r="A106" s="570"/>
      <c r="B106" s="589"/>
      <c r="C106" s="589"/>
      <c r="D106" s="659"/>
      <c r="E106" s="580" t="s">
        <v>895</v>
      </c>
      <c r="F106" s="601">
        <v>42739</v>
      </c>
      <c r="G106" s="1354"/>
      <c r="H106" s="628"/>
      <c r="I106" s="660"/>
      <c r="J106" s="637" t="s">
        <v>861</v>
      </c>
      <c r="K106" s="637"/>
      <c r="L106" s="637"/>
      <c r="M106" s="637"/>
      <c r="N106" s="637"/>
      <c r="O106" s="637"/>
      <c r="P106" s="637"/>
      <c r="Q106" s="637"/>
      <c r="R106" s="637"/>
      <c r="S106" s="601">
        <v>42825</v>
      </c>
      <c r="T106" s="658" t="s">
        <v>896</v>
      </c>
      <c r="U106" s="585"/>
      <c r="V106" s="657"/>
    </row>
    <row r="107" spans="1:22" ht="26" x14ac:dyDescent="0.35">
      <c r="A107" s="570"/>
      <c r="B107" s="589"/>
      <c r="C107" s="589"/>
      <c r="D107" s="659"/>
      <c r="E107" s="580" t="s">
        <v>897</v>
      </c>
      <c r="F107" s="601">
        <v>42739</v>
      </c>
      <c r="G107" s="1357"/>
      <c r="H107" s="661"/>
      <c r="I107" s="660"/>
      <c r="J107" s="637" t="s">
        <v>861</v>
      </c>
      <c r="K107" s="637"/>
      <c r="L107" s="637"/>
      <c r="M107" s="637"/>
      <c r="N107" s="637"/>
      <c r="O107" s="637"/>
      <c r="P107" s="637"/>
      <c r="Q107" s="637"/>
      <c r="R107" s="637"/>
      <c r="S107" s="601">
        <v>42814</v>
      </c>
      <c r="T107" s="601">
        <v>42814</v>
      </c>
      <c r="U107" s="585"/>
      <c r="V107" s="657"/>
    </row>
    <row r="108" spans="1:22" ht="65" x14ac:dyDescent="0.35">
      <c r="A108" s="570" t="s">
        <v>696</v>
      </c>
      <c r="B108" s="589" t="s">
        <v>732</v>
      </c>
      <c r="C108" s="589" t="s">
        <v>898</v>
      </c>
      <c r="D108" s="659" t="s">
        <v>699</v>
      </c>
      <c r="E108" s="662" t="s">
        <v>899</v>
      </c>
      <c r="F108" s="601">
        <v>42795</v>
      </c>
      <c r="G108" s="601">
        <v>42916</v>
      </c>
      <c r="H108" s="601"/>
      <c r="I108" s="578" t="s">
        <v>900</v>
      </c>
      <c r="J108" s="637" t="s">
        <v>861</v>
      </c>
      <c r="K108" s="637"/>
      <c r="L108" s="637"/>
      <c r="M108" s="637"/>
      <c r="N108" s="637"/>
      <c r="O108" s="637"/>
      <c r="P108" s="637"/>
      <c r="Q108" s="637"/>
      <c r="R108" s="637"/>
      <c r="S108" s="601">
        <v>42825</v>
      </c>
      <c r="T108" s="601">
        <v>42825</v>
      </c>
      <c r="U108" s="585" t="s">
        <v>901</v>
      </c>
      <c r="V108" s="657"/>
    </row>
    <row r="109" spans="1:22" ht="145.5" thickBot="1" x14ac:dyDescent="0.4">
      <c r="A109" s="446" t="s">
        <v>786</v>
      </c>
      <c r="B109" s="447" t="s">
        <v>787</v>
      </c>
      <c r="C109" s="448" t="s">
        <v>902</v>
      </c>
      <c r="D109" s="449" t="s">
        <v>789</v>
      </c>
      <c r="E109" s="448" t="s">
        <v>547</v>
      </c>
      <c r="F109" s="446">
        <v>42856</v>
      </c>
      <c r="G109" s="450">
        <v>42978</v>
      </c>
      <c r="H109" s="450"/>
      <c r="I109" s="663" t="s">
        <v>903</v>
      </c>
      <c r="J109" s="408"/>
      <c r="K109" s="408"/>
      <c r="L109" s="408"/>
      <c r="M109" s="408"/>
      <c r="N109" s="408"/>
      <c r="O109" s="408" t="s">
        <v>664</v>
      </c>
      <c r="P109" s="408"/>
      <c r="Q109" s="408"/>
      <c r="R109" s="408"/>
      <c r="S109" s="450">
        <v>42978</v>
      </c>
      <c r="T109" s="450"/>
      <c r="U109" s="663" t="s">
        <v>903</v>
      </c>
      <c r="V109" s="587"/>
    </row>
    <row r="110" spans="1:22" ht="39.5" thickBot="1" x14ac:dyDescent="0.4">
      <c r="A110" s="1370" t="s">
        <v>724</v>
      </c>
      <c r="B110" s="1371" t="s">
        <v>904</v>
      </c>
      <c r="C110" s="1371" t="s">
        <v>905</v>
      </c>
      <c r="D110" s="1372" t="s">
        <v>744</v>
      </c>
      <c r="E110" s="664" t="s">
        <v>906</v>
      </c>
      <c r="F110" s="376">
        <v>42826</v>
      </c>
      <c r="G110" s="376">
        <v>42947</v>
      </c>
      <c r="H110" s="376"/>
      <c r="I110" s="394"/>
      <c r="J110" s="428" t="s">
        <v>648</v>
      </c>
      <c r="K110" s="428" t="s">
        <v>648</v>
      </c>
      <c r="L110" s="428" t="s">
        <v>648</v>
      </c>
      <c r="M110" s="428" t="s">
        <v>867</v>
      </c>
      <c r="N110" s="429"/>
      <c r="O110" s="429"/>
      <c r="P110" s="429"/>
      <c r="Q110" s="429"/>
      <c r="R110" s="429"/>
      <c r="S110" s="430">
        <v>42855</v>
      </c>
      <c r="T110" s="1401">
        <v>42823</v>
      </c>
      <c r="U110" s="1402" t="s">
        <v>881</v>
      </c>
      <c r="V110" s="1400"/>
    </row>
    <row r="111" spans="1:22" ht="26" x14ac:dyDescent="0.35">
      <c r="A111" s="1370"/>
      <c r="B111" s="1371"/>
      <c r="C111" s="1371"/>
      <c r="D111" s="1372"/>
      <c r="E111" s="665" t="s">
        <v>907</v>
      </c>
      <c r="F111" s="376"/>
      <c r="G111" s="376">
        <v>42978</v>
      </c>
      <c r="H111" s="376"/>
      <c r="I111" s="394"/>
      <c r="J111" s="382" t="s">
        <v>861</v>
      </c>
      <c r="K111" s="382"/>
      <c r="L111" s="382"/>
      <c r="M111" s="382"/>
      <c r="N111" s="382"/>
      <c r="O111" s="382"/>
      <c r="P111" s="382"/>
      <c r="Q111" s="382"/>
      <c r="R111" s="382"/>
      <c r="S111" s="376">
        <v>42760</v>
      </c>
      <c r="T111" s="1401"/>
      <c r="U111" s="1402"/>
      <c r="V111" s="1400"/>
    </row>
    <row r="112" spans="1:22" ht="26" x14ac:dyDescent="0.35">
      <c r="A112" s="1370"/>
      <c r="B112" s="1371"/>
      <c r="C112" s="1371"/>
      <c r="D112" s="1372"/>
      <c r="E112" s="665" t="s">
        <v>908</v>
      </c>
      <c r="F112" s="376"/>
      <c r="G112" s="376">
        <v>43008</v>
      </c>
      <c r="H112" s="376"/>
      <c r="I112" s="394"/>
      <c r="J112" s="382" t="s">
        <v>861</v>
      </c>
      <c r="K112" s="382"/>
      <c r="L112" s="382"/>
      <c r="M112" s="382"/>
      <c r="N112" s="382"/>
      <c r="O112" s="382"/>
      <c r="P112" s="382"/>
      <c r="Q112" s="382"/>
      <c r="R112" s="382"/>
      <c r="S112" s="376">
        <v>42776</v>
      </c>
      <c r="T112" s="1401"/>
      <c r="U112" s="1402"/>
      <c r="V112" s="1400"/>
    </row>
    <row r="113" spans="1:22" ht="26" x14ac:dyDescent="0.35">
      <c r="A113" s="1370"/>
      <c r="B113" s="1371"/>
      <c r="C113" s="1371"/>
      <c r="D113" s="1372"/>
      <c r="E113" s="665" t="s">
        <v>909</v>
      </c>
      <c r="F113" s="376"/>
      <c r="G113" s="376">
        <v>43039</v>
      </c>
      <c r="H113" s="376"/>
      <c r="I113" s="394"/>
      <c r="J113" s="382" t="s">
        <v>721</v>
      </c>
      <c r="K113" s="382"/>
      <c r="L113" s="382"/>
      <c r="M113" s="382"/>
      <c r="N113" s="382"/>
      <c r="O113" s="382"/>
      <c r="P113" s="382"/>
      <c r="Q113" s="382"/>
      <c r="R113" s="382"/>
      <c r="S113" s="376">
        <v>42814</v>
      </c>
      <c r="T113" s="1401"/>
      <c r="U113" s="1402"/>
      <c r="V113" s="1400"/>
    </row>
    <row r="114" spans="1:22" ht="39" x14ac:dyDescent="0.35">
      <c r="A114" s="666"/>
      <c r="B114" s="667"/>
      <c r="C114" s="667"/>
      <c r="D114" s="668"/>
      <c r="E114" s="669" t="s">
        <v>506</v>
      </c>
      <c r="F114" s="376"/>
      <c r="G114" s="376">
        <v>42923</v>
      </c>
      <c r="H114" s="376"/>
      <c r="I114" s="393"/>
      <c r="J114" s="382"/>
      <c r="K114" s="382"/>
      <c r="L114" s="382"/>
      <c r="M114" s="382" t="s">
        <v>721</v>
      </c>
      <c r="N114" s="382"/>
      <c r="O114" s="382"/>
      <c r="P114" s="382"/>
      <c r="Q114" s="382"/>
      <c r="R114" s="382"/>
      <c r="S114" s="376"/>
      <c r="T114" s="376">
        <v>42864</v>
      </c>
      <c r="U114" s="394" t="s">
        <v>910</v>
      </c>
      <c r="V114" s="670"/>
    </row>
    <row r="115" spans="1:22" ht="39" x14ac:dyDescent="0.35">
      <c r="A115" s="666"/>
      <c r="B115" s="667"/>
      <c r="C115" s="667"/>
      <c r="D115" s="668"/>
      <c r="E115" s="671" t="s">
        <v>508</v>
      </c>
      <c r="F115" s="376"/>
      <c r="G115" s="376">
        <v>42941</v>
      </c>
      <c r="H115" s="376"/>
      <c r="I115" s="393"/>
      <c r="J115" s="672"/>
      <c r="K115" s="382"/>
      <c r="L115" s="382"/>
      <c r="M115" s="382" t="s">
        <v>721</v>
      </c>
      <c r="N115" s="673"/>
      <c r="O115" s="673"/>
      <c r="P115" s="673"/>
      <c r="Q115" s="673"/>
      <c r="R115" s="673"/>
      <c r="S115" s="674"/>
      <c r="T115" s="376">
        <v>42877</v>
      </c>
      <c r="U115" s="394" t="s">
        <v>910</v>
      </c>
      <c r="V115" s="670"/>
    </row>
    <row r="116" spans="1:22" ht="39" x14ac:dyDescent="0.35">
      <c r="A116" s="666"/>
      <c r="B116" s="667"/>
      <c r="C116" s="667"/>
      <c r="D116" s="668"/>
      <c r="E116" s="675" t="s">
        <v>512</v>
      </c>
      <c r="F116" s="674"/>
      <c r="G116" s="674">
        <v>42999</v>
      </c>
      <c r="H116" s="674"/>
      <c r="I116" s="676"/>
      <c r="J116" s="382"/>
      <c r="K116" s="382"/>
      <c r="L116" s="382"/>
      <c r="M116" s="382" t="s">
        <v>721</v>
      </c>
      <c r="N116" s="382"/>
      <c r="O116" s="382"/>
      <c r="P116" s="382"/>
      <c r="Q116" s="382"/>
      <c r="R116" s="382"/>
      <c r="S116" s="376"/>
      <c r="T116" s="376">
        <v>42873</v>
      </c>
      <c r="U116" s="394" t="s">
        <v>910</v>
      </c>
      <c r="V116" s="670"/>
    </row>
    <row r="117" spans="1:22" ht="39" x14ac:dyDescent="0.35">
      <c r="A117" s="666"/>
      <c r="B117" s="667"/>
      <c r="C117" s="667"/>
      <c r="D117" s="668"/>
      <c r="E117" s="673" t="s">
        <v>503</v>
      </c>
      <c r="F117" s="376"/>
      <c r="G117" s="376">
        <v>42889</v>
      </c>
      <c r="H117" s="376"/>
      <c r="I117" s="393"/>
      <c r="J117" s="382"/>
      <c r="K117" s="382"/>
      <c r="L117" s="382"/>
      <c r="M117" s="382"/>
      <c r="N117" s="382" t="s">
        <v>721</v>
      </c>
      <c r="O117" s="382"/>
      <c r="P117" s="382"/>
      <c r="Q117" s="382"/>
      <c r="R117" s="382"/>
      <c r="S117" s="376"/>
      <c r="T117" s="376"/>
      <c r="U117" s="394" t="s">
        <v>910</v>
      </c>
      <c r="V117" s="670"/>
    </row>
    <row r="118" spans="1:22" ht="39.5" thickBot="1" x14ac:dyDescent="0.4">
      <c r="A118" s="666"/>
      <c r="B118" s="667"/>
      <c r="C118" s="667"/>
      <c r="D118" s="668"/>
      <c r="E118" s="677" t="s">
        <v>911</v>
      </c>
      <c r="F118" s="678"/>
      <c r="G118" s="679">
        <v>42899</v>
      </c>
      <c r="H118" s="679"/>
      <c r="I118" s="387"/>
      <c r="J118" s="680"/>
      <c r="K118" s="680"/>
      <c r="L118" s="680"/>
      <c r="M118" s="680"/>
      <c r="N118" s="382" t="s">
        <v>721</v>
      </c>
      <c r="O118" s="401"/>
      <c r="P118" s="401"/>
      <c r="Q118" s="401"/>
      <c r="R118" s="401"/>
      <c r="S118" s="386"/>
      <c r="T118" s="680"/>
      <c r="U118" s="394" t="s">
        <v>910</v>
      </c>
      <c r="V118" s="681"/>
    </row>
    <row r="119" spans="1:22" ht="26" x14ac:dyDescent="0.35">
      <c r="A119" s="1373" t="s">
        <v>705</v>
      </c>
      <c r="B119" s="1376" t="s">
        <v>643</v>
      </c>
      <c r="C119" s="1376" t="s">
        <v>912</v>
      </c>
      <c r="D119" s="1379" t="s">
        <v>913</v>
      </c>
      <c r="E119" s="682" t="s">
        <v>480</v>
      </c>
      <c r="F119" s="376"/>
      <c r="G119" s="376"/>
      <c r="H119" s="376"/>
      <c r="I119" s="393"/>
      <c r="J119" s="382"/>
      <c r="K119" s="382"/>
      <c r="L119" s="382"/>
      <c r="M119" s="382"/>
      <c r="N119" s="382"/>
      <c r="O119" s="382"/>
      <c r="P119" s="382"/>
      <c r="Q119" s="382"/>
      <c r="R119" s="382"/>
      <c r="S119" s="376"/>
      <c r="T119" s="376">
        <v>42790</v>
      </c>
      <c r="U119" s="394" t="s">
        <v>910</v>
      </c>
      <c r="V119" s="670"/>
    </row>
    <row r="120" spans="1:22" ht="26" x14ac:dyDescent="0.35">
      <c r="A120" s="1374"/>
      <c r="B120" s="1377"/>
      <c r="C120" s="1377"/>
      <c r="D120" s="1380"/>
      <c r="E120" s="682" t="s">
        <v>482</v>
      </c>
      <c r="F120" s="376"/>
      <c r="G120" s="376"/>
      <c r="H120" s="376"/>
      <c r="I120" s="393"/>
      <c r="J120" s="382"/>
      <c r="K120" s="382"/>
      <c r="L120" s="382"/>
      <c r="M120" s="382"/>
      <c r="N120" s="382"/>
      <c r="O120" s="382"/>
      <c r="P120" s="382"/>
      <c r="Q120" s="382"/>
      <c r="R120" s="382"/>
      <c r="S120" s="376"/>
      <c r="T120" s="376">
        <v>42794</v>
      </c>
      <c r="U120" s="394" t="s">
        <v>910</v>
      </c>
      <c r="V120" s="670"/>
    </row>
    <row r="121" spans="1:22" ht="26" x14ac:dyDescent="0.35">
      <c r="A121" s="1374"/>
      <c r="B121" s="1377"/>
      <c r="C121" s="1377"/>
      <c r="D121" s="1380"/>
      <c r="E121" s="682" t="s">
        <v>459</v>
      </c>
      <c r="F121" s="376"/>
      <c r="G121" s="376"/>
      <c r="H121" s="376"/>
      <c r="I121" s="393"/>
      <c r="J121" s="382"/>
      <c r="K121" s="382"/>
      <c r="L121" s="382"/>
      <c r="M121" s="382"/>
      <c r="N121" s="382"/>
      <c r="O121" s="382"/>
      <c r="P121" s="382"/>
      <c r="Q121" s="382"/>
      <c r="R121" s="382"/>
      <c r="S121" s="376"/>
      <c r="T121" s="376">
        <v>42794</v>
      </c>
      <c r="U121" s="394" t="s">
        <v>910</v>
      </c>
      <c r="V121" s="670"/>
    </row>
    <row r="122" spans="1:22" ht="26" x14ac:dyDescent="0.35">
      <c r="A122" s="1374"/>
      <c r="B122" s="1377"/>
      <c r="C122" s="1377"/>
      <c r="D122" s="1380"/>
      <c r="E122" s="682" t="s">
        <v>463</v>
      </c>
      <c r="F122" s="376"/>
      <c r="G122" s="376"/>
      <c r="H122" s="376"/>
      <c r="I122" s="393"/>
      <c r="J122" s="382"/>
      <c r="K122" s="382"/>
      <c r="L122" s="382"/>
      <c r="M122" s="382"/>
      <c r="N122" s="382"/>
      <c r="O122" s="382"/>
      <c r="P122" s="382"/>
      <c r="Q122" s="382"/>
      <c r="R122" s="382"/>
      <c r="S122" s="376"/>
      <c r="T122" s="376">
        <v>42797</v>
      </c>
      <c r="U122" s="394" t="s">
        <v>910</v>
      </c>
      <c r="V122" s="670"/>
    </row>
    <row r="123" spans="1:22" ht="26" x14ac:dyDescent="0.35">
      <c r="A123" s="1374"/>
      <c r="B123" s="1377"/>
      <c r="C123" s="1377"/>
      <c r="D123" s="1380"/>
      <c r="E123" s="682" t="s">
        <v>510</v>
      </c>
      <c r="F123" s="376"/>
      <c r="G123" s="376"/>
      <c r="H123" s="376"/>
      <c r="I123" s="393"/>
      <c r="J123" s="382"/>
      <c r="K123" s="382"/>
      <c r="L123" s="382"/>
      <c r="M123" s="382"/>
      <c r="N123" s="382"/>
      <c r="O123" s="382"/>
      <c r="P123" s="382"/>
      <c r="Q123" s="382"/>
      <c r="R123" s="382"/>
      <c r="S123" s="376"/>
      <c r="T123" s="376">
        <v>42827</v>
      </c>
      <c r="U123" s="394" t="s">
        <v>910</v>
      </c>
      <c r="V123" s="670"/>
    </row>
    <row r="124" spans="1:22" ht="26.5" thickBot="1" x14ac:dyDescent="0.4">
      <c r="A124" s="1375"/>
      <c r="B124" s="1378"/>
      <c r="C124" s="1378"/>
      <c r="D124" s="1381"/>
      <c r="E124" s="683" t="s">
        <v>490</v>
      </c>
      <c r="F124" s="386"/>
      <c r="G124" s="386"/>
      <c r="H124" s="386"/>
      <c r="I124" s="387"/>
      <c r="J124" s="388"/>
      <c r="K124" s="388"/>
      <c r="L124" s="388"/>
      <c r="M124" s="388"/>
      <c r="N124" s="388"/>
      <c r="O124" s="388"/>
      <c r="P124" s="388"/>
      <c r="Q124" s="388"/>
      <c r="R124" s="388"/>
      <c r="S124" s="386"/>
      <c r="T124" s="386">
        <v>42845</v>
      </c>
      <c r="U124" s="394" t="s">
        <v>910</v>
      </c>
      <c r="V124" s="681"/>
    </row>
    <row r="125" spans="1:22" ht="26" x14ac:dyDescent="0.35">
      <c r="A125" s="666"/>
      <c r="B125" s="667"/>
      <c r="C125" s="667"/>
      <c r="D125" s="668"/>
      <c r="E125" s="684" t="s">
        <v>485</v>
      </c>
      <c r="F125" s="685"/>
      <c r="G125" s="685"/>
      <c r="H125" s="685"/>
      <c r="I125" s="686"/>
      <c r="J125" s="687"/>
      <c r="K125" s="687"/>
      <c r="L125" s="687"/>
      <c r="M125" s="687"/>
      <c r="N125" s="687"/>
      <c r="O125" s="687"/>
      <c r="P125" s="687"/>
      <c r="Q125" s="687"/>
      <c r="R125" s="687"/>
      <c r="S125" s="685"/>
      <c r="T125" s="685">
        <v>42846</v>
      </c>
      <c r="U125" s="394" t="s">
        <v>910</v>
      </c>
      <c r="V125" s="688"/>
    </row>
    <row r="126" spans="1:22" ht="26" x14ac:dyDescent="0.35">
      <c r="A126" s="666"/>
      <c r="B126" s="667"/>
      <c r="C126" s="667"/>
      <c r="D126" s="668"/>
      <c r="E126" s="669" t="s">
        <v>494</v>
      </c>
      <c r="F126" s="376"/>
      <c r="G126" s="376"/>
      <c r="H126" s="376"/>
      <c r="I126" s="393"/>
      <c r="J126" s="382"/>
      <c r="K126" s="382"/>
      <c r="L126" s="382"/>
      <c r="M126" s="382"/>
      <c r="N126" s="382"/>
      <c r="O126" s="382"/>
      <c r="P126" s="382"/>
      <c r="Q126" s="382"/>
      <c r="R126" s="382"/>
      <c r="S126" s="376"/>
      <c r="T126" s="376">
        <v>42864</v>
      </c>
      <c r="U126" s="394" t="s">
        <v>910</v>
      </c>
      <c r="V126" s="670"/>
    </row>
    <row r="127" spans="1:22" ht="26" x14ac:dyDescent="0.35">
      <c r="A127" s="666"/>
      <c r="B127" s="667"/>
      <c r="C127" s="667"/>
      <c r="D127" s="668"/>
      <c r="E127" s="669" t="s">
        <v>496</v>
      </c>
      <c r="F127" s="376"/>
      <c r="G127" s="376"/>
      <c r="H127" s="376"/>
      <c r="I127" s="393"/>
      <c r="J127" s="382"/>
      <c r="K127" s="382"/>
      <c r="L127" s="382"/>
      <c r="M127" s="382"/>
      <c r="N127" s="382"/>
      <c r="O127" s="382"/>
      <c r="P127" s="382"/>
      <c r="Q127" s="382"/>
      <c r="R127" s="382"/>
      <c r="S127" s="376"/>
      <c r="T127" s="376">
        <v>42864</v>
      </c>
      <c r="U127" s="394" t="s">
        <v>910</v>
      </c>
      <c r="V127" s="670"/>
    </row>
    <row r="128" spans="1:22" ht="26" x14ac:dyDescent="0.35">
      <c r="A128" s="666"/>
      <c r="B128" s="667"/>
      <c r="C128" s="667"/>
      <c r="D128" s="668"/>
      <c r="E128" s="669" t="s">
        <v>492</v>
      </c>
      <c r="F128" s="376"/>
      <c r="G128" s="376"/>
      <c r="H128" s="376"/>
      <c r="I128" s="393"/>
      <c r="J128" s="382"/>
      <c r="K128" s="382"/>
      <c r="L128" s="382"/>
      <c r="M128" s="382"/>
      <c r="N128" s="382"/>
      <c r="O128" s="382"/>
      <c r="P128" s="382"/>
      <c r="Q128" s="382"/>
      <c r="R128" s="382"/>
      <c r="S128" s="376"/>
      <c r="T128" s="376">
        <v>42864</v>
      </c>
      <c r="U128" s="394" t="s">
        <v>910</v>
      </c>
      <c r="V128" s="670"/>
    </row>
    <row r="129" spans="1:22" x14ac:dyDescent="0.35">
      <c r="A129" s="451"/>
      <c r="B129" s="451"/>
      <c r="C129" s="451"/>
      <c r="D129" s="451"/>
      <c r="E129" s="451"/>
      <c r="F129" s="452"/>
      <c r="G129" s="689"/>
      <c r="H129" s="689"/>
      <c r="I129" s="451"/>
      <c r="J129" s="452"/>
      <c r="K129" s="452"/>
      <c r="L129" s="452"/>
      <c r="M129" s="452"/>
      <c r="N129" s="452"/>
      <c r="O129" s="452"/>
      <c r="P129" s="452"/>
      <c r="Q129" s="452"/>
      <c r="R129" s="452"/>
      <c r="S129" s="689"/>
      <c r="T129" s="689"/>
      <c r="U129" s="451"/>
      <c r="V129" s="454"/>
    </row>
    <row r="130" spans="1:22" x14ac:dyDescent="0.35">
      <c r="A130" s="451"/>
      <c r="B130" s="451"/>
      <c r="C130" s="451"/>
      <c r="D130" s="451"/>
      <c r="E130" s="675" t="s">
        <v>498</v>
      </c>
      <c r="F130" s="376"/>
      <c r="G130" s="376"/>
      <c r="H130" s="376"/>
      <c r="I130" s="393"/>
      <c r="J130" s="382"/>
      <c r="K130" s="382"/>
      <c r="L130" s="382"/>
      <c r="M130" s="382"/>
      <c r="N130" s="382"/>
      <c r="O130" s="382"/>
      <c r="P130" s="382"/>
      <c r="Q130" s="382"/>
      <c r="R130" s="382"/>
      <c r="S130" s="376"/>
      <c r="T130" s="376">
        <v>42877</v>
      </c>
      <c r="U130" s="394"/>
      <c r="V130" s="670"/>
    </row>
    <row r="131" spans="1:22" ht="15" thickBot="1" x14ac:dyDescent="0.4">
      <c r="A131" s="451"/>
      <c r="B131" s="451"/>
      <c r="C131" s="451"/>
      <c r="D131" s="451"/>
      <c r="E131" s="675" t="s">
        <v>501</v>
      </c>
      <c r="F131" s="376"/>
      <c r="G131" s="376"/>
      <c r="H131" s="376"/>
      <c r="I131" s="393"/>
      <c r="J131" s="382"/>
      <c r="K131" s="382"/>
      <c r="L131" s="382"/>
      <c r="M131" s="382"/>
      <c r="N131" s="382"/>
      <c r="O131" s="382"/>
      <c r="P131" s="382"/>
      <c r="Q131" s="382"/>
      <c r="R131" s="382"/>
      <c r="S131" s="376"/>
      <c r="T131" s="376">
        <v>42881</v>
      </c>
      <c r="U131" s="394"/>
      <c r="V131" s="670"/>
    </row>
    <row r="132" spans="1:22" ht="39.5" thickBot="1" x14ac:dyDescent="0.4">
      <c r="A132" s="1382" t="s">
        <v>786</v>
      </c>
      <c r="B132" s="1385" t="s">
        <v>787</v>
      </c>
      <c r="C132" s="1388" t="s">
        <v>914</v>
      </c>
      <c r="D132" s="1391" t="s">
        <v>789</v>
      </c>
      <c r="E132" s="690" t="s">
        <v>821</v>
      </c>
      <c r="F132" s="1367">
        <v>42887</v>
      </c>
      <c r="G132" s="1367">
        <v>43008</v>
      </c>
      <c r="H132" s="691"/>
      <c r="I132" s="1394" t="s">
        <v>915</v>
      </c>
      <c r="J132" s="692" t="s">
        <v>664</v>
      </c>
      <c r="K132" s="692"/>
      <c r="L132" s="692" t="s">
        <v>649</v>
      </c>
      <c r="M132" s="692" t="s">
        <v>649</v>
      </c>
      <c r="N132" s="692"/>
      <c r="O132" s="692"/>
      <c r="P132" s="692"/>
      <c r="Q132" s="692"/>
      <c r="R132" s="692"/>
      <c r="S132" s="693">
        <v>42901</v>
      </c>
      <c r="T132" s="693"/>
      <c r="U132" s="1394" t="s">
        <v>916</v>
      </c>
      <c r="V132" s="1397"/>
    </row>
    <row r="133" spans="1:22" ht="78" x14ac:dyDescent="0.35">
      <c r="A133" s="1382"/>
      <c r="B133" s="1385"/>
      <c r="C133" s="1388"/>
      <c r="D133" s="1391"/>
      <c r="E133" s="694" t="s">
        <v>823</v>
      </c>
      <c r="F133" s="1367"/>
      <c r="G133" s="1367"/>
      <c r="H133" s="695"/>
      <c r="I133" s="1395"/>
      <c r="J133" s="696"/>
      <c r="K133" s="696"/>
      <c r="L133" s="696"/>
      <c r="M133" s="696" t="s">
        <v>649</v>
      </c>
      <c r="N133" s="696"/>
      <c r="O133" s="696"/>
      <c r="P133" s="696"/>
      <c r="Q133" s="696"/>
      <c r="R133" s="696"/>
      <c r="S133" s="697">
        <v>42916</v>
      </c>
      <c r="T133" s="697"/>
      <c r="U133" s="1395"/>
      <c r="V133" s="1398"/>
    </row>
    <row r="134" spans="1:22" ht="52" x14ac:dyDescent="0.35">
      <c r="A134" s="1383"/>
      <c r="B134" s="1386"/>
      <c r="C134" s="1389"/>
      <c r="D134" s="1392"/>
      <c r="E134" s="694" t="s">
        <v>824</v>
      </c>
      <c r="F134" s="1368"/>
      <c r="G134" s="1368"/>
      <c r="H134" s="695"/>
      <c r="I134" s="1395"/>
      <c r="J134" s="696"/>
      <c r="K134" s="696"/>
      <c r="L134" s="696"/>
      <c r="M134" s="696"/>
      <c r="N134" s="696"/>
      <c r="O134" s="696"/>
      <c r="P134" s="696"/>
      <c r="Q134" s="696"/>
      <c r="R134" s="696"/>
      <c r="S134" s="697">
        <v>42919</v>
      </c>
      <c r="T134" s="697"/>
      <c r="U134" s="1395"/>
      <c r="V134" s="1398"/>
    </row>
    <row r="135" spans="1:22" ht="91" x14ac:dyDescent="0.35">
      <c r="A135" s="1383"/>
      <c r="B135" s="1386"/>
      <c r="C135" s="1389"/>
      <c r="D135" s="1392"/>
      <c r="E135" s="694" t="s">
        <v>825</v>
      </c>
      <c r="F135" s="1368"/>
      <c r="G135" s="1368"/>
      <c r="H135" s="695"/>
      <c r="I135" s="1395"/>
      <c r="J135" s="696"/>
      <c r="K135" s="696"/>
      <c r="L135" s="696"/>
      <c r="M135" s="696"/>
      <c r="N135" s="696"/>
      <c r="O135" s="696"/>
      <c r="P135" s="696"/>
      <c r="Q135" s="696"/>
      <c r="R135" s="696"/>
      <c r="S135" s="697">
        <v>42931</v>
      </c>
      <c r="T135" s="697"/>
      <c r="U135" s="1395"/>
      <c r="V135" s="1398"/>
    </row>
    <row r="136" spans="1:22" ht="39.5" thickBot="1" x14ac:dyDescent="0.4">
      <c r="A136" s="1384"/>
      <c r="B136" s="1387"/>
      <c r="C136" s="1390"/>
      <c r="D136" s="1393"/>
      <c r="E136" s="698" t="s">
        <v>790</v>
      </c>
      <c r="F136" s="1369"/>
      <c r="G136" s="1369"/>
      <c r="H136" s="699"/>
      <c r="I136" s="1396"/>
      <c r="J136" s="700"/>
      <c r="K136" s="700"/>
      <c r="L136" s="700"/>
      <c r="M136" s="700"/>
      <c r="N136" s="700"/>
      <c r="O136" s="700"/>
      <c r="P136" s="700"/>
      <c r="Q136" s="700"/>
      <c r="R136" s="700"/>
      <c r="S136" s="701">
        <v>43008</v>
      </c>
      <c r="T136" s="701"/>
      <c r="U136" s="1396"/>
      <c r="V136" s="1399"/>
    </row>
    <row r="137" spans="1:22" ht="65" x14ac:dyDescent="0.35">
      <c r="A137" s="451"/>
      <c r="B137" s="451"/>
      <c r="C137" s="451"/>
      <c r="D137" s="451"/>
      <c r="E137" s="702" t="s">
        <v>917</v>
      </c>
      <c r="F137" s="392">
        <v>42906</v>
      </c>
      <c r="G137" s="376">
        <v>42946</v>
      </c>
      <c r="H137" s="376"/>
      <c r="I137" s="393" t="s">
        <v>918</v>
      </c>
      <c r="J137" s="382"/>
      <c r="K137" s="382"/>
      <c r="L137" s="382"/>
      <c r="M137" s="382"/>
      <c r="N137" s="382"/>
      <c r="O137" s="382"/>
      <c r="P137" s="382" t="s">
        <v>648</v>
      </c>
      <c r="Q137" s="382" t="s">
        <v>721</v>
      </c>
      <c r="R137" s="382"/>
      <c r="S137" s="376" t="s">
        <v>650</v>
      </c>
      <c r="T137" s="376"/>
      <c r="U137" s="394" t="s">
        <v>919</v>
      </c>
      <c r="V137" s="703"/>
    </row>
    <row r="138" spans="1:22" ht="65.5" thickBot="1" x14ac:dyDescent="0.4">
      <c r="A138" s="451"/>
      <c r="B138" s="451"/>
      <c r="C138" s="451"/>
      <c r="D138" s="451"/>
      <c r="E138" s="702" t="s">
        <v>920</v>
      </c>
      <c r="F138" s="392">
        <v>42912</v>
      </c>
      <c r="G138" s="376">
        <v>42951</v>
      </c>
      <c r="H138" s="376"/>
      <c r="I138" s="393" t="s">
        <v>918</v>
      </c>
      <c r="J138" s="382"/>
      <c r="K138" s="382"/>
      <c r="L138" s="382"/>
      <c r="M138" s="382"/>
      <c r="N138" s="382"/>
      <c r="O138" s="382"/>
      <c r="P138" s="382" t="s">
        <v>648</v>
      </c>
      <c r="Q138" s="382" t="s">
        <v>721</v>
      </c>
      <c r="R138" s="382"/>
      <c r="S138" s="376" t="s">
        <v>650</v>
      </c>
      <c r="T138" s="376"/>
      <c r="U138" s="394" t="s">
        <v>919</v>
      </c>
      <c r="V138" s="703"/>
    </row>
    <row r="139" spans="1:22" ht="39.5" thickBot="1" x14ac:dyDescent="0.4">
      <c r="A139" s="451"/>
      <c r="B139" s="451"/>
      <c r="C139" s="451"/>
      <c r="D139" s="451"/>
      <c r="E139" s="406" t="s">
        <v>921</v>
      </c>
      <c r="F139" s="452"/>
      <c r="G139" s="689"/>
      <c r="H139" s="704"/>
      <c r="I139" s="451"/>
      <c r="J139" s="428" t="s">
        <v>648</v>
      </c>
      <c r="K139" s="428" t="s">
        <v>648</v>
      </c>
      <c r="L139" s="428" t="s">
        <v>648</v>
      </c>
      <c r="M139" s="428" t="s">
        <v>648</v>
      </c>
      <c r="N139" s="471" t="s">
        <v>648</v>
      </c>
      <c r="O139" s="471" t="s">
        <v>649</v>
      </c>
      <c r="P139" s="471" t="s">
        <v>867</v>
      </c>
      <c r="Q139" s="471"/>
      <c r="R139" s="471"/>
      <c r="S139" s="407">
        <v>42936</v>
      </c>
      <c r="T139" s="407"/>
      <c r="U139" s="451"/>
      <c r="V139" s="454"/>
    </row>
    <row r="140" spans="1:22" ht="39.5" thickBot="1" x14ac:dyDescent="0.4">
      <c r="A140" s="451"/>
      <c r="B140" s="451"/>
      <c r="C140" s="451"/>
      <c r="D140" s="451"/>
      <c r="E140" s="705" t="s">
        <v>922</v>
      </c>
      <c r="F140" s="452"/>
      <c r="G140" s="689"/>
      <c r="H140" s="706"/>
      <c r="I140" s="451"/>
      <c r="J140" s="501" t="s">
        <v>648</v>
      </c>
      <c r="K140" s="501" t="s">
        <v>648</v>
      </c>
      <c r="L140" s="501" t="s">
        <v>648</v>
      </c>
      <c r="M140" s="501" t="s">
        <v>648</v>
      </c>
      <c r="N140" s="471" t="s">
        <v>648</v>
      </c>
      <c r="O140" s="471" t="s">
        <v>648</v>
      </c>
      <c r="P140" s="471" t="s">
        <v>648</v>
      </c>
      <c r="Q140" s="471" t="s">
        <v>867</v>
      </c>
      <c r="R140" s="471"/>
      <c r="S140" s="707">
        <v>42834</v>
      </c>
      <c r="T140" s="707"/>
      <c r="U140" s="451"/>
      <c r="V140" s="454"/>
    </row>
    <row r="141" spans="1:22" ht="65.5" thickBot="1" x14ac:dyDescent="0.4">
      <c r="A141" s="487" t="s">
        <v>705</v>
      </c>
      <c r="B141" s="708" t="s">
        <v>923</v>
      </c>
      <c r="C141" s="709" t="s">
        <v>924</v>
      </c>
      <c r="D141" s="710" t="s">
        <v>708</v>
      </c>
      <c r="E141" s="709" t="s">
        <v>924</v>
      </c>
      <c r="F141" s="711">
        <v>42767</v>
      </c>
      <c r="G141" s="712">
        <v>42916</v>
      </c>
      <c r="H141" s="492"/>
      <c r="I141" s="713" t="s">
        <v>925</v>
      </c>
      <c r="J141" s="429"/>
      <c r="K141" s="428" t="s">
        <v>649</v>
      </c>
      <c r="L141" s="428" t="s">
        <v>649</v>
      </c>
      <c r="M141" s="428" t="s">
        <v>649</v>
      </c>
      <c r="N141" s="429" t="s">
        <v>649</v>
      </c>
      <c r="O141" s="429" t="s">
        <v>648</v>
      </c>
      <c r="P141" s="429" t="s">
        <v>648</v>
      </c>
      <c r="Q141" s="429" t="s">
        <v>867</v>
      </c>
      <c r="R141" s="429"/>
      <c r="S141" s="422">
        <v>42916</v>
      </c>
      <c r="T141" s="712"/>
      <c r="U141" s="714" t="s">
        <v>926</v>
      </c>
      <c r="V141" s="715" t="s">
        <v>927</v>
      </c>
    </row>
    <row r="142" spans="1:22" ht="65.5" thickBot="1" x14ac:dyDescent="0.4">
      <c r="A142" s="432" t="s">
        <v>705</v>
      </c>
      <c r="B142" s="433" t="s">
        <v>923</v>
      </c>
      <c r="C142" s="434" t="s">
        <v>928</v>
      </c>
      <c r="D142" s="435" t="s">
        <v>708</v>
      </c>
      <c r="E142" s="434" t="s">
        <v>928</v>
      </c>
      <c r="F142" s="436">
        <v>42767</v>
      </c>
      <c r="G142" s="437">
        <v>42916</v>
      </c>
      <c r="H142" s="492"/>
      <c r="I142" s="716" t="s">
        <v>929</v>
      </c>
      <c r="J142" s="428"/>
      <c r="K142" s="428"/>
      <c r="L142" s="428"/>
      <c r="M142" s="428"/>
      <c r="N142" s="428"/>
      <c r="O142" s="428"/>
      <c r="P142" s="428"/>
      <c r="Q142" s="428"/>
      <c r="R142" s="428"/>
      <c r="S142" s="437">
        <v>42916</v>
      </c>
      <c r="T142" s="437"/>
      <c r="U142" s="714" t="s">
        <v>930</v>
      </c>
      <c r="V142" s="616"/>
    </row>
    <row r="143" spans="1:22" ht="65.5" thickBot="1" x14ac:dyDescent="0.4">
      <c r="A143" s="432" t="s">
        <v>705</v>
      </c>
      <c r="B143" s="433" t="s">
        <v>923</v>
      </c>
      <c r="C143" s="434" t="s">
        <v>931</v>
      </c>
      <c r="D143" s="435" t="s">
        <v>708</v>
      </c>
      <c r="E143" s="434" t="s">
        <v>931</v>
      </c>
      <c r="F143" s="436">
        <v>42767</v>
      </c>
      <c r="G143" s="437">
        <v>42916</v>
      </c>
      <c r="H143" s="492"/>
      <c r="I143" s="717" t="s">
        <v>929</v>
      </c>
      <c r="J143" s="428"/>
      <c r="K143" s="428"/>
      <c r="L143" s="428"/>
      <c r="M143" s="428"/>
      <c r="N143" s="428"/>
      <c r="O143" s="428"/>
      <c r="P143" s="428"/>
      <c r="Q143" s="428"/>
      <c r="R143" s="428"/>
      <c r="S143" s="437">
        <v>42916</v>
      </c>
      <c r="T143" s="437"/>
      <c r="U143" s="714" t="s">
        <v>930</v>
      </c>
      <c r="V143" s="616"/>
    </row>
    <row r="144" spans="1:22" ht="91.5" thickBot="1" x14ac:dyDescent="0.4">
      <c r="A144" s="432" t="s">
        <v>705</v>
      </c>
      <c r="B144" s="433" t="s">
        <v>932</v>
      </c>
      <c r="C144" s="434" t="s">
        <v>933</v>
      </c>
      <c r="D144" s="435" t="s">
        <v>708</v>
      </c>
      <c r="E144" s="434" t="s">
        <v>933</v>
      </c>
      <c r="F144" s="436">
        <v>42826</v>
      </c>
      <c r="G144" s="437">
        <v>42886</v>
      </c>
      <c r="H144" s="437"/>
      <c r="I144" s="718" t="s">
        <v>934</v>
      </c>
      <c r="J144" s="428" t="s">
        <v>649</v>
      </c>
      <c r="K144" s="428" t="s">
        <v>648</v>
      </c>
      <c r="L144" s="428" t="s">
        <v>648</v>
      </c>
      <c r="M144" s="428" t="s">
        <v>648</v>
      </c>
      <c r="N144" s="428" t="s">
        <v>648</v>
      </c>
      <c r="O144" s="428" t="s">
        <v>648</v>
      </c>
      <c r="P144" s="428" t="s">
        <v>648</v>
      </c>
      <c r="Q144" s="428" t="s">
        <v>867</v>
      </c>
      <c r="R144" s="428"/>
      <c r="S144" s="437">
        <v>42886</v>
      </c>
      <c r="T144" s="437" t="s">
        <v>935</v>
      </c>
      <c r="U144" s="718" t="s">
        <v>936</v>
      </c>
      <c r="V144" s="616"/>
    </row>
    <row r="145" spans="1:22" ht="52" x14ac:dyDescent="0.35">
      <c r="A145" s="446" t="s">
        <v>696</v>
      </c>
      <c r="B145" s="447" t="s">
        <v>718</v>
      </c>
      <c r="C145" s="448" t="s">
        <v>937</v>
      </c>
      <c r="D145" s="449" t="s">
        <v>699</v>
      </c>
      <c r="E145" s="448" t="s">
        <v>937</v>
      </c>
      <c r="F145" s="450">
        <v>42948</v>
      </c>
      <c r="G145" s="450">
        <v>43008</v>
      </c>
      <c r="H145" s="450"/>
      <c r="I145" s="410" t="s">
        <v>938</v>
      </c>
      <c r="J145" s="408"/>
      <c r="K145" s="408"/>
      <c r="L145" s="408"/>
      <c r="M145" s="408"/>
      <c r="N145" s="408"/>
      <c r="O145" s="408" t="s">
        <v>649</v>
      </c>
      <c r="P145" s="408" t="s">
        <v>664</v>
      </c>
      <c r="Q145" s="408" t="s">
        <v>721</v>
      </c>
      <c r="R145" s="408"/>
      <c r="S145" s="450">
        <v>43008</v>
      </c>
      <c r="T145" s="450"/>
      <c r="U145" s="410" t="s">
        <v>939</v>
      </c>
      <c r="V145" s="587"/>
    </row>
    <row r="146" spans="1:22" ht="91" x14ac:dyDescent="0.35">
      <c r="A146" s="451"/>
      <c r="B146" s="451"/>
      <c r="C146" s="451"/>
      <c r="D146" s="451"/>
      <c r="E146" s="503" t="s">
        <v>825</v>
      </c>
      <c r="F146" s="452"/>
      <c r="G146" s="689"/>
      <c r="H146" s="546"/>
      <c r="I146" s="451"/>
      <c r="J146" s="408"/>
      <c r="K146" s="408" t="s">
        <v>649</v>
      </c>
      <c r="L146" s="408" t="s">
        <v>649</v>
      </c>
      <c r="M146" s="408" t="s">
        <v>648</v>
      </c>
      <c r="N146" s="408" t="s">
        <v>648</v>
      </c>
      <c r="O146" s="408" t="s">
        <v>648</v>
      </c>
      <c r="P146" s="408" t="s">
        <v>649</v>
      </c>
      <c r="Q146" s="408" t="s">
        <v>867</v>
      </c>
      <c r="R146" s="408"/>
      <c r="S146" s="480">
        <v>42889</v>
      </c>
      <c r="T146" s="689"/>
      <c r="U146" s="451"/>
      <c r="V146" s="454"/>
    </row>
    <row r="147" spans="1:22" ht="91.5" thickBot="1" x14ac:dyDescent="0.4">
      <c r="A147" s="451"/>
      <c r="B147" s="451"/>
      <c r="C147" s="451"/>
      <c r="D147" s="451"/>
      <c r="E147" s="503" t="s">
        <v>825</v>
      </c>
      <c r="F147" s="452"/>
      <c r="G147" s="689"/>
      <c r="H147" s="546"/>
      <c r="I147" s="451"/>
      <c r="J147" s="408"/>
      <c r="K147" s="408" t="s">
        <v>649</v>
      </c>
      <c r="L147" s="408" t="s">
        <v>649</v>
      </c>
      <c r="M147" s="408" t="s">
        <v>648</v>
      </c>
      <c r="N147" s="408" t="s">
        <v>648</v>
      </c>
      <c r="O147" s="408"/>
      <c r="P147" s="408" t="s">
        <v>649</v>
      </c>
      <c r="Q147" s="408" t="s">
        <v>867</v>
      </c>
      <c r="R147" s="408"/>
      <c r="S147" s="480">
        <v>42889</v>
      </c>
      <c r="T147" s="689"/>
      <c r="U147" s="451"/>
      <c r="V147" s="454"/>
    </row>
    <row r="148" spans="1:22" ht="39" x14ac:dyDescent="0.35">
      <c r="A148" s="451"/>
      <c r="B148" s="451"/>
      <c r="C148" s="451"/>
      <c r="D148" s="451"/>
      <c r="E148" s="719" t="s">
        <v>503</v>
      </c>
      <c r="F148" s="720">
        <v>42828</v>
      </c>
      <c r="G148" s="674">
        <v>42889</v>
      </c>
      <c r="H148" s="674"/>
      <c r="I148" s="721"/>
      <c r="J148" s="378"/>
      <c r="K148" s="378"/>
      <c r="L148" s="378"/>
      <c r="M148" s="378"/>
      <c r="N148" s="378"/>
      <c r="O148" s="378"/>
      <c r="P148" s="378" t="s">
        <v>861</v>
      </c>
      <c r="Q148" s="378"/>
      <c r="R148" s="378"/>
      <c r="S148" s="379"/>
      <c r="T148" s="379">
        <v>42895</v>
      </c>
      <c r="U148" s="380"/>
      <c r="V148" s="722"/>
    </row>
    <row r="149" spans="1:22" ht="39" x14ac:dyDescent="0.35">
      <c r="A149" s="451"/>
      <c r="B149" s="451"/>
      <c r="C149" s="451"/>
      <c r="D149" s="451"/>
      <c r="E149" s="702" t="s">
        <v>911</v>
      </c>
      <c r="F149" s="723">
        <v>42832</v>
      </c>
      <c r="G149" s="674">
        <v>42903</v>
      </c>
      <c r="H149" s="674"/>
      <c r="I149" s="676" t="s">
        <v>940</v>
      </c>
      <c r="J149" s="673"/>
      <c r="K149" s="673"/>
      <c r="L149" s="673"/>
      <c r="M149" s="673"/>
      <c r="N149" s="673"/>
      <c r="O149" s="673"/>
      <c r="P149" s="673" t="s">
        <v>861</v>
      </c>
      <c r="Q149" s="673"/>
      <c r="R149" s="673"/>
      <c r="S149" s="674"/>
      <c r="T149" s="674"/>
      <c r="U149" s="724"/>
      <c r="V149" s="725"/>
    </row>
    <row r="150" spans="1:22" ht="39" x14ac:dyDescent="0.35">
      <c r="A150" s="451"/>
      <c r="B150" s="451"/>
      <c r="C150" s="451"/>
      <c r="D150" s="451"/>
      <c r="E150" s="726" t="s">
        <v>941</v>
      </c>
      <c r="F150" s="392">
        <v>42901</v>
      </c>
      <c r="G150" s="376">
        <v>42947</v>
      </c>
      <c r="H150" s="376"/>
      <c r="I150" s="393"/>
      <c r="J150" s="382"/>
      <c r="K150" s="382"/>
      <c r="L150" s="382"/>
      <c r="M150" s="382"/>
      <c r="N150" s="382"/>
      <c r="O150" s="382"/>
      <c r="P150" s="382" t="s">
        <v>721</v>
      </c>
      <c r="Q150" s="382"/>
      <c r="R150" s="382"/>
      <c r="S150" s="376"/>
      <c r="T150" s="376"/>
      <c r="U150" s="394"/>
      <c r="V150" s="703"/>
    </row>
  </sheetData>
  <mergeCells count="80">
    <mergeCell ref="G132:G136"/>
    <mergeCell ref="I132:I136"/>
    <mergeCell ref="U132:U136"/>
    <mergeCell ref="V132:V136"/>
    <mergeCell ref="V110:V113"/>
    <mergeCell ref="T110:T113"/>
    <mergeCell ref="U110:U113"/>
    <mergeCell ref="F132:F136"/>
    <mergeCell ref="A110:A113"/>
    <mergeCell ref="B110:B113"/>
    <mergeCell ref="C110:C113"/>
    <mergeCell ref="D110:D113"/>
    <mergeCell ref="A119:A124"/>
    <mergeCell ref="B119:B124"/>
    <mergeCell ref="C119:C124"/>
    <mergeCell ref="D119:D124"/>
    <mergeCell ref="A132:A136"/>
    <mergeCell ref="B132:B136"/>
    <mergeCell ref="C132:C136"/>
    <mergeCell ref="D132:D136"/>
    <mergeCell ref="G105:G107"/>
    <mergeCell ref="G83:G87"/>
    <mergeCell ref="I83:I87"/>
    <mergeCell ref="T83:T87"/>
    <mergeCell ref="U83:U87"/>
    <mergeCell ref="G91:G97"/>
    <mergeCell ref="I91:I97"/>
    <mergeCell ref="T91:T97"/>
    <mergeCell ref="U91:U97"/>
    <mergeCell ref="V83:V87"/>
    <mergeCell ref="A91:A97"/>
    <mergeCell ref="B91:B97"/>
    <mergeCell ref="C91:C97"/>
    <mergeCell ref="D91:D97"/>
    <mergeCell ref="F91:F97"/>
    <mergeCell ref="A83:A87"/>
    <mergeCell ref="B83:B87"/>
    <mergeCell ref="C83:C87"/>
    <mergeCell ref="D83:D87"/>
    <mergeCell ref="F83:F87"/>
    <mergeCell ref="V91:V97"/>
    <mergeCell ref="U39:U40"/>
    <mergeCell ref="V39:V40"/>
    <mergeCell ref="U42:U49"/>
    <mergeCell ref="U51:U55"/>
    <mergeCell ref="V51:V55"/>
    <mergeCell ref="G34:G35"/>
    <mergeCell ref="I34:I35"/>
    <mergeCell ref="U34:U35"/>
    <mergeCell ref="V34:V35"/>
    <mergeCell ref="U36:U38"/>
    <mergeCell ref="V36:V38"/>
    <mergeCell ref="S3:S4"/>
    <mergeCell ref="T3:T4"/>
    <mergeCell ref="U3:U4"/>
    <mergeCell ref="V3:V4"/>
    <mergeCell ref="A34:A35"/>
    <mergeCell ref="B34:B35"/>
    <mergeCell ref="C34:C35"/>
    <mergeCell ref="D34:D35"/>
    <mergeCell ref="E34:E35"/>
    <mergeCell ref="F34:F35"/>
    <mergeCell ref="M3:M4"/>
    <mergeCell ref="N3:N4"/>
    <mergeCell ref="O3:O4"/>
    <mergeCell ref="P3:P4"/>
    <mergeCell ref="Q3:Q4"/>
    <mergeCell ref="R3:R4"/>
    <mergeCell ref="L3:L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V3:V4 V77:V83 V34:V35 V88:V90 V58:V59 V98:V105 V129 V31 V11:V14 V18:V21 S42:T49 V42:V49 V51">
    <cfRule type="cellIs" dxfId="869" priority="868" operator="equal">
      <formula>"AHEAD OF SCHEDULE"</formula>
    </cfRule>
    <cfRule type="cellIs" dxfId="868" priority="869" operator="equal">
      <formula>"ON SCHEDULE"</formula>
    </cfRule>
    <cfRule type="containsText" dxfId="867" priority="870" operator="containsText" text="BEHIND SCHEDULE">
      <formula>NOT(ISERROR(SEARCH("BEHIND SCHEDULE",S3)))</formula>
    </cfRule>
  </conditionalFormatting>
  <conditionalFormatting sqref="V91">
    <cfRule type="cellIs" dxfId="866" priority="865" operator="equal">
      <formula>"AHEAD OF SCHEDULE"</formula>
    </cfRule>
    <cfRule type="cellIs" dxfId="865" priority="866" operator="equal">
      <formula>"ON SCHEDULE"</formula>
    </cfRule>
    <cfRule type="containsText" dxfId="864" priority="867" operator="containsText" text="BEHIND SCHEDULE">
      <formula>NOT(ISERROR(SEARCH("BEHIND SCHEDULE",V91)))</formula>
    </cfRule>
  </conditionalFormatting>
  <conditionalFormatting sqref="V75">
    <cfRule type="cellIs" dxfId="863" priority="862" operator="equal">
      <formula>"AHEAD OF SCHEDULE"</formula>
    </cfRule>
    <cfRule type="cellIs" dxfId="862" priority="863" operator="equal">
      <formula>"ON SCHEDULE"</formula>
    </cfRule>
    <cfRule type="containsText" dxfId="861" priority="864" operator="containsText" text="BEHIND SCHEDULE">
      <formula>NOT(ISERROR(SEARCH("BEHIND SCHEDULE",V75)))</formula>
    </cfRule>
  </conditionalFormatting>
  <conditionalFormatting sqref="V108 S42:T49">
    <cfRule type="cellIs" dxfId="860" priority="859" operator="equal">
      <formula>"AHEAD"</formula>
    </cfRule>
    <cfRule type="cellIs" dxfId="859" priority="860" operator="equal">
      <formula>"ON TARGET"</formula>
    </cfRule>
    <cfRule type="containsText" dxfId="858" priority="861" operator="containsText" text="BEHIND">
      <formula>NOT(ISERROR(SEARCH("BEHIND",S42)))</formula>
    </cfRule>
  </conditionalFormatting>
  <conditionalFormatting sqref="J3:J4 J6 J77:J87 J129">
    <cfRule type="cellIs" dxfId="857" priority="856" operator="equal">
      <formula>"AHEAD OF SCHEDULE"</formula>
    </cfRule>
    <cfRule type="cellIs" dxfId="856" priority="857" operator="equal">
      <formula>"ON SCHEDULE"</formula>
    </cfRule>
    <cfRule type="containsText" dxfId="855" priority="858" operator="containsText" text="BEHIND SCHEDULE">
      <formula>NOT(ISERROR(SEARCH("BEHIND SCHEDULE",J3)))</formula>
    </cfRule>
  </conditionalFormatting>
  <conditionalFormatting sqref="J2:J6 J129 J76:R87">
    <cfRule type="containsText" dxfId="854" priority="853" operator="containsText" text="COMPLETED ON TARGET">
      <formula>NOT(ISERROR(SEARCH("COMPLETED ON TARGET",J2)))</formula>
    </cfRule>
    <cfRule type="containsText" dxfId="853" priority="854" operator="containsText" text="COMPLETED AHEAD">
      <formula>NOT(ISERROR(SEARCH("COMPLETED AHEAD",J2)))</formula>
    </cfRule>
    <cfRule type="cellIs" dxfId="852" priority="855" operator="equal">
      <formula>"COMPLETED BEHIND"</formula>
    </cfRule>
  </conditionalFormatting>
  <conditionalFormatting sqref="J56 J58:J59 J75 J91:J105 J7:R21 J31:R35 J51:R51 J23:R23 J41:R49">
    <cfRule type="cellIs" dxfId="851" priority="847" operator="equal">
      <formula>"COMPLETED ON TARGET"</formula>
    </cfRule>
    <cfRule type="cellIs" dxfId="850" priority="848" operator="equal">
      <formula>"COMPLETED AHEAD"</formula>
    </cfRule>
    <cfRule type="cellIs" dxfId="849" priority="849" operator="equal">
      <formula>"COMPLETED BEHIND"</formula>
    </cfRule>
    <cfRule type="cellIs" dxfId="848" priority="850" operator="equal">
      <formula>"AHEAD OF SCHEDULE"</formula>
    </cfRule>
    <cfRule type="cellIs" dxfId="847" priority="851" operator="equal">
      <formula>"ON SCHEDULE"</formula>
    </cfRule>
    <cfRule type="cellIs" dxfId="846" priority="852" operator="equal">
      <formula>"BEHIND SCHEDULE"</formula>
    </cfRule>
  </conditionalFormatting>
  <conditionalFormatting sqref="J52">
    <cfRule type="cellIs" dxfId="845" priority="841" operator="equal">
      <formula>"COMPLETED ON TARGET"</formula>
    </cfRule>
    <cfRule type="cellIs" dxfId="844" priority="842" operator="equal">
      <formula>"COMPLETED AHEAD"</formula>
    </cfRule>
    <cfRule type="cellIs" dxfId="843" priority="843" operator="equal">
      <formula>"COMPLETED BEHIND"</formula>
    </cfRule>
    <cfRule type="cellIs" dxfId="842" priority="844" operator="equal">
      <formula>"AHEAD OF SCHEDULE"</formula>
    </cfRule>
    <cfRule type="cellIs" dxfId="841" priority="845" operator="equal">
      <formula>"ON SCHEDULE"</formula>
    </cfRule>
    <cfRule type="cellIs" dxfId="840" priority="846" operator="equal">
      <formula>"BEHIND SCHEDULE"</formula>
    </cfRule>
  </conditionalFormatting>
  <conditionalFormatting sqref="J53">
    <cfRule type="cellIs" dxfId="839" priority="835" operator="equal">
      <formula>"COMPLETED ON TARGET"</formula>
    </cfRule>
    <cfRule type="cellIs" dxfId="838" priority="836" operator="equal">
      <formula>"COMPLETED AHEAD"</formula>
    </cfRule>
    <cfRule type="cellIs" dxfId="837" priority="837" operator="equal">
      <formula>"COMPLETED BEHIND"</formula>
    </cfRule>
    <cfRule type="cellIs" dxfId="836" priority="838" operator="equal">
      <formula>"AHEAD OF SCHEDULE"</formula>
    </cfRule>
    <cfRule type="cellIs" dxfId="835" priority="839" operator="equal">
      <formula>"ON SCHEDULE"</formula>
    </cfRule>
    <cfRule type="cellIs" dxfId="834" priority="840" operator="equal">
      <formula>"BEHIND SCHEDULE"</formula>
    </cfRule>
  </conditionalFormatting>
  <conditionalFormatting sqref="J55">
    <cfRule type="cellIs" dxfId="833" priority="829" operator="equal">
      <formula>"COMPLETED ON TARGET"</formula>
    </cfRule>
    <cfRule type="cellIs" dxfId="832" priority="830" operator="equal">
      <formula>"COMPLETED AHEAD"</formula>
    </cfRule>
    <cfRule type="cellIs" dxfId="831" priority="831" operator="equal">
      <formula>"COMPLETED BEHIND"</formula>
    </cfRule>
    <cfRule type="cellIs" dxfId="830" priority="832" operator="equal">
      <formula>"AHEAD OF SCHEDULE"</formula>
    </cfRule>
    <cfRule type="cellIs" dxfId="829" priority="833" operator="equal">
      <formula>"ON SCHEDULE"</formula>
    </cfRule>
    <cfRule type="cellIs" dxfId="828" priority="834" operator="equal">
      <formula>"BEHIND SCHEDULE"</formula>
    </cfRule>
  </conditionalFormatting>
  <conditionalFormatting sqref="J54">
    <cfRule type="cellIs" dxfId="827" priority="823" operator="equal">
      <formula>"COMPLETED ON TARGET"</formula>
    </cfRule>
    <cfRule type="cellIs" dxfId="826" priority="824" operator="equal">
      <formula>"COMPLETED AHEAD"</formula>
    </cfRule>
    <cfRule type="cellIs" dxfId="825" priority="825" operator="equal">
      <formula>"COMPLETED BEHIND"</formula>
    </cfRule>
    <cfRule type="cellIs" dxfId="824" priority="826" operator="equal">
      <formula>"AHEAD OF SCHEDULE"</formula>
    </cfRule>
    <cfRule type="cellIs" dxfId="823" priority="827" operator="equal">
      <formula>"ON SCHEDULE"</formula>
    </cfRule>
    <cfRule type="cellIs" dxfId="822" priority="828" operator="equal">
      <formula>"BEHIND SCHEDULE"</formula>
    </cfRule>
  </conditionalFormatting>
  <conditionalFormatting sqref="J57">
    <cfRule type="cellIs" dxfId="821" priority="817" operator="equal">
      <formula>"COMPLETED ON TARGET"</formula>
    </cfRule>
    <cfRule type="cellIs" dxfId="820" priority="818" operator="equal">
      <formula>"COMPLETED AHEAD"</formula>
    </cfRule>
    <cfRule type="cellIs" dxfId="819" priority="819" operator="equal">
      <formula>"COMPLETED BEHIND"</formula>
    </cfRule>
    <cfRule type="cellIs" dxfId="818" priority="820" operator="equal">
      <formula>"AHEAD OF SCHEDULE"</formula>
    </cfRule>
    <cfRule type="cellIs" dxfId="817" priority="821" operator="equal">
      <formula>"ON SCHEDULE"</formula>
    </cfRule>
    <cfRule type="cellIs" dxfId="816" priority="822" operator="equal">
      <formula>"BEHIND SCHEDULE"</formula>
    </cfRule>
  </conditionalFormatting>
  <conditionalFormatting sqref="J68">
    <cfRule type="cellIs" dxfId="815" priority="793" operator="equal">
      <formula>"COMPLETED ON TARGET"</formula>
    </cfRule>
    <cfRule type="cellIs" dxfId="814" priority="794" operator="equal">
      <formula>"COMPLETED AHEAD"</formula>
    </cfRule>
    <cfRule type="cellIs" dxfId="813" priority="795" operator="equal">
      <formula>"COMPLETED BEHIND"</formula>
    </cfRule>
    <cfRule type="cellIs" dxfId="812" priority="796" operator="equal">
      <formula>"AHEAD OF SCHEDULE"</formula>
    </cfRule>
    <cfRule type="cellIs" dxfId="811" priority="797" operator="equal">
      <formula>"ON SCHEDULE"</formula>
    </cfRule>
    <cfRule type="cellIs" dxfId="810" priority="798" operator="equal">
      <formula>"BEHIND SCHEDULE"</formula>
    </cfRule>
  </conditionalFormatting>
  <conditionalFormatting sqref="J65 J69">
    <cfRule type="cellIs" dxfId="809" priority="811" operator="equal">
      <formula>"COMPLETED ON TARGET"</formula>
    </cfRule>
    <cfRule type="cellIs" dxfId="808" priority="812" operator="equal">
      <formula>"COMPLETED AHEAD"</formula>
    </cfRule>
    <cfRule type="cellIs" dxfId="807" priority="813" operator="equal">
      <formula>"COMPLETED BEHIND"</formula>
    </cfRule>
    <cfRule type="cellIs" dxfId="806" priority="814" operator="equal">
      <formula>"AHEAD OF SCHEDULE"</formula>
    </cfRule>
    <cfRule type="cellIs" dxfId="805" priority="815" operator="equal">
      <formula>"ON SCHEDULE"</formula>
    </cfRule>
    <cfRule type="cellIs" dxfId="804" priority="816" operator="equal">
      <formula>"BEHIND SCHEDULE"</formula>
    </cfRule>
  </conditionalFormatting>
  <conditionalFormatting sqref="J66">
    <cfRule type="cellIs" dxfId="803" priority="805" operator="equal">
      <formula>"COMPLETED ON TARGET"</formula>
    </cfRule>
    <cfRule type="cellIs" dxfId="802" priority="806" operator="equal">
      <formula>"COMPLETED AHEAD"</formula>
    </cfRule>
    <cfRule type="cellIs" dxfId="801" priority="807" operator="equal">
      <formula>"COMPLETED BEHIND"</formula>
    </cfRule>
    <cfRule type="cellIs" dxfId="800" priority="808" operator="equal">
      <formula>"AHEAD OF SCHEDULE"</formula>
    </cfRule>
    <cfRule type="cellIs" dxfId="799" priority="809" operator="equal">
      <formula>"ON SCHEDULE"</formula>
    </cfRule>
    <cfRule type="cellIs" dxfId="798" priority="810" operator="equal">
      <formula>"BEHIND SCHEDULE"</formula>
    </cfRule>
  </conditionalFormatting>
  <conditionalFormatting sqref="J67">
    <cfRule type="cellIs" dxfId="797" priority="799" operator="equal">
      <formula>"COMPLETED ON TARGET"</formula>
    </cfRule>
    <cfRule type="cellIs" dxfId="796" priority="800" operator="equal">
      <formula>"COMPLETED AHEAD"</formula>
    </cfRule>
    <cfRule type="cellIs" dxfId="795" priority="801" operator="equal">
      <formula>"COMPLETED BEHIND"</formula>
    </cfRule>
    <cfRule type="cellIs" dxfId="794" priority="802" operator="equal">
      <formula>"AHEAD OF SCHEDULE"</formula>
    </cfRule>
    <cfRule type="cellIs" dxfId="793" priority="803" operator="equal">
      <formula>"ON SCHEDULE"</formula>
    </cfRule>
    <cfRule type="cellIs" dxfId="792" priority="804" operator="equal">
      <formula>"BEHIND SCHEDULE"</formula>
    </cfRule>
  </conditionalFormatting>
  <conditionalFormatting sqref="J64">
    <cfRule type="cellIs" dxfId="791" priority="787" operator="equal">
      <formula>"COMPLETED ON TARGET"</formula>
    </cfRule>
    <cfRule type="cellIs" dxfId="790" priority="788" operator="equal">
      <formula>"COMPLETED AHEAD"</formula>
    </cfRule>
    <cfRule type="cellIs" dxfId="789" priority="789" operator="equal">
      <formula>"COMPLETED BEHIND"</formula>
    </cfRule>
    <cfRule type="cellIs" dxfId="788" priority="790" operator="equal">
      <formula>"AHEAD OF SCHEDULE"</formula>
    </cfRule>
    <cfRule type="cellIs" dxfId="787" priority="791" operator="equal">
      <formula>"ON SCHEDULE"</formula>
    </cfRule>
    <cfRule type="cellIs" dxfId="786" priority="792" operator="equal">
      <formula>"BEHIND SCHEDULE"</formula>
    </cfRule>
  </conditionalFormatting>
  <conditionalFormatting sqref="J106:J107">
    <cfRule type="cellIs" dxfId="785" priority="781" operator="equal">
      <formula>"COMPLETED ON TARGET"</formula>
    </cfRule>
    <cfRule type="cellIs" dxfId="784" priority="782" operator="equal">
      <formula>"COMPLETED AHEAD"</formula>
    </cfRule>
    <cfRule type="cellIs" dxfId="783" priority="783" operator="equal">
      <formula>"COMPLETED BEHIND"</formula>
    </cfRule>
    <cfRule type="cellIs" dxfId="782" priority="784" operator="equal">
      <formula>"AHEAD OF SCHEDULE"</formula>
    </cfRule>
    <cfRule type="cellIs" dxfId="781" priority="785" operator="equal">
      <formula>"ON SCHEDULE"</formula>
    </cfRule>
    <cfRule type="cellIs" dxfId="780" priority="786" operator="equal">
      <formula>"BEHIND SCHEDULE"</formula>
    </cfRule>
  </conditionalFormatting>
  <conditionalFormatting sqref="J108">
    <cfRule type="cellIs" dxfId="779" priority="775" operator="equal">
      <formula>"COMPLETED ON TARGET"</formula>
    </cfRule>
    <cfRule type="cellIs" dxfId="778" priority="776" operator="equal">
      <formula>"COMPLETED AHEAD"</formula>
    </cfRule>
    <cfRule type="cellIs" dxfId="777" priority="777" operator="equal">
      <formula>"COMPLETED BEHIND"</formula>
    </cfRule>
    <cfRule type="cellIs" dxfId="776" priority="778" operator="equal">
      <formula>"AHEAD OF SCHEDULE"</formula>
    </cfRule>
    <cfRule type="cellIs" dxfId="775" priority="779" operator="equal">
      <formula>"ON SCHEDULE"</formula>
    </cfRule>
    <cfRule type="cellIs" dxfId="774" priority="780" operator="equal">
      <formula>"BEHIND SCHEDULE"</formula>
    </cfRule>
  </conditionalFormatting>
  <conditionalFormatting sqref="K6 K77:K87 K129">
    <cfRule type="cellIs" dxfId="773" priority="772" operator="equal">
      <formula>"AHEAD OF SCHEDULE"</formula>
    </cfRule>
    <cfRule type="cellIs" dxfId="772" priority="773" operator="equal">
      <formula>"ON SCHEDULE"</formula>
    </cfRule>
    <cfRule type="containsText" dxfId="771" priority="774" operator="containsText" text="BEHIND SCHEDULE">
      <formula>NOT(ISERROR(SEARCH("BEHIND SCHEDULE",K6)))</formula>
    </cfRule>
  </conditionalFormatting>
  <conditionalFormatting sqref="K2 K5:K6 K129">
    <cfRule type="containsText" dxfId="770" priority="769" operator="containsText" text="COMPLETED ON TARGET">
      <formula>NOT(ISERROR(SEARCH("COMPLETED ON TARGET",K2)))</formula>
    </cfRule>
    <cfRule type="containsText" dxfId="769" priority="770" operator="containsText" text="COMPLETED AHEAD">
      <formula>NOT(ISERROR(SEARCH("COMPLETED AHEAD",K2)))</formula>
    </cfRule>
    <cfRule type="cellIs" dxfId="768" priority="771" operator="equal">
      <formula>"COMPLETED BEHIND"</formula>
    </cfRule>
  </conditionalFormatting>
  <conditionalFormatting sqref="K56 K58:K59 K75 K91:K105">
    <cfRule type="cellIs" dxfId="767" priority="763" operator="equal">
      <formula>"COMPLETED ON TARGET"</formula>
    </cfRule>
    <cfRule type="cellIs" dxfId="766" priority="764" operator="equal">
      <formula>"COMPLETED AHEAD"</formula>
    </cfRule>
    <cfRule type="cellIs" dxfId="765" priority="765" operator="equal">
      <formula>"COMPLETED BEHIND"</formula>
    </cfRule>
    <cfRule type="cellIs" dxfId="764" priority="766" operator="equal">
      <formula>"AHEAD OF SCHEDULE"</formula>
    </cfRule>
    <cfRule type="cellIs" dxfId="763" priority="767" operator="equal">
      <formula>"ON SCHEDULE"</formula>
    </cfRule>
    <cfRule type="cellIs" dxfId="762" priority="768" operator="equal">
      <formula>"BEHIND SCHEDULE"</formula>
    </cfRule>
  </conditionalFormatting>
  <conditionalFormatting sqref="K52">
    <cfRule type="cellIs" dxfId="761" priority="757" operator="equal">
      <formula>"COMPLETED ON TARGET"</formula>
    </cfRule>
    <cfRule type="cellIs" dxfId="760" priority="758" operator="equal">
      <formula>"COMPLETED AHEAD"</formula>
    </cfRule>
    <cfRule type="cellIs" dxfId="759" priority="759" operator="equal">
      <formula>"COMPLETED BEHIND"</formula>
    </cfRule>
    <cfRule type="cellIs" dxfId="758" priority="760" operator="equal">
      <formula>"AHEAD OF SCHEDULE"</formula>
    </cfRule>
    <cfRule type="cellIs" dxfId="757" priority="761" operator="equal">
      <formula>"ON SCHEDULE"</formula>
    </cfRule>
    <cfRule type="cellIs" dxfId="756" priority="762" operator="equal">
      <formula>"BEHIND SCHEDULE"</formula>
    </cfRule>
  </conditionalFormatting>
  <conditionalFormatting sqref="K53">
    <cfRule type="cellIs" dxfId="755" priority="751" operator="equal">
      <formula>"COMPLETED ON TARGET"</formula>
    </cfRule>
    <cfRule type="cellIs" dxfId="754" priority="752" operator="equal">
      <formula>"COMPLETED AHEAD"</formula>
    </cfRule>
    <cfRule type="cellIs" dxfId="753" priority="753" operator="equal">
      <formula>"COMPLETED BEHIND"</formula>
    </cfRule>
    <cfRule type="cellIs" dxfId="752" priority="754" operator="equal">
      <formula>"AHEAD OF SCHEDULE"</formula>
    </cfRule>
    <cfRule type="cellIs" dxfId="751" priority="755" operator="equal">
      <formula>"ON SCHEDULE"</formula>
    </cfRule>
    <cfRule type="cellIs" dxfId="750" priority="756" operator="equal">
      <formula>"BEHIND SCHEDULE"</formula>
    </cfRule>
  </conditionalFormatting>
  <conditionalFormatting sqref="K55">
    <cfRule type="cellIs" dxfId="749" priority="745" operator="equal">
      <formula>"COMPLETED ON TARGET"</formula>
    </cfRule>
    <cfRule type="cellIs" dxfId="748" priority="746" operator="equal">
      <formula>"COMPLETED AHEAD"</formula>
    </cfRule>
    <cfRule type="cellIs" dxfId="747" priority="747" operator="equal">
      <formula>"COMPLETED BEHIND"</formula>
    </cfRule>
    <cfRule type="cellIs" dxfId="746" priority="748" operator="equal">
      <formula>"AHEAD OF SCHEDULE"</formula>
    </cfRule>
    <cfRule type="cellIs" dxfId="745" priority="749" operator="equal">
      <formula>"ON SCHEDULE"</formula>
    </cfRule>
    <cfRule type="cellIs" dxfId="744" priority="750" operator="equal">
      <formula>"BEHIND SCHEDULE"</formula>
    </cfRule>
  </conditionalFormatting>
  <conditionalFormatting sqref="K54">
    <cfRule type="cellIs" dxfId="743" priority="739" operator="equal">
      <formula>"COMPLETED ON TARGET"</formula>
    </cfRule>
    <cfRule type="cellIs" dxfId="742" priority="740" operator="equal">
      <formula>"COMPLETED AHEAD"</formula>
    </cfRule>
    <cfRule type="cellIs" dxfId="741" priority="741" operator="equal">
      <formula>"COMPLETED BEHIND"</formula>
    </cfRule>
    <cfRule type="cellIs" dxfId="740" priority="742" operator="equal">
      <formula>"AHEAD OF SCHEDULE"</formula>
    </cfRule>
    <cfRule type="cellIs" dxfId="739" priority="743" operator="equal">
      <formula>"ON SCHEDULE"</formula>
    </cfRule>
    <cfRule type="cellIs" dxfId="738" priority="744" operator="equal">
      <formula>"BEHIND SCHEDULE"</formula>
    </cfRule>
  </conditionalFormatting>
  <conditionalFormatting sqref="K57">
    <cfRule type="cellIs" dxfId="737" priority="733" operator="equal">
      <formula>"COMPLETED ON TARGET"</formula>
    </cfRule>
    <cfRule type="cellIs" dxfId="736" priority="734" operator="equal">
      <formula>"COMPLETED AHEAD"</formula>
    </cfRule>
    <cfRule type="cellIs" dxfId="735" priority="735" operator="equal">
      <formula>"COMPLETED BEHIND"</formula>
    </cfRule>
    <cfRule type="cellIs" dxfId="734" priority="736" operator="equal">
      <formula>"AHEAD OF SCHEDULE"</formula>
    </cfRule>
    <cfRule type="cellIs" dxfId="733" priority="737" operator="equal">
      <formula>"ON SCHEDULE"</formula>
    </cfRule>
    <cfRule type="cellIs" dxfId="732" priority="738" operator="equal">
      <formula>"BEHIND SCHEDULE"</formula>
    </cfRule>
  </conditionalFormatting>
  <conditionalFormatting sqref="K68">
    <cfRule type="cellIs" dxfId="731" priority="709" operator="equal">
      <formula>"COMPLETED ON TARGET"</formula>
    </cfRule>
    <cfRule type="cellIs" dxfId="730" priority="710" operator="equal">
      <formula>"COMPLETED AHEAD"</formula>
    </cfRule>
    <cfRule type="cellIs" dxfId="729" priority="711" operator="equal">
      <formula>"COMPLETED BEHIND"</formula>
    </cfRule>
    <cfRule type="cellIs" dxfId="728" priority="712" operator="equal">
      <formula>"AHEAD OF SCHEDULE"</formula>
    </cfRule>
    <cfRule type="cellIs" dxfId="727" priority="713" operator="equal">
      <formula>"ON SCHEDULE"</formula>
    </cfRule>
    <cfRule type="cellIs" dxfId="726" priority="714" operator="equal">
      <formula>"BEHIND SCHEDULE"</formula>
    </cfRule>
  </conditionalFormatting>
  <conditionalFormatting sqref="K65 K69">
    <cfRule type="cellIs" dxfId="725" priority="727" operator="equal">
      <formula>"COMPLETED ON TARGET"</formula>
    </cfRule>
    <cfRule type="cellIs" dxfId="724" priority="728" operator="equal">
      <formula>"COMPLETED AHEAD"</formula>
    </cfRule>
    <cfRule type="cellIs" dxfId="723" priority="729" operator="equal">
      <formula>"COMPLETED BEHIND"</formula>
    </cfRule>
    <cfRule type="cellIs" dxfId="722" priority="730" operator="equal">
      <formula>"AHEAD OF SCHEDULE"</formula>
    </cfRule>
    <cfRule type="cellIs" dxfId="721" priority="731" operator="equal">
      <formula>"ON SCHEDULE"</formula>
    </cfRule>
    <cfRule type="cellIs" dxfId="720" priority="732" operator="equal">
      <formula>"BEHIND SCHEDULE"</formula>
    </cfRule>
  </conditionalFormatting>
  <conditionalFormatting sqref="K66">
    <cfRule type="cellIs" dxfId="719" priority="721" operator="equal">
      <formula>"COMPLETED ON TARGET"</formula>
    </cfRule>
    <cfRule type="cellIs" dxfId="718" priority="722" operator="equal">
      <formula>"COMPLETED AHEAD"</formula>
    </cfRule>
    <cfRule type="cellIs" dxfId="717" priority="723" operator="equal">
      <formula>"COMPLETED BEHIND"</formula>
    </cfRule>
    <cfRule type="cellIs" dxfId="716" priority="724" operator="equal">
      <formula>"AHEAD OF SCHEDULE"</formula>
    </cfRule>
    <cfRule type="cellIs" dxfId="715" priority="725" operator="equal">
      <formula>"ON SCHEDULE"</formula>
    </cfRule>
    <cfRule type="cellIs" dxfId="714" priority="726" operator="equal">
      <formula>"BEHIND SCHEDULE"</formula>
    </cfRule>
  </conditionalFormatting>
  <conditionalFormatting sqref="K67">
    <cfRule type="cellIs" dxfId="713" priority="715" operator="equal">
      <formula>"COMPLETED ON TARGET"</formula>
    </cfRule>
    <cfRule type="cellIs" dxfId="712" priority="716" operator="equal">
      <formula>"COMPLETED AHEAD"</formula>
    </cfRule>
    <cfRule type="cellIs" dxfId="711" priority="717" operator="equal">
      <formula>"COMPLETED BEHIND"</formula>
    </cfRule>
    <cfRule type="cellIs" dxfId="710" priority="718" operator="equal">
      <formula>"AHEAD OF SCHEDULE"</formula>
    </cfRule>
    <cfRule type="cellIs" dxfId="709" priority="719" operator="equal">
      <formula>"ON SCHEDULE"</formula>
    </cfRule>
    <cfRule type="cellIs" dxfId="708" priority="720" operator="equal">
      <formula>"BEHIND SCHEDULE"</formula>
    </cfRule>
  </conditionalFormatting>
  <conditionalFormatting sqref="K64">
    <cfRule type="cellIs" dxfId="707" priority="703" operator="equal">
      <formula>"COMPLETED ON TARGET"</formula>
    </cfRule>
    <cfRule type="cellIs" dxfId="706" priority="704" operator="equal">
      <formula>"COMPLETED AHEAD"</formula>
    </cfRule>
    <cfRule type="cellIs" dxfId="705" priority="705" operator="equal">
      <formula>"COMPLETED BEHIND"</formula>
    </cfRule>
    <cfRule type="cellIs" dxfId="704" priority="706" operator="equal">
      <formula>"AHEAD OF SCHEDULE"</formula>
    </cfRule>
    <cfRule type="cellIs" dxfId="703" priority="707" operator="equal">
      <formula>"ON SCHEDULE"</formula>
    </cfRule>
    <cfRule type="cellIs" dxfId="702" priority="708" operator="equal">
      <formula>"BEHIND SCHEDULE"</formula>
    </cfRule>
  </conditionalFormatting>
  <conditionalFormatting sqref="K106:K107">
    <cfRule type="cellIs" dxfId="701" priority="697" operator="equal">
      <formula>"COMPLETED ON TARGET"</formula>
    </cfRule>
    <cfRule type="cellIs" dxfId="700" priority="698" operator="equal">
      <formula>"COMPLETED AHEAD"</formula>
    </cfRule>
    <cfRule type="cellIs" dxfId="699" priority="699" operator="equal">
      <formula>"COMPLETED BEHIND"</formula>
    </cfRule>
    <cfRule type="cellIs" dxfId="698" priority="700" operator="equal">
      <formula>"AHEAD OF SCHEDULE"</formula>
    </cfRule>
    <cfRule type="cellIs" dxfId="697" priority="701" operator="equal">
      <formula>"ON SCHEDULE"</formula>
    </cfRule>
    <cfRule type="cellIs" dxfId="696" priority="702" operator="equal">
      <formula>"BEHIND SCHEDULE"</formula>
    </cfRule>
  </conditionalFormatting>
  <conditionalFormatting sqref="K108">
    <cfRule type="cellIs" dxfId="695" priority="691" operator="equal">
      <formula>"COMPLETED ON TARGET"</formula>
    </cfRule>
    <cfRule type="cellIs" dxfId="694" priority="692" operator="equal">
      <formula>"COMPLETED AHEAD"</formula>
    </cfRule>
    <cfRule type="cellIs" dxfId="693" priority="693" operator="equal">
      <formula>"COMPLETED BEHIND"</formula>
    </cfRule>
    <cfRule type="cellIs" dxfId="692" priority="694" operator="equal">
      <formula>"AHEAD OF SCHEDULE"</formula>
    </cfRule>
    <cfRule type="cellIs" dxfId="691" priority="695" operator="equal">
      <formula>"ON SCHEDULE"</formula>
    </cfRule>
    <cfRule type="cellIs" dxfId="690" priority="696" operator="equal">
      <formula>"BEHIND SCHEDULE"</formula>
    </cfRule>
  </conditionalFormatting>
  <conditionalFormatting sqref="L6 L77:L87 L129">
    <cfRule type="cellIs" dxfId="689" priority="688" operator="equal">
      <formula>"AHEAD OF SCHEDULE"</formula>
    </cfRule>
    <cfRule type="cellIs" dxfId="688" priority="689" operator="equal">
      <formula>"ON SCHEDULE"</formula>
    </cfRule>
    <cfRule type="containsText" dxfId="687" priority="690" operator="containsText" text="BEHIND SCHEDULE">
      <formula>NOT(ISERROR(SEARCH("BEHIND SCHEDULE",L6)))</formula>
    </cfRule>
  </conditionalFormatting>
  <conditionalFormatting sqref="L2 L5:L6 L129">
    <cfRule type="containsText" dxfId="686" priority="685" operator="containsText" text="COMPLETED ON TARGET">
      <formula>NOT(ISERROR(SEARCH("COMPLETED ON TARGET",L2)))</formula>
    </cfRule>
    <cfRule type="containsText" dxfId="685" priority="686" operator="containsText" text="COMPLETED AHEAD">
      <formula>NOT(ISERROR(SEARCH("COMPLETED AHEAD",L2)))</formula>
    </cfRule>
    <cfRule type="cellIs" dxfId="684" priority="687" operator="equal">
      <formula>"COMPLETED BEHIND"</formula>
    </cfRule>
  </conditionalFormatting>
  <conditionalFormatting sqref="L56 L58:L59 L75 L91:L105">
    <cfRule type="cellIs" dxfId="683" priority="679" operator="equal">
      <formula>"COMPLETED ON TARGET"</formula>
    </cfRule>
    <cfRule type="cellIs" dxfId="682" priority="680" operator="equal">
      <formula>"COMPLETED AHEAD"</formula>
    </cfRule>
    <cfRule type="cellIs" dxfId="681" priority="681" operator="equal">
      <formula>"COMPLETED BEHIND"</formula>
    </cfRule>
    <cfRule type="cellIs" dxfId="680" priority="682" operator="equal">
      <formula>"AHEAD OF SCHEDULE"</formula>
    </cfRule>
    <cfRule type="cellIs" dxfId="679" priority="683" operator="equal">
      <formula>"ON SCHEDULE"</formula>
    </cfRule>
    <cfRule type="cellIs" dxfId="678" priority="684" operator="equal">
      <formula>"BEHIND SCHEDULE"</formula>
    </cfRule>
  </conditionalFormatting>
  <conditionalFormatting sqref="L52">
    <cfRule type="cellIs" dxfId="677" priority="673" operator="equal">
      <formula>"COMPLETED ON TARGET"</formula>
    </cfRule>
    <cfRule type="cellIs" dxfId="676" priority="674" operator="equal">
      <formula>"COMPLETED AHEAD"</formula>
    </cfRule>
    <cfRule type="cellIs" dxfId="675" priority="675" operator="equal">
      <formula>"COMPLETED BEHIND"</formula>
    </cfRule>
    <cfRule type="cellIs" dxfId="674" priority="676" operator="equal">
      <formula>"AHEAD OF SCHEDULE"</formula>
    </cfRule>
    <cfRule type="cellIs" dxfId="673" priority="677" operator="equal">
      <formula>"ON SCHEDULE"</formula>
    </cfRule>
    <cfRule type="cellIs" dxfId="672" priority="678" operator="equal">
      <formula>"BEHIND SCHEDULE"</formula>
    </cfRule>
  </conditionalFormatting>
  <conditionalFormatting sqref="L53">
    <cfRule type="cellIs" dxfId="671" priority="667" operator="equal">
      <formula>"COMPLETED ON TARGET"</formula>
    </cfRule>
    <cfRule type="cellIs" dxfId="670" priority="668" operator="equal">
      <formula>"COMPLETED AHEAD"</formula>
    </cfRule>
    <cfRule type="cellIs" dxfId="669" priority="669" operator="equal">
      <formula>"COMPLETED BEHIND"</formula>
    </cfRule>
    <cfRule type="cellIs" dxfId="668" priority="670" operator="equal">
      <formula>"AHEAD OF SCHEDULE"</formula>
    </cfRule>
    <cfRule type="cellIs" dxfId="667" priority="671" operator="equal">
      <formula>"ON SCHEDULE"</formula>
    </cfRule>
    <cfRule type="cellIs" dxfId="666" priority="672" operator="equal">
      <formula>"BEHIND SCHEDULE"</formula>
    </cfRule>
  </conditionalFormatting>
  <conditionalFormatting sqref="L55">
    <cfRule type="cellIs" dxfId="665" priority="661" operator="equal">
      <formula>"COMPLETED ON TARGET"</formula>
    </cfRule>
    <cfRule type="cellIs" dxfId="664" priority="662" operator="equal">
      <formula>"COMPLETED AHEAD"</formula>
    </cfRule>
    <cfRule type="cellIs" dxfId="663" priority="663" operator="equal">
      <formula>"COMPLETED BEHIND"</formula>
    </cfRule>
    <cfRule type="cellIs" dxfId="662" priority="664" operator="equal">
      <formula>"AHEAD OF SCHEDULE"</formula>
    </cfRule>
    <cfRule type="cellIs" dxfId="661" priority="665" operator="equal">
      <formula>"ON SCHEDULE"</formula>
    </cfRule>
    <cfRule type="cellIs" dxfId="660" priority="666" operator="equal">
      <formula>"BEHIND SCHEDULE"</formula>
    </cfRule>
  </conditionalFormatting>
  <conditionalFormatting sqref="L54">
    <cfRule type="cellIs" dxfId="659" priority="655" operator="equal">
      <formula>"COMPLETED ON TARGET"</formula>
    </cfRule>
    <cfRule type="cellIs" dxfId="658" priority="656" operator="equal">
      <formula>"COMPLETED AHEAD"</formula>
    </cfRule>
    <cfRule type="cellIs" dxfId="657" priority="657" operator="equal">
      <formula>"COMPLETED BEHIND"</formula>
    </cfRule>
    <cfRule type="cellIs" dxfId="656" priority="658" operator="equal">
      <formula>"AHEAD OF SCHEDULE"</formula>
    </cfRule>
    <cfRule type="cellIs" dxfId="655" priority="659" operator="equal">
      <formula>"ON SCHEDULE"</formula>
    </cfRule>
    <cfRule type="cellIs" dxfId="654" priority="660" operator="equal">
      <formula>"BEHIND SCHEDULE"</formula>
    </cfRule>
  </conditionalFormatting>
  <conditionalFormatting sqref="L57">
    <cfRule type="cellIs" dxfId="653" priority="649" operator="equal">
      <formula>"COMPLETED ON TARGET"</formula>
    </cfRule>
    <cfRule type="cellIs" dxfId="652" priority="650" operator="equal">
      <formula>"COMPLETED AHEAD"</formula>
    </cfRule>
    <cfRule type="cellIs" dxfId="651" priority="651" operator="equal">
      <formula>"COMPLETED BEHIND"</formula>
    </cfRule>
    <cfRule type="cellIs" dxfId="650" priority="652" operator="equal">
      <formula>"AHEAD OF SCHEDULE"</formula>
    </cfRule>
    <cfRule type="cellIs" dxfId="649" priority="653" operator="equal">
      <formula>"ON SCHEDULE"</formula>
    </cfRule>
    <cfRule type="cellIs" dxfId="648" priority="654" operator="equal">
      <formula>"BEHIND SCHEDULE"</formula>
    </cfRule>
  </conditionalFormatting>
  <conditionalFormatting sqref="L68">
    <cfRule type="cellIs" dxfId="647" priority="625" operator="equal">
      <formula>"COMPLETED ON TARGET"</formula>
    </cfRule>
    <cfRule type="cellIs" dxfId="646" priority="626" operator="equal">
      <formula>"COMPLETED AHEAD"</formula>
    </cfRule>
    <cfRule type="cellIs" dxfId="645" priority="627" operator="equal">
      <formula>"COMPLETED BEHIND"</formula>
    </cfRule>
    <cfRule type="cellIs" dxfId="644" priority="628" operator="equal">
      <formula>"AHEAD OF SCHEDULE"</formula>
    </cfRule>
    <cfRule type="cellIs" dxfId="643" priority="629" operator="equal">
      <formula>"ON SCHEDULE"</formula>
    </cfRule>
    <cfRule type="cellIs" dxfId="642" priority="630" operator="equal">
      <formula>"BEHIND SCHEDULE"</formula>
    </cfRule>
  </conditionalFormatting>
  <conditionalFormatting sqref="L65 L69">
    <cfRule type="cellIs" dxfId="641" priority="643" operator="equal">
      <formula>"COMPLETED ON TARGET"</formula>
    </cfRule>
    <cfRule type="cellIs" dxfId="640" priority="644" operator="equal">
      <formula>"COMPLETED AHEAD"</formula>
    </cfRule>
    <cfRule type="cellIs" dxfId="639" priority="645" operator="equal">
      <formula>"COMPLETED BEHIND"</formula>
    </cfRule>
    <cfRule type="cellIs" dxfId="638" priority="646" operator="equal">
      <formula>"AHEAD OF SCHEDULE"</formula>
    </cfRule>
    <cfRule type="cellIs" dxfId="637" priority="647" operator="equal">
      <formula>"ON SCHEDULE"</formula>
    </cfRule>
    <cfRule type="cellIs" dxfId="636" priority="648" operator="equal">
      <formula>"BEHIND SCHEDULE"</formula>
    </cfRule>
  </conditionalFormatting>
  <conditionalFormatting sqref="L66">
    <cfRule type="cellIs" dxfId="635" priority="637" operator="equal">
      <formula>"COMPLETED ON TARGET"</formula>
    </cfRule>
    <cfRule type="cellIs" dxfId="634" priority="638" operator="equal">
      <formula>"COMPLETED AHEAD"</formula>
    </cfRule>
    <cfRule type="cellIs" dxfId="633" priority="639" operator="equal">
      <formula>"COMPLETED BEHIND"</formula>
    </cfRule>
    <cfRule type="cellIs" dxfId="632" priority="640" operator="equal">
      <formula>"AHEAD OF SCHEDULE"</formula>
    </cfRule>
    <cfRule type="cellIs" dxfId="631" priority="641" operator="equal">
      <formula>"ON SCHEDULE"</formula>
    </cfRule>
    <cfRule type="cellIs" dxfId="630" priority="642" operator="equal">
      <formula>"BEHIND SCHEDULE"</formula>
    </cfRule>
  </conditionalFormatting>
  <conditionalFormatting sqref="L67">
    <cfRule type="cellIs" dxfId="629" priority="631" operator="equal">
      <formula>"COMPLETED ON TARGET"</formula>
    </cfRule>
    <cfRule type="cellIs" dxfId="628" priority="632" operator="equal">
      <formula>"COMPLETED AHEAD"</formula>
    </cfRule>
    <cfRule type="cellIs" dxfId="627" priority="633" operator="equal">
      <formula>"COMPLETED BEHIND"</formula>
    </cfRule>
    <cfRule type="cellIs" dxfId="626" priority="634" operator="equal">
      <formula>"AHEAD OF SCHEDULE"</formula>
    </cfRule>
    <cfRule type="cellIs" dxfId="625" priority="635" operator="equal">
      <formula>"ON SCHEDULE"</formula>
    </cfRule>
    <cfRule type="cellIs" dxfId="624" priority="636" operator="equal">
      <formula>"BEHIND SCHEDULE"</formula>
    </cfRule>
  </conditionalFormatting>
  <conditionalFormatting sqref="L64">
    <cfRule type="cellIs" dxfId="623" priority="619" operator="equal">
      <formula>"COMPLETED ON TARGET"</formula>
    </cfRule>
    <cfRule type="cellIs" dxfId="622" priority="620" operator="equal">
      <formula>"COMPLETED AHEAD"</formula>
    </cfRule>
    <cfRule type="cellIs" dxfId="621" priority="621" operator="equal">
      <formula>"COMPLETED BEHIND"</formula>
    </cfRule>
    <cfRule type="cellIs" dxfId="620" priority="622" operator="equal">
      <formula>"AHEAD OF SCHEDULE"</formula>
    </cfRule>
    <cfRule type="cellIs" dxfId="619" priority="623" operator="equal">
      <formula>"ON SCHEDULE"</formula>
    </cfRule>
    <cfRule type="cellIs" dxfId="618" priority="624" operator="equal">
      <formula>"BEHIND SCHEDULE"</formula>
    </cfRule>
  </conditionalFormatting>
  <conditionalFormatting sqref="L106:L107">
    <cfRule type="cellIs" dxfId="617" priority="613" operator="equal">
      <formula>"COMPLETED ON TARGET"</formula>
    </cfRule>
    <cfRule type="cellIs" dxfId="616" priority="614" operator="equal">
      <formula>"COMPLETED AHEAD"</formula>
    </cfRule>
    <cfRule type="cellIs" dxfId="615" priority="615" operator="equal">
      <formula>"COMPLETED BEHIND"</formula>
    </cfRule>
    <cfRule type="cellIs" dxfId="614" priority="616" operator="equal">
      <formula>"AHEAD OF SCHEDULE"</formula>
    </cfRule>
    <cfRule type="cellIs" dxfId="613" priority="617" operator="equal">
      <formula>"ON SCHEDULE"</formula>
    </cfRule>
    <cfRule type="cellIs" dxfId="612" priority="618" operator="equal">
      <formula>"BEHIND SCHEDULE"</formula>
    </cfRule>
  </conditionalFormatting>
  <conditionalFormatting sqref="L108">
    <cfRule type="cellIs" dxfId="611" priority="607" operator="equal">
      <formula>"COMPLETED ON TARGET"</formula>
    </cfRule>
    <cfRule type="cellIs" dxfId="610" priority="608" operator="equal">
      <formula>"COMPLETED AHEAD"</formula>
    </cfRule>
    <cfRule type="cellIs" dxfId="609" priority="609" operator="equal">
      <formula>"COMPLETED BEHIND"</formula>
    </cfRule>
    <cfRule type="cellIs" dxfId="608" priority="610" operator="equal">
      <formula>"AHEAD OF SCHEDULE"</formula>
    </cfRule>
    <cfRule type="cellIs" dxfId="607" priority="611" operator="equal">
      <formula>"ON SCHEDULE"</formula>
    </cfRule>
    <cfRule type="cellIs" dxfId="606" priority="612" operator="equal">
      <formula>"BEHIND SCHEDULE"</formula>
    </cfRule>
  </conditionalFormatting>
  <conditionalFormatting sqref="M6:R6 M77:R87 M129:R129">
    <cfRule type="cellIs" dxfId="605" priority="604" operator="equal">
      <formula>"AHEAD OF SCHEDULE"</formula>
    </cfRule>
    <cfRule type="cellIs" dxfId="604" priority="605" operator="equal">
      <formula>"ON SCHEDULE"</formula>
    </cfRule>
    <cfRule type="containsText" dxfId="603" priority="606" operator="containsText" text="BEHIND SCHEDULE">
      <formula>NOT(ISERROR(SEARCH("BEHIND SCHEDULE",M6)))</formula>
    </cfRule>
  </conditionalFormatting>
  <conditionalFormatting sqref="M2:R2 M5:R6 M129:R129">
    <cfRule type="containsText" dxfId="602" priority="601" operator="containsText" text="COMPLETED ON TARGET">
      <formula>NOT(ISERROR(SEARCH("COMPLETED ON TARGET",M2)))</formula>
    </cfRule>
    <cfRule type="containsText" dxfId="601" priority="602" operator="containsText" text="COMPLETED AHEAD">
      <formula>NOT(ISERROR(SEARCH("COMPLETED AHEAD",M2)))</formula>
    </cfRule>
    <cfRule type="cellIs" dxfId="600" priority="603" operator="equal">
      <formula>"COMPLETED BEHIND"</formula>
    </cfRule>
  </conditionalFormatting>
  <conditionalFormatting sqref="M56:R56 M58:R59 M75:R75 M91:R105">
    <cfRule type="cellIs" dxfId="599" priority="595" operator="equal">
      <formula>"COMPLETED ON TARGET"</formula>
    </cfRule>
    <cfRule type="cellIs" dxfId="598" priority="596" operator="equal">
      <formula>"COMPLETED AHEAD"</formula>
    </cfRule>
    <cfRule type="cellIs" dxfId="597" priority="597" operator="equal">
      <formula>"COMPLETED BEHIND"</formula>
    </cfRule>
    <cfRule type="cellIs" dxfId="596" priority="598" operator="equal">
      <formula>"AHEAD OF SCHEDULE"</formula>
    </cfRule>
    <cfRule type="cellIs" dxfId="595" priority="599" operator="equal">
      <formula>"ON SCHEDULE"</formula>
    </cfRule>
    <cfRule type="cellIs" dxfId="594" priority="600" operator="equal">
      <formula>"BEHIND SCHEDULE"</formula>
    </cfRule>
  </conditionalFormatting>
  <conditionalFormatting sqref="M52:R52">
    <cfRule type="cellIs" dxfId="593" priority="589" operator="equal">
      <formula>"COMPLETED ON TARGET"</formula>
    </cfRule>
    <cfRule type="cellIs" dxfId="592" priority="590" operator="equal">
      <formula>"COMPLETED AHEAD"</formula>
    </cfRule>
    <cfRule type="cellIs" dxfId="591" priority="591" operator="equal">
      <formula>"COMPLETED BEHIND"</formula>
    </cfRule>
    <cfRule type="cellIs" dxfId="590" priority="592" operator="equal">
      <formula>"AHEAD OF SCHEDULE"</formula>
    </cfRule>
    <cfRule type="cellIs" dxfId="589" priority="593" operator="equal">
      <formula>"ON SCHEDULE"</formula>
    </cfRule>
    <cfRule type="cellIs" dxfId="588" priority="594" operator="equal">
      <formula>"BEHIND SCHEDULE"</formula>
    </cfRule>
  </conditionalFormatting>
  <conditionalFormatting sqref="M53:R53">
    <cfRule type="cellIs" dxfId="587" priority="583" operator="equal">
      <formula>"COMPLETED ON TARGET"</formula>
    </cfRule>
    <cfRule type="cellIs" dxfId="586" priority="584" operator="equal">
      <formula>"COMPLETED AHEAD"</formula>
    </cfRule>
    <cfRule type="cellIs" dxfId="585" priority="585" operator="equal">
      <formula>"COMPLETED BEHIND"</formula>
    </cfRule>
    <cfRule type="cellIs" dxfId="584" priority="586" operator="equal">
      <formula>"AHEAD OF SCHEDULE"</formula>
    </cfRule>
    <cfRule type="cellIs" dxfId="583" priority="587" operator="equal">
      <formula>"ON SCHEDULE"</formula>
    </cfRule>
    <cfRule type="cellIs" dxfId="582" priority="588" operator="equal">
      <formula>"BEHIND SCHEDULE"</formula>
    </cfRule>
  </conditionalFormatting>
  <conditionalFormatting sqref="M55:R55">
    <cfRule type="cellIs" dxfId="581" priority="577" operator="equal">
      <formula>"COMPLETED ON TARGET"</formula>
    </cfRule>
    <cfRule type="cellIs" dxfId="580" priority="578" operator="equal">
      <formula>"COMPLETED AHEAD"</formula>
    </cfRule>
    <cfRule type="cellIs" dxfId="579" priority="579" operator="equal">
      <formula>"COMPLETED BEHIND"</formula>
    </cfRule>
    <cfRule type="cellIs" dxfId="578" priority="580" operator="equal">
      <formula>"AHEAD OF SCHEDULE"</formula>
    </cfRule>
    <cfRule type="cellIs" dxfId="577" priority="581" operator="equal">
      <formula>"ON SCHEDULE"</formula>
    </cfRule>
    <cfRule type="cellIs" dxfId="576" priority="582" operator="equal">
      <formula>"BEHIND SCHEDULE"</formula>
    </cfRule>
  </conditionalFormatting>
  <conditionalFormatting sqref="M54:R54">
    <cfRule type="cellIs" dxfId="575" priority="571" operator="equal">
      <formula>"COMPLETED ON TARGET"</formula>
    </cfRule>
    <cfRule type="cellIs" dxfId="574" priority="572" operator="equal">
      <formula>"COMPLETED AHEAD"</formula>
    </cfRule>
    <cfRule type="cellIs" dxfId="573" priority="573" operator="equal">
      <formula>"COMPLETED BEHIND"</formula>
    </cfRule>
    <cfRule type="cellIs" dxfId="572" priority="574" operator="equal">
      <formula>"AHEAD OF SCHEDULE"</formula>
    </cfRule>
    <cfRule type="cellIs" dxfId="571" priority="575" operator="equal">
      <formula>"ON SCHEDULE"</formula>
    </cfRule>
    <cfRule type="cellIs" dxfId="570" priority="576" operator="equal">
      <formula>"BEHIND SCHEDULE"</formula>
    </cfRule>
  </conditionalFormatting>
  <conditionalFormatting sqref="M57:R57">
    <cfRule type="cellIs" dxfId="569" priority="565" operator="equal">
      <formula>"COMPLETED ON TARGET"</formula>
    </cfRule>
    <cfRule type="cellIs" dxfId="568" priority="566" operator="equal">
      <formula>"COMPLETED AHEAD"</formula>
    </cfRule>
    <cfRule type="cellIs" dxfId="567" priority="567" operator="equal">
      <formula>"COMPLETED BEHIND"</formula>
    </cfRule>
    <cfRule type="cellIs" dxfId="566" priority="568" operator="equal">
      <formula>"AHEAD OF SCHEDULE"</formula>
    </cfRule>
    <cfRule type="cellIs" dxfId="565" priority="569" operator="equal">
      <formula>"ON SCHEDULE"</formula>
    </cfRule>
    <cfRule type="cellIs" dxfId="564" priority="570" operator="equal">
      <formula>"BEHIND SCHEDULE"</formula>
    </cfRule>
  </conditionalFormatting>
  <conditionalFormatting sqref="M68:R68">
    <cfRule type="cellIs" dxfId="563" priority="541" operator="equal">
      <formula>"COMPLETED ON TARGET"</formula>
    </cfRule>
    <cfRule type="cellIs" dxfId="562" priority="542" operator="equal">
      <formula>"COMPLETED AHEAD"</formula>
    </cfRule>
    <cfRule type="cellIs" dxfId="561" priority="543" operator="equal">
      <formula>"COMPLETED BEHIND"</formula>
    </cfRule>
    <cfRule type="cellIs" dxfId="560" priority="544" operator="equal">
      <formula>"AHEAD OF SCHEDULE"</formula>
    </cfRule>
    <cfRule type="cellIs" dxfId="559" priority="545" operator="equal">
      <formula>"ON SCHEDULE"</formula>
    </cfRule>
    <cfRule type="cellIs" dxfId="558" priority="546" operator="equal">
      <formula>"BEHIND SCHEDULE"</formula>
    </cfRule>
  </conditionalFormatting>
  <conditionalFormatting sqref="M65:R65 M69:R69">
    <cfRule type="cellIs" dxfId="557" priority="559" operator="equal">
      <formula>"COMPLETED ON TARGET"</formula>
    </cfRule>
    <cfRule type="cellIs" dxfId="556" priority="560" operator="equal">
      <formula>"COMPLETED AHEAD"</formula>
    </cfRule>
    <cfRule type="cellIs" dxfId="555" priority="561" operator="equal">
      <formula>"COMPLETED BEHIND"</formula>
    </cfRule>
    <cfRule type="cellIs" dxfId="554" priority="562" operator="equal">
      <formula>"AHEAD OF SCHEDULE"</formula>
    </cfRule>
    <cfRule type="cellIs" dxfId="553" priority="563" operator="equal">
      <formula>"ON SCHEDULE"</formula>
    </cfRule>
    <cfRule type="cellIs" dxfId="552" priority="564" operator="equal">
      <formula>"BEHIND SCHEDULE"</formula>
    </cfRule>
  </conditionalFormatting>
  <conditionalFormatting sqref="M66:R66">
    <cfRule type="cellIs" dxfId="551" priority="553" operator="equal">
      <formula>"COMPLETED ON TARGET"</formula>
    </cfRule>
    <cfRule type="cellIs" dxfId="550" priority="554" operator="equal">
      <formula>"COMPLETED AHEAD"</formula>
    </cfRule>
    <cfRule type="cellIs" dxfId="549" priority="555" operator="equal">
      <formula>"COMPLETED BEHIND"</formula>
    </cfRule>
    <cfRule type="cellIs" dxfId="548" priority="556" operator="equal">
      <formula>"AHEAD OF SCHEDULE"</formula>
    </cfRule>
    <cfRule type="cellIs" dxfId="547" priority="557" operator="equal">
      <formula>"ON SCHEDULE"</formula>
    </cfRule>
    <cfRule type="cellIs" dxfId="546" priority="558" operator="equal">
      <formula>"BEHIND SCHEDULE"</formula>
    </cfRule>
  </conditionalFormatting>
  <conditionalFormatting sqref="M67:R67">
    <cfRule type="cellIs" dxfId="545" priority="547" operator="equal">
      <formula>"COMPLETED ON TARGET"</formula>
    </cfRule>
    <cfRule type="cellIs" dxfId="544" priority="548" operator="equal">
      <formula>"COMPLETED AHEAD"</formula>
    </cfRule>
    <cfRule type="cellIs" dxfId="543" priority="549" operator="equal">
      <formula>"COMPLETED BEHIND"</formula>
    </cfRule>
    <cfRule type="cellIs" dxfId="542" priority="550" operator="equal">
      <formula>"AHEAD OF SCHEDULE"</formula>
    </cfRule>
    <cfRule type="cellIs" dxfId="541" priority="551" operator="equal">
      <formula>"ON SCHEDULE"</formula>
    </cfRule>
    <cfRule type="cellIs" dxfId="540" priority="552" operator="equal">
      <formula>"BEHIND SCHEDULE"</formula>
    </cfRule>
  </conditionalFormatting>
  <conditionalFormatting sqref="M64:R64">
    <cfRule type="cellIs" dxfId="539" priority="535" operator="equal">
      <formula>"COMPLETED ON TARGET"</formula>
    </cfRule>
    <cfRule type="cellIs" dxfId="538" priority="536" operator="equal">
      <formula>"COMPLETED AHEAD"</formula>
    </cfRule>
    <cfRule type="cellIs" dxfId="537" priority="537" operator="equal">
      <formula>"COMPLETED BEHIND"</formula>
    </cfRule>
    <cfRule type="cellIs" dxfId="536" priority="538" operator="equal">
      <formula>"AHEAD OF SCHEDULE"</formula>
    </cfRule>
    <cfRule type="cellIs" dxfId="535" priority="539" operator="equal">
      <formula>"ON SCHEDULE"</formula>
    </cfRule>
    <cfRule type="cellIs" dxfId="534" priority="540" operator="equal">
      <formula>"BEHIND SCHEDULE"</formula>
    </cfRule>
  </conditionalFormatting>
  <conditionalFormatting sqref="M106:R107">
    <cfRule type="cellIs" dxfId="533" priority="529" operator="equal">
      <formula>"COMPLETED ON TARGET"</formula>
    </cfRule>
    <cfRule type="cellIs" dxfId="532" priority="530" operator="equal">
      <formula>"COMPLETED AHEAD"</formula>
    </cfRule>
    <cfRule type="cellIs" dxfId="531" priority="531" operator="equal">
      <formula>"COMPLETED BEHIND"</formula>
    </cfRule>
    <cfRule type="cellIs" dxfId="530" priority="532" operator="equal">
      <formula>"AHEAD OF SCHEDULE"</formula>
    </cfRule>
    <cfRule type="cellIs" dxfId="529" priority="533" operator="equal">
      <formula>"ON SCHEDULE"</formula>
    </cfRule>
    <cfRule type="cellIs" dxfId="528" priority="534" operator="equal">
      <formula>"BEHIND SCHEDULE"</formula>
    </cfRule>
  </conditionalFormatting>
  <conditionalFormatting sqref="M108:R108">
    <cfRule type="cellIs" dxfId="527" priority="523" operator="equal">
      <formula>"COMPLETED ON TARGET"</formula>
    </cfRule>
    <cfRule type="cellIs" dxfId="526" priority="524" operator="equal">
      <formula>"COMPLETED AHEAD"</formula>
    </cfRule>
    <cfRule type="cellIs" dxfId="525" priority="525" operator="equal">
      <formula>"COMPLETED BEHIND"</formula>
    </cfRule>
    <cfRule type="cellIs" dxfId="524" priority="526" operator="equal">
      <formula>"AHEAD OF SCHEDULE"</formula>
    </cfRule>
    <cfRule type="cellIs" dxfId="523" priority="527" operator="equal">
      <formula>"ON SCHEDULE"</formula>
    </cfRule>
    <cfRule type="cellIs" dxfId="522" priority="528" operator="equal">
      <formula>"BEHIND SCHEDULE"</formula>
    </cfRule>
  </conditionalFormatting>
  <conditionalFormatting sqref="K3:K4">
    <cfRule type="cellIs" dxfId="521" priority="520" operator="equal">
      <formula>"AHEAD OF SCHEDULE"</formula>
    </cfRule>
    <cfRule type="cellIs" dxfId="520" priority="521" operator="equal">
      <formula>"ON SCHEDULE"</formula>
    </cfRule>
    <cfRule type="containsText" dxfId="519" priority="522" operator="containsText" text="BEHIND SCHEDULE">
      <formula>NOT(ISERROR(SEARCH("BEHIND SCHEDULE",K3)))</formula>
    </cfRule>
  </conditionalFormatting>
  <conditionalFormatting sqref="K3:K4">
    <cfRule type="containsText" dxfId="518" priority="517" operator="containsText" text="COMPLETED ON TARGET">
      <formula>NOT(ISERROR(SEARCH("COMPLETED ON TARGET",K3)))</formula>
    </cfRule>
    <cfRule type="containsText" dxfId="517" priority="518" operator="containsText" text="COMPLETED AHEAD">
      <formula>NOT(ISERROR(SEARCH("COMPLETED AHEAD",K3)))</formula>
    </cfRule>
    <cfRule type="cellIs" dxfId="516" priority="519" operator="equal">
      <formula>"COMPLETED BEHIND"</formula>
    </cfRule>
  </conditionalFormatting>
  <conditionalFormatting sqref="L3:L4">
    <cfRule type="cellIs" dxfId="515" priority="514" operator="equal">
      <formula>"AHEAD OF SCHEDULE"</formula>
    </cfRule>
    <cfRule type="cellIs" dxfId="514" priority="515" operator="equal">
      <formula>"ON SCHEDULE"</formula>
    </cfRule>
    <cfRule type="containsText" dxfId="513" priority="516" operator="containsText" text="BEHIND SCHEDULE">
      <formula>NOT(ISERROR(SEARCH("BEHIND SCHEDULE",L3)))</formula>
    </cfRule>
  </conditionalFormatting>
  <conditionalFormatting sqref="L3:L4">
    <cfRule type="containsText" dxfId="512" priority="511" operator="containsText" text="COMPLETED ON TARGET">
      <formula>NOT(ISERROR(SEARCH("COMPLETED ON TARGET",L3)))</formula>
    </cfRule>
    <cfRule type="containsText" dxfId="511" priority="512" operator="containsText" text="COMPLETED AHEAD">
      <formula>NOT(ISERROR(SEARCH("COMPLETED AHEAD",L3)))</formula>
    </cfRule>
    <cfRule type="cellIs" dxfId="510" priority="513" operator="equal">
      <formula>"COMPLETED BEHIND"</formula>
    </cfRule>
  </conditionalFormatting>
  <conditionalFormatting sqref="M3:R4">
    <cfRule type="cellIs" dxfId="509" priority="508" operator="equal">
      <formula>"AHEAD OF SCHEDULE"</formula>
    </cfRule>
    <cfRule type="cellIs" dxfId="508" priority="509" operator="equal">
      <formula>"ON SCHEDULE"</formula>
    </cfRule>
    <cfRule type="containsText" dxfId="507" priority="510" operator="containsText" text="BEHIND SCHEDULE">
      <formula>NOT(ISERROR(SEARCH("BEHIND SCHEDULE",M3)))</formula>
    </cfRule>
  </conditionalFormatting>
  <conditionalFormatting sqref="M3:R4">
    <cfRule type="containsText" dxfId="506" priority="505" operator="containsText" text="COMPLETED ON TARGET">
      <formula>NOT(ISERROR(SEARCH("COMPLETED ON TARGET",M3)))</formula>
    </cfRule>
    <cfRule type="containsText" dxfId="505" priority="506" operator="containsText" text="COMPLETED AHEAD">
      <formula>NOT(ISERROR(SEARCH("COMPLETED AHEAD",M3)))</formula>
    </cfRule>
    <cfRule type="cellIs" dxfId="504" priority="507" operator="equal">
      <formula>"COMPLETED BEHIND"</formula>
    </cfRule>
  </conditionalFormatting>
  <conditionalFormatting sqref="J111:R113">
    <cfRule type="cellIs" dxfId="503" priority="499" operator="equal">
      <formula>"COMPLETED ON TARGET"</formula>
    </cfRule>
    <cfRule type="cellIs" dxfId="502" priority="500" operator="equal">
      <formula>"COMPLETED AHEAD"</formula>
    </cfRule>
    <cfRule type="cellIs" dxfId="501" priority="501" operator="equal">
      <formula>"COMPLETED BEHIND"</formula>
    </cfRule>
    <cfRule type="cellIs" dxfId="500" priority="502" operator="equal">
      <formula>"AHEAD OF SCHEDULE"</formula>
    </cfRule>
    <cfRule type="cellIs" dxfId="499" priority="503" operator="equal">
      <formula>"ON SCHEDULE"</formula>
    </cfRule>
    <cfRule type="cellIs" dxfId="498" priority="504" operator="equal">
      <formula>"BEHIND SCHEDULE"</formula>
    </cfRule>
  </conditionalFormatting>
  <conditionalFormatting sqref="J28:R28">
    <cfRule type="cellIs" dxfId="497" priority="493" operator="equal">
      <formula>"COMPLETED ON TARGET"</formula>
    </cfRule>
    <cfRule type="cellIs" dxfId="496" priority="494" operator="equal">
      <formula>"COMPLETED AHEAD"</formula>
    </cfRule>
    <cfRule type="cellIs" dxfId="495" priority="495" operator="equal">
      <formula>"COMPLETED BEHIND"</formula>
    </cfRule>
    <cfRule type="cellIs" dxfId="494" priority="496" operator="equal">
      <formula>"AHEAD OF SCHEDULE"</formula>
    </cfRule>
    <cfRule type="cellIs" dxfId="493" priority="497" operator="equal">
      <formula>"ON SCHEDULE"</formula>
    </cfRule>
    <cfRule type="cellIs" dxfId="492" priority="498" operator="equal">
      <formula>"BEHIND SCHEDULE"</formula>
    </cfRule>
  </conditionalFormatting>
  <conditionalFormatting sqref="V114">
    <cfRule type="cellIs" dxfId="491" priority="490" operator="equal">
      <formula>"AHEAD OF SCHEDULE"</formula>
    </cfRule>
    <cfRule type="cellIs" dxfId="490" priority="491" operator="equal">
      <formula>"ON SCHEDULE"</formula>
    </cfRule>
    <cfRule type="containsText" dxfId="489" priority="492" operator="containsText" text="BEHIND SCHEDULE">
      <formula>NOT(ISERROR(SEARCH("BEHIND SCHEDULE",V114)))</formula>
    </cfRule>
  </conditionalFormatting>
  <conditionalFormatting sqref="J114:R114">
    <cfRule type="cellIs" dxfId="488" priority="484" operator="equal">
      <formula>"COMPLETED ON TARGET"</formula>
    </cfRule>
    <cfRule type="cellIs" dxfId="487" priority="485" operator="equal">
      <formula>"COMPLETED AHEAD"</formula>
    </cfRule>
    <cfRule type="cellIs" dxfId="486" priority="486" operator="equal">
      <formula>"COMPLETED BEHIND"</formula>
    </cfRule>
    <cfRule type="cellIs" dxfId="485" priority="487" operator="equal">
      <formula>"AHEAD OF SCHEDULE"</formula>
    </cfRule>
    <cfRule type="cellIs" dxfId="484" priority="488" operator="equal">
      <formula>"ON SCHEDULE"</formula>
    </cfRule>
    <cfRule type="cellIs" dxfId="483" priority="489" operator="equal">
      <formula>"BEHIND SCHEDULE"</formula>
    </cfRule>
  </conditionalFormatting>
  <conditionalFormatting sqref="V115:V116">
    <cfRule type="cellIs" dxfId="482" priority="481" operator="equal">
      <formula>"AHEAD OF SCHEDULE"</formula>
    </cfRule>
    <cfRule type="cellIs" dxfId="481" priority="482" operator="equal">
      <formula>"ON SCHEDULE"</formula>
    </cfRule>
    <cfRule type="containsText" dxfId="480" priority="483" operator="containsText" text="BEHIND SCHEDULE">
      <formula>NOT(ISERROR(SEARCH("BEHIND SCHEDULE",V115)))</formula>
    </cfRule>
  </conditionalFormatting>
  <conditionalFormatting sqref="J115:R116">
    <cfRule type="cellIs" dxfId="479" priority="475" operator="equal">
      <formula>"COMPLETED ON TARGET"</formula>
    </cfRule>
    <cfRule type="cellIs" dxfId="478" priority="476" operator="equal">
      <formula>"COMPLETED AHEAD"</formula>
    </cfRule>
    <cfRule type="cellIs" dxfId="477" priority="477" operator="equal">
      <formula>"COMPLETED BEHIND"</formula>
    </cfRule>
    <cfRule type="cellIs" dxfId="476" priority="478" operator="equal">
      <formula>"AHEAD OF SCHEDULE"</formula>
    </cfRule>
    <cfRule type="cellIs" dxfId="475" priority="479" operator="equal">
      <formula>"ON SCHEDULE"</formula>
    </cfRule>
    <cfRule type="cellIs" dxfId="474" priority="480" operator="equal">
      <formula>"BEHIND SCHEDULE"</formula>
    </cfRule>
  </conditionalFormatting>
  <conditionalFormatting sqref="V117:V118">
    <cfRule type="cellIs" dxfId="473" priority="472" operator="equal">
      <formula>"AHEAD OF SCHEDULE"</formula>
    </cfRule>
    <cfRule type="cellIs" dxfId="472" priority="473" operator="equal">
      <formula>"ON SCHEDULE"</formula>
    </cfRule>
    <cfRule type="containsText" dxfId="471" priority="474" operator="containsText" text="BEHIND SCHEDULE">
      <formula>NOT(ISERROR(SEARCH("BEHIND SCHEDULE",V117)))</formula>
    </cfRule>
  </conditionalFormatting>
  <conditionalFormatting sqref="J117:R117 N118:R118">
    <cfRule type="cellIs" dxfId="470" priority="466" operator="equal">
      <formula>"COMPLETED ON TARGET"</formula>
    </cfRule>
    <cfRule type="cellIs" dxfId="469" priority="467" operator="equal">
      <formula>"COMPLETED AHEAD"</formula>
    </cfRule>
    <cfRule type="cellIs" dxfId="468" priority="468" operator="equal">
      <formula>"COMPLETED BEHIND"</formula>
    </cfRule>
    <cfRule type="cellIs" dxfId="467" priority="469" operator="equal">
      <formula>"AHEAD OF SCHEDULE"</formula>
    </cfRule>
    <cfRule type="cellIs" dxfId="466" priority="470" operator="equal">
      <formula>"ON SCHEDULE"</formula>
    </cfRule>
    <cfRule type="cellIs" dxfId="465" priority="471" operator="equal">
      <formula>"BEHIND SCHEDULE"</formula>
    </cfRule>
  </conditionalFormatting>
  <conditionalFormatting sqref="V119:V128">
    <cfRule type="cellIs" dxfId="464" priority="463" operator="equal">
      <formula>"AHEAD OF SCHEDULE"</formula>
    </cfRule>
    <cfRule type="cellIs" dxfId="463" priority="464" operator="equal">
      <formula>"ON SCHEDULE"</formula>
    </cfRule>
    <cfRule type="containsText" dxfId="462" priority="465" operator="containsText" text="BEHIND SCHEDULE">
      <formula>NOT(ISERROR(SEARCH("BEHIND SCHEDULE",V119)))</formula>
    </cfRule>
  </conditionalFormatting>
  <conditionalFormatting sqref="J119:R128">
    <cfRule type="cellIs" dxfId="461" priority="457" operator="equal">
      <formula>"COMPLETED ON TARGET"</formula>
    </cfRule>
    <cfRule type="cellIs" dxfId="460" priority="458" operator="equal">
      <formula>"COMPLETED AHEAD"</formula>
    </cfRule>
    <cfRule type="cellIs" dxfId="459" priority="459" operator="equal">
      <formula>"COMPLETED BEHIND"</formula>
    </cfRule>
    <cfRule type="cellIs" dxfId="458" priority="460" operator="equal">
      <formula>"AHEAD OF SCHEDULE"</formula>
    </cfRule>
    <cfRule type="cellIs" dxfId="457" priority="461" operator="equal">
      <formula>"ON SCHEDULE"</formula>
    </cfRule>
    <cfRule type="cellIs" dxfId="456" priority="462" operator="equal">
      <formula>"BEHIND SCHEDULE"</formula>
    </cfRule>
  </conditionalFormatting>
  <conditionalFormatting sqref="V130:V131">
    <cfRule type="cellIs" dxfId="455" priority="454" operator="equal">
      <formula>"AHEAD OF SCHEDULE"</formula>
    </cfRule>
    <cfRule type="cellIs" dxfId="454" priority="455" operator="equal">
      <formula>"ON SCHEDULE"</formula>
    </cfRule>
    <cfRule type="containsText" dxfId="453" priority="456" operator="containsText" text="BEHIND SCHEDULE">
      <formula>NOT(ISERROR(SEARCH("BEHIND SCHEDULE",V130)))</formula>
    </cfRule>
  </conditionalFormatting>
  <conditionalFormatting sqref="J130:R131">
    <cfRule type="cellIs" dxfId="452" priority="448" operator="equal">
      <formula>"COMPLETED ON TARGET"</formula>
    </cfRule>
    <cfRule type="cellIs" dxfId="451" priority="449" operator="equal">
      <formula>"COMPLETED AHEAD"</formula>
    </cfRule>
    <cfRule type="cellIs" dxfId="450" priority="450" operator="equal">
      <formula>"COMPLETED BEHIND"</formula>
    </cfRule>
    <cfRule type="cellIs" dxfId="449" priority="451" operator="equal">
      <formula>"AHEAD OF SCHEDULE"</formula>
    </cfRule>
    <cfRule type="cellIs" dxfId="448" priority="452" operator="equal">
      <formula>"ON SCHEDULE"</formula>
    </cfRule>
    <cfRule type="cellIs" dxfId="447" priority="453" operator="equal">
      <formula>"BEHIND SCHEDULE"</formula>
    </cfRule>
  </conditionalFormatting>
  <conditionalFormatting sqref="J109:R109">
    <cfRule type="cellIs" dxfId="446" priority="433" operator="equal">
      <formula>"COMPLETED ON TARGET"</formula>
    </cfRule>
    <cfRule type="cellIs" dxfId="445" priority="434" operator="equal">
      <formula>"COMPLETED AHEAD"</formula>
    </cfRule>
    <cfRule type="cellIs" dxfId="444" priority="435" operator="equal">
      <formula>"COMPLETED BEHIND"</formula>
    </cfRule>
    <cfRule type="cellIs" dxfId="443" priority="436" operator="equal">
      <formula>"AHEAD OF SCHEDULE"</formula>
    </cfRule>
    <cfRule type="cellIs" dxfId="442" priority="437" operator="equal">
      <formula>"ON SCHEDULE"</formula>
    </cfRule>
    <cfRule type="cellIs" dxfId="441" priority="438" operator="equal">
      <formula>"BEHIND SCHEDULE"</formula>
    </cfRule>
  </conditionalFormatting>
  <conditionalFormatting sqref="J110:R110">
    <cfRule type="cellIs" dxfId="440" priority="442" operator="equal">
      <formula>"COMPLETED ON TARGET"</formula>
    </cfRule>
    <cfRule type="cellIs" dxfId="439" priority="443" operator="equal">
      <formula>"COMPLETED AHEAD"</formula>
    </cfRule>
    <cfRule type="cellIs" dxfId="438" priority="444" operator="equal">
      <formula>"COMPLETED BEHIND"</formula>
    </cfRule>
    <cfRule type="cellIs" dxfId="437" priority="445" operator="equal">
      <formula>"AHEAD OF SCHEDULE"</formula>
    </cfRule>
    <cfRule type="cellIs" dxfId="436" priority="446" operator="equal">
      <formula>"ON SCHEDULE"</formula>
    </cfRule>
    <cfRule type="cellIs" dxfId="435" priority="447" operator="equal">
      <formula>"BEHIND SCHEDULE"</formula>
    </cfRule>
  </conditionalFormatting>
  <conditionalFormatting sqref="M135:R135">
    <cfRule type="cellIs" dxfId="434" priority="334" operator="equal">
      <formula>"COMPLETED ON TARGET"</formula>
    </cfRule>
    <cfRule type="cellIs" dxfId="433" priority="335" operator="equal">
      <formula>"COMPLETED AHEAD"</formula>
    </cfRule>
    <cfRule type="cellIs" dxfId="432" priority="336" operator="equal">
      <formula>"COMPLETED BEHIND"</formula>
    </cfRule>
    <cfRule type="cellIs" dxfId="431" priority="337" operator="equal">
      <formula>"AHEAD OF SCHEDULE"</formula>
    </cfRule>
    <cfRule type="cellIs" dxfId="430" priority="338" operator="equal">
      <formula>"ON SCHEDULE"</formula>
    </cfRule>
    <cfRule type="cellIs" dxfId="429" priority="339" operator="equal">
      <formula>"BEHIND SCHEDULE"</formula>
    </cfRule>
  </conditionalFormatting>
  <conditionalFormatting sqref="V109">
    <cfRule type="cellIs" dxfId="428" priority="439" operator="equal">
      <formula>"AHEAD OF SCHEDULE"</formula>
    </cfRule>
    <cfRule type="cellIs" dxfId="427" priority="440" operator="equal">
      <formula>"ON SCHEDULE"</formula>
    </cfRule>
    <cfRule type="containsText" dxfId="426" priority="441" operator="containsText" text="BEHIND SCHEDULE">
      <formula>NOT(ISERROR(SEARCH("BEHIND SCHEDULE",V109)))</formula>
    </cfRule>
  </conditionalFormatting>
  <conditionalFormatting sqref="V132">
    <cfRule type="cellIs" dxfId="425" priority="430" operator="equal">
      <formula>"AHEAD OF SCHEDULE"</formula>
    </cfRule>
    <cfRule type="cellIs" dxfId="424" priority="431" operator="equal">
      <formula>"ON SCHEDULE"</formula>
    </cfRule>
    <cfRule type="containsText" dxfId="423" priority="432" operator="containsText" text="BEHIND SCHEDULE">
      <formula>NOT(ISERROR(SEARCH("BEHIND SCHEDULE",V132)))</formula>
    </cfRule>
  </conditionalFormatting>
  <conditionalFormatting sqref="J135">
    <cfRule type="cellIs" dxfId="422" priority="406" operator="equal">
      <formula>"COMPLETED ON TARGET"</formula>
    </cfRule>
    <cfRule type="cellIs" dxfId="421" priority="407" operator="equal">
      <formula>"COMPLETED AHEAD"</formula>
    </cfRule>
    <cfRule type="cellIs" dxfId="420" priority="408" operator="equal">
      <formula>"COMPLETED BEHIND"</formula>
    </cfRule>
    <cfRule type="cellIs" dxfId="419" priority="409" operator="equal">
      <formula>"AHEAD OF SCHEDULE"</formula>
    </cfRule>
    <cfRule type="cellIs" dxfId="418" priority="410" operator="equal">
      <formula>"ON SCHEDULE"</formula>
    </cfRule>
    <cfRule type="cellIs" dxfId="417" priority="411" operator="equal">
      <formula>"BEHIND SCHEDULE"</formula>
    </cfRule>
  </conditionalFormatting>
  <conditionalFormatting sqref="J132 J136">
    <cfRule type="cellIs" dxfId="416" priority="424" operator="equal">
      <formula>"COMPLETED ON TARGET"</formula>
    </cfRule>
    <cfRule type="cellIs" dxfId="415" priority="425" operator="equal">
      <formula>"COMPLETED AHEAD"</formula>
    </cfRule>
    <cfRule type="cellIs" dxfId="414" priority="426" operator="equal">
      <formula>"COMPLETED BEHIND"</formula>
    </cfRule>
    <cfRule type="cellIs" dxfId="413" priority="427" operator="equal">
      <formula>"AHEAD OF SCHEDULE"</formula>
    </cfRule>
    <cfRule type="cellIs" dxfId="412" priority="428" operator="equal">
      <formula>"ON SCHEDULE"</formula>
    </cfRule>
    <cfRule type="cellIs" dxfId="411" priority="429" operator="equal">
      <formula>"BEHIND SCHEDULE"</formula>
    </cfRule>
  </conditionalFormatting>
  <conditionalFormatting sqref="J133">
    <cfRule type="cellIs" dxfId="410" priority="418" operator="equal">
      <formula>"COMPLETED ON TARGET"</formula>
    </cfRule>
    <cfRule type="cellIs" dxfId="409" priority="419" operator="equal">
      <formula>"COMPLETED AHEAD"</formula>
    </cfRule>
    <cfRule type="cellIs" dxfId="408" priority="420" operator="equal">
      <formula>"COMPLETED BEHIND"</formula>
    </cfRule>
    <cfRule type="cellIs" dxfId="407" priority="421" operator="equal">
      <formula>"AHEAD OF SCHEDULE"</formula>
    </cfRule>
    <cfRule type="cellIs" dxfId="406" priority="422" operator="equal">
      <formula>"ON SCHEDULE"</formula>
    </cfRule>
    <cfRule type="cellIs" dxfId="405" priority="423" operator="equal">
      <formula>"BEHIND SCHEDULE"</formula>
    </cfRule>
  </conditionalFormatting>
  <conditionalFormatting sqref="J134">
    <cfRule type="cellIs" dxfId="404" priority="412" operator="equal">
      <formula>"COMPLETED ON TARGET"</formula>
    </cfRule>
    <cfRule type="cellIs" dxfId="403" priority="413" operator="equal">
      <formula>"COMPLETED AHEAD"</formula>
    </cfRule>
    <cfRule type="cellIs" dxfId="402" priority="414" operator="equal">
      <formula>"COMPLETED BEHIND"</formula>
    </cfRule>
    <cfRule type="cellIs" dxfId="401" priority="415" operator="equal">
      <formula>"AHEAD OF SCHEDULE"</formula>
    </cfRule>
    <cfRule type="cellIs" dxfId="400" priority="416" operator="equal">
      <formula>"ON SCHEDULE"</formula>
    </cfRule>
    <cfRule type="cellIs" dxfId="399" priority="417" operator="equal">
      <formula>"BEHIND SCHEDULE"</formula>
    </cfRule>
  </conditionalFormatting>
  <conditionalFormatting sqref="K135">
    <cfRule type="cellIs" dxfId="398" priority="382" operator="equal">
      <formula>"COMPLETED ON TARGET"</formula>
    </cfRule>
    <cfRule type="cellIs" dxfId="397" priority="383" operator="equal">
      <formula>"COMPLETED AHEAD"</formula>
    </cfRule>
    <cfRule type="cellIs" dxfId="396" priority="384" operator="equal">
      <formula>"COMPLETED BEHIND"</formula>
    </cfRule>
    <cfRule type="cellIs" dxfId="395" priority="385" operator="equal">
      <formula>"AHEAD OF SCHEDULE"</formula>
    </cfRule>
    <cfRule type="cellIs" dxfId="394" priority="386" operator="equal">
      <formula>"ON SCHEDULE"</formula>
    </cfRule>
    <cfRule type="cellIs" dxfId="393" priority="387" operator="equal">
      <formula>"BEHIND SCHEDULE"</formula>
    </cfRule>
  </conditionalFormatting>
  <conditionalFormatting sqref="K132 K136">
    <cfRule type="cellIs" dxfId="392" priority="400" operator="equal">
      <formula>"COMPLETED ON TARGET"</formula>
    </cfRule>
    <cfRule type="cellIs" dxfId="391" priority="401" operator="equal">
      <formula>"COMPLETED AHEAD"</formula>
    </cfRule>
    <cfRule type="cellIs" dxfId="390" priority="402" operator="equal">
      <formula>"COMPLETED BEHIND"</formula>
    </cfRule>
    <cfRule type="cellIs" dxfId="389" priority="403" operator="equal">
      <formula>"AHEAD OF SCHEDULE"</formula>
    </cfRule>
    <cfRule type="cellIs" dxfId="388" priority="404" operator="equal">
      <formula>"ON SCHEDULE"</formula>
    </cfRule>
    <cfRule type="cellIs" dxfId="387" priority="405" operator="equal">
      <formula>"BEHIND SCHEDULE"</formula>
    </cfRule>
  </conditionalFormatting>
  <conditionalFormatting sqref="K133">
    <cfRule type="cellIs" dxfId="386" priority="394" operator="equal">
      <formula>"COMPLETED ON TARGET"</formula>
    </cfRule>
    <cfRule type="cellIs" dxfId="385" priority="395" operator="equal">
      <formula>"COMPLETED AHEAD"</formula>
    </cfRule>
    <cfRule type="cellIs" dxfId="384" priority="396" operator="equal">
      <formula>"COMPLETED BEHIND"</formula>
    </cfRule>
    <cfRule type="cellIs" dxfId="383" priority="397" operator="equal">
      <formula>"AHEAD OF SCHEDULE"</formula>
    </cfRule>
    <cfRule type="cellIs" dxfId="382" priority="398" operator="equal">
      <formula>"ON SCHEDULE"</formula>
    </cfRule>
    <cfRule type="cellIs" dxfId="381" priority="399" operator="equal">
      <formula>"BEHIND SCHEDULE"</formula>
    </cfRule>
  </conditionalFormatting>
  <conditionalFormatting sqref="K134">
    <cfRule type="cellIs" dxfId="380" priority="388" operator="equal">
      <formula>"COMPLETED ON TARGET"</formula>
    </cfRule>
    <cfRule type="cellIs" dxfId="379" priority="389" operator="equal">
      <formula>"COMPLETED AHEAD"</formula>
    </cfRule>
    <cfRule type="cellIs" dxfId="378" priority="390" operator="equal">
      <formula>"COMPLETED BEHIND"</formula>
    </cfRule>
    <cfRule type="cellIs" dxfId="377" priority="391" operator="equal">
      <formula>"AHEAD OF SCHEDULE"</formula>
    </cfRule>
    <cfRule type="cellIs" dxfId="376" priority="392" operator="equal">
      <formula>"ON SCHEDULE"</formula>
    </cfRule>
    <cfRule type="cellIs" dxfId="375" priority="393" operator="equal">
      <formula>"BEHIND SCHEDULE"</formula>
    </cfRule>
  </conditionalFormatting>
  <conditionalFormatting sqref="L135">
    <cfRule type="cellIs" dxfId="374" priority="358" operator="equal">
      <formula>"COMPLETED ON TARGET"</formula>
    </cfRule>
    <cfRule type="cellIs" dxfId="373" priority="359" operator="equal">
      <formula>"COMPLETED AHEAD"</formula>
    </cfRule>
    <cfRule type="cellIs" dxfId="372" priority="360" operator="equal">
      <formula>"COMPLETED BEHIND"</formula>
    </cfRule>
    <cfRule type="cellIs" dxfId="371" priority="361" operator="equal">
      <formula>"AHEAD OF SCHEDULE"</formula>
    </cfRule>
    <cfRule type="cellIs" dxfId="370" priority="362" operator="equal">
      <formula>"ON SCHEDULE"</formula>
    </cfRule>
    <cfRule type="cellIs" dxfId="369" priority="363" operator="equal">
      <formula>"BEHIND SCHEDULE"</formula>
    </cfRule>
  </conditionalFormatting>
  <conditionalFormatting sqref="L132 L136">
    <cfRule type="cellIs" dxfId="368" priority="376" operator="equal">
      <formula>"COMPLETED ON TARGET"</formula>
    </cfRule>
    <cfRule type="cellIs" dxfId="367" priority="377" operator="equal">
      <formula>"COMPLETED AHEAD"</formula>
    </cfRule>
    <cfRule type="cellIs" dxfId="366" priority="378" operator="equal">
      <formula>"COMPLETED BEHIND"</formula>
    </cfRule>
    <cfRule type="cellIs" dxfId="365" priority="379" operator="equal">
      <formula>"AHEAD OF SCHEDULE"</formula>
    </cfRule>
    <cfRule type="cellIs" dxfId="364" priority="380" operator="equal">
      <formula>"ON SCHEDULE"</formula>
    </cfRule>
    <cfRule type="cellIs" dxfId="363" priority="381" operator="equal">
      <formula>"BEHIND SCHEDULE"</formula>
    </cfRule>
  </conditionalFormatting>
  <conditionalFormatting sqref="L133">
    <cfRule type="cellIs" dxfId="362" priority="370" operator="equal">
      <formula>"COMPLETED ON TARGET"</formula>
    </cfRule>
    <cfRule type="cellIs" dxfId="361" priority="371" operator="equal">
      <formula>"COMPLETED AHEAD"</formula>
    </cfRule>
    <cfRule type="cellIs" dxfId="360" priority="372" operator="equal">
      <formula>"COMPLETED BEHIND"</formula>
    </cfRule>
    <cfRule type="cellIs" dxfId="359" priority="373" operator="equal">
      <formula>"AHEAD OF SCHEDULE"</formula>
    </cfRule>
    <cfRule type="cellIs" dxfId="358" priority="374" operator="equal">
      <formula>"ON SCHEDULE"</formula>
    </cfRule>
    <cfRule type="cellIs" dxfId="357" priority="375" operator="equal">
      <formula>"BEHIND SCHEDULE"</formula>
    </cfRule>
  </conditionalFormatting>
  <conditionalFormatting sqref="L134">
    <cfRule type="cellIs" dxfId="356" priority="364" operator="equal">
      <formula>"COMPLETED ON TARGET"</formula>
    </cfRule>
    <cfRule type="cellIs" dxfId="355" priority="365" operator="equal">
      <formula>"COMPLETED AHEAD"</formula>
    </cfRule>
    <cfRule type="cellIs" dxfId="354" priority="366" operator="equal">
      <formula>"COMPLETED BEHIND"</formula>
    </cfRule>
    <cfRule type="cellIs" dxfId="353" priority="367" operator="equal">
      <formula>"AHEAD OF SCHEDULE"</formula>
    </cfRule>
    <cfRule type="cellIs" dxfId="352" priority="368" operator="equal">
      <formula>"ON SCHEDULE"</formula>
    </cfRule>
    <cfRule type="cellIs" dxfId="351" priority="369" operator="equal">
      <formula>"BEHIND SCHEDULE"</formula>
    </cfRule>
  </conditionalFormatting>
  <conditionalFormatting sqref="M132:R132 M136:R136">
    <cfRule type="cellIs" dxfId="350" priority="352" operator="equal">
      <formula>"COMPLETED ON TARGET"</formula>
    </cfRule>
    <cfRule type="cellIs" dxfId="349" priority="353" operator="equal">
      <formula>"COMPLETED AHEAD"</formula>
    </cfRule>
    <cfRule type="cellIs" dxfId="348" priority="354" operator="equal">
      <formula>"COMPLETED BEHIND"</formula>
    </cfRule>
    <cfRule type="cellIs" dxfId="347" priority="355" operator="equal">
      <formula>"AHEAD OF SCHEDULE"</formula>
    </cfRule>
    <cfRule type="cellIs" dxfId="346" priority="356" operator="equal">
      <formula>"ON SCHEDULE"</formula>
    </cfRule>
    <cfRule type="cellIs" dxfId="345" priority="357" operator="equal">
      <formula>"BEHIND SCHEDULE"</formula>
    </cfRule>
  </conditionalFormatting>
  <conditionalFormatting sqref="M133:R133">
    <cfRule type="cellIs" dxfId="344" priority="346" operator="equal">
      <formula>"COMPLETED ON TARGET"</formula>
    </cfRule>
    <cfRule type="cellIs" dxfId="343" priority="347" operator="equal">
      <formula>"COMPLETED AHEAD"</formula>
    </cfRule>
    <cfRule type="cellIs" dxfId="342" priority="348" operator="equal">
      <formula>"COMPLETED BEHIND"</formula>
    </cfRule>
    <cfRule type="cellIs" dxfId="341" priority="349" operator="equal">
      <formula>"AHEAD OF SCHEDULE"</formula>
    </cfRule>
    <cfRule type="cellIs" dxfId="340" priority="350" operator="equal">
      <formula>"ON SCHEDULE"</formula>
    </cfRule>
    <cfRule type="cellIs" dxfId="339" priority="351" operator="equal">
      <formula>"BEHIND SCHEDULE"</formula>
    </cfRule>
  </conditionalFormatting>
  <conditionalFormatting sqref="M134:R134">
    <cfRule type="cellIs" dxfId="338" priority="340" operator="equal">
      <formula>"COMPLETED ON TARGET"</formula>
    </cfRule>
    <cfRule type="cellIs" dxfId="337" priority="341" operator="equal">
      <formula>"COMPLETED AHEAD"</formula>
    </cfRule>
    <cfRule type="cellIs" dxfId="336" priority="342" operator="equal">
      <formula>"COMPLETED BEHIND"</formula>
    </cfRule>
    <cfRule type="cellIs" dxfId="335" priority="343" operator="equal">
      <formula>"AHEAD OF SCHEDULE"</formula>
    </cfRule>
    <cfRule type="cellIs" dxfId="334" priority="344" operator="equal">
      <formula>"ON SCHEDULE"</formula>
    </cfRule>
    <cfRule type="cellIs" dxfId="333" priority="345" operator="equal">
      <formula>"BEHIND SCHEDULE"</formula>
    </cfRule>
  </conditionalFormatting>
  <conditionalFormatting sqref="V15:V17">
    <cfRule type="cellIs" dxfId="332" priority="331" operator="equal">
      <formula>"AHEAD OF SCHEDULE"</formula>
    </cfRule>
    <cfRule type="cellIs" dxfId="331" priority="332" operator="equal">
      <formula>"ON SCHEDULE"</formula>
    </cfRule>
    <cfRule type="containsText" dxfId="330" priority="333" operator="containsText" text="BEHIND SCHEDULE">
      <formula>NOT(ISERROR(SEARCH("BEHIND SCHEDULE",V15)))</formula>
    </cfRule>
  </conditionalFormatting>
  <conditionalFormatting sqref="I7:I9">
    <cfRule type="cellIs" dxfId="329" priority="325" operator="equal">
      <formula>"AHEAD OF SCHEDULE"</formula>
    </cfRule>
    <cfRule type="cellIs" dxfId="328" priority="326" operator="equal">
      <formula>"ON SCHEDULE"</formula>
    </cfRule>
    <cfRule type="containsText" dxfId="327" priority="327" operator="containsText" text="BEHIND SCHEDULE">
      <formula>NOT(ISERROR(SEARCH("BEHIND SCHEDULE",I7)))</formula>
    </cfRule>
  </conditionalFormatting>
  <conditionalFormatting sqref="V7:V10">
    <cfRule type="cellIs" dxfId="326" priority="328" operator="equal">
      <formula>"AHEAD OF SCHEDULE"</formula>
    </cfRule>
    <cfRule type="cellIs" dxfId="325" priority="329" operator="equal">
      <formula>"ON SCHEDULE"</formula>
    </cfRule>
    <cfRule type="containsText" dxfId="324" priority="330" operator="containsText" text="BEHIND SCHEDULE">
      <formula>NOT(ISERROR(SEARCH("BEHIND SCHEDULE",V7)))</formula>
    </cfRule>
  </conditionalFormatting>
  <conditionalFormatting sqref="J137:R137">
    <cfRule type="cellIs" dxfId="323" priority="316" operator="equal">
      <formula>"COMPLETED ON TARGET"</formula>
    </cfRule>
    <cfRule type="cellIs" dxfId="322" priority="317" operator="equal">
      <formula>"COMPLETED AHEAD"</formula>
    </cfRule>
    <cfRule type="cellIs" dxfId="321" priority="318" operator="equal">
      <formula>"COMPLETED BEHIND"</formula>
    </cfRule>
    <cfRule type="cellIs" dxfId="320" priority="319" operator="equal">
      <formula>"AHEAD OF SCHEDULE"</formula>
    </cfRule>
    <cfRule type="cellIs" dxfId="319" priority="320" operator="equal">
      <formula>"ON SCHEDULE"</formula>
    </cfRule>
    <cfRule type="cellIs" dxfId="318" priority="321" operator="equal">
      <formula>"BEHIND SCHEDULE"</formula>
    </cfRule>
  </conditionalFormatting>
  <conditionalFormatting sqref="V137">
    <cfRule type="cellIs" dxfId="317" priority="322" operator="equal">
      <formula>"AHEAD OF SCHEDULE"</formula>
    </cfRule>
    <cfRule type="cellIs" dxfId="316" priority="323" operator="equal">
      <formula>"ON SCHEDULE"</formula>
    </cfRule>
    <cfRule type="containsText" dxfId="315" priority="324" operator="containsText" text="BEHIND SCHEDULE">
      <formula>NOT(ISERROR(SEARCH("BEHIND SCHEDULE",V137)))</formula>
    </cfRule>
  </conditionalFormatting>
  <conditionalFormatting sqref="J138:R138">
    <cfRule type="cellIs" dxfId="314" priority="307" operator="equal">
      <formula>"COMPLETED ON TARGET"</formula>
    </cfRule>
    <cfRule type="cellIs" dxfId="313" priority="308" operator="equal">
      <formula>"COMPLETED AHEAD"</formula>
    </cfRule>
    <cfRule type="cellIs" dxfId="312" priority="309" operator="equal">
      <formula>"COMPLETED BEHIND"</formula>
    </cfRule>
    <cfRule type="cellIs" dxfId="311" priority="310" operator="equal">
      <formula>"AHEAD OF SCHEDULE"</formula>
    </cfRule>
    <cfRule type="cellIs" dxfId="310" priority="311" operator="equal">
      <formula>"ON SCHEDULE"</formula>
    </cfRule>
    <cfRule type="cellIs" dxfId="309" priority="312" operator="equal">
      <formula>"BEHIND SCHEDULE"</formula>
    </cfRule>
  </conditionalFormatting>
  <conditionalFormatting sqref="V138">
    <cfRule type="cellIs" dxfId="308" priority="313" operator="equal">
      <formula>"AHEAD OF SCHEDULE"</formula>
    </cfRule>
    <cfRule type="cellIs" dxfId="307" priority="314" operator="equal">
      <formula>"ON SCHEDULE"</formula>
    </cfRule>
    <cfRule type="containsText" dxfId="306" priority="315" operator="containsText" text="BEHIND SCHEDULE">
      <formula>NOT(ISERROR(SEARCH("BEHIND SCHEDULE",V138)))</formula>
    </cfRule>
  </conditionalFormatting>
  <conditionalFormatting sqref="J139:R139">
    <cfRule type="cellIs" dxfId="305" priority="301" operator="equal">
      <formula>"COMPLETED ON TARGET"</formula>
    </cfRule>
    <cfRule type="cellIs" dxfId="304" priority="302" operator="equal">
      <formula>"COMPLETED AHEAD"</formula>
    </cfRule>
    <cfRule type="cellIs" dxfId="303" priority="303" operator="equal">
      <formula>"COMPLETED BEHIND"</formula>
    </cfRule>
    <cfRule type="cellIs" dxfId="302" priority="304" operator="equal">
      <formula>"AHEAD OF SCHEDULE"</formula>
    </cfRule>
    <cfRule type="cellIs" dxfId="301" priority="305" operator="equal">
      <formula>"ON SCHEDULE"</formula>
    </cfRule>
    <cfRule type="cellIs" dxfId="300" priority="306" operator="equal">
      <formula>"BEHIND SCHEDULE"</formula>
    </cfRule>
  </conditionalFormatting>
  <conditionalFormatting sqref="J140:R140">
    <cfRule type="cellIs" dxfId="299" priority="295" operator="equal">
      <formula>"COMPLETED ON TARGET"</formula>
    </cfRule>
    <cfRule type="cellIs" dxfId="298" priority="296" operator="equal">
      <formula>"COMPLETED AHEAD"</formula>
    </cfRule>
    <cfRule type="cellIs" dxfId="297" priority="297" operator="equal">
      <formula>"COMPLETED BEHIND"</formula>
    </cfRule>
    <cfRule type="cellIs" dxfId="296" priority="298" operator="equal">
      <formula>"AHEAD OF SCHEDULE"</formula>
    </cfRule>
    <cfRule type="cellIs" dxfId="295" priority="299" operator="equal">
      <formula>"ON SCHEDULE"</formula>
    </cfRule>
    <cfRule type="cellIs" dxfId="294" priority="300" operator="equal">
      <formula>"BEHIND SCHEDULE"</formula>
    </cfRule>
  </conditionalFormatting>
  <conditionalFormatting sqref="K141:R141">
    <cfRule type="cellIs" dxfId="293" priority="280" operator="equal">
      <formula>"COMPLETED ON TARGET"</formula>
    </cfRule>
    <cfRule type="cellIs" dxfId="292" priority="281" operator="equal">
      <formula>"COMPLETED AHEAD"</formula>
    </cfRule>
    <cfRule type="cellIs" dxfId="291" priority="282" operator="equal">
      <formula>"COMPLETED BEHIND"</formula>
    </cfRule>
    <cfRule type="cellIs" dxfId="290" priority="283" operator="equal">
      <formula>"AHEAD OF SCHEDULE"</formula>
    </cfRule>
    <cfRule type="cellIs" dxfId="289" priority="284" operator="equal">
      <formula>"ON SCHEDULE"</formula>
    </cfRule>
    <cfRule type="cellIs" dxfId="288" priority="285" operator="equal">
      <formula>"BEHIND SCHEDULE"</formula>
    </cfRule>
  </conditionalFormatting>
  <conditionalFormatting sqref="V141:V144">
    <cfRule type="cellIs" dxfId="287" priority="292" operator="equal">
      <formula>"AHEAD OF SCHEDULE"</formula>
    </cfRule>
    <cfRule type="cellIs" dxfId="286" priority="293" operator="equal">
      <formula>"ON SCHEDULE"</formula>
    </cfRule>
    <cfRule type="containsText" dxfId="285" priority="294" operator="containsText" text="BEHIND SCHEDULE">
      <formula>NOT(ISERROR(SEARCH("BEHIND SCHEDULE",V141)))</formula>
    </cfRule>
  </conditionalFormatting>
  <conditionalFormatting sqref="K142:R144 J141:J144">
    <cfRule type="cellIs" dxfId="284" priority="286" operator="equal">
      <formula>"COMPLETED ON TARGET"</formula>
    </cfRule>
    <cfRule type="cellIs" dxfId="283" priority="287" operator="equal">
      <formula>"COMPLETED AHEAD"</formula>
    </cfRule>
    <cfRule type="cellIs" dxfId="282" priority="288" operator="equal">
      <formula>"COMPLETED BEHIND"</formula>
    </cfRule>
    <cfRule type="cellIs" dxfId="281" priority="289" operator="equal">
      <formula>"AHEAD OF SCHEDULE"</formula>
    </cfRule>
    <cfRule type="cellIs" dxfId="280" priority="290" operator="equal">
      <formula>"ON SCHEDULE"</formula>
    </cfRule>
    <cfRule type="cellIs" dxfId="279" priority="291" operator="equal">
      <formula>"BEHIND SCHEDULE"</formula>
    </cfRule>
  </conditionalFormatting>
  <conditionalFormatting sqref="J145:R145">
    <cfRule type="cellIs" dxfId="278" priority="271" operator="equal">
      <formula>"COMPLETED ON TARGET"</formula>
    </cfRule>
    <cfRule type="cellIs" dxfId="277" priority="272" operator="equal">
      <formula>"COMPLETED AHEAD"</formula>
    </cfRule>
    <cfRule type="cellIs" dxfId="276" priority="273" operator="equal">
      <formula>"COMPLETED BEHIND"</formula>
    </cfRule>
    <cfRule type="cellIs" dxfId="275" priority="274" operator="equal">
      <formula>"AHEAD OF SCHEDULE"</formula>
    </cfRule>
    <cfRule type="cellIs" dxfId="274" priority="275" operator="equal">
      <formula>"ON SCHEDULE"</formula>
    </cfRule>
    <cfRule type="cellIs" dxfId="273" priority="276" operator="equal">
      <formula>"BEHIND SCHEDULE"</formula>
    </cfRule>
  </conditionalFormatting>
  <conditionalFormatting sqref="V145">
    <cfRule type="cellIs" dxfId="272" priority="277" operator="equal">
      <formula>"AHEAD OF SCHEDULE"</formula>
    </cfRule>
    <cfRule type="cellIs" dxfId="271" priority="278" operator="equal">
      <formula>"ON SCHEDULE"</formula>
    </cfRule>
    <cfRule type="containsText" dxfId="270" priority="279" operator="containsText" text="BEHIND SCHEDULE">
      <formula>NOT(ISERROR(SEARCH("BEHIND SCHEDULE",V145)))</formula>
    </cfRule>
  </conditionalFormatting>
  <conditionalFormatting sqref="M146:R146">
    <cfRule type="cellIs" dxfId="269" priority="247" operator="equal">
      <formula>"COMPLETED ON TARGET"</formula>
    </cfRule>
    <cfRule type="cellIs" dxfId="268" priority="248" operator="equal">
      <formula>"COMPLETED AHEAD"</formula>
    </cfRule>
    <cfRule type="cellIs" dxfId="267" priority="249" operator="equal">
      <formula>"COMPLETED BEHIND"</formula>
    </cfRule>
    <cfRule type="cellIs" dxfId="266" priority="250" operator="equal">
      <formula>"AHEAD OF SCHEDULE"</formula>
    </cfRule>
    <cfRule type="cellIs" dxfId="265" priority="251" operator="equal">
      <formula>"ON SCHEDULE"</formula>
    </cfRule>
    <cfRule type="cellIs" dxfId="264" priority="252" operator="equal">
      <formula>"BEHIND SCHEDULE"</formula>
    </cfRule>
  </conditionalFormatting>
  <conditionalFormatting sqref="M147:R147">
    <cfRule type="cellIs" dxfId="263" priority="223" operator="equal">
      <formula>"COMPLETED ON TARGET"</formula>
    </cfRule>
    <cfRule type="cellIs" dxfId="262" priority="224" operator="equal">
      <formula>"COMPLETED AHEAD"</formula>
    </cfRule>
    <cfRule type="cellIs" dxfId="261" priority="225" operator="equal">
      <formula>"COMPLETED BEHIND"</formula>
    </cfRule>
    <cfRule type="cellIs" dxfId="260" priority="226" operator="equal">
      <formula>"AHEAD OF SCHEDULE"</formula>
    </cfRule>
    <cfRule type="cellIs" dxfId="259" priority="227" operator="equal">
      <formula>"ON SCHEDULE"</formula>
    </cfRule>
    <cfRule type="cellIs" dxfId="258" priority="228" operator="equal">
      <formula>"BEHIND SCHEDULE"</formula>
    </cfRule>
  </conditionalFormatting>
  <conditionalFormatting sqref="J148:R149">
    <cfRule type="cellIs" dxfId="257" priority="214" operator="equal">
      <formula>"COMPLETED ON TARGET"</formula>
    </cfRule>
    <cfRule type="cellIs" dxfId="256" priority="215" operator="equal">
      <formula>"COMPLETED AHEAD"</formula>
    </cfRule>
    <cfRule type="cellIs" dxfId="255" priority="216" operator="equal">
      <formula>"COMPLETED BEHIND"</formula>
    </cfRule>
    <cfRule type="cellIs" dxfId="254" priority="217" operator="equal">
      <formula>"AHEAD OF SCHEDULE"</formula>
    </cfRule>
    <cfRule type="cellIs" dxfId="253" priority="218" operator="equal">
      <formula>"ON SCHEDULE"</formula>
    </cfRule>
    <cfRule type="cellIs" dxfId="252" priority="219" operator="equal">
      <formula>"BEHIND SCHEDULE"</formula>
    </cfRule>
  </conditionalFormatting>
  <conditionalFormatting sqref="J146">
    <cfRule type="cellIs" dxfId="251" priority="265" operator="equal">
      <formula>"COMPLETED ON TARGET"</formula>
    </cfRule>
    <cfRule type="cellIs" dxfId="250" priority="266" operator="equal">
      <formula>"COMPLETED AHEAD"</formula>
    </cfRule>
    <cfRule type="cellIs" dxfId="249" priority="267" operator="equal">
      <formula>"COMPLETED BEHIND"</formula>
    </cfRule>
    <cfRule type="cellIs" dxfId="248" priority="268" operator="equal">
      <formula>"AHEAD OF SCHEDULE"</formula>
    </cfRule>
    <cfRule type="cellIs" dxfId="247" priority="269" operator="equal">
      <formula>"ON SCHEDULE"</formula>
    </cfRule>
    <cfRule type="cellIs" dxfId="246" priority="270" operator="equal">
      <formula>"BEHIND SCHEDULE"</formula>
    </cfRule>
  </conditionalFormatting>
  <conditionalFormatting sqref="K146">
    <cfRule type="cellIs" dxfId="245" priority="259" operator="equal">
      <formula>"COMPLETED ON TARGET"</formula>
    </cfRule>
    <cfRule type="cellIs" dxfId="244" priority="260" operator="equal">
      <formula>"COMPLETED AHEAD"</formula>
    </cfRule>
    <cfRule type="cellIs" dxfId="243" priority="261" operator="equal">
      <formula>"COMPLETED BEHIND"</formula>
    </cfRule>
    <cfRule type="cellIs" dxfId="242" priority="262" operator="equal">
      <formula>"AHEAD OF SCHEDULE"</formula>
    </cfRule>
    <cfRule type="cellIs" dxfId="241" priority="263" operator="equal">
      <formula>"ON SCHEDULE"</formula>
    </cfRule>
    <cfRule type="cellIs" dxfId="240" priority="264" operator="equal">
      <formula>"BEHIND SCHEDULE"</formula>
    </cfRule>
  </conditionalFormatting>
  <conditionalFormatting sqref="L146">
    <cfRule type="cellIs" dxfId="239" priority="253" operator="equal">
      <formula>"COMPLETED ON TARGET"</formula>
    </cfRule>
    <cfRule type="cellIs" dxfId="238" priority="254" operator="equal">
      <formula>"COMPLETED AHEAD"</formula>
    </cfRule>
    <cfRule type="cellIs" dxfId="237" priority="255" operator="equal">
      <formula>"COMPLETED BEHIND"</formula>
    </cfRule>
    <cfRule type="cellIs" dxfId="236" priority="256" operator="equal">
      <formula>"AHEAD OF SCHEDULE"</formula>
    </cfRule>
    <cfRule type="cellIs" dxfId="235" priority="257" operator="equal">
      <formula>"ON SCHEDULE"</formula>
    </cfRule>
    <cfRule type="cellIs" dxfId="234" priority="258" operator="equal">
      <formula>"BEHIND SCHEDULE"</formula>
    </cfRule>
  </conditionalFormatting>
  <conditionalFormatting sqref="J147">
    <cfRule type="cellIs" dxfId="233" priority="241" operator="equal">
      <formula>"COMPLETED ON TARGET"</formula>
    </cfRule>
    <cfRule type="cellIs" dxfId="232" priority="242" operator="equal">
      <formula>"COMPLETED AHEAD"</formula>
    </cfRule>
    <cfRule type="cellIs" dxfId="231" priority="243" operator="equal">
      <formula>"COMPLETED BEHIND"</formula>
    </cfRule>
    <cfRule type="cellIs" dxfId="230" priority="244" operator="equal">
      <formula>"AHEAD OF SCHEDULE"</formula>
    </cfRule>
    <cfRule type="cellIs" dxfId="229" priority="245" operator="equal">
      <formula>"ON SCHEDULE"</formula>
    </cfRule>
    <cfRule type="cellIs" dxfId="228" priority="246" operator="equal">
      <formula>"BEHIND SCHEDULE"</formula>
    </cfRule>
  </conditionalFormatting>
  <conditionalFormatting sqref="K147">
    <cfRule type="cellIs" dxfId="227" priority="235" operator="equal">
      <formula>"COMPLETED ON TARGET"</formula>
    </cfRule>
    <cfRule type="cellIs" dxfId="226" priority="236" operator="equal">
      <formula>"COMPLETED AHEAD"</formula>
    </cfRule>
    <cfRule type="cellIs" dxfId="225" priority="237" operator="equal">
      <formula>"COMPLETED BEHIND"</formula>
    </cfRule>
    <cfRule type="cellIs" dxfId="224" priority="238" operator="equal">
      <formula>"AHEAD OF SCHEDULE"</formula>
    </cfRule>
    <cfRule type="cellIs" dxfId="223" priority="239" operator="equal">
      <formula>"ON SCHEDULE"</formula>
    </cfRule>
    <cfRule type="cellIs" dxfId="222" priority="240" operator="equal">
      <formula>"BEHIND SCHEDULE"</formula>
    </cfRule>
  </conditionalFormatting>
  <conditionalFormatting sqref="L147">
    <cfRule type="cellIs" dxfId="221" priority="229" operator="equal">
      <formula>"COMPLETED ON TARGET"</formula>
    </cfRule>
    <cfRule type="cellIs" dxfId="220" priority="230" operator="equal">
      <formula>"COMPLETED AHEAD"</formula>
    </cfRule>
    <cfRule type="cellIs" dxfId="219" priority="231" operator="equal">
      <formula>"COMPLETED BEHIND"</formula>
    </cfRule>
    <cfRule type="cellIs" dxfId="218" priority="232" operator="equal">
      <formula>"AHEAD OF SCHEDULE"</formula>
    </cfRule>
    <cfRule type="cellIs" dxfId="217" priority="233" operator="equal">
      <formula>"ON SCHEDULE"</formula>
    </cfRule>
    <cfRule type="cellIs" dxfId="216" priority="234" operator="equal">
      <formula>"BEHIND SCHEDULE"</formula>
    </cfRule>
  </conditionalFormatting>
  <conditionalFormatting sqref="V148:V149">
    <cfRule type="cellIs" dxfId="215" priority="220" operator="equal">
      <formula>"AHEAD OF SCHEDULE"</formula>
    </cfRule>
    <cfRule type="cellIs" dxfId="214" priority="221" operator="equal">
      <formula>"ON SCHEDULE"</formula>
    </cfRule>
    <cfRule type="containsText" dxfId="213" priority="222" operator="containsText" text="BEHIND SCHEDULE">
      <formula>NOT(ISERROR(SEARCH("BEHIND SCHEDULE",V148)))</formula>
    </cfRule>
  </conditionalFormatting>
  <conditionalFormatting sqref="V150">
    <cfRule type="cellIs" dxfId="212" priority="205" operator="equal">
      <formula>"AHEAD OF SCHEDULE"</formula>
    </cfRule>
    <cfRule type="cellIs" dxfId="211" priority="206" operator="equal">
      <formula>"ON SCHEDULE"</formula>
    </cfRule>
    <cfRule type="containsText" dxfId="210" priority="207" operator="containsText" text="BEHIND SCHEDULE">
      <formula>NOT(ISERROR(SEARCH("BEHIND SCHEDULE",V150)))</formula>
    </cfRule>
  </conditionalFormatting>
  <conditionalFormatting sqref="J150:R150">
    <cfRule type="cellIs" dxfId="209" priority="208" operator="equal">
      <formula>"COMPLETED ON TARGET"</formula>
    </cfRule>
    <cfRule type="cellIs" dxfId="208" priority="209" operator="equal">
      <formula>"COMPLETED AHEAD"</formula>
    </cfRule>
    <cfRule type="cellIs" dxfId="207" priority="210" operator="equal">
      <formula>"COMPLETED BEHIND"</formula>
    </cfRule>
    <cfRule type="cellIs" dxfId="206" priority="211" operator="equal">
      <formula>"AHEAD OF SCHEDULE"</formula>
    </cfRule>
    <cfRule type="cellIs" dxfId="205" priority="212" operator="equal">
      <formula>"ON SCHEDULE"</formula>
    </cfRule>
    <cfRule type="cellIs" dxfId="204" priority="213" operator="equal">
      <formula>"BEHIND SCHEDULE"</formula>
    </cfRule>
  </conditionalFormatting>
  <conditionalFormatting sqref="V24">
    <cfRule type="cellIs" dxfId="203" priority="202" operator="equal">
      <formula>"AHEAD OF SCHEDULE"</formula>
    </cfRule>
    <cfRule type="cellIs" dxfId="202" priority="203" operator="equal">
      <formula>"ON SCHEDULE"</formula>
    </cfRule>
    <cfRule type="containsText" dxfId="201" priority="204" operator="containsText" text="BEHIND SCHEDULE">
      <formula>NOT(ISERROR(SEARCH("BEHIND SCHEDULE",V24)))</formula>
    </cfRule>
  </conditionalFormatting>
  <conditionalFormatting sqref="L24:R24 J24">
    <cfRule type="cellIs" dxfId="200" priority="196" operator="equal">
      <formula>"COMPLETED ON TARGET"</formula>
    </cfRule>
    <cfRule type="cellIs" dxfId="199" priority="197" operator="equal">
      <formula>"COMPLETED AHEAD"</formula>
    </cfRule>
    <cfRule type="cellIs" dxfId="198" priority="198" operator="equal">
      <formula>"COMPLETED BEHIND"</formula>
    </cfRule>
    <cfRule type="cellIs" dxfId="197" priority="199" operator="equal">
      <formula>"AHEAD OF SCHEDULE"</formula>
    </cfRule>
    <cfRule type="cellIs" dxfId="196" priority="200" operator="equal">
      <formula>"ON SCHEDULE"</formula>
    </cfRule>
    <cfRule type="cellIs" dxfId="195" priority="201" operator="equal">
      <formula>"BEHIND SCHEDULE"</formula>
    </cfRule>
  </conditionalFormatting>
  <conditionalFormatting sqref="K24">
    <cfRule type="cellIs" dxfId="194" priority="190" operator="equal">
      <formula>"COMPLETED ON TARGET"</formula>
    </cfRule>
    <cfRule type="cellIs" dxfId="193" priority="191" operator="equal">
      <formula>"COMPLETED AHEAD"</formula>
    </cfRule>
    <cfRule type="cellIs" dxfId="192" priority="192" operator="equal">
      <formula>"COMPLETED BEHIND"</formula>
    </cfRule>
    <cfRule type="cellIs" dxfId="191" priority="193" operator="equal">
      <formula>"AHEAD OF SCHEDULE"</formula>
    </cfRule>
    <cfRule type="cellIs" dxfId="190" priority="194" operator="equal">
      <formula>"ON SCHEDULE"</formula>
    </cfRule>
    <cfRule type="cellIs" dxfId="189" priority="195" operator="equal">
      <formula>"BEHIND SCHEDULE"</formula>
    </cfRule>
  </conditionalFormatting>
  <conditionalFormatting sqref="V50">
    <cfRule type="cellIs" dxfId="188" priority="187" operator="equal">
      <formula>"AHEAD OF SCHEDULE"</formula>
    </cfRule>
    <cfRule type="cellIs" dxfId="187" priority="188" operator="equal">
      <formula>"ON SCHEDULE"</formula>
    </cfRule>
    <cfRule type="containsText" dxfId="186" priority="189" operator="containsText" text="BEHIND SCHEDULE">
      <formula>NOT(ISERROR(SEARCH("BEHIND SCHEDULE",V50)))</formula>
    </cfRule>
  </conditionalFormatting>
  <conditionalFormatting sqref="J50:R50">
    <cfRule type="cellIs" dxfId="185" priority="181" operator="equal">
      <formula>"COMPLETED ON TARGET"</formula>
    </cfRule>
    <cfRule type="cellIs" dxfId="184" priority="182" operator="equal">
      <formula>"COMPLETED AHEAD"</formula>
    </cfRule>
    <cfRule type="cellIs" dxfId="183" priority="183" operator="equal">
      <formula>"COMPLETED BEHIND"</formula>
    </cfRule>
    <cfRule type="cellIs" dxfId="182" priority="184" operator="equal">
      <formula>"AHEAD OF SCHEDULE"</formula>
    </cfRule>
    <cfRule type="cellIs" dxfId="181" priority="185" operator="equal">
      <formula>"ON SCHEDULE"</formula>
    </cfRule>
    <cfRule type="cellIs" dxfId="180" priority="186" operator="equal">
      <formula>"BEHIND SCHEDULE"</formula>
    </cfRule>
  </conditionalFormatting>
  <conditionalFormatting sqref="V70">
    <cfRule type="cellIs" dxfId="179" priority="178" operator="equal">
      <formula>"AHEAD OF SCHEDULE"</formula>
    </cfRule>
    <cfRule type="cellIs" dxfId="178" priority="179" operator="equal">
      <formula>"ON SCHEDULE"</formula>
    </cfRule>
    <cfRule type="containsText" dxfId="177" priority="180" operator="containsText" text="BEHIND SCHEDULE">
      <formula>NOT(ISERROR(SEARCH("BEHIND SCHEDULE",V70)))</formula>
    </cfRule>
  </conditionalFormatting>
  <conditionalFormatting sqref="J70">
    <cfRule type="cellIs" dxfId="176" priority="172" operator="equal">
      <formula>"COMPLETED ON TARGET"</formula>
    </cfRule>
    <cfRule type="cellIs" dxfId="175" priority="173" operator="equal">
      <formula>"COMPLETED AHEAD"</formula>
    </cfRule>
    <cfRule type="cellIs" dxfId="174" priority="174" operator="equal">
      <formula>"COMPLETED BEHIND"</formula>
    </cfRule>
    <cfRule type="cellIs" dxfId="173" priority="175" operator="equal">
      <formula>"AHEAD OF SCHEDULE"</formula>
    </cfRule>
    <cfRule type="cellIs" dxfId="172" priority="176" operator="equal">
      <formula>"ON SCHEDULE"</formula>
    </cfRule>
    <cfRule type="cellIs" dxfId="171" priority="177" operator="equal">
      <formula>"BEHIND SCHEDULE"</formula>
    </cfRule>
  </conditionalFormatting>
  <conditionalFormatting sqref="K70">
    <cfRule type="cellIs" dxfId="170" priority="166" operator="equal">
      <formula>"COMPLETED ON TARGET"</formula>
    </cfRule>
    <cfRule type="cellIs" dxfId="169" priority="167" operator="equal">
      <formula>"COMPLETED AHEAD"</formula>
    </cfRule>
    <cfRule type="cellIs" dxfId="168" priority="168" operator="equal">
      <formula>"COMPLETED BEHIND"</formula>
    </cfRule>
    <cfRule type="cellIs" dxfId="167" priority="169" operator="equal">
      <formula>"AHEAD OF SCHEDULE"</formula>
    </cfRule>
    <cfRule type="cellIs" dxfId="166" priority="170" operator="equal">
      <formula>"ON SCHEDULE"</formula>
    </cfRule>
    <cfRule type="cellIs" dxfId="165" priority="171" operator="equal">
      <formula>"BEHIND SCHEDULE"</formula>
    </cfRule>
  </conditionalFormatting>
  <conditionalFormatting sqref="L70">
    <cfRule type="cellIs" dxfId="164" priority="160" operator="equal">
      <formula>"COMPLETED ON TARGET"</formula>
    </cfRule>
    <cfRule type="cellIs" dxfId="163" priority="161" operator="equal">
      <formula>"COMPLETED AHEAD"</formula>
    </cfRule>
    <cfRule type="cellIs" dxfId="162" priority="162" operator="equal">
      <formula>"COMPLETED BEHIND"</formula>
    </cfRule>
    <cfRule type="cellIs" dxfId="161" priority="163" operator="equal">
      <formula>"AHEAD OF SCHEDULE"</formula>
    </cfRule>
    <cfRule type="cellIs" dxfId="160" priority="164" operator="equal">
      <formula>"ON SCHEDULE"</formula>
    </cfRule>
    <cfRule type="cellIs" dxfId="159" priority="165" operator="equal">
      <formula>"BEHIND SCHEDULE"</formula>
    </cfRule>
  </conditionalFormatting>
  <conditionalFormatting sqref="M70:R70">
    <cfRule type="cellIs" dxfId="158" priority="154" operator="equal">
      <formula>"COMPLETED ON TARGET"</formula>
    </cfRule>
    <cfRule type="cellIs" dxfId="157" priority="155" operator="equal">
      <formula>"COMPLETED AHEAD"</formula>
    </cfRule>
    <cfRule type="cellIs" dxfId="156" priority="156" operator="equal">
      <formula>"COMPLETED BEHIND"</formula>
    </cfRule>
    <cfRule type="cellIs" dxfId="155" priority="157" operator="equal">
      <formula>"AHEAD OF SCHEDULE"</formula>
    </cfRule>
    <cfRule type="cellIs" dxfId="154" priority="158" operator="equal">
      <formula>"ON SCHEDULE"</formula>
    </cfRule>
    <cfRule type="cellIs" dxfId="153" priority="159" operator="equal">
      <formula>"BEHIND SCHEDULE"</formula>
    </cfRule>
  </conditionalFormatting>
  <conditionalFormatting sqref="J22:R22">
    <cfRule type="cellIs" dxfId="152" priority="148" operator="equal">
      <formula>"COMPLETED ON TARGET"</formula>
    </cfRule>
    <cfRule type="cellIs" dxfId="151" priority="149" operator="equal">
      <formula>"COMPLETED AHEAD"</formula>
    </cfRule>
    <cfRule type="cellIs" dxfId="150" priority="150" operator="equal">
      <formula>"COMPLETED BEHIND"</formula>
    </cfRule>
    <cfRule type="cellIs" dxfId="149" priority="151" operator="equal">
      <formula>"AHEAD OF SCHEDULE"</formula>
    </cfRule>
    <cfRule type="cellIs" dxfId="148" priority="152" operator="equal">
      <formula>"ON SCHEDULE"</formula>
    </cfRule>
    <cfRule type="cellIs" dxfId="147" priority="153" operator="equal">
      <formula>"BEHIND SCHEDULE"</formula>
    </cfRule>
  </conditionalFormatting>
  <conditionalFormatting sqref="J25:R25">
    <cfRule type="cellIs" dxfId="146" priority="142" operator="equal">
      <formula>"COMPLETED ON TARGET"</formula>
    </cfRule>
    <cfRule type="cellIs" dxfId="145" priority="143" operator="equal">
      <formula>"COMPLETED AHEAD"</formula>
    </cfRule>
    <cfRule type="cellIs" dxfId="144" priority="144" operator="equal">
      <formula>"COMPLETED BEHIND"</formula>
    </cfRule>
    <cfRule type="cellIs" dxfId="143" priority="145" operator="equal">
      <formula>"AHEAD OF SCHEDULE"</formula>
    </cfRule>
    <cfRule type="cellIs" dxfId="142" priority="146" operator="equal">
      <formula>"ON SCHEDULE"</formula>
    </cfRule>
    <cfRule type="cellIs" dxfId="141" priority="147" operator="equal">
      <formula>"BEHIND SCHEDULE"</formula>
    </cfRule>
  </conditionalFormatting>
  <conditionalFormatting sqref="V26">
    <cfRule type="cellIs" dxfId="140" priority="139" operator="equal">
      <formula>"AHEAD OF SCHEDULE"</formula>
    </cfRule>
    <cfRule type="cellIs" dxfId="139" priority="140" operator="equal">
      <formula>"ON SCHEDULE"</formula>
    </cfRule>
    <cfRule type="containsText" dxfId="138" priority="141" operator="containsText" text="BEHIND SCHEDULE">
      <formula>NOT(ISERROR(SEARCH("BEHIND SCHEDULE",V26)))</formula>
    </cfRule>
  </conditionalFormatting>
  <conditionalFormatting sqref="J26:R26">
    <cfRule type="cellIs" dxfId="137" priority="133" operator="equal">
      <formula>"COMPLETED ON TARGET"</formula>
    </cfRule>
    <cfRule type="cellIs" dxfId="136" priority="134" operator="equal">
      <formula>"COMPLETED AHEAD"</formula>
    </cfRule>
    <cfRule type="cellIs" dxfId="135" priority="135" operator="equal">
      <formula>"COMPLETED BEHIND"</formula>
    </cfRule>
    <cfRule type="cellIs" dxfId="134" priority="136" operator="equal">
      <formula>"AHEAD OF SCHEDULE"</formula>
    </cfRule>
    <cfRule type="cellIs" dxfId="133" priority="137" operator="equal">
      <formula>"ON SCHEDULE"</formula>
    </cfRule>
    <cfRule type="cellIs" dxfId="132" priority="138" operator="equal">
      <formula>"BEHIND SCHEDULE"</formula>
    </cfRule>
  </conditionalFormatting>
  <conditionalFormatting sqref="V27">
    <cfRule type="cellIs" dxfId="131" priority="130" operator="equal">
      <formula>"AHEAD OF SCHEDULE"</formula>
    </cfRule>
    <cfRule type="cellIs" dxfId="130" priority="131" operator="equal">
      <formula>"ON SCHEDULE"</formula>
    </cfRule>
    <cfRule type="containsText" dxfId="129" priority="132" operator="containsText" text="BEHIND SCHEDULE">
      <formula>NOT(ISERROR(SEARCH("BEHIND SCHEDULE",V27)))</formula>
    </cfRule>
  </conditionalFormatting>
  <conditionalFormatting sqref="J27:R27">
    <cfRule type="cellIs" dxfId="128" priority="124" operator="equal">
      <formula>"COMPLETED ON TARGET"</formula>
    </cfRule>
    <cfRule type="cellIs" dxfId="127" priority="125" operator="equal">
      <formula>"COMPLETED AHEAD"</formula>
    </cfRule>
    <cfRule type="cellIs" dxfId="126" priority="126" operator="equal">
      <formula>"COMPLETED BEHIND"</formula>
    </cfRule>
    <cfRule type="cellIs" dxfId="125" priority="127" operator="equal">
      <formula>"AHEAD OF SCHEDULE"</formula>
    </cfRule>
    <cfRule type="cellIs" dxfId="124" priority="128" operator="equal">
      <formula>"ON SCHEDULE"</formula>
    </cfRule>
    <cfRule type="cellIs" dxfId="123" priority="129" operator="equal">
      <formula>"BEHIND SCHEDULE"</formula>
    </cfRule>
  </conditionalFormatting>
  <conditionalFormatting sqref="V29:V30">
    <cfRule type="cellIs" dxfId="122" priority="121" operator="equal">
      <formula>"AHEAD OF SCHEDULE"</formula>
    </cfRule>
    <cfRule type="cellIs" dxfId="121" priority="122" operator="equal">
      <formula>"ON SCHEDULE"</formula>
    </cfRule>
    <cfRule type="containsText" dxfId="120" priority="123" operator="containsText" text="BEHIND SCHEDULE">
      <formula>NOT(ISERROR(SEARCH("BEHIND SCHEDULE",V29)))</formula>
    </cfRule>
  </conditionalFormatting>
  <conditionalFormatting sqref="J29:R30">
    <cfRule type="cellIs" dxfId="119" priority="115" operator="equal">
      <formula>"COMPLETED ON TARGET"</formula>
    </cfRule>
    <cfRule type="cellIs" dxfId="118" priority="116" operator="equal">
      <formula>"COMPLETED AHEAD"</formula>
    </cfRule>
    <cfRule type="cellIs" dxfId="117" priority="117" operator="equal">
      <formula>"COMPLETED BEHIND"</formula>
    </cfRule>
    <cfRule type="cellIs" dxfId="116" priority="118" operator="equal">
      <formula>"AHEAD OF SCHEDULE"</formula>
    </cfRule>
    <cfRule type="cellIs" dxfId="115" priority="119" operator="equal">
      <formula>"ON SCHEDULE"</formula>
    </cfRule>
    <cfRule type="cellIs" dxfId="114" priority="120" operator="equal">
      <formula>"BEHIND SCHEDULE"</formula>
    </cfRule>
  </conditionalFormatting>
  <conditionalFormatting sqref="J36:R40">
    <cfRule type="cellIs" dxfId="113" priority="109" operator="equal">
      <formula>"COMPLETED ON TARGET"</formula>
    </cfRule>
    <cfRule type="cellIs" dxfId="112" priority="110" operator="equal">
      <formula>"COMPLETED AHEAD"</formula>
    </cfRule>
    <cfRule type="cellIs" dxfId="111" priority="111" operator="equal">
      <formula>"COMPLETED BEHIND"</formula>
    </cfRule>
    <cfRule type="cellIs" dxfId="110" priority="112" operator="equal">
      <formula>"AHEAD OF SCHEDULE"</formula>
    </cfRule>
    <cfRule type="cellIs" dxfId="109" priority="113" operator="equal">
      <formula>"ON SCHEDULE"</formula>
    </cfRule>
    <cfRule type="cellIs" dxfId="108" priority="114" operator="equal">
      <formula>"BEHIND SCHEDULE"</formula>
    </cfRule>
  </conditionalFormatting>
  <conditionalFormatting sqref="V60">
    <cfRule type="cellIs" dxfId="107" priority="106" operator="equal">
      <formula>"AHEAD OF SCHEDULE"</formula>
    </cfRule>
    <cfRule type="cellIs" dxfId="106" priority="107" operator="equal">
      <formula>"ON SCHEDULE"</formula>
    </cfRule>
    <cfRule type="containsText" dxfId="105" priority="108" operator="containsText" text="BEHIND SCHEDULE">
      <formula>NOT(ISERROR(SEARCH("BEHIND SCHEDULE",V60)))</formula>
    </cfRule>
  </conditionalFormatting>
  <conditionalFormatting sqref="J60">
    <cfRule type="cellIs" dxfId="104" priority="100" operator="equal">
      <formula>"COMPLETED ON TARGET"</formula>
    </cfRule>
    <cfRule type="cellIs" dxfId="103" priority="101" operator="equal">
      <formula>"COMPLETED AHEAD"</formula>
    </cfRule>
    <cfRule type="cellIs" dxfId="102" priority="102" operator="equal">
      <formula>"COMPLETED BEHIND"</formula>
    </cfRule>
    <cfRule type="cellIs" dxfId="101" priority="103" operator="equal">
      <formula>"AHEAD OF SCHEDULE"</formula>
    </cfRule>
    <cfRule type="cellIs" dxfId="100" priority="104" operator="equal">
      <formula>"ON SCHEDULE"</formula>
    </cfRule>
    <cfRule type="cellIs" dxfId="99" priority="105" operator="equal">
      <formula>"BEHIND SCHEDULE"</formula>
    </cfRule>
  </conditionalFormatting>
  <conditionalFormatting sqref="K60">
    <cfRule type="cellIs" dxfId="98" priority="94" operator="equal">
      <formula>"COMPLETED ON TARGET"</formula>
    </cfRule>
    <cfRule type="cellIs" dxfId="97" priority="95" operator="equal">
      <formula>"COMPLETED AHEAD"</formula>
    </cfRule>
    <cfRule type="cellIs" dxfId="96" priority="96" operator="equal">
      <formula>"COMPLETED BEHIND"</formula>
    </cfRule>
    <cfRule type="cellIs" dxfId="95" priority="97" operator="equal">
      <formula>"AHEAD OF SCHEDULE"</formula>
    </cfRule>
    <cfRule type="cellIs" dxfId="94" priority="98" operator="equal">
      <formula>"ON SCHEDULE"</formula>
    </cfRule>
    <cfRule type="cellIs" dxfId="93" priority="99" operator="equal">
      <formula>"BEHIND SCHEDULE"</formula>
    </cfRule>
  </conditionalFormatting>
  <conditionalFormatting sqref="L60">
    <cfRule type="cellIs" dxfId="92" priority="88" operator="equal">
      <formula>"COMPLETED ON TARGET"</formula>
    </cfRule>
    <cfRule type="cellIs" dxfId="91" priority="89" operator="equal">
      <formula>"COMPLETED AHEAD"</formula>
    </cfRule>
    <cfRule type="cellIs" dxfId="90" priority="90" operator="equal">
      <formula>"COMPLETED BEHIND"</formula>
    </cfRule>
    <cfRule type="cellIs" dxfId="89" priority="91" operator="equal">
      <formula>"AHEAD OF SCHEDULE"</formula>
    </cfRule>
    <cfRule type="cellIs" dxfId="88" priority="92" operator="equal">
      <formula>"ON SCHEDULE"</formula>
    </cfRule>
    <cfRule type="cellIs" dxfId="87" priority="93" operator="equal">
      <formula>"BEHIND SCHEDULE"</formula>
    </cfRule>
  </conditionalFormatting>
  <conditionalFormatting sqref="M60:R60">
    <cfRule type="cellIs" dxfId="86" priority="82" operator="equal">
      <formula>"COMPLETED ON TARGET"</formula>
    </cfRule>
    <cfRule type="cellIs" dxfId="85" priority="83" operator="equal">
      <formula>"COMPLETED AHEAD"</formula>
    </cfRule>
    <cfRule type="cellIs" dxfId="84" priority="84" operator="equal">
      <formula>"COMPLETED BEHIND"</formula>
    </cfRule>
    <cfRule type="cellIs" dxfId="83" priority="85" operator="equal">
      <formula>"AHEAD OF SCHEDULE"</formula>
    </cfRule>
    <cfRule type="cellIs" dxfId="82" priority="86" operator="equal">
      <formula>"ON SCHEDULE"</formula>
    </cfRule>
    <cfRule type="cellIs" dxfId="81" priority="87" operator="equal">
      <formula>"BEHIND SCHEDULE"</formula>
    </cfRule>
  </conditionalFormatting>
  <conditionalFormatting sqref="V61:V63">
    <cfRule type="cellIs" dxfId="80" priority="79" operator="equal">
      <formula>"AHEAD OF SCHEDULE"</formula>
    </cfRule>
    <cfRule type="cellIs" dxfId="79" priority="80" operator="equal">
      <formula>"ON SCHEDULE"</formula>
    </cfRule>
    <cfRule type="containsText" dxfId="78" priority="81" operator="containsText" text="BEHIND SCHEDULE">
      <formula>NOT(ISERROR(SEARCH("BEHIND SCHEDULE",V61)))</formula>
    </cfRule>
  </conditionalFormatting>
  <conditionalFormatting sqref="J61:J63">
    <cfRule type="cellIs" dxfId="77" priority="73" operator="equal">
      <formula>"COMPLETED ON TARGET"</formula>
    </cfRule>
    <cfRule type="cellIs" dxfId="76" priority="74" operator="equal">
      <formula>"COMPLETED AHEAD"</formula>
    </cfRule>
    <cfRule type="cellIs" dxfId="75" priority="75" operator="equal">
      <formula>"COMPLETED BEHIND"</formula>
    </cfRule>
    <cfRule type="cellIs" dxfId="74" priority="76" operator="equal">
      <formula>"AHEAD OF SCHEDULE"</formula>
    </cfRule>
    <cfRule type="cellIs" dxfId="73" priority="77" operator="equal">
      <formula>"ON SCHEDULE"</formula>
    </cfRule>
    <cfRule type="cellIs" dxfId="72" priority="78" operator="equal">
      <formula>"BEHIND SCHEDULE"</formula>
    </cfRule>
  </conditionalFormatting>
  <conditionalFormatting sqref="K61:K63">
    <cfRule type="cellIs" dxfId="71" priority="67" operator="equal">
      <formula>"COMPLETED ON TARGET"</formula>
    </cfRule>
    <cfRule type="cellIs" dxfId="70" priority="68" operator="equal">
      <formula>"COMPLETED AHEAD"</formula>
    </cfRule>
    <cfRule type="cellIs" dxfId="69" priority="69" operator="equal">
      <formula>"COMPLETED BEHIND"</formula>
    </cfRule>
    <cfRule type="cellIs" dxfId="68" priority="70" operator="equal">
      <formula>"AHEAD OF SCHEDULE"</formula>
    </cfRule>
    <cfRule type="cellIs" dxfId="67" priority="71" operator="equal">
      <formula>"ON SCHEDULE"</formula>
    </cfRule>
    <cfRule type="cellIs" dxfId="66" priority="72" operator="equal">
      <formula>"BEHIND SCHEDULE"</formula>
    </cfRule>
  </conditionalFormatting>
  <conditionalFormatting sqref="L61:L63">
    <cfRule type="cellIs" dxfId="65" priority="61" operator="equal">
      <formula>"COMPLETED ON TARGET"</formula>
    </cfRule>
    <cfRule type="cellIs" dxfId="64" priority="62" operator="equal">
      <formula>"COMPLETED AHEAD"</formula>
    </cfRule>
    <cfRule type="cellIs" dxfId="63" priority="63" operator="equal">
      <formula>"COMPLETED BEHIND"</formula>
    </cfRule>
    <cfRule type="cellIs" dxfId="62" priority="64" operator="equal">
      <formula>"AHEAD OF SCHEDULE"</formula>
    </cfRule>
    <cfRule type="cellIs" dxfId="61" priority="65" operator="equal">
      <formula>"ON SCHEDULE"</formula>
    </cfRule>
    <cfRule type="cellIs" dxfId="60" priority="66" operator="equal">
      <formula>"BEHIND SCHEDULE"</formula>
    </cfRule>
  </conditionalFormatting>
  <conditionalFormatting sqref="M61:R63">
    <cfRule type="cellIs" dxfId="59" priority="55" operator="equal">
      <formula>"COMPLETED ON TARGET"</formula>
    </cfRule>
    <cfRule type="cellIs" dxfId="58" priority="56" operator="equal">
      <formula>"COMPLETED AHEAD"</formula>
    </cfRule>
    <cfRule type="cellIs" dxfId="57" priority="57" operator="equal">
      <formula>"COMPLETED BEHIND"</formula>
    </cfRule>
    <cfRule type="cellIs" dxfId="56" priority="58" operator="equal">
      <formula>"AHEAD OF SCHEDULE"</formula>
    </cfRule>
    <cfRule type="cellIs" dxfId="55" priority="59" operator="equal">
      <formula>"ON SCHEDULE"</formula>
    </cfRule>
    <cfRule type="cellIs" dxfId="54" priority="60" operator="equal">
      <formula>"BEHIND SCHEDULE"</formula>
    </cfRule>
  </conditionalFormatting>
  <conditionalFormatting sqref="V71:V72">
    <cfRule type="cellIs" dxfId="53" priority="52" operator="equal">
      <formula>"AHEAD OF SCHEDULE"</formula>
    </cfRule>
    <cfRule type="cellIs" dxfId="52" priority="53" operator="equal">
      <formula>"ON SCHEDULE"</formula>
    </cfRule>
    <cfRule type="containsText" dxfId="51" priority="54" operator="containsText" text="BEHIND SCHEDULE">
      <formula>NOT(ISERROR(SEARCH("BEHIND SCHEDULE",V71)))</formula>
    </cfRule>
  </conditionalFormatting>
  <conditionalFormatting sqref="J71:J72">
    <cfRule type="cellIs" dxfId="50" priority="46" operator="equal">
      <formula>"COMPLETED ON TARGET"</formula>
    </cfRule>
    <cfRule type="cellIs" dxfId="49" priority="47" operator="equal">
      <formula>"COMPLETED AHEAD"</formula>
    </cfRule>
    <cfRule type="cellIs" dxfId="48" priority="48" operator="equal">
      <formula>"COMPLETED BEHIND"</formula>
    </cfRule>
    <cfRule type="cellIs" dxfId="47" priority="49" operator="equal">
      <formula>"AHEAD OF SCHEDULE"</formula>
    </cfRule>
    <cfRule type="cellIs" dxfId="46" priority="50" operator="equal">
      <formula>"ON SCHEDULE"</formula>
    </cfRule>
    <cfRule type="cellIs" dxfId="45" priority="51" operator="equal">
      <formula>"BEHIND SCHEDULE"</formula>
    </cfRule>
  </conditionalFormatting>
  <conditionalFormatting sqref="K71:K72">
    <cfRule type="cellIs" dxfId="44" priority="40" operator="equal">
      <formula>"COMPLETED ON TARGET"</formula>
    </cfRule>
    <cfRule type="cellIs" dxfId="43" priority="41" operator="equal">
      <formula>"COMPLETED AHEAD"</formula>
    </cfRule>
    <cfRule type="cellIs" dxfId="42" priority="42" operator="equal">
      <formula>"COMPLETED BEHIND"</formula>
    </cfRule>
    <cfRule type="cellIs" dxfId="41" priority="43" operator="equal">
      <formula>"AHEAD OF SCHEDULE"</formula>
    </cfRule>
    <cfRule type="cellIs" dxfId="40" priority="44" operator="equal">
      <formula>"ON SCHEDULE"</formula>
    </cfRule>
    <cfRule type="cellIs" dxfId="39" priority="45" operator="equal">
      <formula>"BEHIND SCHEDULE"</formula>
    </cfRule>
  </conditionalFormatting>
  <conditionalFormatting sqref="L71:L72">
    <cfRule type="cellIs" dxfId="38" priority="34" operator="equal">
      <formula>"COMPLETED ON TARGET"</formula>
    </cfRule>
    <cfRule type="cellIs" dxfId="37" priority="35" operator="equal">
      <formula>"COMPLETED AHEAD"</formula>
    </cfRule>
    <cfRule type="cellIs" dxfId="36" priority="36" operator="equal">
      <formula>"COMPLETED BEHIND"</formula>
    </cfRule>
    <cfRule type="cellIs" dxfId="35" priority="37" operator="equal">
      <formula>"AHEAD OF SCHEDULE"</formula>
    </cfRule>
    <cfRule type="cellIs" dxfId="34" priority="38" operator="equal">
      <formula>"ON SCHEDULE"</formula>
    </cfRule>
    <cfRule type="cellIs" dxfId="33" priority="39" operator="equal">
      <formula>"BEHIND SCHEDULE"</formula>
    </cfRule>
  </conditionalFormatting>
  <conditionalFormatting sqref="M71:R72">
    <cfRule type="cellIs" dxfId="32" priority="28" operator="equal">
      <formula>"COMPLETED ON TARGET"</formula>
    </cfRule>
    <cfRule type="cellIs" dxfId="31" priority="29" operator="equal">
      <formula>"COMPLETED AHEAD"</formula>
    </cfRule>
    <cfRule type="cellIs" dxfId="30" priority="30" operator="equal">
      <formula>"COMPLETED BEHIND"</formula>
    </cfRule>
    <cfRule type="cellIs" dxfId="29" priority="31" operator="equal">
      <formula>"AHEAD OF SCHEDULE"</formula>
    </cfRule>
    <cfRule type="cellIs" dxfId="28" priority="32" operator="equal">
      <formula>"ON SCHEDULE"</formula>
    </cfRule>
    <cfRule type="cellIs" dxfId="27" priority="33" operator="equal">
      <formula>"BEHIND SCHEDULE"</formula>
    </cfRule>
  </conditionalFormatting>
  <conditionalFormatting sqref="V73:V74">
    <cfRule type="cellIs" dxfId="26" priority="25" operator="equal">
      <formula>"AHEAD OF SCHEDULE"</formula>
    </cfRule>
    <cfRule type="cellIs" dxfId="25" priority="26" operator="equal">
      <formula>"ON SCHEDULE"</formula>
    </cfRule>
    <cfRule type="containsText" dxfId="24" priority="27" operator="containsText" text="BEHIND SCHEDULE">
      <formula>NOT(ISERROR(SEARCH("BEHIND SCHEDULE",V73)))</formula>
    </cfRule>
  </conditionalFormatting>
  <conditionalFormatting sqref="J73:J74">
    <cfRule type="cellIs" dxfId="23" priority="19" operator="equal">
      <formula>"COMPLETED ON TARGET"</formula>
    </cfRule>
    <cfRule type="cellIs" dxfId="22" priority="20" operator="equal">
      <formula>"COMPLETED AHEAD"</formula>
    </cfRule>
    <cfRule type="cellIs" dxfId="21" priority="21" operator="equal">
      <formula>"COMPLETED BEHIND"</formula>
    </cfRule>
    <cfRule type="cellIs" dxfId="20" priority="22" operator="equal">
      <formula>"AHEAD OF SCHEDULE"</formula>
    </cfRule>
    <cfRule type="cellIs" dxfId="19" priority="23" operator="equal">
      <formula>"ON SCHEDULE"</formula>
    </cfRule>
    <cfRule type="cellIs" dxfId="18" priority="24" operator="equal">
      <formula>"BEHIND SCHEDULE"</formula>
    </cfRule>
  </conditionalFormatting>
  <conditionalFormatting sqref="K73:K74">
    <cfRule type="cellIs" dxfId="17" priority="13" operator="equal">
      <formula>"COMPLETED ON TARGET"</formula>
    </cfRule>
    <cfRule type="cellIs" dxfId="16" priority="14" operator="equal">
      <formula>"COMPLETED AHEAD"</formula>
    </cfRule>
    <cfRule type="cellIs" dxfId="15" priority="15" operator="equal">
      <formula>"COMPLETED BEHIND"</formula>
    </cfRule>
    <cfRule type="cellIs" dxfId="14" priority="16" operator="equal">
      <formula>"AHEAD OF SCHEDULE"</formula>
    </cfRule>
    <cfRule type="cellIs" dxfId="13" priority="17" operator="equal">
      <formula>"ON SCHEDULE"</formula>
    </cfRule>
    <cfRule type="cellIs" dxfId="12" priority="18" operator="equal">
      <formula>"BEHIND SCHEDULE"</formula>
    </cfRule>
  </conditionalFormatting>
  <conditionalFormatting sqref="L73:L74">
    <cfRule type="cellIs" dxfId="11" priority="7" operator="equal">
      <formula>"COMPLETED ON TARGET"</formula>
    </cfRule>
    <cfRule type="cellIs" dxfId="10" priority="8" operator="equal">
      <formula>"COMPLETED AHEAD"</formula>
    </cfRule>
    <cfRule type="cellIs" dxfId="9" priority="9" operator="equal">
      <formula>"COMPLETED BEHIND"</formula>
    </cfRule>
    <cfRule type="cellIs" dxfId="8" priority="10" operator="equal">
      <formula>"AHEAD OF SCHEDULE"</formula>
    </cfRule>
    <cfRule type="cellIs" dxfId="7" priority="11" operator="equal">
      <formula>"ON SCHEDULE"</formula>
    </cfRule>
    <cfRule type="cellIs" dxfId="6" priority="12" operator="equal">
      <formula>"BEHIND SCHEDULE"</formula>
    </cfRule>
  </conditionalFormatting>
  <conditionalFormatting sqref="M73:R74">
    <cfRule type="cellIs" dxfId="5" priority="1" operator="equal">
      <formula>"COMPLETED ON TARGET"</formula>
    </cfRule>
    <cfRule type="cellIs" dxfId="4" priority="2" operator="equal">
      <formula>"COMPLETED AHEAD"</formula>
    </cfRule>
    <cfRule type="cellIs" dxfId="3" priority="3" operator="equal">
      <formula>"COMPLETED BEHIND"</formula>
    </cfRule>
    <cfRule type="cellIs" dxfId="2" priority="4" operator="equal">
      <formula>"AHEAD OF SCHEDULE"</formula>
    </cfRule>
    <cfRule type="cellIs" dxfId="1" priority="5" operator="equal">
      <formula>"ON SCHEDULE"</formula>
    </cfRule>
    <cfRule type="cellIs" dxfId="0" priority="6" operator="equal">
      <formula>"BEHIND SCHEDULE"</formula>
    </cfRule>
  </conditionalFormatting>
  <dataValidations count="3">
    <dataValidation type="list" allowBlank="1" showInputMessage="1" showErrorMessage="1" sqref="J83:R87 J91:R102 N118:R118 J119:R128 J130:R140 J104:R117 J24:R27 K141:R141 J144:R150 J36:R40 J7:R22 J29:R30 J42:R75" xr:uid="{00000000-0002-0000-2100-000000000000}">
      <formula1>"BEHIND SCHEDULE,ON SCHEDULE, AHEAD OF SCHEDULE, COMPLETED BEHIND, COMPLETED AHEAD, COMPLETED ON TARGET"</formula1>
    </dataValidation>
    <dataValidation type="list" allowBlank="1" showInputMessage="1" showErrorMessage="1" sqref="J23:R23 J31:R35 J28:R28 J141:J143 K142:R143" xr:uid="{00000000-0002-0000-2100-000001000000}">
      <formula1>"BEHIND,ON TARGET, AHEAD, COMPLETED BEHIND, COMPLETED AHEAD, COMPLETED ON TARGET"</formula1>
    </dataValidation>
    <dataValidation type="list" allowBlank="1" showInputMessage="1" showErrorMessage="1" sqref="J82:R82" xr:uid="{00000000-0002-0000-2100-000002000000}">
      <formula1>"BEHIND,ON TARGET, AHEAD"</formula1>
    </dataValidation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AK108"/>
  <sheetViews>
    <sheetView workbookViewId="0">
      <selection activeCell="E12" sqref="E12"/>
    </sheetView>
  </sheetViews>
  <sheetFormatPr defaultRowHeight="14.5" x14ac:dyDescent="0.35"/>
  <sheetData>
    <row r="1" spans="1:37" s="279" customFormat="1" ht="48" customHeight="1" x14ac:dyDescent="1">
      <c r="A1" s="280" t="s">
        <v>1027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37" x14ac:dyDescent="0.35">
      <c r="A2" s="881"/>
      <c r="B2" s="881"/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  <c r="AG2" s="881"/>
      <c r="AH2" s="881"/>
      <c r="AI2" s="881"/>
      <c r="AJ2" s="881"/>
      <c r="AK2" s="881"/>
    </row>
    <row r="3" spans="1:37" x14ac:dyDescent="0.35">
      <c r="A3" s="881"/>
      <c r="B3" s="881"/>
      <c r="C3" s="881"/>
      <c r="D3" s="881"/>
      <c r="E3" s="881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881"/>
      <c r="Q3" s="881"/>
      <c r="R3" s="881"/>
      <c r="S3" s="881"/>
      <c r="T3" s="881"/>
      <c r="U3" s="881"/>
      <c r="V3" s="881"/>
      <c r="W3" s="881"/>
      <c r="X3" s="881"/>
      <c r="Y3" s="881"/>
      <c r="Z3" s="881"/>
      <c r="AA3" s="881"/>
      <c r="AB3" s="881"/>
      <c r="AC3" s="881"/>
      <c r="AD3" s="881"/>
      <c r="AE3" s="881"/>
      <c r="AF3" s="881"/>
      <c r="AG3" s="881"/>
      <c r="AH3" s="881"/>
      <c r="AI3" s="881"/>
      <c r="AJ3" s="881"/>
      <c r="AK3" s="881"/>
    </row>
    <row r="4" spans="1:37" x14ac:dyDescent="0.35">
      <c r="A4" s="881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881"/>
      <c r="Q4" s="881"/>
      <c r="R4" s="881"/>
      <c r="S4" s="881"/>
      <c r="T4" s="881"/>
      <c r="U4" s="881"/>
      <c r="V4" s="881"/>
      <c r="W4" s="881"/>
      <c r="X4" s="881"/>
      <c r="Y4" s="881"/>
      <c r="Z4" s="881"/>
      <c r="AA4" s="881"/>
      <c r="AB4" s="881"/>
      <c r="AC4" s="881"/>
      <c r="AD4" s="881"/>
      <c r="AE4" s="881"/>
      <c r="AF4" s="881"/>
      <c r="AG4" s="881"/>
      <c r="AH4" s="881"/>
      <c r="AI4" s="881"/>
      <c r="AJ4" s="881"/>
      <c r="AK4" s="881"/>
    </row>
    <row r="5" spans="1:37" x14ac:dyDescent="0.35">
      <c r="A5" s="881"/>
      <c r="B5" s="881"/>
      <c r="C5" s="881"/>
      <c r="D5" s="881"/>
      <c r="E5" s="881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881"/>
      <c r="Q5" s="881"/>
      <c r="R5" s="881"/>
      <c r="S5" s="881"/>
      <c r="T5" s="881"/>
      <c r="U5" s="881"/>
      <c r="V5" s="881"/>
      <c r="W5" s="881"/>
      <c r="X5" s="881"/>
      <c r="Y5" s="881"/>
      <c r="Z5" s="881"/>
      <c r="AA5" s="881"/>
      <c r="AB5" s="881"/>
      <c r="AC5" s="881"/>
      <c r="AD5" s="881"/>
      <c r="AE5" s="881"/>
      <c r="AF5" s="881"/>
      <c r="AG5" s="881"/>
      <c r="AH5" s="881"/>
      <c r="AI5" s="881"/>
      <c r="AJ5" s="881"/>
      <c r="AK5" s="881"/>
    </row>
    <row r="6" spans="1:37" x14ac:dyDescent="0.35">
      <c r="A6" s="881"/>
      <c r="B6" s="881"/>
      <c r="C6" s="881"/>
      <c r="D6" s="881"/>
      <c r="E6" s="881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881"/>
      <c r="Q6" s="881"/>
      <c r="R6" s="881"/>
      <c r="S6" s="881"/>
      <c r="T6" s="881"/>
      <c r="U6" s="881"/>
      <c r="V6" s="881"/>
      <c r="W6" s="881"/>
      <c r="X6" s="881"/>
      <c r="Y6" s="881"/>
      <c r="Z6" s="881"/>
      <c r="AA6" s="881"/>
      <c r="AB6" s="881"/>
      <c r="AC6" s="881"/>
      <c r="AD6" s="881"/>
      <c r="AE6" s="881"/>
      <c r="AF6" s="881"/>
      <c r="AG6" s="881"/>
      <c r="AH6" s="881"/>
      <c r="AI6" s="881"/>
      <c r="AJ6" s="881"/>
      <c r="AK6" s="881"/>
    </row>
    <row r="7" spans="1:37" x14ac:dyDescent="0.35">
      <c r="A7" s="881"/>
      <c r="B7" s="881"/>
      <c r="C7" s="881"/>
      <c r="D7" s="881"/>
      <c r="E7" s="881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881"/>
      <c r="Q7" s="881"/>
      <c r="R7" s="881"/>
      <c r="S7" s="881"/>
      <c r="T7" s="881"/>
      <c r="U7" s="881"/>
      <c r="V7" s="881"/>
      <c r="W7" s="881"/>
      <c r="X7" s="881"/>
      <c r="Y7" s="881"/>
      <c r="Z7" s="881"/>
      <c r="AA7" s="881"/>
      <c r="AB7" s="881"/>
      <c r="AC7" s="881"/>
      <c r="AD7" s="881"/>
      <c r="AE7" s="881"/>
      <c r="AF7" s="881"/>
      <c r="AG7" s="881"/>
      <c r="AH7" s="881"/>
      <c r="AI7" s="881"/>
      <c r="AJ7" s="881"/>
      <c r="AK7" s="881"/>
    </row>
    <row r="8" spans="1:37" x14ac:dyDescent="0.35">
      <c r="A8" s="881"/>
      <c r="B8" s="881"/>
      <c r="C8" s="881"/>
      <c r="D8" s="881"/>
      <c r="E8" s="881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s="881"/>
      <c r="AC8" s="881"/>
      <c r="AD8" s="881"/>
      <c r="AE8" s="881"/>
      <c r="AF8" s="881"/>
      <c r="AG8" s="881"/>
      <c r="AH8" s="881"/>
      <c r="AI8" s="881"/>
      <c r="AJ8" s="881"/>
      <c r="AK8" s="881"/>
    </row>
    <row r="9" spans="1:37" x14ac:dyDescent="0.35">
      <c r="A9" s="881"/>
      <c r="B9" s="881"/>
      <c r="C9" s="881"/>
      <c r="D9" s="881"/>
      <c r="E9" s="881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881"/>
      <c r="Q9" s="881"/>
      <c r="R9" s="881"/>
      <c r="S9" s="881"/>
      <c r="T9" s="881"/>
      <c r="U9" s="881"/>
      <c r="V9" s="881"/>
      <c r="W9" s="881"/>
      <c r="X9" s="881"/>
      <c r="Y9" s="881"/>
      <c r="Z9" s="881"/>
      <c r="AA9" s="881"/>
      <c r="AB9" s="881"/>
      <c r="AC9" s="881"/>
      <c r="AD9" s="881"/>
      <c r="AE9" s="881"/>
      <c r="AF9" s="881"/>
      <c r="AG9" s="881"/>
      <c r="AH9" s="881"/>
      <c r="AI9" s="881"/>
      <c r="AJ9" s="881"/>
      <c r="AK9" s="881"/>
    </row>
    <row r="10" spans="1:37" x14ac:dyDescent="0.35">
      <c r="A10" s="881"/>
      <c r="B10" s="881"/>
      <c r="C10" s="881"/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881"/>
      <c r="AA10" s="881"/>
      <c r="AB10" s="881"/>
      <c r="AC10" s="881"/>
      <c r="AD10" s="881"/>
      <c r="AE10" s="881"/>
      <c r="AF10" s="881"/>
      <c r="AG10" s="881"/>
      <c r="AH10" s="881"/>
      <c r="AI10" s="881"/>
      <c r="AJ10" s="881"/>
      <c r="AK10" s="881"/>
    </row>
    <row r="11" spans="1:37" x14ac:dyDescent="0.35">
      <c r="A11" s="881"/>
      <c r="B11" s="881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  <c r="AG11" s="881"/>
      <c r="AH11" s="881"/>
      <c r="AI11" s="881"/>
      <c r="AJ11" s="881"/>
      <c r="AK11" s="881"/>
    </row>
    <row r="12" spans="1:37" x14ac:dyDescent="0.35">
      <c r="A12" s="881"/>
      <c r="B12" s="881"/>
      <c r="C12" s="881"/>
      <c r="D12" s="881"/>
      <c r="E12" s="881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881"/>
      <c r="Q12" s="881"/>
      <c r="R12" s="881"/>
      <c r="S12" s="881"/>
      <c r="T12" s="881"/>
      <c r="U12" s="881"/>
      <c r="V12" s="881"/>
      <c r="W12" s="881"/>
      <c r="X12" s="881"/>
      <c r="Y12" s="881"/>
      <c r="Z12" s="881"/>
      <c r="AA12" s="881"/>
      <c r="AB12" s="881"/>
      <c r="AC12" s="881"/>
      <c r="AD12" s="881"/>
      <c r="AE12" s="881"/>
      <c r="AF12" s="881"/>
      <c r="AG12" s="881"/>
      <c r="AH12" s="881"/>
      <c r="AI12" s="881"/>
      <c r="AJ12" s="881"/>
      <c r="AK12" s="881"/>
    </row>
    <row r="13" spans="1:37" x14ac:dyDescent="0.35">
      <c r="A13" s="881"/>
      <c r="B13" s="881"/>
      <c r="C13" s="881"/>
      <c r="D13" s="881"/>
      <c r="E13" s="881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  <c r="R13" s="881"/>
      <c r="S13" s="881"/>
      <c r="T13" s="881"/>
      <c r="U13" s="881"/>
      <c r="V13" s="881"/>
      <c r="W13" s="881"/>
      <c r="X13" s="881"/>
      <c r="Y13" s="881"/>
      <c r="Z13" s="881"/>
      <c r="AA13" s="881"/>
      <c r="AB13" s="881"/>
      <c r="AC13" s="881"/>
      <c r="AD13" s="881"/>
      <c r="AE13" s="881"/>
      <c r="AF13" s="881"/>
      <c r="AG13" s="881"/>
      <c r="AH13" s="881"/>
      <c r="AI13" s="881"/>
      <c r="AJ13" s="881"/>
      <c r="AK13" s="881"/>
    </row>
    <row r="14" spans="1:37" x14ac:dyDescent="0.35">
      <c r="A14" s="881"/>
      <c r="B14" s="881"/>
      <c r="C14" s="881"/>
      <c r="D14" s="881"/>
      <c r="E14" s="881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881"/>
      <c r="Q14" s="881"/>
      <c r="R14" s="881"/>
      <c r="S14" s="881"/>
      <c r="T14" s="881"/>
      <c r="U14" s="881"/>
      <c r="V14" s="881"/>
      <c r="W14" s="881"/>
      <c r="X14" s="881"/>
      <c r="Y14" s="881"/>
      <c r="Z14" s="881"/>
      <c r="AA14" s="881"/>
      <c r="AB14" s="881"/>
      <c r="AC14" s="881"/>
      <c r="AD14" s="881"/>
      <c r="AE14" s="881"/>
      <c r="AF14" s="881"/>
      <c r="AG14" s="881"/>
      <c r="AH14" s="881"/>
      <c r="AI14" s="881"/>
      <c r="AJ14" s="881"/>
      <c r="AK14" s="881"/>
    </row>
    <row r="15" spans="1:37" x14ac:dyDescent="0.35">
      <c r="A15" s="881"/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  <c r="AG15" s="881"/>
      <c r="AH15" s="881"/>
      <c r="AI15" s="881"/>
      <c r="AJ15" s="881"/>
      <c r="AK15" s="881"/>
    </row>
    <row r="16" spans="1:37" x14ac:dyDescent="0.35">
      <c r="A16" s="881"/>
      <c r="B16" s="881"/>
      <c r="C16" s="881"/>
      <c r="D16" s="881"/>
      <c r="E16" s="881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  <c r="AG16" s="881"/>
      <c r="AH16" s="881"/>
      <c r="AI16" s="881"/>
      <c r="AJ16" s="881"/>
      <c r="AK16" s="881"/>
    </row>
    <row r="17" spans="1:37" x14ac:dyDescent="0.35">
      <c r="A17" s="881"/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881"/>
      <c r="Q17" s="881"/>
      <c r="R17" s="881"/>
      <c r="S17" s="881"/>
      <c r="T17" s="881"/>
      <c r="U17" s="881"/>
      <c r="V17" s="881"/>
      <c r="W17" s="881"/>
      <c r="X17" s="881"/>
      <c r="Y17" s="881"/>
      <c r="Z17" s="881"/>
      <c r="AA17" s="881"/>
      <c r="AB17" s="881"/>
      <c r="AC17" s="881"/>
      <c r="AD17" s="881"/>
      <c r="AE17" s="881"/>
      <c r="AF17" s="881"/>
      <c r="AG17" s="881"/>
      <c r="AH17" s="881"/>
      <c r="AI17" s="881"/>
      <c r="AJ17" s="881"/>
      <c r="AK17" s="881"/>
    </row>
    <row r="18" spans="1:37" x14ac:dyDescent="0.35">
      <c r="A18" s="881"/>
      <c r="B18" s="881"/>
      <c r="C18" s="881"/>
      <c r="D18" s="881"/>
      <c r="E18" s="881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881"/>
      <c r="Q18" s="881"/>
      <c r="R18" s="881"/>
      <c r="S18" s="881"/>
      <c r="T18" s="881"/>
      <c r="U18" s="881"/>
      <c r="V18" s="881"/>
      <c r="W18" s="881"/>
      <c r="X18" s="881"/>
      <c r="Y18" s="881"/>
      <c r="Z18" s="881"/>
      <c r="AA18" s="881"/>
      <c r="AB18" s="881"/>
      <c r="AC18" s="881"/>
      <c r="AD18" s="881"/>
      <c r="AE18" s="881"/>
      <c r="AF18" s="881"/>
      <c r="AG18" s="881"/>
      <c r="AH18" s="881"/>
      <c r="AI18" s="881"/>
      <c r="AJ18" s="881"/>
      <c r="AK18" s="881"/>
    </row>
    <row r="19" spans="1:37" x14ac:dyDescent="0.35">
      <c r="A19" s="881"/>
      <c r="B19" s="881"/>
      <c r="C19" s="881"/>
      <c r="D19" s="881"/>
      <c r="E19" s="881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881"/>
      <c r="Q19" s="881"/>
      <c r="R19" s="881"/>
      <c r="S19" s="881"/>
      <c r="T19" s="881"/>
      <c r="U19" s="881"/>
      <c r="V19" s="881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  <c r="AG19" s="881"/>
      <c r="AH19" s="881"/>
      <c r="AI19" s="881"/>
      <c r="AJ19" s="881"/>
      <c r="AK19" s="881"/>
    </row>
    <row r="20" spans="1:37" x14ac:dyDescent="0.35">
      <c r="A20" s="881"/>
      <c r="B20" s="881"/>
      <c r="C20" s="881"/>
      <c r="D20" s="881"/>
      <c r="E20" s="881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881"/>
      <c r="Q20" s="881"/>
      <c r="R20" s="881"/>
      <c r="S20" s="881"/>
      <c r="T20" s="881"/>
      <c r="U20" s="881"/>
      <c r="V20" s="881"/>
      <c r="W20" s="881"/>
      <c r="X20" s="881"/>
      <c r="Y20" s="881"/>
      <c r="Z20" s="881"/>
      <c r="AA20" s="881"/>
      <c r="AB20" s="881"/>
      <c r="AC20" s="881"/>
      <c r="AD20" s="881"/>
      <c r="AE20" s="881"/>
      <c r="AF20" s="881"/>
      <c r="AG20" s="881"/>
      <c r="AH20" s="881"/>
      <c r="AI20" s="881"/>
      <c r="AJ20" s="881"/>
      <c r="AK20" s="881"/>
    </row>
    <row r="21" spans="1:37" x14ac:dyDescent="0.35">
      <c r="A21" s="881"/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881"/>
      <c r="Q21" s="881"/>
      <c r="R21" s="881"/>
      <c r="S21" s="881"/>
      <c r="T21" s="881"/>
      <c r="U21" s="881"/>
      <c r="V21" s="881"/>
      <c r="W21" s="881"/>
      <c r="X21" s="881"/>
      <c r="Y21" s="881"/>
      <c r="Z21" s="881"/>
      <c r="AA21" s="881"/>
      <c r="AB21" s="881"/>
      <c r="AC21" s="881"/>
      <c r="AD21" s="881"/>
      <c r="AE21" s="881"/>
      <c r="AF21" s="881"/>
      <c r="AG21" s="881"/>
      <c r="AH21" s="881"/>
      <c r="AI21" s="881"/>
      <c r="AJ21" s="881"/>
      <c r="AK21" s="881"/>
    </row>
    <row r="22" spans="1:37" x14ac:dyDescent="0.35">
      <c r="A22" s="881"/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881"/>
      <c r="Q22" s="881"/>
      <c r="R22" s="881"/>
      <c r="S22" s="881"/>
      <c r="T22" s="881"/>
      <c r="U22" s="881"/>
      <c r="V22" s="881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  <c r="AG22" s="881"/>
      <c r="AH22" s="881"/>
      <c r="AI22" s="881"/>
      <c r="AJ22" s="881"/>
      <c r="AK22" s="881"/>
    </row>
    <row r="23" spans="1:37" x14ac:dyDescent="0.35">
      <c r="A23" s="881"/>
      <c r="B23" s="881"/>
      <c r="C23" s="881"/>
      <c r="D23" s="881"/>
      <c r="E23" s="881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881"/>
      <c r="Q23" s="881"/>
      <c r="R23" s="881"/>
      <c r="S23" s="881"/>
      <c r="T23" s="881"/>
      <c r="U23" s="881"/>
      <c r="V23" s="881"/>
      <c r="W23" s="881"/>
      <c r="X23" s="881"/>
      <c r="Y23" s="881"/>
      <c r="Z23" s="881"/>
      <c r="AA23" s="881"/>
      <c r="AB23" s="881"/>
      <c r="AC23" s="881"/>
      <c r="AD23" s="881"/>
      <c r="AE23" s="881"/>
      <c r="AF23" s="881"/>
      <c r="AG23" s="881"/>
      <c r="AH23" s="881"/>
      <c r="AI23" s="881"/>
      <c r="AJ23" s="881"/>
      <c r="AK23" s="881"/>
    </row>
    <row r="24" spans="1:37" x14ac:dyDescent="0.35">
      <c r="A24" s="881"/>
      <c r="B24" s="881"/>
      <c r="C24" s="881"/>
      <c r="D24" s="881"/>
      <c r="E24" s="881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881"/>
      <c r="Q24" s="881"/>
      <c r="R24" s="881"/>
      <c r="S24" s="881"/>
      <c r="T24" s="881"/>
      <c r="U24" s="881"/>
      <c r="V24" s="881"/>
      <c r="W24" s="881"/>
      <c r="X24" s="881"/>
      <c r="Y24" s="881"/>
      <c r="Z24" s="881"/>
      <c r="AA24" s="881"/>
      <c r="AB24" s="881"/>
      <c r="AC24" s="881"/>
      <c r="AD24" s="881"/>
      <c r="AE24" s="881"/>
      <c r="AF24" s="881"/>
      <c r="AG24" s="881"/>
      <c r="AH24" s="881"/>
      <c r="AI24" s="881"/>
      <c r="AJ24" s="881"/>
      <c r="AK24" s="881"/>
    </row>
    <row r="25" spans="1:37" x14ac:dyDescent="0.35">
      <c r="A25" s="881"/>
      <c r="B25" s="881"/>
      <c r="C25" s="881"/>
      <c r="D25" s="881"/>
      <c r="E25" s="881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881"/>
      <c r="Q25" s="881"/>
      <c r="R25" s="881"/>
      <c r="S25" s="881"/>
      <c r="T25" s="881"/>
      <c r="U25" s="881"/>
      <c r="V25" s="881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  <c r="AG25" s="881"/>
      <c r="AH25" s="881"/>
      <c r="AI25" s="881"/>
      <c r="AJ25" s="881"/>
      <c r="AK25" s="881"/>
    </row>
    <row r="26" spans="1:37" x14ac:dyDescent="0.35">
      <c r="A26" s="881"/>
      <c r="B26" s="881"/>
      <c r="C26" s="881"/>
      <c r="D26" s="881"/>
      <c r="E26" s="881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881"/>
      <c r="Q26" s="881"/>
      <c r="R26" s="881"/>
      <c r="S26" s="881"/>
      <c r="T26" s="881"/>
      <c r="U26" s="881"/>
      <c r="V26" s="881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  <c r="AG26" s="881"/>
      <c r="AH26" s="881"/>
      <c r="AI26" s="881"/>
      <c r="AJ26" s="881"/>
      <c r="AK26" s="881"/>
    </row>
    <row r="27" spans="1:37" x14ac:dyDescent="0.35">
      <c r="A27" s="881"/>
      <c r="B27" s="881"/>
      <c r="C27" s="881"/>
      <c r="D27" s="881"/>
      <c r="E27" s="881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881"/>
      <c r="Q27" s="881"/>
      <c r="R27" s="881"/>
      <c r="S27" s="881"/>
      <c r="T27" s="881"/>
      <c r="U27" s="881"/>
      <c r="V27" s="881"/>
      <c r="W27" s="881"/>
      <c r="X27" s="881"/>
      <c r="Y27" s="881"/>
      <c r="Z27" s="881"/>
      <c r="AA27" s="881"/>
      <c r="AB27" s="881"/>
      <c r="AC27" s="881"/>
      <c r="AD27" s="881"/>
      <c r="AE27" s="881"/>
      <c r="AF27" s="881"/>
      <c r="AG27" s="881"/>
      <c r="AH27" s="881"/>
      <c r="AI27" s="881"/>
      <c r="AJ27" s="881"/>
      <c r="AK27" s="881"/>
    </row>
    <row r="28" spans="1:37" x14ac:dyDescent="0.35">
      <c r="A28" s="881"/>
      <c r="B28" s="881"/>
      <c r="C28" s="881"/>
      <c r="D28" s="881"/>
      <c r="E28" s="881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881"/>
      <c r="Q28" s="881"/>
      <c r="R28" s="881"/>
      <c r="S28" s="881"/>
      <c r="T28" s="881"/>
      <c r="U28" s="881"/>
      <c r="V28" s="881"/>
      <c r="W28" s="881"/>
      <c r="X28" s="881"/>
      <c r="Y28" s="881"/>
      <c r="Z28" s="881"/>
      <c r="AA28" s="881"/>
      <c r="AB28" s="881"/>
      <c r="AC28" s="881"/>
      <c r="AD28" s="881"/>
      <c r="AE28" s="881"/>
      <c r="AF28" s="881"/>
      <c r="AG28" s="881"/>
      <c r="AH28" s="881"/>
      <c r="AI28" s="881"/>
      <c r="AJ28" s="881"/>
      <c r="AK28" s="881"/>
    </row>
    <row r="29" spans="1:37" x14ac:dyDescent="0.35">
      <c r="A29" s="881"/>
      <c r="B29" s="881"/>
      <c r="C29" s="881"/>
      <c r="D29" s="881"/>
      <c r="E29" s="881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881"/>
      <c r="Q29" s="881"/>
      <c r="R29" s="881"/>
      <c r="S29" s="881"/>
      <c r="T29" s="881"/>
      <c r="U29" s="881"/>
      <c r="V29" s="881"/>
      <c r="W29" s="881"/>
      <c r="X29" s="881"/>
      <c r="Y29" s="881"/>
      <c r="Z29" s="881"/>
      <c r="AA29" s="881"/>
      <c r="AB29" s="881"/>
      <c r="AC29" s="881"/>
      <c r="AD29" s="881"/>
      <c r="AE29" s="881"/>
      <c r="AF29" s="881"/>
      <c r="AG29" s="881"/>
      <c r="AH29" s="881"/>
      <c r="AI29" s="881"/>
      <c r="AJ29" s="881"/>
      <c r="AK29" s="881"/>
    </row>
    <row r="30" spans="1:37" x14ac:dyDescent="0.35">
      <c r="A30" s="881"/>
      <c r="B30" s="881"/>
      <c r="C30" s="881"/>
      <c r="D30" s="881"/>
      <c r="E30" s="881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881"/>
      <c r="Q30" s="881"/>
      <c r="R30" s="881"/>
      <c r="S30" s="881"/>
      <c r="T30" s="881"/>
      <c r="U30" s="881"/>
      <c r="V30" s="881"/>
      <c r="W30" s="881"/>
      <c r="X30" s="881"/>
      <c r="Y30" s="881"/>
      <c r="Z30" s="881"/>
      <c r="AA30" s="881"/>
      <c r="AB30" s="881"/>
      <c r="AC30" s="881"/>
      <c r="AD30" s="881"/>
      <c r="AE30" s="881"/>
      <c r="AF30" s="881"/>
      <c r="AG30" s="881"/>
      <c r="AH30" s="881"/>
      <c r="AI30" s="881"/>
      <c r="AJ30" s="881"/>
      <c r="AK30" s="881"/>
    </row>
    <row r="31" spans="1:37" x14ac:dyDescent="0.35">
      <c r="A31" s="881"/>
      <c r="B31" s="881"/>
      <c r="C31" s="881"/>
      <c r="D31" s="881"/>
      <c r="E31" s="881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881"/>
      <c r="Z31" s="881"/>
      <c r="AA31" s="881"/>
      <c r="AB31" s="881"/>
      <c r="AC31" s="881"/>
      <c r="AD31" s="881"/>
      <c r="AE31" s="881"/>
      <c r="AF31" s="881"/>
      <c r="AG31" s="881"/>
      <c r="AH31" s="881"/>
      <c r="AI31" s="881"/>
      <c r="AJ31" s="881"/>
      <c r="AK31" s="881"/>
    </row>
    <row r="32" spans="1:37" x14ac:dyDescent="0.35">
      <c r="A32" s="881"/>
      <c r="B32" s="881"/>
      <c r="C32" s="881"/>
      <c r="D32" s="881"/>
      <c r="E32" s="881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881"/>
      <c r="Q32" s="881"/>
      <c r="R32" s="881"/>
      <c r="S32" s="881"/>
      <c r="T32" s="881"/>
      <c r="U32" s="881"/>
      <c r="V32" s="881"/>
      <c r="W32" s="881"/>
      <c r="X32" s="881"/>
      <c r="Y32" s="881"/>
      <c r="Z32" s="881"/>
      <c r="AA32" s="881"/>
      <c r="AB32" s="881"/>
      <c r="AC32" s="881"/>
      <c r="AD32" s="881"/>
      <c r="AE32" s="881"/>
      <c r="AF32" s="881"/>
      <c r="AG32" s="881"/>
      <c r="AH32" s="881"/>
      <c r="AI32" s="881"/>
      <c r="AJ32" s="881"/>
      <c r="AK32" s="881"/>
    </row>
    <row r="33" spans="1:37" x14ac:dyDescent="0.35">
      <c r="A33" s="881"/>
      <c r="B33" s="881"/>
      <c r="C33" s="881"/>
      <c r="D33" s="881"/>
      <c r="E33" s="881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881"/>
      <c r="Q33" s="881"/>
      <c r="R33" s="881"/>
      <c r="S33" s="881"/>
      <c r="T33" s="881"/>
      <c r="U33" s="881"/>
      <c r="V33" s="881"/>
      <c r="W33" s="881"/>
      <c r="X33" s="881"/>
      <c r="Y33" s="881"/>
      <c r="Z33" s="881"/>
      <c r="AA33" s="881"/>
      <c r="AB33" s="881"/>
      <c r="AC33" s="881"/>
      <c r="AD33" s="881"/>
      <c r="AE33" s="881"/>
      <c r="AF33" s="881"/>
      <c r="AG33" s="881"/>
      <c r="AH33" s="881"/>
      <c r="AI33" s="881"/>
      <c r="AJ33" s="881"/>
      <c r="AK33" s="881"/>
    </row>
    <row r="34" spans="1:37" x14ac:dyDescent="0.35">
      <c r="A34" s="881"/>
      <c r="B34" s="881"/>
      <c r="C34" s="881"/>
      <c r="D34" s="881"/>
      <c r="E34" s="881"/>
      <c r="F34" s="881"/>
      <c r="G34" s="881"/>
      <c r="H34" s="881"/>
      <c r="I34" s="881"/>
      <c r="J34" s="881"/>
      <c r="K34" s="881"/>
      <c r="L34" s="881"/>
      <c r="M34" s="881"/>
      <c r="N34" s="881"/>
      <c r="O34" s="881"/>
      <c r="P34" s="881"/>
      <c r="Q34" s="881"/>
      <c r="R34" s="881"/>
      <c r="S34" s="881"/>
      <c r="T34" s="881"/>
      <c r="U34" s="881"/>
      <c r="V34" s="881"/>
      <c r="W34" s="881"/>
      <c r="X34" s="881"/>
      <c r="Y34" s="881"/>
      <c r="Z34" s="881"/>
      <c r="AA34" s="881"/>
      <c r="AB34" s="881"/>
      <c r="AC34" s="881"/>
      <c r="AD34" s="881"/>
      <c r="AE34" s="881"/>
      <c r="AF34" s="881"/>
      <c r="AG34" s="881"/>
      <c r="AH34" s="881"/>
      <c r="AI34" s="881"/>
      <c r="AJ34" s="881"/>
      <c r="AK34" s="881"/>
    </row>
    <row r="35" spans="1:37" x14ac:dyDescent="0.35">
      <c r="A35" s="881"/>
      <c r="B35" s="881"/>
      <c r="C35" s="881"/>
      <c r="D35" s="881"/>
      <c r="E35" s="881"/>
      <c r="F35" s="881"/>
      <c r="G35" s="881"/>
      <c r="H35" s="881"/>
      <c r="I35" s="881"/>
      <c r="J35" s="881"/>
      <c r="K35" s="881"/>
      <c r="L35" s="881"/>
      <c r="M35" s="881"/>
      <c r="N35" s="881"/>
      <c r="O35" s="881"/>
      <c r="P35" s="881"/>
      <c r="Q35" s="881"/>
      <c r="R35" s="881"/>
      <c r="S35" s="881"/>
      <c r="T35" s="881"/>
      <c r="U35" s="881"/>
      <c r="V35" s="881"/>
      <c r="W35" s="881"/>
      <c r="X35" s="881"/>
      <c r="Y35" s="881"/>
      <c r="Z35" s="881"/>
      <c r="AA35" s="881"/>
      <c r="AB35" s="881"/>
      <c r="AC35" s="881"/>
      <c r="AD35" s="881"/>
      <c r="AE35" s="881"/>
      <c r="AF35" s="881"/>
      <c r="AG35" s="881"/>
      <c r="AH35" s="881"/>
      <c r="AI35" s="881"/>
      <c r="AJ35" s="881"/>
      <c r="AK35" s="881"/>
    </row>
    <row r="36" spans="1:37" x14ac:dyDescent="0.35">
      <c r="A36" s="881"/>
      <c r="B36" s="881"/>
      <c r="C36" s="881"/>
      <c r="D36" s="881"/>
      <c r="E36" s="881"/>
      <c r="F36" s="881"/>
      <c r="G36" s="881"/>
      <c r="H36" s="881"/>
      <c r="I36" s="881"/>
      <c r="J36" s="881"/>
      <c r="K36" s="881"/>
      <c r="L36" s="881"/>
      <c r="M36" s="881"/>
      <c r="N36" s="881"/>
      <c r="O36" s="881"/>
      <c r="P36" s="881"/>
      <c r="Q36" s="881"/>
      <c r="R36" s="881"/>
      <c r="S36" s="881"/>
      <c r="T36" s="881"/>
      <c r="U36" s="881"/>
      <c r="V36" s="881"/>
      <c r="W36" s="881"/>
      <c r="X36" s="881"/>
      <c r="Y36" s="881"/>
      <c r="Z36" s="881"/>
      <c r="AA36" s="881"/>
      <c r="AB36" s="881"/>
      <c r="AC36" s="881"/>
      <c r="AD36" s="881"/>
      <c r="AE36" s="881"/>
      <c r="AF36" s="881"/>
      <c r="AG36" s="881"/>
      <c r="AH36" s="881"/>
      <c r="AI36" s="881"/>
      <c r="AJ36" s="881"/>
      <c r="AK36" s="881"/>
    </row>
    <row r="37" spans="1:37" x14ac:dyDescent="0.35">
      <c r="A37" s="881"/>
      <c r="B37" s="881"/>
      <c r="C37" s="881"/>
      <c r="D37" s="881"/>
      <c r="E37" s="881"/>
      <c r="F37" s="881"/>
      <c r="G37" s="881"/>
      <c r="H37" s="881"/>
      <c r="I37" s="881"/>
      <c r="J37" s="881"/>
      <c r="K37" s="881"/>
      <c r="L37" s="881"/>
      <c r="M37" s="881"/>
      <c r="N37" s="881"/>
      <c r="O37" s="881"/>
      <c r="P37" s="881"/>
      <c r="Q37" s="881"/>
      <c r="R37" s="881"/>
      <c r="S37" s="881"/>
      <c r="T37" s="881"/>
      <c r="U37" s="881"/>
      <c r="V37" s="881"/>
      <c r="W37" s="881"/>
      <c r="X37" s="881"/>
      <c r="Y37" s="881"/>
      <c r="Z37" s="881"/>
      <c r="AA37" s="881"/>
      <c r="AB37" s="881"/>
      <c r="AC37" s="881"/>
      <c r="AD37" s="881"/>
      <c r="AE37" s="881"/>
      <c r="AF37" s="881"/>
      <c r="AG37" s="881"/>
      <c r="AH37" s="881"/>
      <c r="AI37" s="881"/>
      <c r="AJ37" s="881"/>
      <c r="AK37" s="881"/>
    </row>
    <row r="38" spans="1:37" x14ac:dyDescent="0.35">
      <c r="A38" s="881"/>
      <c r="B38" s="881"/>
      <c r="C38" s="881"/>
      <c r="D38" s="881"/>
      <c r="E38" s="881"/>
      <c r="F38" s="881"/>
      <c r="G38" s="881"/>
      <c r="H38" s="881"/>
      <c r="I38" s="881"/>
      <c r="J38" s="881"/>
      <c r="K38" s="881"/>
      <c r="L38" s="881"/>
      <c r="M38" s="881"/>
      <c r="N38" s="881"/>
      <c r="O38" s="881"/>
      <c r="P38" s="881"/>
      <c r="Q38" s="881"/>
      <c r="R38" s="881"/>
      <c r="S38" s="881"/>
      <c r="T38" s="881"/>
      <c r="U38" s="881"/>
      <c r="V38" s="881"/>
      <c r="W38" s="881"/>
      <c r="X38" s="881"/>
      <c r="Y38" s="881"/>
      <c r="Z38" s="881"/>
      <c r="AA38" s="881"/>
      <c r="AB38" s="881"/>
      <c r="AC38" s="881"/>
      <c r="AD38" s="881"/>
      <c r="AE38" s="881"/>
      <c r="AF38" s="881"/>
      <c r="AG38" s="881"/>
      <c r="AH38" s="881"/>
      <c r="AI38" s="881"/>
      <c r="AJ38" s="881"/>
      <c r="AK38" s="881"/>
    </row>
    <row r="39" spans="1:37" x14ac:dyDescent="0.35">
      <c r="A39" s="881"/>
      <c r="B39" s="881"/>
      <c r="C39" s="881"/>
      <c r="D39" s="881"/>
      <c r="E39" s="881"/>
      <c r="F39" s="881"/>
      <c r="G39" s="881"/>
      <c r="H39" s="881"/>
      <c r="I39" s="881"/>
      <c r="J39" s="881"/>
      <c r="K39" s="881"/>
      <c r="L39" s="881"/>
      <c r="M39" s="881"/>
      <c r="N39" s="881"/>
      <c r="O39" s="881"/>
      <c r="P39" s="881"/>
      <c r="Q39" s="881"/>
      <c r="R39" s="881"/>
      <c r="S39" s="881"/>
      <c r="T39" s="881"/>
      <c r="U39" s="881"/>
      <c r="V39" s="881"/>
      <c r="W39" s="881"/>
      <c r="X39" s="881"/>
      <c r="Y39" s="881"/>
      <c r="Z39" s="881"/>
      <c r="AA39" s="881"/>
      <c r="AB39" s="881"/>
      <c r="AC39" s="881"/>
      <c r="AD39" s="881"/>
      <c r="AE39" s="881"/>
      <c r="AF39" s="881"/>
      <c r="AG39" s="881"/>
      <c r="AH39" s="881"/>
      <c r="AI39" s="881"/>
      <c r="AJ39" s="881"/>
      <c r="AK39" s="881"/>
    </row>
    <row r="40" spans="1:37" x14ac:dyDescent="0.35">
      <c r="A40" s="881"/>
      <c r="B40" s="881"/>
      <c r="C40" s="881"/>
      <c r="D40" s="881"/>
      <c r="E40" s="881"/>
      <c r="F40" s="881"/>
      <c r="G40" s="881"/>
      <c r="H40" s="881"/>
      <c r="I40" s="881"/>
      <c r="J40" s="881"/>
      <c r="K40" s="881"/>
      <c r="L40" s="881"/>
      <c r="M40" s="881"/>
      <c r="N40" s="881"/>
      <c r="O40" s="881"/>
      <c r="P40" s="881"/>
      <c r="Q40" s="881"/>
      <c r="R40" s="881"/>
      <c r="S40" s="881"/>
      <c r="T40" s="881"/>
      <c r="U40" s="881"/>
      <c r="V40" s="881"/>
      <c r="W40" s="881"/>
      <c r="X40" s="881"/>
      <c r="Y40" s="881"/>
      <c r="Z40" s="881"/>
      <c r="AA40" s="881"/>
      <c r="AB40" s="881"/>
      <c r="AC40" s="881"/>
      <c r="AD40" s="881"/>
      <c r="AE40" s="881"/>
      <c r="AF40" s="881"/>
      <c r="AG40" s="881"/>
      <c r="AH40" s="881"/>
      <c r="AI40" s="881"/>
      <c r="AJ40" s="881"/>
      <c r="AK40" s="881"/>
    </row>
    <row r="41" spans="1:37" x14ac:dyDescent="0.35">
      <c r="A41" s="881"/>
      <c r="B41" s="881"/>
      <c r="C41" s="881"/>
      <c r="D41" s="881"/>
      <c r="E41" s="881"/>
      <c r="F41" s="881"/>
      <c r="G41" s="881"/>
      <c r="H41" s="881"/>
      <c r="I41" s="881"/>
      <c r="J41" s="881"/>
      <c r="K41" s="881"/>
      <c r="L41" s="881"/>
      <c r="M41" s="881"/>
      <c r="N41" s="881"/>
      <c r="O41" s="881"/>
      <c r="P41" s="881"/>
      <c r="Q41" s="881"/>
      <c r="R41" s="881"/>
      <c r="S41" s="881"/>
      <c r="T41" s="881"/>
      <c r="U41" s="881"/>
      <c r="V41" s="881"/>
      <c r="W41" s="881"/>
      <c r="X41" s="881"/>
      <c r="Y41" s="881"/>
      <c r="Z41" s="881"/>
      <c r="AA41" s="881"/>
      <c r="AB41" s="881"/>
      <c r="AC41" s="881"/>
      <c r="AD41" s="881"/>
      <c r="AE41" s="881"/>
      <c r="AF41" s="881"/>
      <c r="AG41" s="881"/>
      <c r="AH41" s="881"/>
      <c r="AI41" s="881"/>
      <c r="AJ41" s="881"/>
      <c r="AK41" s="881"/>
    </row>
    <row r="42" spans="1:37" x14ac:dyDescent="0.35">
      <c r="A42" s="881"/>
      <c r="B42" s="881"/>
      <c r="C42" s="881"/>
      <c r="D42" s="881"/>
      <c r="E42" s="881"/>
      <c r="F42" s="881"/>
      <c r="G42" s="881"/>
      <c r="H42" s="881"/>
      <c r="I42" s="881"/>
      <c r="J42" s="881"/>
      <c r="K42" s="881"/>
      <c r="L42" s="881"/>
      <c r="M42" s="881"/>
      <c r="N42" s="881"/>
      <c r="O42" s="881"/>
      <c r="P42" s="881"/>
      <c r="Q42" s="881"/>
      <c r="R42" s="881"/>
      <c r="S42" s="881"/>
      <c r="T42" s="881"/>
      <c r="U42" s="881"/>
      <c r="V42" s="881"/>
      <c r="W42" s="881"/>
      <c r="X42" s="881"/>
      <c r="Y42" s="881"/>
      <c r="Z42" s="881"/>
      <c r="AA42" s="881"/>
      <c r="AB42" s="881"/>
      <c r="AC42" s="881"/>
      <c r="AD42" s="881"/>
      <c r="AE42" s="881"/>
      <c r="AF42" s="881"/>
      <c r="AG42" s="881"/>
      <c r="AH42" s="881"/>
      <c r="AI42" s="881"/>
      <c r="AJ42" s="881"/>
      <c r="AK42" s="881"/>
    </row>
    <row r="43" spans="1:37" x14ac:dyDescent="0.35">
      <c r="A43" s="881"/>
      <c r="B43" s="881"/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  <c r="O43" s="881"/>
      <c r="P43" s="881"/>
      <c r="Q43" s="881"/>
      <c r="R43" s="881"/>
      <c r="S43" s="881"/>
      <c r="T43" s="881"/>
      <c r="U43" s="881"/>
      <c r="V43" s="881"/>
      <c r="W43" s="881"/>
      <c r="X43" s="881"/>
      <c r="Y43" s="881"/>
      <c r="Z43" s="881"/>
      <c r="AA43" s="881"/>
      <c r="AB43" s="881"/>
      <c r="AC43" s="881"/>
      <c r="AD43" s="881"/>
      <c r="AE43" s="881"/>
      <c r="AF43" s="881"/>
      <c r="AG43" s="881"/>
      <c r="AH43" s="881"/>
      <c r="AI43" s="881"/>
      <c r="AJ43" s="881"/>
      <c r="AK43" s="881"/>
    </row>
    <row r="44" spans="1:37" x14ac:dyDescent="0.35">
      <c r="A44" s="881"/>
      <c r="B44" s="881"/>
      <c r="C44" s="881"/>
      <c r="D44" s="881"/>
      <c r="E44" s="881"/>
      <c r="F44" s="881"/>
      <c r="G44" s="881"/>
      <c r="H44" s="881"/>
      <c r="I44" s="881"/>
      <c r="J44" s="881"/>
      <c r="K44" s="881"/>
      <c r="L44" s="881"/>
      <c r="M44" s="881"/>
      <c r="N44" s="881"/>
      <c r="O44" s="881"/>
      <c r="P44" s="881"/>
      <c r="Q44" s="881"/>
      <c r="R44" s="881"/>
      <c r="S44" s="881"/>
      <c r="T44" s="881"/>
      <c r="U44" s="881"/>
      <c r="V44" s="881"/>
      <c r="W44" s="881"/>
      <c r="X44" s="881"/>
      <c r="Y44" s="881"/>
      <c r="Z44" s="881"/>
      <c r="AA44" s="881"/>
      <c r="AB44" s="881"/>
      <c r="AC44" s="881"/>
      <c r="AD44" s="881"/>
      <c r="AE44" s="881"/>
      <c r="AF44" s="881"/>
      <c r="AG44" s="881"/>
      <c r="AH44" s="881"/>
      <c r="AI44" s="881"/>
      <c r="AJ44" s="881"/>
      <c r="AK44" s="881"/>
    </row>
    <row r="45" spans="1:37" x14ac:dyDescent="0.35">
      <c r="A45" s="881"/>
      <c r="B45" s="881"/>
      <c r="C45" s="881"/>
      <c r="D45" s="881"/>
      <c r="E45" s="881"/>
      <c r="F45" s="881"/>
      <c r="G45" s="881"/>
      <c r="H45" s="881"/>
      <c r="I45" s="881"/>
      <c r="J45" s="881"/>
      <c r="K45" s="881"/>
      <c r="L45" s="881"/>
      <c r="M45" s="881"/>
      <c r="N45" s="881"/>
      <c r="O45" s="881"/>
      <c r="P45" s="881"/>
      <c r="Q45" s="881"/>
      <c r="R45" s="881"/>
      <c r="S45" s="881"/>
      <c r="T45" s="881"/>
      <c r="U45" s="881"/>
      <c r="V45" s="881"/>
      <c r="W45" s="881"/>
      <c r="X45" s="881"/>
      <c r="Y45" s="881"/>
      <c r="Z45" s="881"/>
      <c r="AA45" s="881"/>
      <c r="AB45" s="881"/>
      <c r="AC45" s="881"/>
      <c r="AD45" s="881"/>
      <c r="AE45" s="881"/>
      <c r="AF45" s="881"/>
      <c r="AG45" s="881"/>
      <c r="AH45" s="881"/>
      <c r="AI45" s="881"/>
      <c r="AJ45" s="881"/>
      <c r="AK45" s="881"/>
    </row>
    <row r="46" spans="1:37" x14ac:dyDescent="0.35">
      <c r="A46" s="881"/>
      <c r="B46" s="881"/>
      <c r="C46" s="881"/>
      <c r="D46" s="881"/>
      <c r="E46" s="881"/>
      <c r="F46" s="881"/>
      <c r="G46" s="881"/>
      <c r="H46" s="881"/>
      <c r="I46" s="881"/>
      <c r="J46" s="881"/>
      <c r="K46" s="881"/>
      <c r="L46" s="881"/>
      <c r="M46" s="881"/>
      <c r="N46" s="881"/>
      <c r="O46" s="881"/>
      <c r="P46" s="881"/>
      <c r="Q46" s="881"/>
      <c r="R46" s="881"/>
      <c r="S46" s="881"/>
      <c r="T46" s="881"/>
      <c r="U46" s="881"/>
      <c r="V46" s="881"/>
      <c r="W46" s="881"/>
      <c r="X46" s="881"/>
      <c r="Y46" s="881"/>
      <c r="Z46" s="881"/>
      <c r="AA46" s="881"/>
      <c r="AB46" s="881"/>
      <c r="AC46" s="881"/>
      <c r="AD46" s="881"/>
      <c r="AE46" s="881"/>
      <c r="AF46" s="881"/>
      <c r="AG46" s="881"/>
      <c r="AH46" s="881"/>
      <c r="AI46" s="881"/>
      <c r="AJ46" s="881"/>
      <c r="AK46" s="881"/>
    </row>
    <row r="47" spans="1:37" x14ac:dyDescent="0.35">
      <c r="A47" s="881"/>
      <c r="B47" s="881"/>
      <c r="C47" s="881"/>
      <c r="D47" s="881"/>
      <c r="E47" s="881"/>
      <c r="F47" s="881"/>
      <c r="G47" s="881"/>
      <c r="H47" s="881"/>
      <c r="I47" s="881"/>
      <c r="J47" s="881"/>
      <c r="K47" s="881"/>
      <c r="L47" s="881"/>
      <c r="M47" s="881"/>
      <c r="N47" s="881"/>
      <c r="O47" s="881"/>
      <c r="P47" s="881"/>
      <c r="Q47" s="881"/>
      <c r="R47" s="881"/>
      <c r="S47" s="881"/>
      <c r="T47" s="881"/>
      <c r="U47" s="881"/>
      <c r="V47" s="881"/>
      <c r="W47" s="881"/>
      <c r="X47" s="881"/>
      <c r="Y47" s="881"/>
      <c r="Z47" s="881"/>
      <c r="AA47" s="881"/>
      <c r="AB47" s="881"/>
      <c r="AC47" s="881"/>
      <c r="AD47" s="881"/>
      <c r="AE47" s="881"/>
      <c r="AF47" s="881"/>
      <c r="AG47" s="881"/>
      <c r="AH47" s="881"/>
      <c r="AI47" s="881"/>
      <c r="AJ47" s="881"/>
      <c r="AK47" s="881"/>
    </row>
    <row r="48" spans="1:37" x14ac:dyDescent="0.35">
      <c r="A48" s="881"/>
      <c r="B48" s="881"/>
      <c r="C48" s="881"/>
      <c r="D48" s="881"/>
      <c r="E48" s="881"/>
      <c r="F48" s="881"/>
      <c r="G48" s="881"/>
      <c r="H48" s="881"/>
      <c r="I48" s="881"/>
      <c r="J48" s="881"/>
      <c r="K48" s="881"/>
      <c r="L48" s="881"/>
      <c r="M48" s="881"/>
      <c r="N48" s="881"/>
      <c r="O48" s="881"/>
      <c r="P48" s="881"/>
      <c r="Q48" s="881"/>
      <c r="R48" s="881"/>
      <c r="S48" s="881"/>
      <c r="T48" s="881"/>
      <c r="U48" s="881"/>
      <c r="V48" s="881"/>
      <c r="W48" s="881"/>
      <c r="X48" s="881"/>
      <c r="Y48" s="881"/>
      <c r="Z48" s="881"/>
      <c r="AA48" s="881"/>
      <c r="AB48" s="881"/>
      <c r="AC48" s="881"/>
      <c r="AD48" s="881"/>
      <c r="AE48" s="881"/>
      <c r="AF48" s="881"/>
      <c r="AG48" s="881"/>
      <c r="AH48" s="881"/>
      <c r="AI48" s="881"/>
      <c r="AJ48" s="881"/>
      <c r="AK48" s="881"/>
    </row>
    <row r="49" spans="1:37" x14ac:dyDescent="0.35">
      <c r="A49" s="881"/>
      <c r="B49" s="881"/>
      <c r="C49" s="881"/>
      <c r="D49" s="881"/>
      <c r="E49" s="881"/>
      <c r="F49" s="881"/>
      <c r="G49" s="881"/>
      <c r="H49" s="881"/>
      <c r="I49" s="881"/>
      <c r="J49" s="881"/>
      <c r="K49" s="881"/>
      <c r="L49" s="881"/>
      <c r="M49" s="881"/>
      <c r="N49" s="881"/>
      <c r="O49" s="881"/>
      <c r="P49" s="881"/>
      <c r="Q49" s="881"/>
      <c r="R49" s="881"/>
      <c r="S49" s="881"/>
      <c r="T49" s="881"/>
      <c r="U49" s="881"/>
      <c r="V49" s="881"/>
      <c r="W49" s="881"/>
      <c r="X49" s="881"/>
      <c r="Y49" s="881"/>
      <c r="Z49" s="881"/>
      <c r="AA49" s="881"/>
      <c r="AB49" s="881"/>
      <c r="AC49" s="881"/>
      <c r="AD49" s="881"/>
      <c r="AE49" s="881"/>
      <c r="AF49" s="881"/>
      <c r="AG49" s="881"/>
      <c r="AH49" s="881"/>
      <c r="AI49" s="881"/>
      <c r="AJ49" s="881"/>
      <c r="AK49" s="881"/>
    </row>
    <row r="50" spans="1:37" x14ac:dyDescent="0.35">
      <c r="A50" s="881"/>
      <c r="B50" s="881"/>
      <c r="C50" s="881"/>
      <c r="D50" s="881"/>
      <c r="E50" s="881"/>
      <c r="F50" s="881"/>
      <c r="G50" s="881"/>
      <c r="H50" s="881"/>
      <c r="I50" s="881"/>
      <c r="J50" s="881"/>
      <c r="K50" s="881"/>
      <c r="L50" s="881"/>
      <c r="M50" s="881"/>
      <c r="N50" s="881"/>
      <c r="O50" s="881"/>
      <c r="P50" s="881"/>
      <c r="Q50" s="881"/>
      <c r="R50" s="881"/>
      <c r="S50" s="881"/>
      <c r="T50" s="881"/>
      <c r="U50" s="881"/>
      <c r="V50" s="881"/>
      <c r="W50" s="881"/>
      <c r="X50" s="881"/>
      <c r="Y50" s="881"/>
      <c r="Z50" s="881"/>
      <c r="AA50" s="881"/>
      <c r="AB50" s="881"/>
      <c r="AC50" s="881"/>
      <c r="AD50" s="881"/>
      <c r="AE50" s="881"/>
      <c r="AF50" s="881"/>
      <c r="AG50" s="881"/>
      <c r="AH50" s="881"/>
      <c r="AI50" s="881"/>
      <c r="AJ50" s="881"/>
      <c r="AK50" s="881"/>
    </row>
    <row r="51" spans="1:37" x14ac:dyDescent="0.35">
      <c r="A51" s="881"/>
      <c r="B51" s="881"/>
      <c r="C51" s="881"/>
      <c r="D51" s="881"/>
      <c r="E51" s="881"/>
      <c r="F51" s="881"/>
      <c r="G51" s="881"/>
      <c r="H51" s="881"/>
      <c r="I51" s="881"/>
      <c r="J51" s="881"/>
      <c r="K51" s="881"/>
      <c r="L51" s="881"/>
      <c r="M51" s="881"/>
      <c r="N51" s="881"/>
      <c r="O51" s="881"/>
      <c r="P51" s="881"/>
      <c r="Q51" s="881"/>
      <c r="R51" s="881"/>
      <c r="S51" s="881"/>
      <c r="T51" s="881"/>
      <c r="U51" s="881"/>
      <c r="V51" s="881"/>
      <c r="W51" s="881"/>
      <c r="X51" s="881"/>
      <c r="Y51" s="881"/>
      <c r="Z51" s="881"/>
      <c r="AA51" s="881"/>
      <c r="AB51" s="881"/>
      <c r="AC51" s="881"/>
      <c r="AD51" s="881"/>
      <c r="AE51" s="881"/>
      <c r="AF51" s="881"/>
      <c r="AG51" s="881"/>
      <c r="AH51" s="881"/>
      <c r="AI51" s="881"/>
      <c r="AJ51" s="881"/>
      <c r="AK51" s="881"/>
    </row>
    <row r="52" spans="1:37" x14ac:dyDescent="0.35">
      <c r="A52" s="881"/>
      <c r="B52" s="881"/>
      <c r="C52" s="881"/>
      <c r="D52" s="881"/>
      <c r="E52" s="881"/>
      <c r="F52" s="881"/>
      <c r="G52" s="881"/>
      <c r="H52" s="881"/>
      <c r="I52" s="881"/>
      <c r="J52" s="881"/>
      <c r="K52" s="881"/>
      <c r="L52" s="881"/>
      <c r="M52" s="881"/>
      <c r="N52" s="881"/>
      <c r="O52" s="881"/>
      <c r="P52" s="881"/>
      <c r="Q52" s="881"/>
      <c r="R52" s="881"/>
      <c r="S52" s="881"/>
      <c r="T52" s="881"/>
      <c r="U52" s="881"/>
      <c r="V52" s="881"/>
      <c r="W52" s="881"/>
      <c r="X52" s="881"/>
      <c r="Y52" s="881"/>
      <c r="Z52" s="881"/>
      <c r="AA52" s="881"/>
      <c r="AB52" s="881"/>
      <c r="AC52" s="881"/>
      <c r="AD52" s="881"/>
      <c r="AE52" s="881"/>
      <c r="AF52" s="881"/>
      <c r="AG52" s="881"/>
      <c r="AH52" s="881"/>
      <c r="AI52" s="881"/>
      <c r="AJ52" s="881"/>
      <c r="AK52" s="881"/>
    </row>
    <row r="53" spans="1:37" x14ac:dyDescent="0.35">
      <c r="A53" s="881"/>
      <c r="B53" s="881"/>
      <c r="C53" s="881"/>
      <c r="D53" s="881"/>
      <c r="E53" s="881"/>
      <c r="F53" s="881"/>
      <c r="G53" s="881"/>
      <c r="H53" s="881"/>
      <c r="I53" s="881"/>
      <c r="J53" s="881"/>
      <c r="K53" s="881"/>
      <c r="L53" s="881"/>
      <c r="M53" s="881"/>
      <c r="N53" s="881"/>
      <c r="O53" s="881"/>
      <c r="P53" s="881"/>
      <c r="Q53" s="881"/>
      <c r="R53" s="881"/>
      <c r="S53" s="881"/>
      <c r="T53" s="881"/>
      <c r="U53" s="881"/>
      <c r="V53" s="881"/>
      <c r="W53" s="881"/>
      <c r="X53" s="881"/>
      <c r="Y53" s="881"/>
      <c r="Z53" s="881"/>
      <c r="AA53" s="881"/>
      <c r="AB53" s="881"/>
      <c r="AC53" s="881"/>
      <c r="AD53" s="881"/>
      <c r="AE53" s="881"/>
      <c r="AF53" s="881"/>
      <c r="AG53" s="881"/>
      <c r="AH53" s="881"/>
      <c r="AI53" s="881"/>
      <c r="AJ53" s="881"/>
      <c r="AK53" s="881"/>
    </row>
    <row r="54" spans="1:37" x14ac:dyDescent="0.35">
      <c r="A54" s="881"/>
      <c r="B54" s="881"/>
      <c r="C54" s="881"/>
      <c r="D54" s="881"/>
      <c r="E54" s="881"/>
      <c r="F54" s="881"/>
      <c r="G54" s="881"/>
      <c r="H54" s="881"/>
      <c r="I54" s="881"/>
      <c r="J54" s="881"/>
      <c r="K54" s="881"/>
      <c r="L54" s="881"/>
      <c r="M54" s="881"/>
      <c r="N54" s="881"/>
      <c r="O54" s="881"/>
      <c r="P54" s="881"/>
      <c r="Q54" s="881"/>
      <c r="R54" s="881"/>
      <c r="S54" s="881"/>
      <c r="T54" s="881"/>
      <c r="U54" s="881"/>
      <c r="V54" s="881"/>
      <c r="W54" s="881"/>
      <c r="X54" s="881"/>
      <c r="Y54" s="881"/>
      <c r="Z54" s="881"/>
      <c r="AA54" s="881"/>
      <c r="AB54" s="881"/>
      <c r="AC54" s="881"/>
      <c r="AD54" s="881"/>
      <c r="AE54" s="881"/>
      <c r="AF54" s="881"/>
      <c r="AG54" s="881"/>
      <c r="AH54" s="881"/>
      <c r="AI54" s="881"/>
      <c r="AJ54" s="881"/>
      <c r="AK54" s="881"/>
    </row>
    <row r="55" spans="1:37" x14ac:dyDescent="0.35">
      <c r="A55" s="881"/>
      <c r="B55" s="881"/>
      <c r="C55" s="881"/>
      <c r="D55" s="881"/>
      <c r="E55" s="881"/>
      <c r="F55" s="881"/>
      <c r="G55" s="881"/>
      <c r="H55" s="881"/>
      <c r="I55" s="881"/>
      <c r="J55" s="881"/>
      <c r="K55" s="881"/>
      <c r="L55" s="881"/>
      <c r="M55" s="881"/>
      <c r="N55" s="881"/>
      <c r="O55" s="881"/>
      <c r="P55" s="881"/>
      <c r="Q55" s="881"/>
      <c r="R55" s="881"/>
      <c r="S55" s="881"/>
      <c r="T55" s="881"/>
      <c r="U55" s="881"/>
      <c r="V55" s="881"/>
      <c r="W55" s="881"/>
      <c r="X55" s="881"/>
      <c r="Y55" s="881"/>
      <c r="Z55" s="881"/>
      <c r="AA55" s="881"/>
      <c r="AB55" s="881"/>
      <c r="AC55" s="881"/>
      <c r="AD55" s="881"/>
      <c r="AE55" s="881"/>
      <c r="AF55" s="881"/>
      <c r="AG55" s="881"/>
      <c r="AH55" s="881"/>
      <c r="AI55" s="881"/>
      <c r="AJ55" s="881"/>
      <c r="AK55" s="881"/>
    </row>
    <row r="56" spans="1:37" x14ac:dyDescent="0.35">
      <c r="A56" s="881"/>
      <c r="B56" s="881"/>
      <c r="C56" s="881"/>
      <c r="D56" s="881"/>
      <c r="E56" s="881"/>
      <c r="F56" s="881"/>
      <c r="G56" s="881"/>
      <c r="H56" s="881"/>
      <c r="I56" s="881"/>
      <c r="J56" s="881"/>
      <c r="K56" s="881"/>
      <c r="L56" s="881"/>
      <c r="M56" s="881"/>
      <c r="N56" s="881"/>
      <c r="O56" s="881"/>
      <c r="P56" s="881"/>
      <c r="Q56" s="881"/>
      <c r="R56" s="881"/>
      <c r="S56" s="881"/>
      <c r="T56" s="881"/>
      <c r="U56" s="881"/>
      <c r="V56" s="881"/>
      <c r="W56" s="881"/>
      <c r="X56" s="881"/>
      <c r="Y56" s="881"/>
      <c r="Z56" s="881"/>
      <c r="AA56" s="881"/>
      <c r="AB56" s="881"/>
      <c r="AC56" s="881"/>
      <c r="AD56" s="881"/>
      <c r="AE56" s="881"/>
      <c r="AF56" s="881"/>
      <c r="AG56" s="881"/>
      <c r="AH56" s="881"/>
      <c r="AI56" s="881"/>
      <c r="AJ56" s="881"/>
      <c r="AK56" s="881"/>
    </row>
    <row r="57" spans="1:37" x14ac:dyDescent="0.35">
      <c r="A57" s="881"/>
      <c r="B57" s="881"/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  <c r="O57" s="881"/>
      <c r="P57" s="881"/>
      <c r="Q57" s="881"/>
      <c r="R57" s="881"/>
      <c r="S57" s="881"/>
      <c r="T57" s="881"/>
      <c r="U57" s="881"/>
      <c r="V57" s="881"/>
      <c r="W57" s="881"/>
      <c r="X57" s="881"/>
      <c r="Y57" s="881"/>
      <c r="Z57" s="881"/>
      <c r="AA57" s="881"/>
      <c r="AB57" s="881"/>
      <c r="AC57" s="881"/>
      <c r="AD57" s="881"/>
      <c r="AE57" s="881"/>
      <c r="AF57" s="881"/>
      <c r="AG57" s="881"/>
      <c r="AH57" s="881"/>
      <c r="AI57" s="881"/>
      <c r="AJ57" s="881"/>
      <c r="AK57" s="881"/>
    </row>
    <row r="58" spans="1:37" x14ac:dyDescent="0.35">
      <c r="A58" s="881"/>
      <c r="B58" s="881"/>
      <c r="C58" s="881"/>
      <c r="D58" s="881"/>
      <c r="E58" s="881"/>
      <c r="F58" s="881"/>
      <c r="G58" s="881"/>
      <c r="H58" s="881"/>
      <c r="I58" s="881"/>
      <c r="J58" s="881"/>
      <c r="K58" s="881"/>
      <c r="L58" s="881"/>
      <c r="M58" s="881"/>
      <c r="N58" s="881"/>
      <c r="O58" s="881"/>
      <c r="P58" s="881"/>
      <c r="Q58" s="881"/>
      <c r="R58" s="881"/>
      <c r="S58" s="881"/>
      <c r="T58" s="881"/>
      <c r="U58" s="881"/>
      <c r="V58" s="881"/>
      <c r="W58" s="881"/>
      <c r="X58" s="881"/>
      <c r="Y58" s="881"/>
      <c r="Z58" s="881"/>
      <c r="AA58" s="881"/>
      <c r="AB58" s="881"/>
      <c r="AC58" s="881"/>
      <c r="AD58" s="881"/>
      <c r="AE58" s="881"/>
      <c r="AF58" s="881"/>
      <c r="AG58" s="881"/>
      <c r="AH58" s="881"/>
      <c r="AI58" s="881"/>
      <c r="AJ58" s="881"/>
      <c r="AK58" s="881"/>
    </row>
    <row r="59" spans="1:37" x14ac:dyDescent="0.35">
      <c r="A59" s="881"/>
      <c r="B59" s="881"/>
      <c r="C59" s="881"/>
      <c r="D59" s="881"/>
      <c r="E59" s="881"/>
      <c r="F59" s="881"/>
      <c r="G59" s="881"/>
      <c r="H59" s="881"/>
      <c r="I59" s="881"/>
      <c r="J59" s="881"/>
      <c r="K59" s="881"/>
      <c r="L59" s="881"/>
      <c r="M59" s="881"/>
      <c r="N59" s="881"/>
      <c r="O59" s="881"/>
      <c r="P59" s="881"/>
      <c r="Q59" s="881"/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1"/>
      <c r="AJ59" s="881"/>
      <c r="AK59" s="881"/>
    </row>
    <row r="60" spans="1:37" x14ac:dyDescent="0.35">
      <c r="A60" s="881"/>
      <c r="B60" s="881"/>
      <c r="C60" s="881"/>
      <c r="D60" s="881"/>
      <c r="E60" s="881"/>
      <c r="F60" s="881"/>
      <c r="G60" s="881"/>
      <c r="H60" s="881"/>
      <c r="I60" s="881"/>
      <c r="J60" s="881"/>
      <c r="K60" s="881"/>
      <c r="L60" s="881"/>
      <c r="M60" s="881"/>
      <c r="N60" s="881"/>
      <c r="O60" s="881"/>
      <c r="P60" s="881"/>
      <c r="Q60" s="881"/>
      <c r="R60" s="881"/>
      <c r="S60" s="881"/>
      <c r="T60" s="881"/>
      <c r="U60" s="881"/>
      <c r="V60" s="881"/>
      <c r="W60" s="881"/>
      <c r="X60" s="881"/>
      <c r="Y60" s="881"/>
      <c r="Z60" s="881"/>
      <c r="AA60" s="881"/>
      <c r="AB60" s="881"/>
      <c r="AC60" s="881"/>
      <c r="AD60" s="881"/>
      <c r="AE60" s="881"/>
      <c r="AF60" s="881"/>
      <c r="AG60" s="881"/>
      <c r="AH60" s="881"/>
      <c r="AI60" s="881"/>
      <c r="AJ60" s="881"/>
      <c r="AK60" s="881"/>
    </row>
    <row r="61" spans="1:37" x14ac:dyDescent="0.35">
      <c r="A61" s="881"/>
      <c r="B61" s="881"/>
      <c r="C61" s="881"/>
      <c r="D61" s="881"/>
      <c r="E61" s="881"/>
      <c r="F61" s="881"/>
      <c r="G61" s="881"/>
      <c r="H61" s="881"/>
      <c r="I61" s="881"/>
      <c r="J61" s="881"/>
      <c r="K61" s="881"/>
      <c r="L61" s="881"/>
      <c r="M61" s="881"/>
      <c r="N61" s="881"/>
      <c r="O61" s="881"/>
      <c r="P61" s="881"/>
      <c r="Q61" s="881"/>
      <c r="R61" s="881"/>
      <c r="S61" s="881"/>
      <c r="T61" s="881"/>
      <c r="U61" s="881"/>
      <c r="V61" s="881"/>
      <c r="W61" s="881"/>
      <c r="X61" s="881"/>
      <c r="Y61" s="881"/>
      <c r="Z61" s="881"/>
      <c r="AA61" s="881"/>
      <c r="AB61" s="881"/>
      <c r="AC61" s="881"/>
      <c r="AD61" s="881"/>
      <c r="AE61" s="881"/>
      <c r="AF61" s="881"/>
      <c r="AG61" s="881"/>
      <c r="AH61" s="881"/>
      <c r="AI61" s="881"/>
      <c r="AJ61" s="881"/>
      <c r="AK61" s="881"/>
    </row>
    <row r="62" spans="1:37" x14ac:dyDescent="0.35">
      <c r="A62" s="881"/>
      <c r="B62" s="881"/>
      <c r="C62" s="881"/>
      <c r="D62" s="881"/>
      <c r="E62" s="881"/>
      <c r="F62" s="881"/>
      <c r="G62" s="881"/>
      <c r="H62" s="881"/>
      <c r="I62" s="881"/>
      <c r="J62" s="881"/>
      <c r="K62" s="881"/>
      <c r="L62" s="881"/>
      <c r="M62" s="881"/>
      <c r="N62" s="881"/>
      <c r="O62" s="881"/>
      <c r="P62" s="881"/>
      <c r="Q62" s="881"/>
      <c r="R62" s="881"/>
      <c r="S62" s="881"/>
      <c r="T62" s="881"/>
      <c r="U62" s="881"/>
      <c r="V62" s="881"/>
      <c r="W62" s="881"/>
      <c r="X62" s="881"/>
      <c r="Y62" s="881"/>
      <c r="Z62" s="881"/>
      <c r="AA62" s="881"/>
      <c r="AB62" s="881"/>
      <c r="AC62" s="881"/>
      <c r="AD62" s="881"/>
      <c r="AE62" s="881"/>
      <c r="AF62" s="881"/>
      <c r="AG62" s="881"/>
      <c r="AH62" s="881"/>
      <c r="AI62" s="881"/>
      <c r="AJ62" s="881"/>
      <c r="AK62" s="881"/>
    </row>
    <row r="63" spans="1:37" x14ac:dyDescent="0.35">
      <c r="A63" s="881"/>
      <c r="B63" s="881"/>
      <c r="C63" s="881"/>
      <c r="D63" s="881"/>
      <c r="E63" s="881"/>
      <c r="F63" s="881"/>
      <c r="G63" s="881"/>
      <c r="H63" s="881"/>
      <c r="I63" s="881"/>
      <c r="J63" s="881"/>
      <c r="K63" s="881"/>
      <c r="L63" s="881"/>
      <c r="M63" s="881"/>
      <c r="N63" s="881"/>
      <c r="O63" s="881"/>
      <c r="P63" s="881"/>
      <c r="Q63" s="881"/>
      <c r="R63" s="881"/>
      <c r="S63" s="881"/>
      <c r="T63" s="881"/>
      <c r="U63" s="881"/>
      <c r="V63" s="881"/>
      <c r="W63" s="881"/>
      <c r="X63" s="881"/>
      <c r="Y63" s="881"/>
      <c r="Z63" s="881"/>
      <c r="AA63" s="881"/>
      <c r="AB63" s="881"/>
      <c r="AC63" s="881"/>
      <c r="AD63" s="881"/>
      <c r="AE63" s="881"/>
      <c r="AF63" s="881"/>
      <c r="AG63" s="881"/>
      <c r="AH63" s="881"/>
      <c r="AI63" s="881"/>
      <c r="AJ63" s="881"/>
      <c r="AK63" s="881"/>
    </row>
    <row r="64" spans="1:37" x14ac:dyDescent="0.35">
      <c r="A64" s="881"/>
      <c r="B64" s="881"/>
      <c r="C64" s="881"/>
      <c r="D64" s="881"/>
      <c r="E64" s="881"/>
      <c r="F64" s="881"/>
      <c r="G64" s="881"/>
      <c r="H64" s="881"/>
      <c r="I64" s="881"/>
      <c r="J64" s="881"/>
      <c r="K64" s="881"/>
      <c r="L64" s="881"/>
      <c r="M64" s="881"/>
      <c r="N64" s="881"/>
      <c r="O64" s="881"/>
      <c r="P64" s="881"/>
      <c r="Q64" s="881"/>
      <c r="R64" s="881"/>
      <c r="S64" s="881"/>
      <c r="T64" s="881"/>
      <c r="U64" s="881"/>
      <c r="V64" s="881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  <c r="AG64" s="881"/>
      <c r="AH64" s="881"/>
      <c r="AI64" s="881"/>
      <c r="AJ64" s="881"/>
      <c r="AK64" s="881"/>
    </row>
    <row r="65" spans="1:37" x14ac:dyDescent="0.35">
      <c r="A65" s="881"/>
      <c r="B65" s="881"/>
      <c r="C65" s="881"/>
      <c r="D65" s="881"/>
      <c r="E65" s="881"/>
      <c r="F65" s="881"/>
      <c r="G65" s="881"/>
      <c r="H65" s="881"/>
      <c r="I65" s="881"/>
      <c r="J65" s="881"/>
      <c r="K65" s="881"/>
      <c r="L65" s="881"/>
      <c r="M65" s="881"/>
      <c r="N65" s="881"/>
      <c r="O65" s="881"/>
      <c r="P65" s="881"/>
      <c r="Q65" s="881"/>
      <c r="R65" s="881"/>
      <c r="S65" s="881"/>
      <c r="T65" s="881"/>
      <c r="U65" s="881"/>
      <c r="V65" s="881"/>
      <c r="W65" s="881"/>
      <c r="X65" s="881"/>
      <c r="Y65" s="881"/>
      <c r="Z65" s="881"/>
      <c r="AA65" s="881"/>
      <c r="AB65" s="881"/>
      <c r="AC65" s="881"/>
      <c r="AD65" s="881"/>
      <c r="AE65" s="881"/>
      <c r="AF65" s="881"/>
      <c r="AG65" s="881"/>
      <c r="AH65" s="881"/>
      <c r="AI65" s="881"/>
      <c r="AJ65" s="881"/>
      <c r="AK65" s="881"/>
    </row>
    <row r="66" spans="1:37" x14ac:dyDescent="0.35">
      <c r="A66" s="881"/>
      <c r="B66" s="881"/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881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1"/>
      <c r="AC66" s="881"/>
      <c r="AD66" s="881"/>
      <c r="AE66" s="881"/>
      <c r="AF66" s="881"/>
      <c r="AG66" s="881"/>
      <c r="AH66" s="881"/>
      <c r="AI66" s="881"/>
      <c r="AJ66" s="881"/>
      <c r="AK66" s="881"/>
    </row>
    <row r="67" spans="1:37" x14ac:dyDescent="0.35">
      <c r="A67" s="881"/>
      <c r="B67" s="881"/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881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  <c r="AG67" s="881"/>
      <c r="AH67" s="881"/>
      <c r="AI67" s="881"/>
      <c r="AJ67" s="881"/>
      <c r="AK67" s="881"/>
    </row>
    <row r="68" spans="1:37" x14ac:dyDescent="0.35">
      <c r="A68" s="881"/>
      <c r="B68" s="881"/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881"/>
      <c r="Q68" s="881"/>
      <c r="R68" s="881"/>
      <c r="S68" s="881"/>
      <c r="T68" s="881"/>
      <c r="U68" s="881"/>
      <c r="V68" s="881"/>
      <c r="W68" s="881"/>
      <c r="X68" s="881"/>
      <c r="Y68" s="881"/>
      <c r="Z68" s="881"/>
      <c r="AA68" s="881"/>
      <c r="AB68" s="881"/>
      <c r="AC68" s="881"/>
      <c r="AD68" s="881"/>
      <c r="AE68" s="881"/>
      <c r="AF68" s="881"/>
      <c r="AG68" s="881"/>
      <c r="AH68" s="881"/>
      <c r="AI68" s="881"/>
      <c r="AJ68" s="881"/>
      <c r="AK68" s="881"/>
    </row>
    <row r="69" spans="1:37" x14ac:dyDescent="0.35">
      <c r="A69" s="881"/>
      <c r="B69" s="881"/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881"/>
      <c r="Q69" s="881"/>
      <c r="R69" s="881"/>
      <c r="S69" s="881"/>
      <c r="T69" s="881"/>
      <c r="U69" s="881"/>
      <c r="V69" s="881"/>
      <c r="W69" s="881"/>
      <c r="X69" s="881"/>
      <c r="Y69" s="881"/>
      <c r="Z69" s="881"/>
      <c r="AA69" s="881"/>
      <c r="AB69" s="881"/>
      <c r="AC69" s="881"/>
      <c r="AD69" s="881"/>
      <c r="AE69" s="881"/>
      <c r="AF69" s="881"/>
      <c r="AG69" s="881"/>
      <c r="AH69" s="881"/>
      <c r="AI69" s="881"/>
      <c r="AJ69" s="881"/>
      <c r="AK69" s="881"/>
    </row>
    <row r="70" spans="1:37" x14ac:dyDescent="0.35">
      <c r="A70" s="881"/>
      <c r="B70" s="881"/>
      <c r="C70" s="881"/>
      <c r="D70" s="881"/>
      <c r="E70" s="881"/>
      <c r="F70" s="881"/>
      <c r="G70" s="881"/>
      <c r="H70" s="881"/>
      <c r="I70" s="881"/>
      <c r="J70" s="881"/>
      <c r="K70" s="881"/>
      <c r="L70" s="881"/>
      <c r="M70" s="881"/>
      <c r="N70" s="881"/>
      <c r="O70" s="881"/>
      <c r="P70" s="881"/>
      <c r="Q70" s="881"/>
      <c r="R70" s="881"/>
      <c r="S70" s="881"/>
      <c r="T70" s="881"/>
      <c r="U70" s="881"/>
      <c r="V70" s="881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  <c r="AG70" s="881"/>
      <c r="AH70" s="881"/>
      <c r="AI70" s="881"/>
      <c r="AJ70" s="881"/>
      <c r="AK70" s="881"/>
    </row>
    <row r="71" spans="1:37" x14ac:dyDescent="0.35">
      <c r="A71" s="881"/>
      <c r="B71" s="881"/>
      <c r="C71" s="881"/>
      <c r="D71" s="881"/>
      <c r="E71" s="881"/>
      <c r="F71" s="881"/>
      <c r="G71" s="881"/>
      <c r="H71" s="881"/>
      <c r="I71" s="881"/>
      <c r="J71" s="881"/>
      <c r="K71" s="881"/>
      <c r="L71" s="881"/>
      <c r="M71" s="881"/>
      <c r="N71" s="881"/>
      <c r="O71" s="881"/>
      <c r="P71" s="881"/>
      <c r="Q71" s="881"/>
      <c r="R71" s="881"/>
      <c r="S71" s="881"/>
      <c r="T71" s="881"/>
      <c r="U71" s="881"/>
      <c r="V71" s="881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  <c r="AG71" s="881"/>
      <c r="AH71" s="881"/>
      <c r="AI71" s="881"/>
      <c r="AJ71" s="881"/>
      <c r="AK71" s="881"/>
    </row>
    <row r="72" spans="1:37" x14ac:dyDescent="0.35">
      <c r="A72" s="881"/>
      <c r="B72" s="881"/>
      <c r="C72" s="881"/>
      <c r="D72" s="881"/>
      <c r="E72" s="881"/>
      <c r="F72" s="881"/>
      <c r="G72" s="881"/>
      <c r="H72" s="881"/>
      <c r="I72" s="881"/>
      <c r="J72" s="881"/>
      <c r="K72" s="881"/>
      <c r="L72" s="881"/>
      <c r="M72" s="881"/>
      <c r="N72" s="881"/>
      <c r="O72" s="881"/>
      <c r="P72" s="881"/>
      <c r="Q72" s="881"/>
      <c r="R72" s="881"/>
      <c r="S72" s="881"/>
      <c r="T72" s="881"/>
      <c r="U72" s="881"/>
      <c r="V72" s="881"/>
      <c r="W72" s="881"/>
      <c r="X72" s="881"/>
      <c r="Y72" s="881"/>
      <c r="Z72" s="881"/>
      <c r="AA72" s="881"/>
      <c r="AB72" s="881"/>
      <c r="AC72" s="881"/>
      <c r="AD72" s="881"/>
      <c r="AE72" s="881"/>
      <c r="AF72" s="881"/>
      <c r="AG72" s="881"/>
      <c r="AH72" s="881"/>
      <c r="AI72" s="881"/>
      <c r="AJ72" s="881"/>
      <c r="AK72" s="881"/>
    </row>
    <row r="73" spans="1:37" x14ac:dyDescent="0.35">
      <c r="A73" s="881"/>
      <c r="B73" s="881"/>
      <c r="C73" s="881"/>
      <c r="D73" s="881"/>
      <c r="E73" s="881"/>
      <c r="F73" s="881"/>
      <c r="G73" s="881"/>
      <c r="H73" s="881"/>
      <c r="I73" s="881"/>
      <c r="J73" s="881"/>
      <c r="K73" s="881"/>
      <c r="L73" s="881"/>
      <c r="M73" s="881"/>
      <c r="N73" s="881"/>
      <c r="O73" s="881"/>
      <c r="P73" s="881"/>
      <c r="Q73" s="881"/>
      <c r="R73" s="881"/>
      <c r="S73" s="881"/>
      <c r="T73" s="881"/>
      <c r="U73" s="881"/>
      <c r="V73" s="881"/>
      <c r="W73" s="881"/>
      <c r="X73" s="881"/>
      <c r="Y73" s="881"/>
      <c r="Z73" s="881"/>
      <c r="AA73" s="881"/>
      <c r="AB73" s="881"/>
      <c r="AC73" s="881"/>
      <c r="AD73" s="881"/>
      <c r="AE73" s="881"/>
      <c r="AF73" s="881"/>
      <c r="AG73" s="881"/>
      <c r="AH73" s="881"/>
      <c r="AI73" s="881"/>
      <c r="AJ73" s="881"/>
      <c r="AK73" s="881"/>
    </row>
    <row r="74" spans="1:37" x14ac:dyDescent="0.35">
      <c r="A74" s="881"/>
      <c r="B74" s="881"/>
      <c r="C74" s="881"/>
      <c r="D74" s="881"/>
      <c r="E74" s="881"/>
      <c r="F74" s="881"/>
      <c r="G74" s="881"/>
      <c r="H74" s="881"/>
      <c r="I74" s="881"/>
      <c r="J74" s="881"/>
      <c r="K74" s="881"/>
      <c r="L74" s="881"/>
      <c r="M74" s="881"/>
      <c r="N74" s="881"/>
      <c r="O74" s="881"/>
      <c r="P74" s="881"/>
      <c r="Q74" s="881"/>
      <c r="R74" s="881"/>
      <c r="S74" s="881"/>
      <c r="T74" s="881"/>
      <c r="U74" s="881"/>
      <c r="V74" s="881"/>
      <c r="W74" s="881"/>
      <c r="X74" s="881"/>
      <c r="Y74" s="881"/>
      <c r="Z74" s="881"/>
      <c r="AA74" s="881"/>
      <c r="AB74" s="881"/>
      <c r="AC74" s="881"/>
      <c r="AD74" s="881"/>
      <c r="AE74" s="881"/>
      <c r="AF74" s="881"/>
      <c r="AG74" s="881"/>
      <c r="AH74" s="881"/>
      <c r="AI74" s="881"/>
      <c r="AJ74" s="881"/>
      <c r="AK74" s="881"/>
    </row>
    <row r="75" spans="1:37" x14ac:dyDescent="0.35">
      <c r="A75" s="881"/>
      <c r="B75" s="881"/>
      <c r="C75" s="881"/>
      <c r="D75" s="881"/>
      <c r="E75" s="881"/>
      <c r="F75" s="881"/>
      <c r="G75" s="881"/>
      <c r="H75" s="881"/>
      <c r="I75" s="881"/>
      <c r="J75" s="881"/>
      <c r="K75" s="881"/>
      <c r="L75" s="881"/>
      <c r="M75" s="881"/>
      <c r="N75" s="881"/>
      <c r="O75" s="881"/>
      <c r="P75" s="881"/>
      <c r="Q75" s="881"/>
      <c r="R75" s="881"/>
      <c r="S75" s="881"/>
      <c r="T75" s="881"/>
      <c r="U75" s="881"/>
      <c r="V75" s="881"/>
      <c r="W75" s="881"/>
      <c r="X75" s="881"/>
      <c r="Y75" s="881"/>
      <c r="Z75" s="881"/>
      <c r="AA75" s="881"/>
      <c r="AB75" s="881"/>
      <c r="AC75" s="881"/>
      <c r="AD75" s="881"/>
      <c r="AE75" s="881"/>
      <c r="AF75" s="881"/>
      <c r="AG75" s="881"/>
      <c r="AH75" s="881"/>
      <c r="AI75" s="881"/>
      <c r="AJ75" s="881"/>
      <c r="AK75" s="881"/>
    </row>
    <row r="76" spans="1:37" x14ac:dyDescent="0.35">
      <c r="A76" s="881"/>
      <c r="B76" s="881"/>
      <c r="C76" s="881"/>
      <c r="D76" s="881"/>
      <c r="E76" s="881"/>
      <c r="F76" s="881"/>
      <c r="G76" s="881"/>
      <c r="H76" s="881"/>
      <c r="I76" s="881"/>
      <c r="J76" s="881"/>
      <c r="K76" s="881"/>
      <c r="L76" s="881"/>
      <c r="M76" s="881"/>
      <c r="N76" s="881"/>
      <c r="O76" s="881"/>
      <c r="P76" s="881"/>
      <c r="Q76" s="881"/>
      <c r="R76" s="881"/>
      <c r="S76" s="881"/>
      <c r="T76" s="881"/>
      <c r="U76" s="881"/>
      <c r="V76" s="881"/>
      <c r="W76" s="881"/>
      <c r="X76" s="881"/>
      <c r="Y76" s="881"/>
      <c r="Z76" s="881"/>
      <c r="AA76" s="881"/>
      <c r="AB76" s="881"/>
      <c r="AC76" s="881"/>
      <c r="AD76" s="881"/>
      <c r="AE76" s="881"/>
      <c r="AF76" s="881"/>
      <c r="AG76" s="881"/>
      <c r="AH76" s="881"/>
      <c r="AI76" s="881"/>
      <c r="AJ76" s="881"/>
      <c r="AK76" s="881"/>
    </row>
    <row r="77" spans="1:37" x14ac:dyDescent="0.35">
      <c r="A77" s="881"/>
      <c r="B77" s="881"/>
      <c r="C77" s="881"/>
      <c r="D77" s="881"/>
      <c r="E77" s="881"/>
      <c r="F77" s="881"/>
      <c r="G77" s="881"/>
      <c r="H77" s="881"/>
      <c r="I77" s="881"/>
      <c r="J77" s="881"/>
      <c r="K77" s="881"/>
      <c r="L77" s="881"/>
      <c r="M77" s="881"/>
      <c r="N77" s="881"/>
      <c r="O77" s="881"/>
      <c r="P77" s="881"/>
      <c r="Q77" s="881"/>
      <c r="R77" s="881"/>
      <c r="S77" s="881"/>
      <c r="T77" s="881"/>
      <c r="U77" s="881"/>
      <c r="V77" s="881"/>
      <c r="W77" s="881"/>
      <c r="X77" s="881"/>
      <c r="Y77" s="881"/>
      <c r="Z77" s="881"/>
      <c r="AA77" s="881"/>
      <c r="AB77" s="881"/>
      <c r="AC77" s="881"/>
      <c r="AD77" s="881"/>
      <c r="AE77" s="881"/>
      <c r="AF77" s="881"/>
      <c r="AG77" s="881"/>
      <c r="AH77" s="881"/>
      <c r="AI77" s="881"/>
      <c r="AJ77" s="881"/>
      <c r="AK77" s="881"/>
    </row>
    <row r="78" spans="1:37" x14ac:dyDescent="0.35">
      <c r="A78" s="881"/>
      <c r="B78" s="881"/>
      <c r="C78" s="881"/>
      <c r="D78" s="881"/>
      <c r="E78" s="881"/>
      <c r="F78" s="881"/>
      <c r="G78" s="881"/>
      <c r="H78" s="881"/>
      <c r="I78" s="881"/>
      <c r="J78" s="881"/>
      <c r="K78" s="881"/>
      <c r="L78" s="881"/>
      <c r="M78" s="881"/>
      <c r="N78" s="881"/>
      <c r="O78" s="881"/>
      <c r="P78" s="881"/>
      <c r="Q78" s="881"/>
      <c r="R78" s="881"/>
      <c r="S78" s="881"/>
      <c r="T78" s="881"/>
      <c r="U78" s="881"/>
      <c r="V78" s="881"/>
      <c r="W78" s="881"/>
      <c r="X78" s="881"/>
      <c r="Y78" s="881"/>
      <c r="Z78" s="881"/>
      <c r="AA78" s="881"/>
      <c r="AB78" s="881"/>
      <c r="AC78" s="881"/>
      <c r="AD78" s="881"/>
      <c r="AE78" s="881"/>
      <c r="AF78" s="881"/>
      <c r="AG78" s="881"/>
      <c r="AH78" s="881"/>
      <c r="AI78" s="881"/>
      <c r="AJ78" s="881"/>
      <c r="AK78" s="881"/>
    </row>
    <row r="79" spans="1:37" x14ac:dyDescent="0.35">
      <c r="A79" s="881"/>
      <c r="B79" s="881"/>
      <c r="C79" s="881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1"/>
      <c r="AC79" s="881"/>
      <c r="AD79" s="881"/>
      <c r="AE79" s="881"/>
      <c r="AF79" s="881"/>
      <c r="AG79" s="881"/>
      <c r="AH79" s="881"/>
      <c r="AI79" s="881"/>
      <c r="AJ79" s="881"/>
      <c r="AK79" s="881"/>
    </row>
    <row r="80" spans="1:37" x14ac:dyDescent="0.35">
      <c r="A80" s="881"/>
      <c r="B80" s="881"/>
      <c r="C80" s="881"/>
      <c r="D80" s="881"/>
      <c r="E80" s="881"/>
      <c r="F80" s="881"/>
      <c r="G80" s="881"/>
      <c r="H80" s="881"/>
      <c r="I80" s="881"/>
      <c r="J80" s="881"/>
      <c r="K80" s="881"/>
      <c r="L80" s="881"/>
      <c r="M80" s="881"/>
      <c r="N80" s="881"/>
      <c r="O80" s="881"/>
      <c r="P80" s="881"/>
      <c r="Q80" s="881"/>
      <c r="R80" s="881"/>
      <c r="S80" s="881"/>
      <c r="T80" s="881"/>
      <c r="U80" s="881"/>
      <c r="V80" s="881"/>
      <c r="W80" s="881"/>
      <c r="X80" s="881"/>
      <c r="Y80" s="881"/>
      <c r="Z80" s="881"/>
      <c r="AA80" s="881"/>
      <c r="AB80" s="881"/>
      <c r="AC80" s="881"/>
      <c r="AD80" s="881"/>
      <c r="AE80" s="881"/>
      <c r="AF80" s="881"/>
      <c r="AG80" s="881"/>
      <c r="AH80" s="881"/>
      <c r="AI80" s="881"/>
      <c r="AJ80" s="881"/>
      <c r="AK80" s="881"/>
    </row>
    <row r="81" spans="1:37" x14ac:dyDescent="0.35">
      <c r="A81" s="881"/>
      <c r="B81" s="881"/>
      <c r="C81" s="881"/>
      <c r="D81" s="881"/>
      <c r="E81" s="881"/>
      <c r="F81" s="881"/>
      <c r="G81" s="881"/>
      <c r="H81" s="881"/>
      <c r="I81" s="881"/>
      <c r="J81" s="881"/>
      <c r="K81" s="881"/>
      <c r="L81" s="881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  <c r="AG81" s="881"/>
      <c r="AH81" s="881"/>
      <c r="AI81" s="881"/>
      <c r="AJ81" s="881"/>
      <c r="AK81" s="881"/>
    </row>
    <row r="82" spans="1:37" x14ac:dyDescent="0.35">
      <c r="A82" s="881"/>
      <c r="B82" s="881"/>
      <c r="C82" s="881"/>
      <c r="D82" s="881"/>
      <c r="E82" s="881"/>
      <c r="F82" s="881"/>
      <c r="G82" s="881"/>
      <c r="H82" s="881"/>
      <c r="I82" s="881"/>
      <c r="J82" s="881"/>
      <c r="K82" s="881"/>
      <c r="L82" s="881"/>
      <c r="M82" s="881"/>
      <c r="N82" s="881"/>
      <c r="O82" s="881"/>
      <c r="P82" s="881"/>
      <c r="Q82" s="881"/>
      <c r="R82" s="881"/>
      <c r="S82" s="881"/>
      <c r="T82" s="881"/>
      <c r="U82" s="881"/>
      <c r="V82" s="881"/>
      <c r="W82" s="881"/>
      <c r="X82" s="881"/>
      <c r="Y82" s="881"/>
      <c r="Z82" s="881"/>
      <c r="AA82" s="881"/>
      <c r="AB82" s="881"/>
      <c r="AC82" s="881"/>
      <c r="AD82" s="881"/>
      <c r="AE82" s="881"/>
      <c r="AF82" s="881"/>
      <c r="AG82" s="881"/>
      <c r="AH82" s="881"/>
      <c r="AI82" s="881"/>
      <c r="AJ82" s="881"/>
      <c r="AK82" s="881"/>
    </row>
    <row r="83" spans="1:37" x14ac:dyDescent="0.35">
      <c r="A83" s="881"/>
      <c r="B83" s="881"/>
      <c r="C83" s="881"/>
      <c r="D83" s="881"/>
      <c r="E83" s="881"/>
      <c r="F83" s="881"/>
      <c r="G83" s="881"/>
      <c r="H83" s="881"/>
      <c r="I83" s="881"/>
      <c r="J83" s="881"/>
      <c r="K83" s="881"/>
      <c r="L83" s="881"/>
      <c r="M83" s="881"/>
      <c r="N83" s="881"/>
      <c r="O83" s="881"/>
      <c r="P83" s="881"/>
      <c r="Q83" s="881"/>
      <c r="R83" s="881"/>
      <c r="S83" s="881"/>
      <c r="T83" s="881"/>
      <c r="U83" s="881"/>
      <c r="V83" s="881"/>
      <c r="W83" s="881"/>
      <c r="X83" s="881"/>
      <c r="Y83" s="881"/>
      <c r="Z83" s="881"/>
      <c r="AA83" s="881"/>
      <c r="AB83" s="881"/>
      <c r="AC83" s="881"/>
      <c r="AD83" s="881"/>
      <c r="AE83" s="881"/>
      <c r="AF83" s="881"/>
      <c r="AG83" s="881"/>
      <c r="AH83" s="881"/>
      <c r="AI83" s="881"/>
      <c r="AJ83" s="881"/>
      <c r="AK83" s="881"/>
    </row>
    <row r="84" spans="1:37" x14ac:dyDescent="0.35">
      <c r="A84" s="881"/>
      <c r="B84" s="881"/>
      <c r="C84" s="881"/>
      <c r="D84" s="881"/>
      <c r="E84" s="881"/>
      <c r="F84" s="881"/>
      <c r="G84" s="881"/>
      <c r="H84" s="881"/>
      <c r="I84" s="881"/>
      <c r="J84" s="881"/>
      <c r="K84" s="881"/>
      <c r="L84" s="881"/>
      <c r="M84" s="881"/>
      <c r="N84" s="881"/>
      <c r="O84" s="881"/>
      <c r="P84" s="881"/>
      <c r="Q84" s="881"/>
      <c r="R84" s="881"/>
      <c r="S84" s="881"/>
      <c r="T84" s="881"/>
      <c r="U84" s="881"/>
      <c r="V84" s="881"/>
      <c r="W84" s="881"/>
      <c r="X84" s="881"/>
      <c r="Y84" s="881"/>
      <c r="Z84" s="881"/>
      <c r="AA84" s="881"/>
      <c r="AB84" s="881"/>
      <c r="AC84" s="881"/>
      <c r="AD84" s="881"/>
      <c r="AE84" s="881"/>
      <c r="AF84" s="881"/>
      <c r="AG84" s="881"/>
      <c r="AH84" s="881"/>
      <c r="AI84" s="881"/>
      <c r="AJ84" s="881"/>
      <c r="AK84" s="881"/>
    </row>
    <row r="85" spans="1:37" x14ac:dyDescent="0.35">
      <c r="A85" s="881"/>
      <c r="B85" s="881"/>
      <c r="C85" s="881"/>
      <c r="D85" s="881"/>
      <c r="E85" s="881"/>
      <c r="F85" s="881"/>
      <c r="G85" s="881"/>
      <c r="H85" s="881"/>
      <c r="I85" s="881"/>
      <c r="J85" s="881"/>
      <c r="K85" s="881"/>
      <c r="L85" s="881"/>
      <c r="M85" s="881"/>
      <c r="N85" s="881"/>
      <c r="O85" s="881"/>
      <c r="P85" s="881"/>
      <c r="Q85" s="881"/>
      <c r="R85" s="881"/>
      <c r="S85" s="881"/>
      <c r="T85" s="881"/>
      <c r="U85" s="881"/>
      <c r="V85" s="881"/>
      <c r="W85" s="881"/>
      <c r="X85" s="881"/>
      <c r="Y85" s="881"/>
      <c r="Z85" s="881"/>
      <c r="AA85" s="881"/>
      <c r="AB85" s="881"/>
      <c r="AC85" s="881"/>
      <c r="AD85" s="881"/>
      <c r="AE85" s="881"/>
      <c r="AF85" s="881"/>
      <c r="AG85" s="881"/>
      <c r="AH85" s="881"/>
      <c r="AI85" s="881"/>
      <c r="AJ85" s="881"/>
      <c r="AK85" s="881"/>
    </row>
    <row r="86" spans="1:37" x14ac:dyDescent="0.35">
      <c r="A86" s="881"/>
      <c r="B86" s="881"/>
      <c r="C86" s="881"/>
      <c r="D86" s="881"/>
      <c r="E86" s="881"/>
      <c r="F86" s="881"/>
      <c r="G86" s="881"/>
      <c r="H86" s="881"/>
      <c r="I86" s="881"/>
      <c r="J86" s="881"/>
      <c r="K86" s="881"/>
      <c r="L86" s="881"/>
      <c r="M86" s="881"/>
      <c r="N86" s="881"/>
      <c r="O86" s="881"/>
      <c r="P86" s="881"/>
      <c r="Q86" s="881"/>
      <c r="R86" s="881"/>
      <c r="S86" s="881"/>
      <c r="T86" s="881"/>
      <c r="U86" s="881"/>
      <c r="V86" s="881"/>
      <c r="W86" s="881"/>
      <c r="X86" s="881"/>
      <c r="Y86" s="881"/>
      <c r="Z86" s="881"/>
      <c r="AA86" s="881"/>
      <c r="AB86" s="881"/>
      <c r="AC86" s="881"/>
      <c r="AD86" s="881"/>
      <c r="AE86" s="881"/>
      <c r="AF86" s="881"/>
      <c r="AG86" s="881"/>
      <c r="AH86" s="881"/>
      <c r="AI86" s="881"/>
      <c r="AJ86" s="881"/>
      <c r="AK86" s="881"/>
    </row>
    <row r="87" spans="1:37" x14ac:dyDescent="0.35">
      <c r="A87" s="881"/>
      <c r="B87" s="881"/>
      <c r="C87" s="881"/>
      <c r="D87" s="881"/>
      <c r="E87" s="881"/>
      <c r="F87" s="881"/>
      <c r="G87" s="881"/>
      <c r="H87" s="881"/>
      <c r="I87" s="881"/>
      <c r="J87" s="881"/>
      <c r="K87" s="881"/>
      <c r="L87" s="881"/>
      <c r="M87" s="881"/>
      <c r="N87" s="881"/>
      <c r="O87" s="881"/>
      <c r="P87" s="881"/>
      <c r="Q87" s="881"/>
      <c r="R87" s="881"/>
      <c r="S87" s="881"/>
      <c r="T87" s="881"/>
      <c r="U87" s="881"/>
      <c r="V87" s="881"/>
      <c r="W87" s="881"/>
      <c r="X87" s="881"/>
      <c r="Y87" s="881"/>
      <c r="Z87" s="881"/>
      <c r="AA87" s="881"/>
      <c r="AB87" s="881"/>
      <c r="AC87" s="881"/>
      <c r="AD87" s="881"/>
      <c r="AE87" s="881"/>
      <c r="AF87" s="881"/>
      <c r="AG87" s="881"/>
      <c r="AH87" s="881"/>
      <c r="AI87" s="881"/>
      <c r="AJ87" s="881"/>
      <c r="AK87" s="881"/>
    </row>
    <row r="88" spans="1:37" x14ac:dyDescent="0.35">
      <c r="A88" s="881"/>
      <c r="B88" s="881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  <c r="AG88" s="881"/>
      <c r="AH88" s="881"/>
      <c r="AI88" s="881"/>
      <c r="AJ88" s="881"/>
      <c r="AK88" s="881"/>
    </row>
    <row r="89" spans="1:37" x14ac:dyDescent="0.35">
      <c r="A89" s="881"/>
      <c r="B89" s="881"/>
      <c r="C89" s="881"/>
      <c r="D89" s="881"/>
      <c r="E89" s="881"/>
      <c r="F89" s="881"/>
      <c r="G89" s="881"/>
      <c r="H89" s="881"/>
      <c r="I89" s="881"/>
      <c r="J89" s="881"/>
      <c r="K89" s="881"/>
      <c r="L89" s="881"/>
      <c r="M89" s="881"/>
      <c r="N89" s="881"/>
      <c r="O89" s="881"/>
      <c r="P89" s="881"/>
      <c r="Q89" s="881"/>
      <c r="R89" s="881"/>
      <c r="S89" s="881"/>
      <c r="T89" s="881"/>
      <c r="U89" s="881"/>
      <c r="V89" s="881"/>
      <c r="W89" s="881"/>
      <c r="X89" s="881"/>
      <c r="Y89" s="881"/>
      <c r="Z89" s="881"/>
      <c r="AA89" s="881"/>
      <c r="AB89" s="881"/>
      <c r="AC89" s="881"/>
      <c r="AD89" s="881"/>
      <c r="AE89" s="881"/>
      <c r="AF89" s="881"/>
      <c r="AG89" s="881"/>
      <c r="AH89" s="881"/>
      <c r="AI89" s="881"/>
      <c r="AJ89" s="881"/>
      <c r="AK89" s="881"/>
    </row>
    <row r="90" spans="1:37" x14ac:dyDescent="0.35">
      <c r="A90" s="881"/>
      <c r="B90" s="881"/>
      <c r="C90" s="881"/>
      <c r="D90" s="881"/>
      <c r="E90" s="881"/>
      <c r="F90" s="881"/>
      <c r="G90" s="881"/>
      <c r="H90" s="881"/>
      <c r="I90" s="881"/>
      <c r="J90" s="881"/>
      <c r="K90" s="881"/>
      <c r="L90" s="881"/>
      <c r="M90" s="881"/>
      <c r="N90" s="881"/>
      <c r="O90" s="881"/>
      <c r="P90" s="881"/>
      <c r="Q90" s="881"/>
      <c r="R90" s="881"/>
      <c r="S90" s="881"/>
      <c r="T90" s="881"/>
      <c r="U90" s="881"/>
      <c r="V90" s="881"/>
      <c r="W90" s="881"/>
      <c r="X90" s="881"/>
      <c r="Y90" s="881"/>
      <c r="Z90" s="881"/>
      <c r="AA90" s="881"/>
      <c r="AB90" s="881"/>
      <c r="AC90" s="881"/>
      <c r="AD90" s="881"/>
      <c r="AE90" s="881"/>
      <c r="AF90" s="881"/>
      <c r="AG90" s="881"/>
      <c r="AH90" s="881"/>
      <c r="AI90" s="881"/>
      <c r="AJ90" s="881"/>
      <c r="AK90" s="881"/>
    </row>
    <row r="91" spans="1:37" x14ac:dyDescent="0.35">
      <c r="A91" s="881"/>
      <c r="B91" s="881"/>
      <c r="C91" s="881"/>
      <c r="D91" s="881"/>
      <c r="E91" s="881"/>
      <c r="F91" s="881"/>
      <c r="G91" s="881"/>
      <c r="H91" s="881"/>
      <c r="I91" s="881"/>
      <c r="J91" s="881"/>
      <c r="K91" s="881"/>
      <c r="L91" s="881"/>
      <c r="M91" s="881"/>
      <c r="N91" s="881"/>
      <c r="O91" s="881"/>
      <c r="P91" s="881"/>
      <c r="Q91" s="881"/>
      <c r="R91" s="881"/>
      <c r="S91" s="881"/>
      <c r="T91" s="881"/>
      <c r="U91" s="881"/>
      <c r="V91" s="881"/>
      <c r="W91" s="881"/>
      <c r="X91" s="881"/>
      <c r="Y91" s="881"/>
      <c r="Z91" s="881"/>
      <c r="AA91" s="881"/>
      <c r="AB91" s="881"/>
      <c r="AC91" s="881"/>
      <c r="AD91" s="881"/>
      <c r="AE91" s="881"/>
      <c r="AF91" s="881"/>
      <c r="AG91" s="881"/>
      <c r="AH91" s="881"/>
      <c r="AI91" s="881"/>
      <c r="AJ91" s="881"/>
      <c r="AK91" s="881"/>
    </row>
    <row r="92" spans="1:37" x14ac:dyDescent="0.35">
      <c r="A92" s="881"/>
      <c r="B92" s="881"/>
      <c r="C92" s="881"/>
      <c r="D92" s="881"/>
      <c r="E92" s="881"/>
      <c r="F92" s="881"/>
      <c r="G92" s="881"/>
      <c r="H92" s="881"/>
      <c r="I92" s="881"/>
      <c r="J92" s="881"/>
      <c r="K92" s="881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  <c r="AG92" s="881"/>
      <c r="AH92" s="881"/>
      <c r="AI92" s="881"/>
      <c r="AJ92" s="881"/>
      <c r="AK92" s="881"/>
    </row>
    <row r="93" spans="1:37" x14ac:dyDescent="0.35">
      <c r="A93" s="881"/>
      <c r="B93" s="881"/>
      <c r="C93" s="881"/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1"/>
      <c r="S93" s="881"/>
      <c r="T93" s="881"/>
      <c r="U93" s="881"/>
      <c r="V93" s="881"/>
      <c r="W93" s="881"/>
      <c r="X93" s="881"/>
      <c r="Y93" s="881"/>
      <c r="Z93" s="881"/>
      <c r="AA93" s="881"/>
      <c r="AB93" s="881"/>
      <c r="AC93" s="881"/>
      <c r="AD93" s="881"/>
      <c r="AE93" s="881"/>
      <c r="AF93" s="881"/>
      <c r="AG93" s="881"/>
      <c r="AH93" s="881"/>
      <c r="AI93" s="881"/>
      <c r="AJ93" s="881"/>
      <c r="AK93" s="881"/>
    </row>
    <row r="94" spans="1:37" x14ac:dyDescent="0.35">
      <c r="A94" s="881"/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  <c r="S94" s="881"/>
      <c r="T94" s="881"/>
      <c r="U94" s="881"/>
      <c r="V94" s="881"/>
      <c r="W94" s="881"/>
      <c r="X94" s="881"/>
      <c r="Y94" s="881"/>
      <c r="Z94" s="881"/>
      <c r="AA94" s="881"/>
      <c r="AB94" s="881"/>
      <c r="AC94" s="881"/>
      <c r="AD94" s="881"/>
      <c r="AE94" s="881"/>
      <c r="AF94" s="881"/>
      <c r="AG94" s="881"/>
      <c r="AH94" s="881"/>
      <c r="AI94" s="881"/>
      <c r="AJ94" s="881"/>
      <c r="AK94" s="881"/>
    </row>
    <row r="95" spans="1:37" x14ac:dyDescent="0.35">
      <c r="A95" s="881"/>
      <c r="B95" s="881"/>
      <c r="C95" s="881"/>
      <c r="D95" s="881"/>
      <c r="E95" s="881"/>
      <c r="F95" s="881"/>
      <c r="G95" s="881"/>
      <c r="H95" s="881"/>
      <c r="I95" s="881"/>
      <c r="J95" s="881"/>
      <c r="K95" s="881"/>
      <c r="L95" s="881"/>
      <c r="M95" s="881"/>
      <c r="N95" s="881"/>
      <c r="O95" s="881"/>
      <c r="P95" s="881"/>
      <c r="Q95" s="881"/>
      <c r="R95" s="881"/>
      <c r="S95" s="881"/>
      <c r="T95" s="881"/>
      <c r="U95" s="881"/>
      <c r="V95" s="881"/>
      <c r="W95" s="881"/>
      <c r="X95" s="881"/>
      <c r="Y95" s="881"/>
      <c r="Z95" s="881"/>
      <c r="AA95" s="881"/>
      <c r="AB95" s="881"/>
      <c r="AC95" s="881"/>
      <c r="AD95" s="881"/>
      <c r="AE95" s="881"/>
      <c r="AF95" s="881"/>
      <c r="AG95" s="881"/>
      <c r="AH95" s="881"/>
      <c r="AI95" s="881"/>
      <c r="AJ95" s="881"/>
      <c r="AK95" s="881"/>
    </row>
    <row r="96" spans="1:37" x14ac:dyDescent="0.35">
      <c r="A96" s="881"/>
      <c r="B96" s="881"/>
      <c r="C96" s="881"/>
      <c r="D96" s="881"/>
      <c r="E96" s="881"/>
      <c r="F96" s="881"/>
      <c r="G96" s="881"/>
      <c r="H96" s="881"/>
      <c r="I96" s="881"/>
      <c r="J96" s="881"/>
      <c r="K96" s="881"/>
      <c r="L96" s="881"/>
      <c r="M96" s="881"/>
      <c r="N96" s="881"/>
      <c r="O96" s="881"/>
      <c r="P96" s="881"/>
      <c r="Q96" s="881"/>
      <c r="R96" s="881"/>
      <c r="S96" s="881"/>
      <c r="T96" s="881"/>
      <c r="U96" s="881"/>
      <c r="V96" s="881"/>
      <c r="W96" s="881"/>
      <c r="X96" s="881"/>
      <c r="Y96" s="881"/>
      <c r="Z96" s="881"/>
      <c r="AA96" s="881"/>
      <c r="AB96" s="881"/>
      <c r="AC96" s="881"/>
      <c r="AD96" s="881"/>
      <c r="AE96" s="881"/>
      <c r="AF96" s="881"/>
      <c r="AG96" s="881"/>
      <c r="AH96" s="881"/>
      <c r="AI96" s="881"/>
      <c r="AJ96" s="881"/>
      <c r="AK96" s="881"/>
    </row>
    <row r="97" spans="1:37" x14ac:dyDescent="0.35">
      <c r="A97" s="881"/>
      <c r="B97" s="881"/>
      <c r="C97" s="881"/>
      <c r="D97" s="881"/>
      <c r="E97" s="881"/>
      <c r="F97" s="881"/>
      <c r="G97" s="881"/>
      <c r="H97" s="881"/>
      <c r="I97" s="881"/>
      <c r="J97" s="881"/>
      <c r="K97" s="881"/>
      <c r="L97" s="881"/>
      <c r="M97" s="881"/>
      <c r="N97" s="881"/>
      <c r="O97" s="881"/>
      <c r="P97" s="881"/>
      <c r="Q97" s="881"/>
      <c r="R97" s="881"/>
      <c r="S97" s="881"/>
      <c r="T97" s="881"/>
      <c r="U97" s="881"/>
      <c r="V97" s="881"/>
      <c r="W97" s="881"/>
      <c r="X97" s="881"/>
      <c r="Y97" s="881"/>
      <c r="Z97" s="881"/>
      <c r="AA97" s="881"/>
      <c r="AB97" s="881"/>
      <c r="AC97" s="881"/>
      <c r="AD97" s="881"/>
      <c r="AE97" s="881"/>
      <c r="AF97" s="881"/>
      <c r="AG97" s="881"/>
      <c r="AH97" s="881"/>
      <c r="AI97" s="881"/>
      <c r="AJ97" s="881"/>
      <c r="AK97" s="881"/>
    </row>
    <row r="98" spans="1:37" x14ac:dyDescent="0.35">
      <c r="A98" s="881"/>
      <c r="B98" s="881"/>
      <c r="C98" s="881"/>
      <c r="D98" s="881"/>
      <c r="E98" s="881"/>
      <c r="F98" s="881"/>
      <c r="G98" s="881"/>
      <c r="H98" s="881"/>
      <c r="I98" s="881"/>
      <c r="J98" s="881"/>
      <c r="K98" s="881"/>
      <c r="L98" s="881"/>
      <c r="M98" s="881"/>
      <c r="N98" s="881"/>
      <c r="O98" s="881"/>
      <c r="P98" s="881"/>
      <c r="Q98" s="881"/>
      <c r="R98" s="881"/>
      <c r="S98" s="881"/>
      <c r="T98" s="881"/>
      <c r="U98" s="881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  <c r="AG98" s="881"/>
      <c r="AH98" s="881"/>
      <c r="AI98" s="881"/>
      <c r="AJ98" s="881"/>
      <c r="AK98" s="881"/>
    </row>
    <row r="99" spans="1:37" x14ac:dyDescent="0.35">
      <c r="A99" s="881"/>
      <c r="B99" s="881"/>
      <c r="C99" s="881"/>
      <c r="D99" s="881"/>
      <c r="E99" s="881"/>
      <c r="F99" s="881"/>
      <c r="G99" s="881"/>
      <c r="H99" s="881"/>
      <c r="I99" s="881"/>
      <c r="J99" s="881"/>
      <c r="K99" s="881"/>
      <c r="L99" s="881"/>
      <c r="M99" s="881"/>
      <c r="N99" s="881"/>
      <c r="O99" s="881"/>
      <c r="P99" s="881"/>
      <c r="Q99" s="881"/>
      <c r="R99" s="881"/>
      <c r="S99" s="881"/>
      <c r="T99" s="881"/>
      <c r="U99" s="881"/>
      <c r="V99" s="881"/>
      <c r="W99" s="881"/>
      <c r="X99" s="881"/>
      <c r="Y99" s="881"/>
      <c r="Z99" s="881"/>
      <c r="AA99" s="881"/>
      <c r="AB99" s="881"/>
      <c r="AC99" s="881"/>
      <c r="AD99" s="881"/>
      <c r="AE99" s="881"/>
      <c r="AF99" s="881"/>
      <c r="AG99" s="881"/>
      <c r="AH99" s="881"/>
      <c r="AI99" s="881"/>
      <c r="AJ99" s="881"/>
      <c r="AK99" s="881"/>
    </row>
    <row r="100" spans="1:37" x14ac:dyDescent="0.35">
      <c r="A100" s="881"/>
      <c r="B100" s="881"/>
      <c r="C100" s="881"/>
      <c r="D100" s="881"/>
      <c r="E100" s="881"/>
      <c r="F100" s="881"/>
      <c r="G100" s="881"/>
      <c r="H100" s="881"/>
      <c r="I100" s="881"/>
      <c r="J100" s="881"/>
      <c r="K100" s="881"/>
      <c r="L100" s="881"/>
      <c r="M100" s="881"/>
      <c r="N100" s="881"/>
      <c r="O100" s="881"/>
      <c r="P100" s="881"/>
      <c r="Q100" s="881"/>
      <c r="R100" s="881"/>
      <c r="S100" s="881"/>
      <c r="T100" s="881"/>
      <c r="U100" s="88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881"/>
      <c r="AK100" s="881"/>
    </row>
    <row r="101" spans="1:37" x14ac:dyDescent="0.35">
      <c r="A101" s="881"/>
      <c r="B101" s="881"/>
      <c r="C101" s="881"/>
      <c r="D101" s="881"/>
      <c r="E101" s="881"/>
      <c r="F101" s="881"/>
      <c r="G101" s="881"/>
      <c r="H101" s="881"/>
      <c r="I101" s="881"/>
      <c r="J101" s="881"/>
      <c r="K101" s="881"/>
      <c r="L101" s="881"/>
      <c r="M101" s="881"/>
      <c r="N101" s="881"/>
      <c r="O101" s="881"/>
      <c r="P101" s="881"/>
      <c r="Q101" s="881"/>
      <c r="R101" s="881"/>
      <c r="S101" s="881"/>
      <c r="T101" s="881"/>
      <c r="U101" s="881"/>
      <c r="V101" s="881"/>
      <c r="W101" s="881"/>
      <c r="X101" s="881"/>
      <c r="Y101" s="881"/>
      <c r="Z101" s="881"/>
      <c r="AA101" s="881"/>
      <c r="AB101" s="881"/>
      <c r="AC101" s="881"/>
      <c r="AD101" s="881"/>
      <c r="AE101" s="881"/>
      <c r="AF101" s="881"/>
      <c r="AG101" s="881"/>
      <c r="AH101" s="881"/>
      <c r="AI101" s="881"/>
      <c r="AJ101" s="881"/>
      <c r="AK101" s="881"/>
    </row>
    <row r="102" spans="1:37" x14ac:dyDescent="0.35">
      <c r="A102" s="881"/>
      <c r="B102" s="881"/>
      <c r="C102" s="881"/>
      <c r="D102" s="881"/>
      <c r="E102" s="881"/>
      <c r="F102" s="881"/>
      <c r="G102" s="881"/>
      <c r="H102" s="881"/>
      <c r="I102" s="881"/>
      <c r="J102" s="881"/>
      <c r="K102" s="881"/>
      <c r="L102" s="881"/>
      <c r="M102" s="881"/>
      <c r="N102" s="881"/>
      <c r="O102" s="881"/>
      <c r="P102" s="881"/>
      <c r="Q102" s="881"/>
      <c r="R102" s="881"/>
      <c r="S102" s="881"/>
      <c r="T102" s="881"/>
      <c r="U102" s="881"/>
      <c r="V102" s="881"/>
      <c r="W102" s="881"/>
      <c r="X102" s="881"/>
      <c r="Y102" s="881"/>
      <c r="Z102" s="881"/>
      <c r="AA102" s="881"/>
      <c r="AB102" s="881"/>
      <c r="AC102" s="881"/>
      <c r="AD102" s="881"/>
      <c r="AE102" s="881"/>
      <c r="AF102" s="881"/>
      <c r="AG102" s="881"/>
      <c r="AH102" s="881"/>
      <c r="AI102" s="881"/>
      <c r="AJ102" s="881"/>
      <c r="AK102" s="881"/>
    </row>
    <row r="103" spans="1:37" x14ac:dyDescent="0.35">
      <c r="A103" s="881"/>
      <c r="B103" s="881"/>
      <c r="C103" s="881"/>
      <c r="D103" s="881"/>
      <c r="E103" s="881"/>
      <c r="F103" s="881"/>
      <c r="G103" s="881"/>
      <c r="H103" s="881"/>
      <c r="I103" s="881"/>
      <c r="J103" s="881"/>
      <c r="K103" s="881"/>
      <c r="L103" s="881"/>
      <c r="M103" s="881"/>
      <c r="N103" s="881"/>
      <c r="O103" s="881"/>
      <c r="P103" s="881"/>
      <c r="Q103" s="881"/>
      <c r="R103" s="881"/>
      <c r="S103" s="881"/>
      <c r="T103" s="881"/>
      <c r="U103" s="881"/>
      <c r="V103" s="881"/>
      <c r="W103" s="881"/>
      <c r="X103" s="881"/>
      <c r="Y103" s="881"/>
      <c r="Z103" s="881"/>
      <c r="AA103" s="881"/>
      <c r="AB103" s="881"/>
      <c r="AC103" s="881"/>
      <c r="AD103" s="881"/>
      <c r="AE103" s="881"/>
      <c r="AF103" s="881"/>
      <c r="AG103" s="881"/>
      <c r="AH103" s="881"/>
      <c r="AI103" s="881"/>
      <c r="AJ103" s="881"/>
      <c r="AK103" s="881"/>
    </row>
    <row r="104" spans="1:37" x14ac:dyDescent="0.35">
      <c r="A104" s="881"/>
      <c r="B104" s="881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1"/>
      <c r="N104" s="881"/>
      <c r="O104" s="881"/>
      <c r="P104" s="881"/>
      <c r="Q104" s="881"/>
      <c r="R104" s="881"/>
      <c r="S104" s="881"/>
      <c r="T104" s="881"/>
      <c r="U104" s="881"/>
      <c r="V104" s="881"/>
      <c r="W104" s="881"/>
      <c r="X104" s="881"/>
      <c r="Y104" s="881"/>
      <c r="Z104" s="881"/>
      <c r="AA104" s="881"/>
      <c r="AB104" s="881"/>
      <c r="AC104" s="881"/>
      <c r="AD104" s="881"/>
      <c r="AE104" s="881"/>
      <c r="AF104" s="881"/>
      <c r="AG104" s="881"/>
      <c r="AH104" s="881"/>
      <c r="AI104" s="881"/>
      <c r="AJ104" s="881"/>
      <c r="AK104" s="881"/>
    </row>
    <row r="105" spans="1:37" x14ac:dyDescent="0.35">
      <c r="A105" s="881"/>
      <c r="B105" s="881"/>
      <c r="C105" s="881"/>
      <c r="D105" s="881"/>
      <c r="E105" s="881"/>
      <c r="F105" s="881"/>
      <c r="G105" s="881"/>
      <c r="H105" s="881"/>
      <c r="I105" s="881"/>
      <c r="J105" s="881"/>
      <c r="K105" s="881"/>
      <c r="L105" s="881"/>
      <c r="M105" s="881"/>
      <c r="N105" s="881"/>
      <c r="O105" s="881"/>
      <c r="P105" s="881"/>
      <c r="Q105" s="881"/>
      <c r="R105" s="881"/>
      <c r="S105" s="881"/>
      <c r="T105" s="881"/>
      <c r="U105" s="881"/>
      <c r="V105" s="881"/>
      <c r="W105" s="881"/>
      <c r="X105" s="881"/>
      <c r="Y105" s="881"/>
      <c r="Z105" s="881"/>
      <c r="AA105" s="881"/>
      <c r="AB105" s="881"/>
      <c r="AC105" s="881"/>
      <c r="AD105" s="881"/>
      <c r="AE105" s="881"/>
      <c r="AF105" s="881"/>
      <c r="AG105" s="881"/>
      <c r="AH105" s="881"/>
      <c r="AI105" s="881"/>
      <c r="AJ105" s="881"/>
      <c r="AK105" s="881"/>
    </row>
    <row r="106" spans="1:37" x14ac:dyDescent="0.35">
      <c r="A106" s="881"/>
      <c r="B106" s="881"/>
      <c r="C106" s="881"/>
      <c r="D106" s="88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</row>
    <row r="107" spans="1:37" x14ac:dyDescent="0.35">
      <c r="A107" s="881"/>
      <c r="B107" s="881"/>
      <c r="C107" s="881"/>
      <c r="D107" s="881"/>
      <c r="E107" s="881"/>
      <c r="F107" s="881"/>
      <c r="G107" s="881"/>
      <c r="H107" s="881"/>
      <c r="I107" s="881"/>
      <c r="J107" s="881"/>
      <c r="K107" s="881"/>
      <c r="L107" s="881"/>
      <c r="M107" s="881"/>
      <c r="N107" s="881"/>
      <c r="O107" s="881"/>
      <c r="P107" s="881"/>
      <c r="Q107" s="881"/>
      <c r="R107" s="881"/>
      <c r="S107" s="881"/>
      <c r="T107" s="881"/>
      <c r="U107" s="881"/>
      <c r="V107" s="881"/>
      <c r="W107" s="881"/>
      <c r="X107" s="881"/>
      <c r="Y107" s="881"/>
      <c r="Z107" s="881"/>
      <c r="AA107" s="881"/>
      <c r="AB107" s="881"/>
      <c r="AC107" s="881"/>
      <c r="AD107" s="881"/>
      <c r="AE107" s="881"/>
      <c r="AF107" s="881"/>
      <c r="AG107" s="881"/>
      <c r="AH107" s="881"/>
      <c r="AI107" s="881"/>
      <c r="AJ107" s="881"/>
      <c r="AK107" s="881"/>
    </row>
    <row r="108" spans="1:37" x14ac:dyDescent="0.35">
      <c r="A108" s="881"/>
      <c r="B108" s="881"/>
      <c r="C108" s="881"/>
      <c r="D108" s="881"/>
      <c r="E108" s="881"/>
      <c r="F108" s="881"/>
      <c r="G108" s="881"/>
      <c r="H108" s="881"/>
      <c r="I108" s="881"/>
      <c r="J108" s="881"/>
      <c r="K108" s="881"/>
      <c r="L108" s="881"/>
      <c r="M108" s="881"/>
      <c r="N108" s="881"/>
      <c r="O108" s="881"/>
      <c r="P108" s="881"/>
      <c r="Q108" s="881"/>
      <c r="R108" s="881"/>
      <c r="S108" s="881"/>
      <c r="T108" s="881"/>
      <c r="U108" s="881"/>
      <c r="V108" s="881"/>
      <c r="W108" s="881"/>
      <c r="X108" s="881"/>
      <c r="Y108" s="881"/>
      <c r="Z108" s="881"/>
      <c r="AA108" s="881"/>
      <c r="AB108" s="881"/>
      <c r="AC108" s="881"/>
      <c r="AD108" s="881"/>
      <c r="AE108" s="881"/>
      <c r="AF108" s="881"/>
      <c r="AG108" s="881"/>
      <c r="AH108" s="881"/>
      <c r="AI108" s="881"/>
      <c r="AJ108" s="881"/>
      <c r="AK108" s="88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Z2"/>
  <sheetViews>
    <sheetView zoomScale="78" zoomScaleNormal="78" workbookViewId="0">
      <selection activeCell="S9" sqref="S9"/>
    </sheetView>
  </sheetViews>
  <sheetFormatPr defaultRowHeight="14.5" x14ac:dyDescent="0.35"/>
  <sheetData>
    <row r="1" spans="1:26" s="279" customFormat="1" ht="48" customHeight="1" x14ac:dyDescent="1">
      <c r="A1" s="280" t="s">
        <v>1029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8"/>
    </row>
    <row r="2" spans="1:26" s="994" customFormat="1" ht="15.75" customHeight="1" x14ac:dyDescent="0.35">
      <c r="A2" s="995"/>
    </row>
  </sheetData>
  <pageMargins left="0.7" right="0.7" top="0.75" bottom="0.75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Project Schedule Module</vt:lpstr>
      <vt:lpstr>Boot Screen</vt:lpstr>
      <vt:lpstr>'Leave Schedule'!Days</vt:lpstr>
      <vt:lpstr>'Issue Tracker'!issueCloseDates</vt:lpstr>
      <vt:lpstr>'Issue Tracker'!issueOpenDates</vt:lpstr>
      <vt:lpstr>'Issue Tracker'!issuePriorities</vt:lpstr>
      <vt:lpstr>'Issue Tracker'!issueTable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Kayode</dc:creator>
  <cp:lastModifiedBy>Godwin, Kelechi N SPDC-UPC/G/UC</cp:lastModifiedBy>
  <cp:lastPrinted>2019-04-02T07:56:32Z</cp:lastPrinted>
  <dcterms:created xsi:type="dcterms:W3CDTF">2015-05-17T00:37:57Z</dcterms:created>
  <dcterms:modified xsi:type="dcterms:W3CDTF">2021-02-09T08:14:20Z</dcterms:modified>
</cp:coreProperties>
</file>