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C:\Users\I.Unachukwu\Documents\2022\FIT 4\"/>
    </mc:Choice>
  </mc:AlternateContent>
  <xr:revisionPtr revIDLastSave="0" documentId="13_ncr:1_{E289AD17-37B7-490F-A417-8B94B75FC8C0}" xr6:coauthVersionLast="46" xr6:coauthVersionMax="46" xr10:uidLastSave="{00000000-0000-0000-0000-000000000000}"/>
  <bookViews>
    <workbookView xWindow="-110" yWindow="-110" windowWidth="19420" windowHeight="10420" xr2:uid="{A039512C-1C92-4BDB-AC5C-DBDFD82CC364}"/>
  </bookViews>
  <sheets>
    <sheet name="Sheet1" sheetId="1" r:id="rId1"/>
    <sheet name="Sheet2"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Q9" i="1" l="1"/>
  <c r="Q10" i="1"/>
  <c r="Q25" i="1" s="1"/>
  <c r="Q11" i="1"/>
  <c r="Q26" i="1" s="1"/>
  <c r="Q12" i="1"/>
  <c r="Q13" i="1"/>
  <c r="Q14" i="1"/>
  <c r="Q15" i="1"/>
  <c r="Q17" i="1"/>
  <c r="Q18" i="1"/>
  <c r="Q19" i="1"/>
  <c r="Q20" i="1"/>
  <c r="Q16" i="1"/>
  <c r="Q8" i="1"/>
  <c r="M9" i="1"/>
  <c r="M10" i="1"/>
  <c r="M11" i="1"/>
  <c r="M12" i="1"/>
  <c r="M13" i="1"/>
  <c r="M14" i="1"/>
  <c r="M15" i="1"/>
  <c r="M17" i="1"/>
  <c r="M18" i="1"/>
  <c r="M16" i="1"/>
  <c r="M8" i="1"/>
  <c r="N9" i="1"/>
  <c r="N11" i="1"/>
  <c r="N12" i="1"/>
  <c r="N13" i="1"/>
  <c r="N14" i="1"/>
  <c r="N15" i="1"/>
  <c r="N17" i="1"/>
  <c r="N18" i="1"/>
  <c r="N20" i="1"/>
  <c r="N16" i="1"/>
  <c r="N8" i="1"/>
  <c r="Q24" i="1" l="1"/>
  <c r="Q27" i="1"/>
  <c r="Q28" i="1" l="1"/>
</calcChain>
</file>

<file path=xl/sharedStrings.xml><?xml version="1.0" encoding="utf-8"?>
<sst xmlns="http://schemas.openxmlformats.org/spreadsheetml/2006/main" count="111" uniqueCount="79">
  <si>
    <t>oil (bopd)</t>
  </si>
  <si>
    <t>gas (MscfPD)</t>
  </si>
  <si>
    <t>-</t>
  </si>
  <si>
    <t>Soku FS</t>
  </si>
  <si>
    <t>gas(MMscfpd)</t>
  </si>
  <si>
    <t>oil(kbopd)</t>
  </si>
  <si>
    <t>FCF(oil)</t>
  </si>
  <si>
    <t>FCF (gas)</t>
  </si>
  <si>
    <t>Total FCF ('000 USD)</t>
  </si>
  <si>
    <t>Q1</t>
  </si>
  <si>
    <t>Q2</t>
  </si>
  <si>
    <t>Q3</t>
  </si>
  <si>
    <t xml:space="preserve">Periods </t>
  </si>
  <si>
    <t>Total FCF (USD)</t>
  </si>
  <si>
    <t>Q4</t>
  </si>
  <si>
    <t>Total</t>
  </si>
  <si>
    <t>Turnaround End Date</t>
  </si>
  <si>
    <t>Major Actions Required To Actualize Optimization Plan/ Facility</t>
  </si>
  <si>
    <t>Action Start Date</t>
  </si>
  <si>
    <t>Action End Date</t>
  </si>
  <si>
    <t xml:space="preserve">Action Party </t>
  </si>
  <si>
    <t>Soku</t>
  </si>
  <si>
    <t xml:space="preserve">1. Carry out optimization workshop
1a. Review critical path for turnaround.
1b. Ensure commitment from execution vendor after optimized schedule.
2. Confirm all materials are on site before event start date.
</t>
  </si>
  <si>
    <t>Potential savings/day</t>
  </si>
  <si>
    <t>Facilities</t>
  </si>
  <si>
    <t>Adibawa</t>
  </si>
  <si>
    <t>BNAG</t>
  </si>
  <si>
    <t>Ubie FS</t>
  </si>
  <si>
    <t>Ahia FS</t>
  </si>
  <si>
    <t>Diebu Creek FS</t>
  </si>
  <si>
    <t>Etelebou FS</t>
  </si>
  <si>
    <t>Soku GP</t>
  </si>
  <si>
    <t>Gbaran</t>
  </si>
  <si>
    <t>Southbank</t>
  </si>
  <si>
    <t>ImoR AGG</t>
  </si>
  <si>
    <t>Bonny F/S</t>
  </si>
  <si>
    <t>QI</t>
  </si>
  <si>
    <t>Periods</t>
  </si>
  <si>
    <t xml:space="preserve">1. Carry out optimization workshop
2. Confirm all resources (materials and labour/workforce) are on site before event start date.
3. Turnaround personnel being on site to supervise near critical and critical path activities to ensure schedule compliance and maximum manhour and resource utilization.
4. Monitor HOTT during execution and provide support to secure extra work hours/ night shifts where applicable.
5. Ensure (N+1) availability of all equipments for critical path activities in the event of failure/breakdown
6. Monitor Turnaround Risk register and ensure all identified risks are closed out/placed with adequate contingency before the event start date. (Eg FTO/CTS secured against community interference.
7. Safety and Goal Zero Consciousness during execution to prevent incident.
8. Review Lessons learned register to obtain lessons from past turnarounds
9. Ensure Strict adherence to Turnaround Milestone Plans during planning of turnarounds.
</t>
  </si>
  <si>
    <t>Major Actions Required To Actualize Optimization of TA</t>
  </si>
  <si>
    <t>These underlisted should granular actions that will dovetail into achieving the major actions required to actualise optimisation of TA</t>
  </si>
  <si>
    <t xml:space="preserve">1. Turnaround Scope Development.
1a. Scope challenge/optimization workshop.
1b. Scope freeze/Scope change management. (Total sum of scope changes between Scope Freeze date and the T/A should not be more than 5%)
2. Complete Detailed Turnaround Planning
2a. Develop integrated execution schedule (Including Pre-Turnaround work)
2b. Schedule optimization workshop.
3. Pre-Turnaround Work
3a. Carry out shut down on Paper/What-if Analysis. 
3b. Mobilization of all resources (labour, equipment and materials) to site.
3c. Close out of ALL readiness criteria.
4. Turnaround Execution
4a. Progress monitoring and control.
</t>
  </si>
  <si>
    <t>1. Turnaround Scope Development.
2. Complete Detailed Turnaround Planning
3. Pre-Turnaround Works
4. Turnaround Execution.</t>
  </si>
  <si>
    <t>15/1/2022
06/2/2022
02/3/2022
13/3/2022</t>
  </si>
  <si>
    <t>03/02/2022
25/2/2022
21/3/2022
01/04/2022</t>
  </si>
  <si>
    <t>23/5/2022
14/6/2022
8/7/2022
17/7/2022</t>
  </si>
  <si>
    <t>24/5/2022
15/6/2022
9/7/2022
19/7/2022</t>
  </si>
  <si>
    <t>28/5/2022
19/6/2022
13/7/2022
22/7/2022</t>
  </si>
  <si>
    <t>20/6/2022
12/7/2022
5/8/2022
28/08/2022</t>
  </si>
  <si>
    <t>03/07/2022
25/07/2022
18/08/2022
12/09/2022</t>
  </si>
  <si>
    <t xml:space="preserve">27/07/2022
18/08/2022
11/9/2022
23/9/2022
</t>
  </si>
  <si>
    <t xml:space="preserve">2/10/2022
24/10/2022
17/11/2022
26/11/2022
</t>
  </si>
  <si>
    <t>03/10/2022
25/10/2022
18/11/2022
27/11/2022</t>
  </si>
  <si>
    <t xml:space="preserve">20/1/2022
23/1/2022
12/2/2022
27/2/2022
</t>
  </si>
  <si>
    <t xml:space="preserve">20/1/2022
23/1/2022
12/2/2022
16/2/2022
</t>
  </si>
  <si>
    <t>15/1/2022
06/2/2022
02/3/2022
06/3/2022</t>
  </si>
  <si>
    <t>03/02/2022
25/2/2022
21/3/2022
25/3/2022</t>
  </si>
  <si>
    <t>23/5/2022
14/6/2022
8/7/2022
12/7/2022</t>
  </si>
  <si>
    <t>24/5/2022
15/6/2022
9/7/2022
13/7/2022</t>
  </si>
  <si>
    <t>28/5/2022
19/6/2022
13/7/2022
17/7/2022</t>
  </si>
  <si>
    <t>20/6/2022
12/7/2022
5/8/2022
09/08/2022</t>
  </si>
  <si>
    <t>03/07/2022
25/07/2022
18/08/2022
22/08/2022</t>
  </si>
  <si>
    <t>03/07/2022
25/07/2022
18/08/2022
20/09/2022</t>
  </si>
  <si>
    <t xml:space="preserve">27/07/2022
18/08/2022
11/9/2022
15/9/2022
</t>
  </si>
  <si>
    <t xml:space="preserve">2/10/2022
24/10/2022
17/11/2022
21/11/2022
</t>
  </si>
  <si>
    <t>03/10/2022
25/10/2022
18/11/2022
22/11/2022</t>
  </si>
  <si>
    <t xml:space="preserve">Unachukwu Ifeanyichukwu
Nketah Victor
Nnogo Christopher/Afuba Paul
Azibator Festus/Onabajo Abiodun
</t>
  </si>
  <si>
    <t xml:space="preserve">Unachukwu Ifeanyichukwu
Nketah Victor
Nnogo Christopher/Afuba Paul
Akinlolu Haruna
</t>
  </si>
  <si>
    <t xml:space="preserve">Unachukwu Ifeanyichukwu
Nketah Victor
Nnogo Christopher/Afuba Paul
Emetulu Raymond
</t>
  </si>
  <si>
    <t xml:space="preserve">Unachukwu Ifeanyichukwu
Nketah Victor
Nnogo Christopher/Afuba Paul
Oniwo Abraham
</t>
  </si>
  <si>
    <t xml:space="preserve">Unachukwu Ifeanyichukwu
Nketah Victor
Nnogo Christopher/Afuba Paul
Joshua Oluwononi
</t>
  </si>
  <si>
    <t xml:space="preserve">Unachukwu Ifeanyichukwu
Nketah Victor
Nnogo Christopher/Afuba Paul
Uzozie Victor/Ebieto Hendrix
</t>
  </si>
  <si>
    <t xml:space="preserve">Unachukwu Ifeanyichukwu
Nketah Victor
Nnogo Christopher/Afuba Paul
Ovoh Anthony/Saheed Ibraham
</t>
  </si>
  <si>
    <t xml:space="preserve">Unachukwu Ifeanyichukwu
Nketah Victor
Nnogo Christopher/Afuba Paul
Festus Azibator/Onibajo Abiodun
</t>
  </si>
  <si>
    <t xml:space="preserve">Unachukwu Ifeanyichukwu
Nketah Victor
Nnogo Christopher/Afuba Paul
Festus Azibator/Onabajo Abiodun
</t>
  </si>
  <si>
    <t xml:space="preserve">Unachukwu Ifeanyichukwu
Nketah Victor
Nnogo Christopher/Afuba Paul
Mohammed Abdul
</t>
  </si>
  <si>
    <t xml:space="preserve">Anya Victor
Nketah Victor
Nnogo Christopher/Afuba Paul
Anya Victor
</t>
  </si>
  <si>
    <t xml:space="preserve">Unachukwu Ifeanyichukwu
Nketah Victor
Nnogo Christopher/Afuba Paul
Elizabeth Okoye/Abiodun Oginni
</t>
  </si>
  <si>
    <t xml:space="preserve">Unachukwu Ifeanyichukwu
Nketah Victor
Nnogo Christopher/Afuba Paul
Unachukwu Ifeanyichukwu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</si>
</sst>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409]d\-mmm\-yyyy;@"/>
    <numFmt numFmtId="165" formatCode="[$-409]mmmm\ d\,\ yyyy;@"/>
  </numFmts>
  <fonts count="6" x14ac:knownFonts="1">
    <font>
      <sz val="11"/>
      <color theme="1"/>
      <name val="Calibri"/>
      <family val="2"/>
      <scheme val="minor"/>
    </font>
    <font>
      <sz val="11"/>
      <color theme="1"/>
      <name val="Calibri"/>
      <family val="2"/>
      <scheme val="minor"/>
    </font>
    <font>
      <b/>
      <sz val="11"/>
      <color theme="1"/>
      <name val="Calibri"/>
      <family val="2"/>
      <scheme val="minor"/>
    </font>
    <font>
      <b/>
      <sz val="10"/>
      <color theme="1"/>
      <name val="Calibri"/>
      <family val="2"/>
      <scheme val="minor"/>
    </font>
    <font>
      <b/>
      <sz val="10"/>
      <color rgb="FF0070C0"/>
      <name val="Calibri"/>
      <family val="2"/>
      <scheme val="minor"/>
    </font>
    <font>
      <b/>
      <sz val="11"/>
      <color rgb="FF0070C0"/>
      <name val="Calibri"/>
      <family val="2"/>
      <scheme val="minor"/>
    </font>
  </fonts>
  <fills count="2">
    <fill>
      <patternFill patternType="none"/>
    </fill>
    <fill>
      <patternFill patternType="gray125"/>
    </fill>
  </fills>
  <borders count="8">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right style="thin">
        <color indexed="64"/>
      </right>
      <top/>
      <bottom style="thin">
        <color indexed="64"/>
      </bottom>
      <diagonal/>
    </border>
    <border>
      <left style="thin">
        <color indexed="64"/>
      </left>
      <right/>
      <top/>
      <bottom style="thin">
        <color indexed="64"/>
      </bottom>
      <diagonal/>
    </border>
  </borders>
  <cellStyleXfs count="2">
    <xf numFmtId="0" fontId="0" fillId="0" borderId="0"/>
    <xf numFmtId="44" fontId="1" fillId="0" borderId="0" applyFont="0" applyFill="0" applyBorder="0" applyAlignment="0" applyProtection="0"/>
  </cellStyleXfs>
  <cellXfs count="27">
    <xf numFmtId="0" fontId="0" fillId="0" borderId="0" xfId="0"/>
    <xf numFmtId="0" fontId="2" fillId="0" borderId="2" xfId="0" applyFont="1" applyBorder="1"/>
    <xf numFmtId="0" fontId="2" fillId="0" borderId="0" xfId="0" applyFont="1" applyBorder="1"/>
    <xf numFmtId="0" fontId="2" fillId="0" borderId="1" xfId="0" applyFont="1" applyFill="1" applyBorder="1"/>
    <xf numFmtId="0" fontId="0" fillId="0" borderId="0" xfId="0" applyAlignment="1">
      <alignment wrapText="1"/>
    </xf>
    <xf numFmtId="0" fontId="2" fillId="0" borderId="1" xfId="0" applyFont="1" applyFill="1" applyBorder="1" applyAlignment="1">
      <alignment wrapText="1"/>
    </xf>
    <xf numFmtId="0" fontId="0" fillId="0" borderId="0" xfId="0" applyBorder="1"/>
    <xf numFmtId="0" fontId="2" fillId="0" borderId="3" xfId="0" applyFont="1" applyBorder="1"/>
    <xf numFmtId="44" fontId="2" fillId="0" borderId="3" xfId="1" applyFont="1" applyBorder="1"/>
    <xf numFmtId="0" fontId="2" fillId="0" borderId="4" xfId="0" applyFont="1" applyFill="1" applyBorder="1"/>
    <xf numFmtId="44" fontId="2" fillId="0" borderId="5" xfId="0" applyNumberFormat="1" applyFont="1" applyBorder="1"/>
    <xf numFmtId="0" fontId="2" fillId="0" borderId="1" xfId="0" applyFont="1" applyBorder="1" applyAlignment="1">
      <alignment wrapText="1"/>
    </xf>
    <xf numFmtId="0" fontId="2" fillId="0" borderId="6" xfId="0" applyFont="1" applyBorder="1"/>
    <xf numFmtId="0" fontId="2" fillId="0" borderId="7" xfId="0" applyFont="1" applyBorder="1"/>
    <xf numFmtId="0" fontId="3" fillId="0" borderId="1" xfId="0" applyFont="1" applyBorder="1"/>
    <xf numFmtId="0" fontId="3" fillId="0" borderId="1" xfId="0" applyFont="1" applyBorder="1" applyAlignment="1">
      <alignment wrapText="1"/>
    </xf>
    <xf numFmtId="0" fontId="3" fillId="0" borderId="1" xfId="0" applyFont="1" applyFill="1" applyBorder="1"/>
    <xf numFmtId="164" fontId="3" fillId="0" borderId="1" xfId="0" applyNumberFormat="1" applyFont="1" applyBorder="1" applyAlignment="1"/>
    <xf numFmtId="0" fontId="3" fillId="0" borderId="1" xfId="0" applyFont="1" applyBorder="1" applyAlignment="1">
      <alignment horizontal="center" vertical="center"/>
    </xf>
    <xf numFmtId="0" fontId="4" fillId="0" borderId="1" xfId="0" applyFont="1" applyFill="1" applyBorder="1" applyAlignment="1">
      <alignment wrapText="1"/>
    </xf>
    <xf numFmtId="164" fontId="4" fillId="0" borderId="1" xfId="0" applyNumberFormat="1" applyFont="1" applyBorder="1" applyAlignment="1">
      <alignment vertical="center" wrapText="1"/>
    </xf>
    <xf numFmtId="0" fontId="5" fillId="0" borderId="0" xfId="0" applyFont="1"/>
    <xf numFmtId="165" fontId="2" fillId="0" borderId="1" xfId="0" applyNumberFormat="1" applyFont="1" applyBorder="1" applyAlignment="1">
      <alignment wrapText="1"/>
    </xf>
    <xf numFmtId="0" fontId="0" fillId="0" borderId="0" xfId="0" applyFill="1"/>
    <xf numFmtId="0" fontId="2" fillId="0" borderId="0" xfId="0" applyFont="1" applyFill="1" applyBorder="1"/>
    <xf numFmtId="0" fontId="0" fillId="0" borderId="0" xfId="0" applyFill="1" applyBorder="1"/>
    <xf numFmtId="0" fontId="3" fillId="0" borderId="1" xfId="0" applyFont="1" applyBorder="1" applyAlignment="1">
      <alignment horizontal="center" vertical="center"/>
    </xf>
  </cellXfs>
  <cellStyles count="2">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1C75DB-3151-40A0-812E-D911F337D1D3}">
  <dimension ref="F6:W29"/>
  <sheetViews>
    <sheetView tabSelected="1" topLeftCell="G19" zoomScale="60" zoomScaleNormal="60" workbookViewId="0">
      <selection activeCell="W21" sqref="W21"/>
    </sheetView>
  </sheetViews>
  <sheetFormatPr defaultRowHeight="14.5" x14ac:dyDescent="0.35"/>
  <cols>
    <col min="1" max="6" width="0" hidden="1" customWidth="1"/>
    <col min="9" max="9" width="13" customWidth="1"/>
    <col min="10" max="10" width="12.08984375" customWidth="1"/>
    <col min="11" max="11" width="14.1796875" hidden="1" customWidth="1"/>
    <col min="12" max="12" width="11.81640625" hidden="1" customWidth="1"/>
    <col min="13" max="13" width="11.81640625" style="23" customWidth="1"/>
    <col min="14" max="14" width="12.26953125" style="23" customWidth="1"/>
    <col min="15" max="15" width="15.1796875" customWidth="1"/>
    <col min="17" max="17" width="18.1796875" customWidth="1"/>
    <col min="18" max="18" width="19.26953125" customWidth="1"/>
    <col min="19" max="19" width="41.08984375" customWidth="1"/>
    <col min="20" max="20" width="99.7265625" hidden="1" customWidth="1"/>
    <col min="21" max="21" width="18.453125" customWidth="1"/>
    <col min="22" max="22" width="18.08984375" customWidth="1"/>
    <col min="23" max="23" width="37.26953125" customWidth="1"/>
  </cols>
  <sheetData>
    <row r="6" spans="6:23" x14ac:dyDescent="0.35">
      <c r="T6" s="21" t="s">
        <v>40</v>
      </c>
    </row>
    <row r="7" spans="6:23" ht="26.5" x14ac:dyDescent="0.35">
      <c r="H7" s="14" t="s">
        <v>37</v>
      </c>
      <c r="I7" s="14" t="s">
        <v>24</v>
      </c>
      <c r="J7" s="15" t="s">
        <v>23</v>
      </c>
      <c r="K7" s="14" t="s">
        <v>0</v>
      </c>
      <c r="L7" s="14" t="s">
        <v>1</v>
      </c>
      <c r="M7" s="16" t="s">
        <v>5</v>
      </c>
      <c r="N7" s="16" t="s">
        <v>4</v>
      </c>
      <c r="O7" s="14" t="s">
        <v>6</v>
      </c>
      <c r="P7" s="14" t="s">
        <v>7</v>
      </c>
      <c r="Q7" s="14" t="s">
        <v>8</v>
      </c>
      <c r="R7" s="16" t="s">
        <v>16</v>
      </c>
      <c r="S7" s="19" t="s">
        <v>39</v>
      </c>
      <c r="T7" s="5" t="s">
        <v>17</v>
      </c>
      <c r="U7" s="3" t="s">
        <v>18</v>
      </c>
      <c r="V7" s="3" t="s">
        <v>19</v>
      </c>
      <c r="W7" s="3" t="s">
        <v>20</v>
      </c>
    </row>
    <row r="8" spans="6:23" ht="205" customHeight="1" x14ac:dyDescent="0.35">
      <c r="H8" s="26" t="s">
        <v>36</v>
      </c>
      <c r="I8" s="14" t="s">
        <v>31</v>
      </c>
      <c r="J8" s="14">
        <v>1</v>
      </c>
      <c r="K8" s="14">
        <v>27000</v>
      </c>
      <c r="L8" s="14">
        <v>650000</v>
      </c>
      <c r="M8" s="16">
        <f>K8/1000</f>
        <v>27</v>
      </c>
      <c r="N8" s="16">
        <f>L8/1000</f>
        <v>650</v>
      </c>
      <c r="O8" s="14">
        <v>171.07</v>
      </c>
      <c r="P8" s="14">
        <v>218.44</v>
      </c>
      <c r="Q8" s="14">
        <f>O8+P8</f>
        <v>389.51</v>
      </c>
      <c r="R8" s="17">
        <v>44633</v>
      </c>
      <c r="S8" s="20" t="s">
        <v>42</v>
      </c>
      <c r="T8" s="11" t="s">
        <v>41</v>
      </c>
      <c r="U8" s="11" t="s">
        <v>55</v>
      </c>
      <c r="V8" s="11" t="s">
        <v>43</v>
      </c>
      <c r="W8" s="11" t="s">
        <v>66</v>
      </c>
    </row>
    <row r="9" spans="6:23" ht="170" customHeight="1" x14ac:dyDescent="0.35">
      <c r="H9" s="26"/>
      <c r="I9" s="14" t="s">
        <v>25</v>
      </c>
      <c r="J9" s="14">
        <v>1</v>
      </c>
      <c r="K9" s="14">
        <v>2500</v>
      </c>
      <c r="L9" s="14">
        <v>750</v>
      </c>
      <c r="M9" s="16">
        <f t="shared" ref="M9:M18" si="0">K9/1000</f>
        <v>2.5</v>
      </c>
      <c r="N9" s="16">
        <f t="shared" ref="N9:N18" si="1">L9/1000</f>
        <v>0.75</v>
      </c>
      <c r="O9" s="14">
        <v>15.84</v>
      </c>
      <c r="P9" s="14">
        <v>0.25</v>
      </c>
      <c r="Q9" s="14">
        <f t="shared" ref="Q9:Q20" si="2">O9+P9</f>
        <v>16.09</v>
      </c>
      <c r="R9" s="17">
        <v>44619</v>
      </c>
      <c r="S9" s="20" t="s">
        <v>42</v>
      </c>
      <c r="T9" s="11" t="s">
        <v>38</v>
      </c>
      <c r="U9" s="22" t="s">
        <v>54</v>
      </c>
      <c r="V9" s="22" t="s">
        <v>53</v>
      </c>
      <c r="W9" s="11" t="s">
        <v>67</v>
      </c>
    </row>
    <row r="10" spans="6:23" ht="170" customHeight="1" x14ac:dyDescent="0.35">
      <c r="H10" s="18" t="s">
        <v>10</v>
      </c>
      <c r="I10" s="14" t="s">
        <v>26</v>
      </c>
      <c r="J10" s="14">
        <v>1</v>
      </c>
      <c r="K10" s="14">
        <v>0</v>
      </c>
      <c r="L10" s="14">
        <v>0</v>
      </c>
      <c r="M10" s="16">
        <f t="shared" si="0"/>
        <v>0</v>
      </c>
      <c r="N10" s="16">
        <v>90</v>
      </c>
      <c r="O10" s="14">
        <v>0</v>
      </c>
      <c r="P10" s="14">
        <v>30.25</v>
      </c>
      <c r="Q10" s="14">
        <f t="shared" si="2"/>
        <v>30.25</v>
      </c>
      <c r="R10" s="17">
        <v>44652</v>
      </c>
      <c r="S10" s="20" t="s">
        <v>42</v>
      </c>
      <c r="T10" s="11" t="s">
        <v>38</v>
      </c>
      <c r="U10" s="11" t="s">
        <v>56</v>
      </c>
      <c r="V10" s="11" t="s">
        <v>44</v>
      </c>
      <c r="W10" s="11" t="s">
        <v>68</v>
      </c>
    </row>
    <row r="11" spans="6:23" ht="170" customHeight="1" x14ac:dyDescent="0.35">
      <c r="H11" s="26" t="s">
        <v>11</v>
      </c>
      <c r="I11" s="14" t="s">
        <v>27</v>
      </c>
      <c r="J11" s="14">
        <v>1</v>
      </c>
      <c r="K11" s="14">
        <v>1000</v>
      </c>
      <c r="L11" s="14">
        <v>0</v>
      </c>
      <c r="M11" s="16">
        <f t="shared" si="0"/>
        <v>1</v>
      </c>
      <c r="N11" s="16">
        <f t="shared" si="1"/>
        <v>0</v>
      </c>
      <c r="O11" s="14">
        <v>6.34</v>
      </c>
      <c r="P11" s="14">
        <v>0</v>
      </c>
      <c r="Q11" s="14">
        <f t="shared" si="2"/>
        <v>6.34</v>
      </c>
      <c r="R11" s="17">
        <v>44759</v>
      </c>
      <c r="S11" s="20" t="s">
        <v>42</v>
      </c>
      <c r="T11" s="11" t="s">
        <v>38</v>
      </c>
      <c r="U11" s="11" t="s">
        <v>57</v>
      </c>
      <c r="V11" s="11" t="s">
        <v>45</v>
      </c>
      <c r="W11" s="11" t="s">
        <v>69</v>
      </c>
    </row>
    <row r="12" spans="6:23" ht="170" customHeight="1" x14ac:dyDescent="0.35">
      <c r="H12" s="26"/>
      <c r="I12" s="14" t="s">
        <v>28</v>
      </c>
      <c r="J12" s="14">
        <v>1</v>
      </c>
      <c r="K12" s="14">
        <v>3000</v>
      </c>
      <c r="L12" s="14">
        <v>0</v>
      </c>
      <c r="M12" s="16">
        <f t="shared" si="0"/>
        <v>3</v>
      </c>
      <c r="N12" s="16">
        <f t="shared" si="1"/>
        <v>0</v>
      </c>
      <c r="O12" s="14">
        <v>19.010000000000002</v>
      </c>
      <c r="P12" s="14">
        <v>0</v>
      </c>
      <c r="Q12" s="14">
        <f t="shared" si="2"/>
        <v>19.010000000000002</v>
      </c>
      <c r="R12" s="17">
        <v>44761</v>
      </c>
      <c r="S12" s="20" t="s">
        <v>42</v>
      </c>
      <c r="T12" s="11" t="s">
        <v>38</v>
      </c>
      <c r="U12" s="11" t="s">
        <v>58</v>
      </c>
      <c r="V12" s="11" t="s">
        <v>46</v>
      </c>
      <c r="W12" s="11" t="s">
        <v>70</v>
      </c>
    </row>
    <row r="13" spans="6:23" ht="170" customHeight="1" x14ac:dyDescent="0.35">
      <c r="H13" s="26"/>
      <c r="I13" s="14" t="s">
        <v>29</v>
      </c>
      <c r="J13" s="14">
        <v>1</v>
      </c>
      <c r="K13" s="14">
        <v>1000</v>
      </c>
      <c r="L13" s="14">
        <v>0</v>
      </c>
      <c r="M13" s="16">
        <f t="shared" si="0"/>
        <v>1</v>
      </c>
      <c r="N13" s="16">
        <f t="shared" si="1"/>
        <v>0</v>
      </c>
      <c r="O13" s="14">
        <v>6.34</v>
      </c>
      <c r="P13" s="14">
        <v>0</v>
      </c>
      <c r="Q13" s="14">
        <f t="shared" si="2"/>
        <v>6.34</v>
      </c>
      <c r="R13" s="17">
        <v>44764</v>
      </c>
      <c r="S13" s="20" t="s">
        <v>42</v>
      </c>
      <c r="T13" s="11" t="s">
        <v>38</v>
      </c>
      <c r="U13" s="11" t="s">
        <v>59</v>
      </c>
      <c r="V13" s="11" t="s">
        <v>47</v>
      </c>
      <c r="W13" s="11" t="s">
        <v>71</v>
      </c>
    </row>
    <row r="14" spans="6:23" ht="170" customHeight="1" x14ac:dyDescent="0.35">
      <c r="H14" s="26"/>
      <c r="I14" s="14" t="s">
        <v>30</v>
      </c>
      <c r="J14" s="14">
        <v>1</v>
      </c>
      <c r="K14" s="14">
        <v>320</v>
      </c>
      <c r="L14" s="14"/>
      <c r="M14" s="16">
        <f t="shared" si="0"/>
        <v>0.32</v>
      </c>
      <c r="N14" s="16">
        <f t="shared" si="1"/>
        <v>0</v>
      </c>
      <c r="O14" s="14">
        <v>2.0299999999999998</v>
      </c>
      <c r="P14" s="14">
        <v>0</v>
      </c>
      <c r="Q14" s="14">
        <f t="shared" si="2"/>
        <v>2.0299999999999998</v>
      </c>
      <c r="R14" s="17">
        <v>44801</v>
      </c>
      <c r="S14" s="20" t="s">
        <v>42</v>
      </c>
      <c r="T14" s="11" t="s">
        <v>38</v>
      </c>
      <c r="U14" s="11" t="s">
        <v>60</v>
      </c>
      <c r="V14" s="11" t="s">
        <v>48</v>
      </c>
      <c r="W14" s="11" t="s">
        <v>72</v>
      </c>
    </row>
    <row r="15" spans="6:23" ht="170" customHeight="1" x14ac:dyDescent="0.35">
      <c r="H15" s="26"/>
      <c r="I15" s="14" t="s">
        <v>31</v>
      </c>
      <c r="J15" s="14">
        <v>1</v>
      </c>
      <c r="K15" s="14">
        <v>27000</v>
      </c>
      <c r="L15" s="14">
        <v>650000</v>
      </c>
      <c r="M15" s="16">
        <f t="shared" si="0"/>
        <v>27</v>
      </c>
      <c r="N15" s="16">
        <f t="shared" si="1"/>
        <v>650</v>
      </c>
      <c r="O15" s="14">
        <v>171.07</v>
      </c>
      <c r="P15" s="14">
        <v>218.44</v>
      </c>
      <c r="Q15" s="14">
        <f t="shared" si="2"/>
        <v>389.51</v>
      </c>
      <c r="R15" s="17">
        <v>44824</v>
      </c>
      <c r="S15" s="20" t="s">
        <v>42</v>
      </c>
      <c r="T15" s="11" t="s">
        <v>38</v>
      </c>
      <c r="U15" s="11" t="s">
        <v>61</v>
      </c>
      <c r="V15" s="11" t="s">
        <v>62</v>
      </c>
      <c r="W15" s="11" t="s">
        <v>73</v>
      </c>
    </row>
    <row r="16" spans="6:23" ht="170" customHeight="1" x14ac:dyDescent="0.35">
      <c r="F16" t="s">
        <v>3</v>
      </c>
      <c r="H16" s="26"/>
      <c r="I16" s="14" t="s">
        <v>3</v>
      </c>
      <c r="J16" s="14">
        <v>1</v>
      </c>
      <c r="K16" s="14">
        <v>672</v>
      </c>
      <c r="L16" s="14">
        <v>550</v>
      </c>
      <c r="M16" s="16">
        <f>K16/1000</f>
        <v>0.67200000000000004</v>
      </c>
      <c r="N16" s="16">
        <f>L16/1000</f>
        <v>0.55000000000000004</v>
      </c>
      <c r="O16" s="14">
        <v>4.26</v>
      </c>
      <c r="P16" s="14">
        <v>0.18</v>
      </c>
      <c r="Q16" s="14">
        <f>O16+P16</f>
        <v>4.4399999999999995</v>
      </c>
      <c r="R16" s="17">
        <v>44816</v>
      </c>
      <c r="S16" s="20" t="s">
        <v>42</v>
      </c>
      <c r="T16" s="11" t="s">
        <v>38</v>
      </c>
      <c r="U16" s="11" t="s">
        <v>61</v>
      </c>
      <c r="V16" s="11" t="s">
        <v>49</v>
      </c>
      <c r="W16" s="11" t="s">
        <v>74</v>
      </c>
    </row>
    <row r="17" spans="8:23" ht="170" customHeight="1" x14ac:dyDescent="0.35">
      <c r="H17" s="26"/>
      <c r="I17" s="14" t="s">
        <v>32</v>
      </c>
      <c r="J17" s="14">
        <v>1</v>
      </c>
      <c r="K17" s="14">
        <v>15000</v>
      </c>
      <c r="L17" s="14">
        <v>900000</v>
      </c>
      <c r="M17" s="16">
        <f t="shared" si="0"/>
        <v>15</v>
      </c>
      <c r="N17" s="16">
        <f t="shared" si="1"/>
        <v>900</v>
      </c>
      <c r="O17" s="14">
        <v>95.04</v>
      </c>
      <c r="P17" s="14">
        <v>302.45999999999998</v>
      </c>
      <c r="Q17" s="14">
        <f t="shared" si="2"/>
        <v>397.5</v>
      </c>
      <c r="R17" s="17">
        <v>44816</v>
      </c>
      <c r="S17" s="20" t="s">
        <v>42</v>
      </c>
      <c r="T17" s="11" t="s">
        <v>38</v>
      </c>
      <c r="U17" s="11" t="s">
        <v>61</v>
      </c>
      <c r="V17" s="11" t="s">
        <v>49</v>
      </c>
      <c r="W17" s="11" t="s">
        <v>75</v>
      </c>
    </row>
    <row r="18" spans="8:23" ht="170" customHeight="1" x14ac:dyDescent="0.35">
      <c r="H18" s="26"/>
      <c r="I18" s="14" t="s">
        <v>33</v>
      </c>
      <c r="J18" s="14">
        <v>1</v>
      </c>
      <c r="K18" s="14">
        <v>30000</v>
      </c>
      <c r="L18" s="14">
        <v>6500</v>
      </c>
      <c r="M18" s="16">
        <f t="shared" si="0"/>
        <v>30</v>
      </c>
      <c r="N18" s="16">
        <f t="shared" si="1"/>
        <v>6.5</v>
      </c>
      <c r="O18" s="14">
        <v>190.08</v>
      </c>
      <c r="P18" s="14">
        <v>2.1800000000000002</v>
      </c>
      <c r="Q18" s="14">
        <f t="shared" si="2"/>
        <v>192.26000000000002</v>
      </c>
      <c r="R18" s="17">
        <v>44827</v>
      </c>
      <c r="S18" s="20" t="s">
        <v>42</v>
      </c>
      <c r="T18" s="11" t="s">
        <v>38</v>
      </c>
      <c r="U18" s="11" t="s">
        <v>63</v>
      </c>
      <c r="V18" s="11" t="s">
        <v>50</v>
      </c>
      <c r="W18" s="11" t="s">
        <v>76</v>
      </c>
    </row>
    <row r="19" spans="8:23" ht="170" customHeight="1" x14ac:dyDescent="0.35">
      <c r="H19" s="26" t="s">
        <v>14</v>
      </c>
      <c r="I19" s="14" t="s">
        <v>34</v>
      </c>
      <c r="J19" s="14">
        <v>1</v>
      </c>
      <c r="K19" s="14" t="s">
        <v>2</v>
      </c>
      <c r="L19" s="14" t="s">
        <v>2</v>
      </c>
      <c r="M19" s="16"/>
      <c r="N19" s="16">
        <v>12</v>
      </c>
      <c r="O19" s="14">
        <v>0</v>
      </c>
      <c r="P19" s="14">
        <v>4.03</v>
      </c>
      <c r="Q19" s="14">
        <f t="shared" si="2"/>
        <v>4.03</v>
      </c>
      <c r="R19" s="17">
        <v>44891</v>
      </c>
      <c r="S19" s="20" t="s">
        <v>42</v>
      </c>
      <c r="T19" s="11" t="s">
        <v>38</v>
      </c>
      <c r="U19" s="11" t="s">
        <v>64</v>
      </c>
      <c r="V19" s="11" t="s">
        <v>51</v>
      </c>
      <c r="W19" s="11" t="s">
        <v>77</v>
      </c>
    </row>
    <row r="20" spans="8:23" ht="170" customHeight="1" x14ac:dyDescent="0.35">
      <c r="H20" s="26"/>
      <c r="I20" s="14" t="s">
        <v>35</v>
      </c>
      <c r="J20" s="14">
        <v>1</v>
      </c>
      <c r="K20" s="14"/>
      <c r="L20" s="14"/>
      <c r="M20" s="16">
        <v>3.5</v>
      </c>
      <c r="N20" s="16">
        <f>L20/1000</f>
        <v>0</v>
      </c>
      <c r="O20" s="14">
        <v>22.18</v>
      </c>
      <c r="P20" s="14"/>
      <c r="Q20" s="14">
        <f t="shared" si="2"/>
        <v>22.18</v>
      </c>
      <c r="R20" s="17">
        <v>44891</v>
      </c>
      <c r="S20" s="20" t="s">
        <v>42</v>
      </c>
      <c r="T20" s="11" t="s">
        <v>38</v>
      </c>
      <c r="U20" s="11" t="s">
        <v>65</v>
      </c>
      <c r="V20" s="11" t="s">
        <v>52</v>
      </c>
      <c r="W20" s="11" t="s">
        <v>78</v>
      </c>
    </row>
    <row r="21" spans="8:23" x14ac:dyDescent="0.35">
      <c r="H21" s="6"/>
      <c r="I21" s="6"/>
      <c r="J21" s="6"/>
      <c r="K21" s="6"/>
      <c r="L21" s="6"/>
      <c r="M21" s="24"/>
      <c r="N21" s="24"/>
      <c r="O21" s="2"/>
      <c r="P21" s="12"/>
      <c r="Q21" s="13"/>
      <c r="R21" s="6"/>
      <c r="S21" s="6"/>
      <c r="T21" s="6"/>
      <c r="U21" s="6"/>
      <c r="V21" s="6"/>
      <c r="W21" s="6"/>
    </row>
    <row r="22" spans="8:23" x14ac:dyDescent="0.35">
      <c r="H22" s="6"/>
      <c r="I22" s="6"/>
      <c r="J22" s="6"/>
      <c r="K22" s="6"/>
      <c r="L22" s="6"/>
      <c r="M22" s="24"/>
      <c r="N22" s="24"/>
      <c r="O22" s="2"/>
      <c r="P22" s="1"/>
      <c r="Q22" s="7"/>
      <c r="R22" s="6"/>
      <c r="S22" s="6"/>
      <c r="T22" s="6"/>
      <c r="U22" s="6"/>
      <c r="V22" s="6"/>
      <c r="W22" s="6"/>
    </row>
    <row r="23" spans="8:23" x14ac:dyDescent="0.35">
      <c r="H23" s="6"/>
      <c r="I23" s="6"/>
      <c r="J23" s="6"/>
      <c r="K23" s="6"/>
      <c r="L23" s="6"/>
      <c r="M23" s="24"/>
      <c r="N23" s="24"/>
      <c r="O23" s="2"/>
      <c r="P23" s="1" t="s">
        <v>12</v>
      </c>
      <c r="Q23" s="7" t="s">
        <v>13</v>
      </c>
      <c r="R23" s="6"/>
      <c r="S23" s="6"/>
      <c r="T23" s="6"/>
      <c r="U23" s="6"/>
      <c r="V23" s="6"/>
      <c r="W23" s="6"/>
    </row>
    <row r="24" spans="8:23" x14ac:dyDescent="0.35">
      <c r="H24" s="6"/>
      <c r="I24" s="6"/>
      <c r="J24" s="6"/>
      <c r="K24" s="6"/>
      <c r="L24" s="6"/>
      <c r="M24" s="24"/>
      <c r="N24" s="24"/>
      <c r="O24" s="2"/>
      <c r="P24" s="1" t="s">
        <v>9</v>
      </c>
      <c r="Q24" s="8">
        <f>SUM(Q8:Q9)*1000</f>
        <v>405599.99999999994</v>
      </c>
      <c r="R24" s="6"/>
      <c r="S24" s="6"/>
      <c r="T24" s="6"/>
      <c r="U24" s="6"/>
      <c r="V24" s="6"/>
      <c r="W24" s="6"/>
    </row>
    <row r="25" spans="8:23" x14ac:dyDescent="0.35">
      <c r="H25" s="6"/>
      <c r="I25" s="6"/>
      <c r="J25" s="6"/>
      <c r="K25" s="6"/>
      <c r="L25" s="6"/>
      <c r="M25" s="24"/>
      <c r="N25" s="24"/>
      <c r="O25" s="2"/>
      <c r="P25" s="1" t="s">
        <v>10</v>
      </c>
      <c r="Q25" s="8">
        <f>SUM(Q10)*1000</f>
        <v>30250</v>
      </c>
      <c r="R25" s="6"/>
      <c r="S25" s="6"/>
      <c r="T25" s="6"/>
      <c r="U25" s="6"/>
      <c r="V25" s="6"/>
      <c r="W25" s="6"/>
    </row>
    <row r="26" spans="8:23" x14ac:dyDescent="0.35">
      <c r="H26" s="6"/>
      <c r="I26" s="6"/>
      <c r="J26" s="6"/>
      <c r="K26" s="6"/>
      <c r="L26" s="6"/>
      <c r="M26" s="24"/>
      <c r="N26" s="24"/>
      <c r="O26" s="2"/>
      <c r="P26" s="1" t="s">
        <v>11</v>
      </c>
      <c r="Q26" s="8">
        <f>SUM(Q11:Q18,Q16)*1000</f>
        <v>1021870.0000000001</v>
      </c>
      <c r="R26" s="6"/>
      <c r="S26" s="6"/>
      <c r="T26" s="6"/>
      <c r="U26" s="6"/>
      <c r="V26" s="6"/>
      <c r="W26" s="6"/>
    </row>
    <row r="27" spans="8:23" x14ac:dyDescent="0.35">
      <c r="H27" s="6"/>
      <c r="I27" s="6"/>
      <c r="J27" s="6"/>
      <c r="K27" s="6"/>
      <c r="L27" s="6"/>
      <c r="M27" s="24"/>
      <c r="N27" s="24"/>
      <c r="O27" s="2"/>
      <c r="P27" s="1" t="s">
        <v>14</v>
      </c>
      <c r="Q27" s="8">
        <f>SUM(Q19:Q20)*1000</f>
        <v>26210</v>
      </c>
      <c r="R27" s="6"/>
      <c r="S27" s="6"/>
      <c r="T27" s="6"/>
      <c r="U27" s="6"/>
      <c r="V27" s="6"/>
      <c r="W27" s="6"/>
    </row>
    <row r="28" spans="8:23" x14ac:dyDescent="0.35">
      <c r="H28" s="6"/>
      <c r="I28" s="6"/>
      <c r="J28" s="6"/>
      <c r="K28" s="6"/>
      <c r="L28" s="6"/>
      <c r="M28" s="25"/>
      <c r="N28" s="25"/>
      <c r="O28" s="6"/>
      <c r="P28" s="9" t="s">
        <v>15</v>
      </c>
      <c r="Q28" s="10">
        <f>SUM(Q24:Q27)</f>
        <v>1483930</v>
      </c>
      <c r="R28" s="6"/>
      <c r="S28" s="6"/>
      <c r="T28" s="6"/>
      <c r="U28" s="6"/>
      <c r="V28" s="6"/>
      <c r="W28" s="6"/>
    </row>
    <row r="29" spans="8:23" x14ac:dyDescent="0.35">
      <c r="H29" s="6"/>
      <c r="I29" s="6"/>
      <c r="J29" s="6"/>
      <c r="K29" s="6"/>
      <c r="L29" s="6"/>
      <c r="M29" s="25"/>
      <c r="N29" s="25"/>
      <c r="O29" s="6"/>
      <c r="P29" s="6"/>
      <c r="Q29" s="6"/>
      <c r="R29" s="6"/>
      <c r="S29" s="6"/>
      <c r="T29" s="6"/>
      <c r="U29" s="6"/>
      <c r="V29" s="6"/>
      <c r="W29" s="6"/>
    </row>
  </sheetData>
  <mergeCells count="3">
    <mergeCell ref="H8:H9"/>
    <mergeCell ref="H11:H18"/>
    <mergeCell ref="H19:H20"/>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BF5354-2B1A-422E-8AB4-7D171A189013}">
  <dimension ref="C2:D2"/>
  <sheetViews>
    <sheetView workbookViewId="0">
      <selection activeCell="E2" sqref="E2"/>
    </sheetView>
  </sheetViews>
  <sheetFormatPr defaultRowHeight="14.5" x14ac:dyDescent="0.35"/>
  <cols>
    <col min="4" max="4" width="21.36328125" customWidth="1"/>
  </cols>
  <sheetData>
    <row r="2" spans="3:4" ht="136" customHeight="1" x14ac:dyDescent="0.35">
      <c r="C2" t="s">
        <v>21</v>
      </c>
      <c r="D2" s="4" t="s">
        <v>22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Unachukwu, Ifeanyichukwu SPDC-UPO/G/PSTN</dc:creator>
  <cp:lastModifiedBy>Unachukwu, Ifeanyichukwu SPDC-UPO/G/PSTN</cp:lastModifiedBy>
  <dcterms:created xsi:type="dcterms:W3CDTF">2022-02-04T05:16:53Z</dcterms:created>
  <dcterms:modified xsi:type="dcterms:W3CDTF">2022-02-08T07:47:29Z</dcterms:modified>
</cp:coreProperties>
</file>