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bery.Ogofia\Desktop\BUSINESS IMPROVEMENT\2020\FCF Computations\03 March 2020\"/>
    </mc:Choice>
  </mc:AlternateContent>
  <xr:revisionPtr revIDLastSave="0" documentId="13_ncr:1_{8E25A40B-084F-404F-9980-7ACFC156E926}" xr6:coauthVersionLast="44" xr6:coauthVersionMax="44" xr10:uidLastSave="{00000000-0000-0000-0000-000000000000}"/>
  <bookViews>
    <workbookView xWindow="-110" yWindow="-110" windowWidth="19420" windowHeight="10420" xr2:uid="{FF9B8E57-B727-43BB-A63A-A8696AA40007}"/>
  </bookViews>
  <sheets>
    <sheet name="FCF" sheetId="1" r:id="rId1"/>
    <sheet name="Sheet5" sheetId="6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 localSheetId="1">[9]Indicators!#REF!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 localSheetId="1">[9]Indicators!#REF!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 localSheetId="1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>#REF!</definedName>
    <definedName name="_1stHC" localSheetId="1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 localSheetId="1">#REF!</definedName>
    <definedName name="_EPG1">#REF!</definedName>
    <definedName name="_EPG2" localSheetId="0">#REF!</definedName>
    <definedName name="_EPG2" localSheetId="1">#REF!</definedName>
    <definedName name="_EPG2">#REF!</definedName>
    <definedName name="_EPG3" localSheetId="0">#REF!</definedName>
    <definedName name="_EPG3" localSheetId="1">#REF!</definedName>
    <definedName name="_EPG3">#REF!</definedName>
    <definedName name="_EPG4" localSheetId="0">#REF!</definedName>
    <definedName name="_EPG4" localSheetId="1">#REF!</definedName>
    <definedName name="_EPG4">#REF!</definedName>
    <definedName name="_EPG5" localSheetId="0">#REF!</definedName>
    <definedName name="_EPG5" localSheetId="1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 localSheetId="1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 localSheetId="1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[10]Sheet1!$B$1:$B$644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'[11]Cons_QTRLY_ KPI_ EST'!$C$5:$F$106</definedName>
    <definedName name="ActualYTD">'[11]Cons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'[12]POM-AFE'!$A$3:$A$104</definedName>
    <definedName name="AG_Abandonment_Costs" localSheetId="0">#REF!</definedName>
    <definedName name="AG_Abandonment_Costs">[13]Indicators!$BV$2:$BV$65536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[13]Indicators!$BU$2:$BU$65536</definedName>
    <definedName name="ag_correction" localSheetId="0">#REF!</definedName>
    <definedName name="ag_correction">#REF!</definedName>
    <definedName name="AG_Direct_Fixed_Opex" localSheetId="1">#REF!</definedName>
    <definedName name="AG_Direct_Fixed_Opex">#REF!</definedName>
    <definedName name="AG_Direct_Variable_Opex" localSheetId="1">#REF!</definedName>
    <definedName name="AG_Direct_Variable_Opex">#REF!</definedName>
    <definedName name="AG_Fiscal_Opex" localSheetId="1">#REF!</definedName>
    <definedName name="AG_Fiscal_Opex">#REF!</definedName>
    <definedName name="AG_Flare_Rate_Input" localSheetId="0">#REF!</definedName>
    <definedName name="AG_Flare_Rate_Input">[13]Indicators!$AD$2:$AD$65536</definedName>
    <definedName name="AG_Independent_Opex">[13]Indicators!$CK$2:$CK$65536</definedName>
    <definedName name="AG_Indirect_Opex" localSheetId="1">#REF!</definedName>
    <definedName name="AG_Indirect_Opex">#REF!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 localSheetId="1">#REF!</definedName>
    <definedName name="AG_Opex">#REF!</definedName>
    <definedName name="ag_original" localSheetId="0">#REF!</definedName>
    <definedName name="ag_original">#REF!</definedName>
    <definedName name="AG_Own_Use_Rate">[13]Indicators!$AE$2:$AE$65536</definedName>
    <definedName name="AG_Pre_FID_Development_Costs">[13]Indicators!$AY$2:$AY$65536</definedName>
    <definedName name="AG_to_Oil_Ratio" localSheetId="0">'[14]Reserves Breakdown'!#REF!</definedName>
    <definedName name="AG_to_Oil_Ratio">'[14]Reserves Breakdown'!#REF!</definedName>
    <definedName name="AGFA" localSheetId="0">#REF!</definedName>
    <definedName name="AGFA">#REF!</definedName>
    <definedName name="AGG_Nodes" localSheetId="0">#REF!</definedName>
    <definedName name="AGG_Nodes" localSheetId="1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[13]Indicators!$AA$2:$AA$65536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[13]Indicators!$AC$2:$AC$65536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 localSheetId="1">#REF!</definedName>
    <definedName name="AGVol">#REF!</definedName>
    <definedName name="AIMA" localSheetId="0">#REF!</definedName>
    <definedName name="AIMA">#REF!</definedName>
    <definedName name="Alist">[15]ActivityData!$A$2:$A$178</definedName>
    <definedName name="All_Data">[16]Economics!$I$24:$BG$74,[16]Economics!$H$77:$M$91</definedName>
    <definedName name="alllookup" localSheetId="0">[14]Calculations!#REF!</definedName>
    <definedName name="alllookup">[14]Calculations!#REF!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>#REF!</definedName>
    <definedName name="AP_after_ET" localSheetId="0">'[17]Erha reconciliation'!#REF!</definedName>
    <definedName name="AP_after_ET">'[17]Erha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[18]Calculation!$E$9:$E$12</definedName>
    <definedName name="API_SUM">[18]Calculation!$E$14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 localSheetId="1">[19]R8_fld!#REF!</definedName>
    <definedName name="AREA">[19]R8_fld!#REF!</definedName>
    <definedName name="areac">'[20]#REF'!$B$23:$B$195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[21]Economics!$C$13</definedName>
    <definedName name="Asset_Performance_Unit" localSheetId="1">#REF!</definedName>
    <definedName name="Asset_Performance_Unit">#REF!</definedName>
    <definedName name="Asset_Team">[13]Indicators!$K$2:$K$65536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IF('[22]prodprof 1'!XEE1&lt;=[0]!CumP,'[22]prodprof 1'!XEE1*[0]!GORP,[0]!CumP*[0]!GORP+('[22]prodprof 1'!XEE1-[0]!CumP)*([0]!GORP+('[22]prodprof 1'!XEE1-[0]!CumP)*0.5*[0]!SlopeG))</definedName>
    <definedName name="aszdxfc">IF('[22]prodprof 1'!XEE1&lt;=CumP,'[22]prodprof 1'!XEE1*GORP,CumP*GORP+('[22]prodprof 1'!XEE1-CumP)*(GORP+('[22]prodprof 1'!XEE1-CumP)*0.5*SlopeG))</definedName>
    <definedName name="aszdxfc1" localSheetId="0">IF('[22]prodprof 1'!XEE1&lt;=[0]!CumP,'[22]prodprof 1'!XEE1*[0]!GORP,[0]!CumP*[0]!GORP+('[22]prodprof 1'!XEE1-[0]!CumP)*([0]!GORP+('[22]prodprof 1'!XEE1-[0]!CumP)*0.5*[0]!SlopeG))</definedName>
    <definedName name="aszdxfc1">IF('[22]prodprof 1'!XEE1&lt;=CumP,'[22]prodprof 1'!XEE1*GORP,CumP*GORP+('[22]prodprof 1'!XEE1-CumP)*(GORP+('[22]prodprof 1'!XEE1-CumP)*0.5*SlopeG))</definedName>
    <definedName name="aszdxfc1000" localSheetId="0">IF('[22]prodprof 1'!XEE1&lt;=[0]!CumP,'[22]prodprof 1'!XEE1*[0]!GORP,[0]!CumP*[0]!GORP+('[22]prodprof 1'!XEE1-[0]!CumP)*([0]!GORP+('[22]prodprof 1'!XEE1-[0]!CumP)*0.5*[0]!SlopeG))</definedName>
    <definedName name="aszdxfc1000">IF('[22]prodprof 1'!XEE1&lt;=CumP,'[22]prodprof 1'!XEE1*GORP,CumP*GORP+('[22]prodprof 1'!XEE1-CumP)*(GORP+('[22]prodprof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'[23]AWARDED (2)'!$A$5:$B$74</definedName>
    <definedName name="b">'[24]Mapping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[18]Calculation!$B$9:$B$12</definedName>
    <definedName name="Barrels_SUM">[18]Calculation!$B$14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'[10]Budget Data'!$A$2:$AI$170</definedName>
    <definedName name="Base_Year" localSheetId="0">#REF!</definedName>
    <definedName name="Base_Year">#REF!</definedName>
    <definedName name="base2" localSheetId="0">'[25]Mapping Fields to AGG node'!$A$3:$A$171</definedName>
    <definedName name="base2">'[26]Mapping Fields to AGG node'!$A$3:$A$171</definedName>
    <definedName name="bbb" localSheetId="1">[27]Indicators!#REF!</definedName>
    <definedName name="bbb">[27]Indicators!#REF!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[27]Indicators!#REF!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[28]estgl81!$Y$39:$Y$43</definedName>
    <definedName name="Blank_Header1">[13]Indicators!$G$2:$G$65536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 localSheetId="1">#REF!</definedName>
    <definedName name="BLANK2">#REF!</definedName>
    <definedName name="BLANK3" localSheetId="0">#REF!</definedName>
    <definedName name="BLANK3" localSheetId="1">#REF!</definedName>
    <definedName name="BLANK3">#REF!</definedName>
    <definedName name="BLANK4" localSheetId="0">#REF!</definedName>
    <definedName name="BLANK4" localSheetId="1">#REF!</definedName>
    <definedName name="BLANK4">#REF!</definedName>
    <definedName name="blc">'[29]Budget,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 localSheetId="1">[27]Indicators!#REF!</definedName>
    <definedName name="bnnbg">[27]Indicators!#REF!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[30]SetUp!$D$9</definedName>
    <definedName name="boe_gas">[31]SetUp!$D$9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 localSheetId="1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[32]Sheet1!#REF!</definedName>
    <definedName name="bof">[32]Sheet1!#REF!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'[33]Data Entry'!$G$9</definedName>
    <definedName name="Bonny_Barrels">'[33]Data Entry'!$C$9</definedName>
    <definedName name="Bonny_US">'[33]Data Entry'!$E$9</definedName>
    <definedName name="Bonus_Inp">[34]Sheet1!$D$50:$AZ$50</definedName>
    <definedName name="bonus_recovered">[34]Sheet1!$D$148:$AZ$148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 localSheetId="1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[13]Indicators!$F$2:$F$65536</definedName>
    <definedName name="BP_Funding_Source">[13]Indicators!$E$2:$E$65536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[13]Indicators!$H$2:$H$65536</definedName>
    <definedName name="BP11_Priority">[13]Indicators!$D$2:$D$65536</definedName>
    <definedName name="BPDMS_BP11" localSheetId="1">[35]BPDMS!$A$1:$L$1444</definedName>
    <definedName name="BPDMS_BP11">[36]BPDMS!$A$1:$L$1444</definedName>
    <definedName name="BPID" localSheetId="1">#REF!</definedName>
    <definedName name="BPID">#REF!</definedName>
    <definedName name="Brass_API">'[33]Data Entry'!$G$11</definedName>
    <definedName name="Brass_Barrels">'[33]Data Entry'!$C$11</definedName>
    <definedName name="Brass_US">'[33]Data Entry'!$E$11</definedName>
    <definedName name="brt">[37]Sheet2!$A$2:$A$165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[13]Indicators!$C$2:$C$65536</definedName>
    <definedName name="buy" localSheetId="0">#REF!</definedName>
    <definedName name="buy">#REF!</definedName>
    <definedName name="buyt">'[38]2005'!$A$168:$B$260</definedName>
    <definedName name="C_211_Production_Capex" localSheetId="1">#REF!</definedName>
    <definedName name="C_211_Production_Capex">#REF!</definedName>
    <definedName name="C_212_Expex" localSheetId="1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[39]AWARDED!$B$7:$D$81</definedName>
    <definedName name="CACategory" localSheetId="0">#REF!</definedName>
    <definedName name="CACategory">#REF!</definedName>
    <definedName name="CACode">[40]Economics!$AD$14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[14]Delay!#REF!</definedName>
    <definedName name="capex_factor">[14]Delay!#REF!</definedName>
    <definedName name="capex_flag" localSheetId="0">[14]Calculations!#REF!</definedName>
    <definedName name="capex_flag">[14]Calculations!#REF!</definedName>
    <definedName name="capex_increase_year" localSheetId="0">[14]Delay!#REF!</definedName>
    <definedName name="capex_increase_year">[14]Delay!#REF!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[34]Sheet1!$D$150:$AZ$150</definedName>
    <definedName name="CAPEX_TOTAL">[34]Sheet1!$D$62:$AZ$62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 localSheetId="1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[41]Contract_Details!$A$2:$R$74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 localSheetId="1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 localSheetId="1">#REF!</definedName>
    <definedName name="chartArea">#REF!</definedName>
    <definedName name="Check" localSheetId="1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[42]AWARDED!$B$7:$E$76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[43]Sheet1!$B$5:$B$81</definedName>
    <definedName name="Commencement_Phase_1" localSheetId="0">#REF!</definedName>
    <definedName name="Commencement_Phase_1">#REF!</definedName>
    <definedName name="Comments" localSheetId="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[31]SetUp!$D$5</definedName>
    <definedName name="Company_Name" localSheetId="0">#REF!</definedName>
    <definedName name="Company_Name">#REF!</definedName>
    <definedName name="Company_Type" localSheetId="1">#REF!</definedName>
    <definedName name="Company_Type">[44]SetUp!$C$14</definedName>
    <definedName name="CompanyName">[45]SetUp!$C$8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'[14]Reserves Breakdown'!#REF!</definedName>
    <definedName name="Condensate_to_AG_Ratio">'[14]Reserves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[13]Indicators!$Z$2:$Z$65536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>#REF!</definedName>
    <definedName name="Contract_Type" localSheetId="1">#REF!</definedName>
    <definedName name="Contract_Type">#REF!</definedName>
    <definedName name="conv1">[46]Overview!$L$4</definedName>
    <definedName name="conv2">[46]Overview!$M$4</definedName>
    <definedName name="conv3">[46]Overview!$X$2</definedName>
    <definedName name="conv4">[46]Overview!$AG$2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[31]SetUp!$D$4</definedName>
    <definedName name="CtryCode" localSheetId="0">#REF!</definedName>
    <definedName name="CtryCode">#REF!</definedName>
    <definedName name="CtryName">[44]SetUp!$C$7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'[22]prodprof 1'!$F$22</definedName>
    <definedName name="CumGas" localSheetId="0">IF('[22]prodprof 1'!XEE1&lt;=[0]!CumP,'[22]prodprof 1'!XEE1*[0]!GORP,[0]!CumP*[0]!GORP+('[22]prodprof 1'!XEE1-[0]!CumP)*([0]!GORP+('[22]prodprof 1'!XEE1-[0]!CumP)*0.5*[0]!SlopeG))</definedName>
    <definedName name="CumGas">IF('[22]prodprof 1'!XEE1&lt;=CumP,'[22]prodprof 1'!XEE1*GORP,CumP*GORP+('[22]prodprof 1'!XEE1-CumP)*(GORP+('[22]prodprof 1'!XEE1-CumP)*0.5*SlopeG))</definedName>
    <definedName name="cumgas1" localSheetId="0">IF('[22]prodprof 1'!XEE1&lt;=[0]!CumP,'[22]prodprof 1'!XEE1*[0]!GORP,[0]!CumP*[0]!GORP+('[22]prodprof 1'!XEE1-[0]!CumP)*([0]!GORP+('[22]prodprof 1'!XEE1-[0]!CumP)*0.5*[0]!SlopeG))</definedName>
    <definedName name="cumgas1">IF('[22]prodprof 1'!XEE1&lt;=CumP,'[22]prodprof 1'!XEE1*GORP,CumP*GORP+('[22]prodprof 1'!XEE1-CumP)*(GORP+('[22]prodprof 1'!XEE1-CumP)*0.5*SlopeG))</definedName>
    <definedName name="CumOil">#N/A</definedName>
    <definedName name="CumP">'[22]prodprof 1'!$F$16</definedName>
    <definedName name="CumWat">#N/A</definedName>
    <definedName name="CURRENT" localSheetId="0">#REF!</definedName>
    <definedName name="CURRENT">#REF!</definedName>
    <definedName name="CurrYearPRA" localSheetId="1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 localSheetId="1">#REF!</definedName>
    <definedName name="D_G1">#REF!</definedName>
    <definedName name="D_G2" localSheetId="1">#REF!</definedName>
    <definedName name="D_G2">#REF!</definedName>
    <definedName name="D_G3" localSheetId="1">#REF!</definedName>
    <definedName name="D_G3">#REF!</definedName>
    <definedName name="D_G4" localSheetId="1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 localSheetId="1">[47]Indicators!$A$1:$CM$1281</definedName>
    <definedName name="_xlnm.Database">[13]Indicators!$A$1:$CM$1281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 localSheetId="1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 localSheetId="1">[19]R8_fld!#REF!</definedName>
    <definedName name="dddddd">[19]R8_fld!#REF!</definedName>
    <definedName name="Decl">'[22]prodprof 1'!$F$27</definedName>
    <definedName name="dee" localSheetId="0">#REF!</definedName>
    <definedName name="dee">#REF!</definedName>
    <definedName name="deerfg" localSheetId="1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 localSheetId="1">#REF!</definedName>
    <definedName name="DEFINITION">#REF!</definedName>
    <definedName name="Definitions_File" localSheetId="0">#REF!</definedName>
    <definedName name="Definitions_File" localSheetId="1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[14]Delay!#REF!</definedName>
    <definedName name="delay_table">[14]Delay!#REF!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 localSheetId="1">#REF!</definedName>
    <definedName name="Detail">#REF!</definedName>
    <definedName name="dfdf" localSheetId="1">[27]Indicators!#REF!</definedName>
    <definedName name="dfdf">[27]Indicators!#REF!</definedName>
    <definedName name="dfdv" localSheetId="1">[27]Indicators!#REF!</definedName>
    <definedName name="dfdv">[27]Indicators!#REF!</definedName>
    <definedName name="DIR" localSheetId="0">#REF!</definedName>
    <definedName name="DIR">#REF!</definedName>
    <definedName name="Directorate">'[48]do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 localSheetId="1">#REF!</definedName>
    <definedName name="Discount_Date">#REF!</definedName>
    <definedName name="DiscountDate" localSheetId="0">#REF!</definedName>
    <definedName name="DiscountDate" localSheetId="1">[27]Indicators!#REF!</definedName>
    <definedName name="DiscountDate">#REF!</definedName>
    <definedName name="DIV" localSheetId="1">[19]R8_fld!#REF!</definedName>
    <definedName name="DIV">[19]R8_fld!#REF!</definedName>
    <definedName name="Division">[13]Indicators!$L$2:$L$65536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'[17]Tax Provision'!#REF!</definedName>
    <definedName name="DTA_TimingCA">'[17]Tax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[27]Indicators!#REF!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'[33]Data Entry'!$G$12</definedName>
    <definedName name="EA_Barrels">'[33]Data Entry'!$C$12</definedName>
    <definedName name="EA_US">'[33]Data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 localSheetId="1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[27]Indicators!#REF!</definedName>
    <definedName name="eerttn">[27]Indicators!#REF!</definedName>
    <definedName name="eerv">[27]Indicators!#REF!</definedName>
    <definedName name="el">'[10]Exp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 localSheetId="1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 localSheetId="1">#REF!</definedName>
    <definedName name="EPG_Tranche">#REF!</definedName>
    <definedName name="erbbvg" localSheetId="1">[27]Indicators!#REF!</definedName>
    <definedName name="erbbvg">[27]Indicators!#REF!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 localSheetId="1">[27]Indicators!#REF!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 localSheetId="1">#REF!</definedName>
    <definedName name="Evaluation_Date">#REF!</definedName>
    <definedName name="EvaluationDate" localSheetId="0">#REF!</definedName>
    <definedName name="EvaluationDate" localSheetId="1">[27]Indicators!#REF!</definedName>
    <definedName name="EvaluationDate">#REF!</definedName>
    <definedName name="evfv" localSheetId="1">[27]Indicators!#REF!</definedName>
    <definedName name="evfv">[27]Indicators!#REF!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 localSheetId="1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 localSheetId="1">[19]R8_fld!#REF!</definedName>
    <definedName name="EXP">[19]R8_fld!#REF!</definedName>
    <definedName name="EXP_APPR_TOT">[34]Sheet1!$D$55:$AZ$55</definedName>
    <definedName name="EXP_IIP" localSheetId="1">[19]R8_fld!#REF!</definedName>
    <definedName name="EXP_IIP">[19]R8_fld!#REF!</definedName>
    <definedName name="EXP_RES" localSheetId="1">[19]R8_fld!#REF!</definedName>
    <definedName name="EXP_RES">[19]R8_fld!#REF!</definedName>
    <definedName name="EXP_URT" localSheetId="1">[19]R8_fld!#REF!</definedName>
    <definedName name="EXP_URT">[19]R8_fld!#REF!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[34]Sheet1!$D$149:$AZ$149</definedName>
    <definedName name="Expl_Licence_Fee">[13]Indicators!$BB$2:$BB$65536</definedName>
    <definedName name="Exploration_MType" localSheetId="0">#REF!</definedName>
    <definedName name="Exploration_MType">#REF!</definedName>
    <definedName name="expp">[29]Sheet1!$B$9:$E$29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[13]Indicators!$B$2:$B$65536</definedName>
    <definedName name="fdd" localSheetId="1">[27]Indicators!#REF!</definedName>
    <definedName name="fdd">[27]Indicators!#REF!</definedName>
    <definedName name="fddd" localSheetId="1">[27]Indicators!#REF!</definedName>
    <definedName name="fddd">[27]Indicators!#REF!</definedName>
    <definedName name="FEB" localSheetId="0">#REF!</definedName>
    <definedName name="FEB">#REF!</definedName>
    <definedName name="Fee_received">[34]Sheet1!$D$159:$AZ$159</definedName>
    <definedName name="feee">[49]AFE!$A$2:$B$125</definedName>
    <definedName name="FF" localSheetId="0">#REF!</definedName>
    <definedName name="FF">#REF!</definedName>
    <definedName name="fff" localSheetId="1">[19]R8_fld!#REF!</definedName>
    <definedName name="fff">[19]R8_fld!#REF!</definedName>
    <definedName name="fghj" localSheetId="0">#REF!</definedName>
    <definedName name="fghj">#REF!</definedName>
    <definedName name="FID" localSheetId="1">#REF!</definedName>
    <definedName name="FID">#REF!</definedName>
    <definedName name="FID_Date" localSheetId="0">#REF!</definedName>
    <definedName name="FID_Date" localSheetId="1">#REF!</definedName>
    <definedName name="FID_Date">#REF!</definedName>
    <definedName name="FID_Mon" localSheetId="0">#REF!</definedName>
    <definedName name="FID_Mon">#REF!</definedName>
    <definedName name="FID_year_distribution_y_n__default">[45]SetUp!$E$70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[13]Indicators!$I$2:$I$65536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'[50]Mapping Fields to AGG node'!$B$3:$B$171</definedName>
    <definedName name="fields">'[51]Mapping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[14]Calculations!#REF!</definedName>
    <definedName name="fiscal_splitter">[14]Calculations!#REF!</definedName>
    <definedName name="Fix_Opx_Rate" localSheetId="0">#REF!</definedName>
    <definedName name="Fix_Opx_Rate">#REF!</definedName>
    <definedName name="Flag" localSheetId="1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[52]flora!$A$1:$G$184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>#REF!</definedName>
    <definedName name="FocalPoint">[45]SetUp!$C$10</definedName>
    <definedName name="Fopex" localSheetId="0">#REF!</definedName>
    <definedName name="Fopex">#REF!</definedName>
    <definedName name="Forcados_API">'[33]Data Entry'!$G$10</definedName>
    <definedName name="Forcados_Barrels">'[33]Data Entry'!$C$10</definedName>
    <definedName name="Forcados_US">'[33]Data Entry'!$E$10</definedName>
    <definedName name="Forecasts_Sheets_Osa" localSheetId="0">'[50]Mapping Fields to AGG node'!$B$3:$B$171</definedName>
    <definedName name="Forecasts_Sheets_Osa">'[51]Mapping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 localSheetId="1">#REF!</definedName>
    <definedName name="FullYearTargetsPlotArea">#REF!</definedName>
    <definedName name="Function" localSheetId="0">#REF!</definedName>
    <definedName name="Function" localSheetId="1">#REF!</definedName>
    <definedName name="Function">#REF!</definedName>
    <definedName name="FYLE_Tax" localSheetId="0">#REF!</definedName>
    <definedName name="FYLE_Tax">#REF!</definedName>
    <definedName name="FYplotOpportunityDefinition" localSheetId="1">#REF!</definedName>
    <definedName name="FYplotOpportunityDefinition">#REF!</definedName>
    <definedName name="FYplotPRA" localSheetId="1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[31]SetUp!$H$11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 localSheetId="1">#REF!</definedName>
    <definedName name="Gas_ExD_OB">#REF!</definedName>
    <definedName name="Gas_ExUD_Additions" localSheetId="0">#REF!</definedName>
    <definedName name="Gas_ExUD_Additions" localSheetId="1">#REF!</definedName>
    <definedName name="Gas_ExUD_Additions">#REF!</definedName>
    <definedName name="Gas_ExUD_OB" localSheetId="0">#REF!</definedName>
    <definedName name="Gas_ExUD_OB" localSheetId="1">#REF!</definedName>
    <definedName name="Gas_ExUD_OB">#REF!</definedName>
    <definedName name="Gas_Fiscal_Opex" localSheetId="1">#REF!</definedName>
    <definedName name="Gas_Fiscal_Opex">#REF!</definedName>
    <definedName name="Gas_Market" localSheetId="0">#REF!</definedName>
    <definedName name="Gas_Market">[13]Indicators!$S$2:$S$65536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 localSheetId="1">#REF!</definedName>
    <definedName name="Gas_PvD_Additions">#REF!</definedName>
    <definedName name="Gas_PvD_OB" localSheetId="0">#REF!</definedName>
    <definedName name="Gas_PvD_OB" localSheetId="1">#REF!</definedName>
    <definedName name="Gas_PvD_OB">#REF!</definedName>
    <definedName name="Gas_PvUD_Additions" localSheetId="0">#REF!</definedName>
    <definedName name="Gas_PvUD_Additions" localSheetId="1">#REF!</definedName>
    <definedName name="Gas_PvUD_Additions">#REF!</definedName>
    <definedName name="Gas_PvUD_OB" localSheetId="0">#REF!</definedName>
    <definedName name="Gas_PvUD_OB" localSheetId="1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[53]Profiles!#REF!</definedName>
    <definedName name="Gas_Wells">[13]Indicators!$X$2:$X$65536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 localSheetId="1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 localSheetId="1">[27]Indicators!#REF!</definedName>
    <definedName name="gbbg">[27]Indicators!#REF!</definedName>
    <definedName name="GCT_ACCRUAL___DIRECTORATE" localSheetId="0">#REF!</definedName>
    <definedName name="GCT_ACCRUAL___DIRECTORATE">#REF!</definedName>
    <definedName name="gggg" localSheetId="1">[27]Indicators!#REF!</definedName>
    <definedName name="gggg">[27]Indicators!#REF!</definedName>
    <definedName name="gghbdj" localSheetId="1">[27]Indicators!#REF!</definedName>
    <definedName name="gghbdj">[27]Indicators!#REF!</definedName>
    <definedName name="gghfgad">[27]Indicators!#REF!</definedName>
    <definedName name="ghgadf">[27]Indicators!#REF!</definedName>
    <definedName name="ghj.dfkm">[27]Indicators!#REF!</definedName>
    <definedName name="ghkim" localSheetId="1">#REF!</definedName>
    <definedName name="ghkim">#REF!</definedName>
    <definedName name="GI_Start_Date_T7">'[54]General Inputs'!$H$18</definedName>
    <definedName name="GLTIE" localSheetId="0">#REF!</definedName>
    <definedName name="GLTIE">#REF!</definedName>
    <definedName name="good">[13]Indicators!$V$2:$V$65536</definedName>
    <definedName name="GORP">'[22]prodprof 1'!$F$19</definedName>
    <definedName name="GRA" localSheetId="0">#REF!</definedName>
    <definedName name="GRA">#REF!</definedName>
    <definedName name="Group" localSheetId="0">#REF!</definedName>
    <definedName name="Group" localSheetId="1">#REF!</definedName>
    <definedName name="Group">#REF!</definedName>
    <definedName name="Grouping" localSheetId="1">[55]Listvalues!$L$2:$L$7</definedName>
    <definedName name="Grouping">[56]Listvalues!$L$2:$L$7</definedName>
    <definedName name="gsvvvv" localSheetId="1">[27]Indicators!#REF!</definedName>
    <definedName name="gsvvvv">[27]Indicators!#REF!</definedName>
    <definedName name="gvhdcnggvzx" localSheetId="1">[27]Indicators!#REF!</definedName>
    <definedName name="gvhdcnggvzx">[27]Indicators!#REF!</definedName>
    <definedName name="gvjdbjnf" localSheetId="1">[27]Indicators!#REF!</definedName>
    <definedName name="gvjdbjnf">[27]Indicators!#REF!</definedName>
    <definedName name="gvs" localSheetId="1">[27]Indicators!#REF!</definedName>
    <definedName name="gvs">[27]Indicators!#REF!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 localSheetId="1">[27]Indicators!#REF!</definedName>
    <definedName name="hgdhhbfd">[27]Indicators!#REF!</definedName>
    <definedName name="hgfr" localSheetId="1">[27]Indicators!#REF!</definedName>
    <definedName name="hgfr">[27]Indicators!#REF!</definedName>
    <definedName name="hghhbjd" localSheetId="1">[27]Indicators!#REF!</definedName>
    <definedName name="hghhbjd">[27]Indicators!#REF!</definedName>
    <definedName name="hghvchbv" localSheetId="1">[27]Indicators!#REF!</definedName>
    <definedName name="hghvchbv">[27]Indicators!#REF!</definedName>
    <definedName name="hgtrt" localSheetId="1">#REF!</definedName>
    <definedName name="hgtrt">#REF!</definedName>
    <definedName name="hhdsnkj" localSheetId="1">[27]Indicators!#REF!</definedName>
    <definedName name="hhdsnkj">[27]Indicators!#REF!</definedName>
    <definedName name="hhhdfhv" localSheetId="1">[27]Indicators!#REF!</definedName>
    <definedName name="hhhdfhv">[27]Indicators!#REF!</definedName>
    <definedName name="hhhh">[27]Indicators!#REF!</definedName>
    <definedName name="hhhhhh">[27]Indicators!#REF!</definedName>
    <definedName name="hhjdfjghd">[27]Indicators!#REF!</definedName>
    <definedName name="HIGH">[19]R8_fld!#REF!</definedName>
    <definedName name="HIGH_IIP">[19]R8_fld!#REF!</definedName>
    <definedName name="HIGH_RES">[19]R8_fld!#REF!</definedName>
    <definedName name="HIGH_URT">[19]R8_fld!#REF!</definedName>
    <definedName name="HighRegret">[45]SetUp!$C$37</definedName>
    <definedName name="HighRegretReason" localSheetId="0">#REF!</definedName>
    <definedName name="HighRegretReason">#REF!</definedName>
    <definedName name="hjgbdkjkdk" localSheetId="1">[27]Indicators!#REF!</definedName>
    <definedName name="hjgbdkjkdk">[27]Indicators!#REF!</definedName>
    <definedName name="hjgjhljrihvds" localSheetId="1">[27]Indicators!#REF!</definedName>
    <definedName name="hjgjhljrihvds">[27]Indicators!#REF!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'[57]Reservoir Summary Data'!$B$59</definedName>
    <definedName name="Horizontal_Rate_5.5">'[57]Reservoir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 localSheetId="1">[58]Reference!$A$1:$A$2</definedName>
    <definedName name="Hydro">[59]Reference!$A$1:$A$2</definedName>
    <definedName name="IBVc_IBVt_distr.">[45]SetUp!$D$72:$I$72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 localSheetId="1">#REF!</definedName>
    <definedName name="ikijdgd">#REF!</definedName>
    <definedName name="Indicator" localSheetId="0">#REF!</definedName>
    <definedName name="Indicator" localSheetId="1">#REF!</definedName>
    <definedName name="Indicator">#REF!</definedName>
    <definedName name="indicators2">[60]Definitions!$I$2:$I$101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IF(AND('[22]prodprof 1'!XET1&lt;='[22]prodprof 1'!$F$33,'[22]prodprof 1'!$F$38="YES"),'[22]prodprof 1'!XEZ1+'[22]prodprof 1'!$F$39*('[22]prodprof 1'!XEX1*'[22]prodprof 1'!$F$41+('[22]prodprof 1'!XEY1*1000-'[22]prodprof 1'!XEX1*'[22]prodprof 1'!$F$42)/('[22]prodprof 1'!$F$43*'[22]prodprof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[18]Calculation!$F$9:$F$12</definedName>
    <definedName name="Invoice_SUM">[18]Calculation!$F$14</definedName>
    <definedName name="IP" localSheetId="1">#REF!</definedName>
    <definedName name="IP">#REF!</definedName>
    <definedName name="Item" localSheetId="0">#REF!</definedName>
    <definedName name="Item" localSheetId="1">#REF!</definedName>
    <definedName name="Item">#REF!</definedName>
    <definedName name="item2">[15]ActivityData!$A$5:$A$178</definedName>
    <definedName name="JAN">[61]Sheet1!$G$6:$K$67</definedName>
    <definedName name="jjkjsvbkb" localSheetId="1">[27]Indicators!#REF!</definedName>
    <definedName name="jjkjsvbkb">[27]Indicators!#REF!</definedName>
    <definedName name="jkgxht" localSheetId="1">[27]Indicators!#REF!</definedName>
    <definedName name="jkgxht">[27]Indicators!#REF!</definedName>
    <definedName name="jkiu" localSheetId="1">#REF!</definedName>
    <definedName name="jkiu">#REF!</definedName>
    <definedName name="jnl" localSheetId="0">[62]mar!#REF!</definedName>
    <definedName name="jnl">[62]mar!#REF!</definedName>
    <definedName name="JV_Strategic_Theme">[13]Indicators!$U$2:$U$65536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 localSheetId="1">#REF!</definedName>
    <definedName name="l8ukjgt">#REF!</definedName>
    <definedName name="LearningCategory">'[48]do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[31]SetUp!$H$10</definedName>
    <definedName name="liqbbl_m3" localSheetId="0">[30]SetUp!$D$10</definedName>
    <definedName name="liqbbl_m3">[31]SetUp!$D$10</definedName>
    <definedName name="LiquidTotalFactor">[2]Parameters!$C$3</definedName>
    <definedName name="LIST" localSheetId="1">#REF!</definedName>
    <definedName name="list">[63]Sheet2!$A$1:$A$157</definedName>
    <definedName name="lists">[64]Sheet1!$A$1:$A$161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'[48]do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[14]Calculations!#REF!</definedName>
    <definedName name="lookup1">[14]Calculations!#REF!</definedName>
    <definedName name="lookup1b" localSheetId="0">[14]Calculations!#REF!</definedName>
    <definedName name="lookup1b">[14]Calculations!#REF!</definedName>
    <definedName name="lookup1c" localSheetId="0">[14]Calculations!#REF!</definedName>
    <definedName name="lookup1c">[14]Calculations!#REF!</definedName>
    <definedName name="lookup2" localSheetId="0">[14]Calculations!#REF!</definedName>
    <definedName name="lookup2">[14]Calculations!#REF!</definedName>
    <definedName name="lookup3" localSheetId="0">[14]Calculations!#REF!</definedName>
    <definedName name="lookup3">[14]Calculations!#REF!</definedName>
    <definedName name="LOW">[19]R8_fld!#REF!</definedName>
    <definedName name="LOW_IIP">[19]R8_fld!#REF!</definedName>
    <definedName name="LOW_RES">[19]R8_fld!#REF!</definedName>
    <definedName name="LOW_URT">[19]R8_fld!#REF!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'[65]Lookup Sheet'!$BC$2:$BD$13</definedName>
    <definedName name="LUT_Fields">'[65]Lookup Sheet'!$O$2:$S$146</definedName>
    <definedName name="LUT_iPPS">'[65]Lookup Sheet'!$B$2:$L$1846</definedName>
    <definedName name="LUT_Prod_Facilities">'[65]Lookup Sheet'!$U$2:$W$90</definedName>
    <definedName name="MailAddress">[45]SetUp!$C$11</definedName>
    <definedName name="map" localSheetId="1">#REF!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'[66]Config - Master Lists'!$D$98</definedName>
    <definedName name="MED" localSheetId="1">[19]R8_fld!#REF!</definedName>
    <definedName name="MED">[19]R8_fld!#REF!</definedName>
    <definedName name="MED_IIP" localSheetId="1">[19]R8_fld!#REF!</definedName>
    <definedName name="MED_IIP">[19]R8_fld!#REF!</definedName>
    <definedName name="MED_RES" localSheetId="1">[19]R8_fld!#REF!</definedName>
    <definedName name="MED_RES">[19]R8_fld!#REF!</definedName>
    <definedName name="MED_URT" localSheetId="1">[19]R8_fld!#REF!</definedName>
    <definedName name="MED_URT">[19]R8_fld!#REF!</definedName>
    <definedName name="Mike_Conway" localSheetId="0">#REF!</definedName>
    <definedName name="Mike_Conway">#REF!</definedName>
    <definedName name="MilestonesData" localSheetId="1">#REF!</definedName>
    <definedName name="MilestonesData">#REF!</definedName>
    <definedName name="MilestonesPlotArea" localSheetId="1">#REF!</definedName>
    <definedName name="MilestonesPlotArea">#REF!</definedName>
    <definedName name="MilestonesPlotData" localSheetId="1">#REF!</definedName>
    <definedName name="MilestonesPlotData">#REF!</definedName>
    <definedName name="Min_Fin_Value">'[66]Config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 localSheetId="1">[27]Indicators!#REF!</definedName>
    <definedName name="mm">[27]Indicators!#REF!</definedName>
    <definedName name="mmm" localSheetId="1">[27]Indicators!#REF!</definedName>
    <definedName name="mmm">[27]Indicators!#REF!</definedName>
    <definedName name="mmmm" localSheetId="1">[27]Indicators!#REF!</definedName>
    <definedName name="mmmm">[27]Indicators!#REF!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[34]Sheet1!$D$80:$AZ$80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 localSheetId="1">#REF!</definedName>
    <definedName name="ModelODBCSource">#REF!</definedName>
    <definedName name="Month">'[33]Data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[44]SetUp!$C$9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 localSheetId="1">[27]Indicators!#REF!</definedName>
    <definedName name="n">[27]Indicators!#REF!</definedName>
    <definedName name="NAG_Abandonment_Costs" localSheetId="0">#REF!</definedName>
    <definedName name="NAG_Abandonment_Costs">[13]Indicators!$CI$2:$CI$65536</definedName>
    <definedName name="NAG_Appraisal_Completion" localSheetId="0">#REF!</definedName>
    <definedName name="NAG_Appraisal_Completion">[13]Indicators!$BZ$2:$BZ$65536</definedName>
    <definedName name="NAG_Appraisal_Wells" localSheetId="0">#REF!</definedName>
    <definedName name="NAG_Appraisal_Wells">[13]Indicators!$AQ$2:$AQ$65536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[13]Indicators!$BY$2:$BY$65536</definedName>
    <definedName name="NAG_Development_Completion" localSheetId="0">#REF!</definedName>
    <definedName name="NAG_Development_Completion">[13]Indicators!$CC$2:$CC$65536</definedName>
    <definedName name="NAG_Development_Drilling" localSheetId="0">#REF!</definedName>
    <definedName name="NAG_Development_Drilling">[13]Indicators!$CB$2:$CB$65536</definedName>
    <definedName name="NAG_Development_Wells" localSheetId="0">#REF!</definedName>
    <definedName name="NAG_Development_Wells">[13]Indicators!$AR$2:$AR$65536</definedName>
    <definedName name="NAG_Direct_Fixed_Opex" localSheetId="1">#REF!</definedName>
    <definedName name="NAG_Direct_Fixed_Opex">#REF!</definedName>
    <definedName name="NAG_Direct_Variable_Opex" localSheetId="1">#REF!</definedName>
    <definedName name="NAG_Direct_Variable_Opex">#REF!</definedName>
    <definedName name="NAG_Exploration_Appraisal_Drilling" localSheetId="0">#REF!</definedName>
    <definedName name="NAG_Exploration_Appraisal_Drilling">[13]Indicators!$BX$2:$BX$65536</definedName>
    <definedName name="NAG_Exploration_Drilling" localSheetId="0">#REF!</definedName>
    <definedName name="NAG_Exploration_Drilling">[13]Indicators!$BW$2:$BW$65536</definedName>
    <definedName name="NAG_Exploration_Wells" localSheetId="0">#REF!</definedName>
    <definedName name="NAG_Exploration_Wells">[13]Indicators!$AP$2:$AP$65536</definedName>
    <definedName name="NAG_Facilities" localSheetId="0">#REF!</definedName>
    <definedName name="NAG_Facilities">[13]Indicators!$CF$2:$CF$65536</definedName>
    <definedName name="NAG_Fiscal_Opex" localSheetId="1">#REF!</definedName>
    <definedName name="NAG_Fiscal_Opex">#REF!</definedName>
    <definedName name="NAG_Flare_Rate_Input">[13]Indicators!$AG$2:$AG$65536</definedName>
    <definedName name="NAG_Flowlines_and_Hookup" localSheetId="0">#REF!</definedName>
    <definedName name="NAG_Flowlines_and_Hookup">[13]Indicators!$CE$2:$CE$65536</definedName>
    <definedName name="NAG_Independent_Opex">[13]Indicators!$CL$2:$CL$65536</definedName>
    <definedName name="NAG_Indirect_Opex" localSheetId="1">#REF!</definedName>
    <definedName name="NAG_Indirect_Opex">#REF!</definedName>
    <definedName name="NAG_Infrastructure" localSheetId="0">#REF!</definedName>
    <definedName name="NAG_Infrastructure">[13]Indicators!$CG$2:$CG$65536</definedName>
    <definedName name="NAG_Location_Preparation" localSheetId="0">#REF!</definedName>
    <definedName name="NAG_Location_Preparation">[13]Indicators!$CA$2:$CA$65536</definedName>
    <definedName name="NAG_Oncosts" localSheetId="0">#REF!</definedName>
    <definedName name="NAG_Oncosts">[13]Indicators!$CH$2:$CH$65536</definedName>
    <definedName name="NAG_Opex" localSheetId="0">#REF!</definedName>
    <definedName name="NAG_Opex" localSheetId="1">#REF!</definedName>
    <definedName name="NAG_Opex">#REF!</definedName>
    <definedName name="NAG_Own_Use_Rate">[13]Indicators!$AH$2:$AH$65536</definedName>
    <definedName name="NAG_Pre_FID_Development_Costs">[13]Indicators!$AZ$2:$AZ$65536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[13]Indicators!$CD$2:$CD$65536</definedName>
    <definedName name="NAG_Recompletion_Wells" localSheetId="0">#REF!</definedName>
    <definedName name="NAG_Recompletion_Wells">[13]Indicators!$AS$2:$AS$65536</definedName>
    <definedName name="NAG_Repairs_Well" localSheetId="0">#REF!</definedName>
    <definedName name="NAG_Repairs_Well">[13]Indicators!$AT$2:$AT$65536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[13]Indicators!$AB$2:$AB$65536</definedName>
    <definedName name="NAGSalesRate">[13]Indicators!$AF$2:$AF$65536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DDC_Gas" localSheetId="1">#REF!</definedName>
    <definedName name="NDDC_Gas">#REF!</definedName>
    <definedName name="NDDC_Oil" localSheetId="1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[67]DATA!$A$2:$A$182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 localSheetId="1">#REF!</definedName>
    <definedName name="NGL_ExD_Additions">#REF!</definedName>
    <definedName name="NGL_ExD_OB" localSheetId="0">#REF!</definedName>
    <definedName name="NGL_ExD_OB" localSheetId="1">#REF!</definedName>
    <definedName name="NGL_ExD_OB">#REF!</definedName>
    <definedName name="NGL_ExUD_Additions" localSheetId="0">#REF!</definedName>
    <definedName name="NGL_ExUD_Additions" localSheetId="1">#REF!</definedName>
    <definedName name="NGL_ExUD_Additions">#REF!</definedName>
    <definedName name="NGL_ExUD_OB" localSheetId="0">#REF!</definedName>
    <definedName name="NGL_ExUD_OB" localSheetId="1">#REF!</definedName>
    <definedName name="NGL_ExUD_OB">#REF!</definedName>
    <definedName name="NGL_PvD_Additions" localSheetId="0">#REF!</definedName>
    <definedName name="NGL_PvD_Additions" localSheetId="1">#REF!</definedName>
    <definedName name="NGL_PvD_Additions">#REF!</definedName>
    <definedName name="NGL_PvD_OB" localSheetId="0">#REF!</definedName>
    <definedName name="NGL_PvD_OB" localSheetId="1">#REF!</definedName>
    <definedName name="NGL_PvD_OB">#REF!</definedName>
    <definedName name="NGL_PvUD_Additions" localSheetId="0">#REF!</definedName>
    <definedName name="NGL_PvUD_Additions" localSheetId="1">#REF!</definedName>
    <definedName name="NGL_PvUD_Additions">#REF!</definedName>
    <definedName name="NGL_PvUD_OB" localSheetId="0">#REF!</definedName>
    <definedName name="NGL_PvUD_OB" localSheetId="1">#REF!</definedName>
    <definedName name="NGL_PvUD_OB">#REF!</definedName>
    <definedName name="njhh" localSheetId="1">#REF!</definedName>
    <definedName name="njhh">#REF!</definedName>
    <definedName name="nn" localSheetId="1">[27]Indicators!#REF!</definedName>
    <definedName name="nn">[27]Indicators!#REF!</definedName>
    <definedName name="nnnnnn" localSheetId="1">[27]Indicators!#REF!</definedName>
    <definedName name="nnnnnn">[27]Indicators!#REF!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[13]Indicators!$BA$2:$BA$65536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'[57]Vivaldi Hub 1.3 tcf'!#REF!</definedName>
    <definedName name="Number_of_wells">'[57]Vivaldi Hub 1.3 tcf'!#REF!</definedName>
    <definedName name="O1_Inp">[34]Sheet1!$D$65:$AZ$65</definedName>
    <definedName name="O2_Inp">[34]Sheet1!$D$66:$AZ$66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 localSheetId="1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[13]Indicators!$BT$2:$BT$65536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[13]Indicators!$BJ$2:$BJ$65536</definedName>
    <definedName name="Oil_Appraisal_Wells" localSheetId="0">#REF!</definedName>
    <definedName name="Oil_Appraisal_Wells">[13]Indicators!$AL$2:$AL$65536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 localSheetId="1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[13]Indicators!$BI$2:$BI$65536</definedName>
    <definedName name="Oil_Development_Completion" localSheetId="0">#REF!</definedName>
    <definedName name="Oil_Development_Completion">[13]Indicators!$BN$2:$BN$65536</definedName>
    <definedName name="Oil_Development_Drilling" localSheetId="0">#REF!</definedName>
    <definedName name="Oil_Development_Drilling">[13]Indicators!$BM$2:$BM$65536</definedName>
    <definedName name="Oil_Development_Wells" localSheetId="0">#REF!</definedName>
    <definedName name="Oil_Development_Wells">[13]Indicators!$AM$2:$AM$65536</definedName>
    <definedName name="Oil_Dir_Fixed_Opex" localSheetId="1">#REF!</definedName>
    <definedName name="Oil_Dir_Fixed_Opex">#REF!</definedName>
    <definedName name="Oil_Direct_Variable_Opex" localSheetId="1">#REF!</definedName>
    <definedName name="Oil_Direct_Variable_Opex">#REF!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 localSheetId="1">#REF!</definedName>
    <definedName name="Oil_ExD_OB">#REF!</definedName>
    <definedName name="Oil_Exploration_Appraisal_Drilling" localSheetId="0">#REF!</definedName>
    <definedName name="Oil_Exploration_Appraisal_Drilling">[13]Indicators!$BH$2:$BH$65536</definedName>
    <definedName name="Oil_Exploration_Capex" localSheetId="0">#REF!</definedName>
    <definedName name="Oil_Exploration_Capex">[13]Indicators!$BE$2:$BE$65536</definedName>
    <definedName name="Oil_Exploration_Drilling" localSheetId="0">#REF!</definedName>
    <definedName name="Oil_Exploration_Drilling">[13]Indicators!$BG$2:$BG$65536</definedName>
    <definedName name="Oil_Exploration_Location_Preparation">[13]Indicators!$BF$2:$BF$65536</definedName>
    <definedName name="Oil_Exploration_Other" localSheetId="0">#REF!</definedName>
    <definedName name="Oil_Exploration_Other">[13]Indicators!$BD$2:$BD$65536</definedName>
    <definedName name="Oil_Exploration_Seismic" localSheetId="0">#REF!</definedName>
    <definedName name="Oil_Exploration_Seismic">[13]Indicators!$BC$2:$BC$65536</definedName>
    <definedName name="Oil_Exploration_Wells" localSheetId="0">#REF!</definedName>
    <definedName name="Oil_Exploration_Wells">[13]Indicators!$AK$2:$AK$65536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 localSheetId="1">#REF!</definedName>
    <definedName name="Oil_ExUD_OB">#REF!</definedName>
    <definedName name="Oil_Facilities" localSheetId="0">#REF!</definedName>
    <definedName name="Oil_Facilities">[13]Indicators!$BQ$2:$BQ$65536</definedName>
    <definedName name="Oil_Fiscal_Opex" localSheetId="1">#REF!</definedName>
    <definedName name="Oil_Fiscal_Opex">#REF!</definedName>
    <definedName name="Oil_Flowlines_and_Hookup" localSheetId="0">#REF!</definedName>
    <definedName name="Oil_Flowlines_and_Hookup">[13]Indicators!$BP$2:$BP$65536</definedName>
    <definedName name="Oil_Independent_Opex">[13]Indicators!$CJ$2:$CJ$65536</definedName>
    <definedName name="Oil_Indirect_Opex" localSheetId="1">#REF!</definedName>
    <definedName name="Oil_Indirect_Opex">#REF!</definedName>
    <definedName name="Oil_Infrastructure" localSheetId="0">#REF!</definedName>
    <definedName name="Oil_Infrastructure">[13]Indicators!$BR$2:$BR$65536</definedName>
    <definedName name="Oil_Location_Preparation" localSheetId="0">#REF!</definedName>
    <definedName name="Oil_Location_Preparation">[13]Indicators!$BL$2:$BL$65536</definedName>
    <definedName name="Oil_Oncosts" localSheetId="0">#REF!</definedName>
    <definedName name="Oil_Oncosts">[13]Indicators!$BS$2:$BS$65536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>#REF!</definedName>
    <definedName name="Oil_Pre_FID_Development_Costs">[13]Indicators!$AX$2:$AX$65536</definedName>
    <definedName name="oil_price_base" localSheetId="0">#REF!</definedName>
    <definedName name="oil_price_base">#REF!</definedName>
    <definedName name="Oil_Price_MOD">[34]Sheet1!$D$74:$AZ$74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[13]Indicators!$BK$2:$BK$65536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 localSheetId="1">#REF!</definedName>
    <definedName name="Oil_PvD_Additions">#REF!</definedName>
    <definedName name="Oil_PvD_OB" localSheetId="0">#REF!</definedName>
    <definedName name="Oil_PvD_OB" localSheetId="1">#REF!</definedName>
    <definedName name="Oil_PvD_OB">#REF!</definedName>
    <definedName name="Oil_PvUD_Additions" localSheetId="0">#REF!</definedName>
    <definedName name="Oil_PvUD_Additions" localSheetId="1">#REF!</definedName>
    <definedName name="Oil_PvUD_Additions">#REF!</definedName>
    <definedName name="Oil_PvUD_OB" localSheetId="0">#REF!</definedName>
    <definedName name="Oil_PvUD_OB" localSheetId="1">#REF!</definedName>
    <definedName name="Oil_PvUD_OB">#REF!</definedName>
    <definedName name="oil_rate_unit" localSheetId="0">#REF!</definedName>
    <definedName name="oil_rate_unit">#REF!</definedName>
    <definedName name="OIL_REC_DVR" localSheetId="1">'[68]Ultimate Recovery and Reserves'!#REF!</definedName>
    <definedName name="OIL_REC_DVR">'[68]Ultimate Recovery and Reserves'!#REF!</definedName>
    <definedName name="OIL_REC_RES" localSheetId="1">'[68]Ultimate Recovery and Reserves'!#REF!</definedName>
    <definedName name="OIL_REC_RES">'[68]Ultimate Recovery and Reserves'!#REF!</definedName>
    <definedName name="OIL_REC_URD" localSheetId="1">'[68]Ultimate Recovery and Reserves'!#REF!</definedName>
    <definedName name="OIL_REC_URD">'[68]Ultimate Recovery and Reserves'!#REF!</definedName>
    <definedName name="OIL_REC_URT" localSheetId="1">'[68]Ultimate Recovery and Reserves'!#REF!</definedName>
    <definedName name="OIL_REC_URT">'[68]Ultimate Recovery and Reserves'!#REF!</definedName>
    <definedName name="Oil_Recompletion" localSheetId="0">#REF!</definedName>
    <definedName name="Oil_Recompletion">[13]Indicators!$BO$2:$BO$65536</definedName>
    <definedName name="Oil_Recompletion_Wells" localSheetId="0">#REF!</definedName>
    <definedName name="Oil_Recompletion_Wells">[13]Indicators!$AN$2:$AN$65536</definedName>
    <definedName name="Oil_Repairs_Well" localSheetId="0">#REF!</definedName>
    <definedName name="Oil_Repairs_Well">[13]Indicators!$AO$2:$AO$65536</definedName>
    <definedName name="Oil_Reserves__mln_boe">[46]Overview!$L$4</definedName>
    <definedName name="oil_vol_percent" localSheetId="0">#REF!</definedName>
    <definedName name="oil_vol_percent">#REF!</definedName>
    <definedName name="Oil_Wells" localSheetId="0">[53]Profiles!#REF!</definedName>
    <definedName name="Oil_Wells">[13]Indicators!$W$2:$W$65536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[13]Indicators!$Y$2:$Y$65536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>#REF!</definedName>
    <definedName name="OML">[13]Indicators!$J$2:$J$65536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'[70]Lookup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 localSheetId="1">#REF!</definedName>
    <definedName name="Onstream_Date">#REF!</definedName>
    <definedName name="Operated" localSheetId="0">#REF!</definedName>
    <definedName name="Operated">#REF!</definedName>
    <definedName name="Operator" localSheetId="1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 localSheetId="1">#REF!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 localSheetId="1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 localSheetId="1">#REF!</definedName>
    <definedName name="P_111_01_Sales_Oil">#REF!</definedName>
    <definedName name="P_111_02_Sales_Gas" localSheetId="1">#REF!</definedName>
    <definedName name="P_111_02_Sales_Gas">#REF!</definedName>
    <definedName name="P_111_03_Sales_NGL_Cond" localSheetId="1">#REF!</definedName>
    <definedName name="P_111_03_Sales_NGL_Cond">#REF!</definedName>
    <definedName name="P_111_Sales_Proceeds" localSheetId="1">#REF!</definedName>
    <definedName name="P_111_Sales_Proceeds">#REF!</definedName>
    <definedName name="P_120_Total_Other_Revenue" localSheetId="1">#REF!</definedName>
    <definedName name="P_120_Total_Other_Revenue">#REF!</definedName>
    <definedName name="P_220_Royalties" localSheetId="1">#REF!</definedName>
    <definedName name="P_220_Royalties">#REF!</definedName>
    <definedName name="P_230_Opex" localSheetId="1">#REF!</definedName>
    <definedName name="P_230_Opex">#REF!</definedName>
    <definedName name="P_240_Other_Expenses" localSheetId="1">#REF!</definedName>
    <definedName name="P_240_Other_Expenses">#REF!</definedName>
    <definedName name="P_250_Expl_Expense" localSheetId="1">#REF!</definedName>
    <definedName name="P_250_Expl_Expense">#REF!</definedName>
    <definedName name="P_413_Taxation_Current" localSheetId="1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[34]Sheet1!$D$14:$AZ$14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'[41]BASE DATA'!$A$29:$A$31</definedName>
    <definedName name="PAO">'[42]Budget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 localSheetId="1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 localSheetId="1">#REF!</definedName>
    <definedName name="Plan_LV">#REF!</definedName>
    <definedName name="Plan_Unit_Category" localSheetId="1">#REF!</definedName>
    <definedName name="Plan_Unit_Category">#REF!</definedName>
    <definedName name="Plan_Unit_Name" localSheetId="0">#REF!</definedName>
    <definedName name="Plan_Unit_Name">[13]Indicators!$P$2:$P$65536</definedName>
    <definedName name="Planning_Focal_Point" localSheetId="0">#REF!</definedName>
    <definedName name="Planning_Focal_Point">[13]Indicators!$Q$2:$Q$65536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 localSheetId="1">#REF!</definedName>
    <definedName name="plotOpportunityDefinition">#REF!</definedName>
    <definedName name="plotPRA" localSheetId="1">#REF!</definedName>
    <definedName name="plotPRA">#REF!</definedName>
    <definedName name="Pmaster" localSheetId="1">#REF!</definedName>
    <definedName name="Pmaster">#REF!</definedName>
    <definedName name="PMaster_Project_Name">[13]Indicators!$O$2:$O$65536</definedName>
    <definedName name="PmasterName" localSheetId="0">#REF!</definedName>
    <definedName name="PmasterName" localSheetId="1">#REF!</definedName>
    <definedName name="PmasterName">#REF!</definedName>
    <definedName name="POS_FID">[16]Economics!$K$15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[71]FORMS!#REF!</definedName>
    <definedName name="POVNDRCD">[71]FORMS!#REF!</definedName>
    <definedName name="PRACTICE" localSheetId="1" hidden="1">{#N/A,#N/A,FALSE,"CoverPage";#N/A,#N/A,FALSE,"Objective";#N/A,#N/A,FALSE,"TeamNorm";#N/A,#N/A,FALSE,"PAE";#N/A,#N/A,FALSE,"PBE";#N/A,#N/A,FALSE,"PSE";#N/A,#N/A,FALSE,"PME";#N/A,#N/A,FALSE,"HSE"}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 localSheetId="1">[27]Indicators!#REF!</definedName>
    <definedName name="Pre_FID_Development_Costs">#REF!</definedName>
    <definedName name="Premise">'[69]Oil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>[2]Parameters!#REF!</definedName>
    <definedName name="Print_Area_1">'[20]#REF'!$B$65:$P$149</definedName>
    <definedName name="Print_Area_2">'[20]#REF'!$B$3:$O$77</definedName>
    <definedName name="Print_Area_MI" localSheetId="0">[72]TER2!#REF!</definedName>
    <definedName name="Print_Area_MI">[72]TER2!#REF!</definedName>
    <definedName name="prior_data1">[16]Economics!$F$24:$F$27,[16]Economics!$H$24:$H$27,[16]Economics!$F$29:$F$31,[16]Economics!$H$29:$H$31,[16]Economics!$F$40,[16]Economics!$G$40,[16]Economics!$H$40,[16]Economics!$F$43:$F$44,[16]Economics!$H$43:$H$44,[16]Economics!$F$52:$F$54,[16]Economics!$H$52:$H$54</definedName>
    <definedName name="prior_data2">[16]Economics!$F$59,[16]Economics!$H$59,[16]Economics!$F$63,[16]Economics!$H$63,[16]Economics!$F$66:$F$69,[16]Economics!$H$66:$H$69,[16]Economics!$F$71:$F$74,[16]Economics!$H$71:$H$74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 localSheetId="1">[19]R8_fld!#REF!</definedName>
    <definedName name="PROD">[19]R8_fld!#REF!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[13]Indicators!$R$2:$R$65536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 localSheetId="1">#REF!</definedName>
    <definedName name="Profile">#REF!</definedName>
    <definedName name="Profiledata">'[70]Lookup sheet'!$R$2:$T$16</definedName>
    <definedName name="Proj_Code" localSheetId="0">#REF!</definedName>
    <definedName name="Proj_Code">#REF!</definedName>
    <definedName name="project_delay" localSheetId="0">[14]Delay!#REF!</definedName>
    <definedName name="project_delay">[14]Delay!#REF!</definedName>
    <definedName name="Project_ID" localSheetId="0">#REF!</definedName>
    <definedName name="Project_ID">#REF!</definedName>
    <definedName name="Project_Id_Number" localSheetId="1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[13]Indicators!$M$2:$M$65536</definedName>
    <definedName name="ProjectlistOil" localSheetId="0">#REF!</definedName>
    <definedName name="ProjectlistOil">#REF!</definedName>
    <definedName name="projectlistPEEP" localSheetId="0">[14]Calculations!#REF!</definedName>
    <definedName name="projectlistPEEP">[14]Calculations!#REF!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[13]Indicators!$N$2:$N$65536</definedName>
    <definedName name="ProRate">'[22]prodprof 1'!A$5*('[22]prodprof 1'!A31-'[22]prodprof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 localSheetId="1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 localSheetId="1">[27]Indicators!#REF!</definedName>
    <definedName name="qewt5we">[27]Indicators!#REF!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 localSheetId="1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'[22]prodprof 1'!$F$17</definedName>
    <definedName name="RATEREC" localSheetId="0">#REF!</definedName>
    <definedName name="RATEREC">#REF!</definedName>
    <definedName name="Ratio_disputed_capital_costs_PP_E" localSheetId="0">'[73]DATA INPUT'!#REF!</definedName>
    <definedName name="Ratio_disputed_capital_costs_PP_E">'[73]DATA INPUT'!#REF!</definedName>
    <definedName name="Ratio_disputed_capital_costs_PP_E_Bonga" localSheetId="0">'[73]DATA INPUT'!#REF!</definedName>
    <definedName name="Ratio_disputed_capital_costs_PP_E_Bonga">'[73]DATA INPUT'!#REF!</definedName>
    <definedName name="Ratio_disputed_capital_costs_PP_E_Erha" localSheetId="0">'[73]DATA INPUT'!#REF!</definedName>
    <definedName name="Ratio_disputed_capital_costs_PP_E_Erha">'[73]DATA INPUT'!#REF!</definedName>
    <definedName name="RawData" localSheetId="0">#REF!</definedName>
    <definedName name="RawData">#REF!</definedName>
    <definedName name="ray_shhet" localSheetId="0">'[74]Mapping Fields to AGG node'!$B$3:$B$171</definedName>
    <definedName name="ray_shhet">'[75]Mapping Fields to AGG node'!$B$3:$B$171</definedName>
    <definedName name="rbbea" localSheetId="1">[27]Indicators!#REF!</definedName>
    <definedName name="rbbea">[27]Indicators!#REF!</definedName>
    <definedName name="reabr" localSheetId="1">[27]Indicators!#REF!</definedName>
    <definedName name="reabr">[27]Indicators!#REF!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 localSheetId="1">#REF!</definedName>
    <definedName name="Report_Periods">#REF!</definedName>
    <definedName name="Report_Real" localSheetId="0">#REF!</definedName>
    <definedName name="Report_Real" localSheetId="1">#REF!</definedName>
    <definedName name="Report_Real">#REF!</definedName>
    <definedName name="Report_Start" localSheetId="0">#REF!</definedName>
    <definedName name="Report_Start" localSheetId="1">#REF!</definedName>
    <definedName name="Report_Start">#REF!</definedName>
    <definedName name="Report_Units" localSheetId="0">#REF!</definedName>
    <definedName name="Report_Units" localSheetId="1">#REF!</definedName>
    <definedName name="Report_Units">#REF!</definedName>
    <definedName name="Report_Yearly" localSheetId="0">#REF!</definedName>
    <definedName name="Report_Yearly" localSheetId="1">#REF!</definedName>
    <definedName name="Report_Yearly">#REF!</definedName>
    <definedName name="rer" localSheetId="1">#REF!</definedName>
    <definedName name="rer">#REF!</definedName>
    <definedName name="Reserves_Addition" localSheetId="0">#REF!</definedName>
    <definedName name="Reserves_Addition">#REF!</definedName>
    <definedName name="REV_ID" localSheetId="1">'[68]Ultimate Recovery and Reserves'!#REF!</definedName>
    <definedName name="REV_ID">'[68]Ultimate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 localSheetId="1">#REF!</definedName>
    <definedName name="revision">#REF!</definedName>
    <definedName name="revisions" localSheetId="1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 localSheetId="1">#REF!</definedName>
    <definedName name="reyryj">#REF!</definedName>
    <definedName name="rfww" localSheetId="1">[27]Indicators!#REF!</definedName>
    <definedName name="rfww">[27]Indicators!#REF!</definedName>
    <definedName name="rig" localSheetId="0">[62]mar!#REF!</definedName>
    <definedName name="rig">[62]mar!#REF!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 localSheetId="1">[27]Indicators!#REF!</definedName>
    <definedName name="rrrr">[27]Indicators!#REF!</definedName>
    <definedName name="rrtt" localSheetId="1">[27]Indicators!#REF!</definedName>
    <definedName name="rrtt">[27]Indicators!#REF!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 localSheetId="1">#REF!</definedName>
    <definedName name="rthtrt">#REF!</definedName>
    <definedName name="Run_Description" localSheetId="0">#REF!</definedName>
    <definedName name="Run_Description" localSheetId="1">#REF!</definedName>
    <definedName name="Run_Description">#REF!</definedName>
    <definedName name="S" localSheetId="1">[19]R8_fld!#REF!</definedName>
    <definedName name="S">[19]R8_fld!#REF!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localSheetId="1" hidden="1">{#N/A,#N/A,FALSE,"CoverPage";#N/A,#N/A,FALSE,"Objective";#N/A,#N/A,FALSE,"TeamNorm";#N/A,#N/A,FALSE,"PAE";#N/A,#N/A,FALSE,"PBE";#N/A,#N/A,FALSE,"PSE";#N/A,#N/A,FALSE,"PME";#N/A,#N/A,FALSE,"HSE"}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 localSheetId="1">[27]Indicators!#REF!</definedName>
    <definedName name="sasss">[27]Indicators!#REF!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 localSheetId="1">#REF!</definedName>
    <definedName name="Save_Prefix">#REF!</definedName>
    <definedName name="Save_Suffix" localSheetId="0">#REF!</definedName>
    <definedName name="Save_Suffix" localSheetId="1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 localSheetId="1">#REF!</definedName>
    <definedName name="scheduleScale">#REF!</definedName>
    <definedName name="Script_File" localSheetId="0">#REF!</definedName>
    <definedName name="Script_File" localSheetId="1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 localSheetId="1">#REF!</definedName>
    <definedName name="select_sequence">#REF!</definedName>
    <definedName name="Selection_File" localSheetId="0">#REF!</definedName>
    <definedName name="Selection_File" localSheetId="1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[41]Contract_Details!$A$2:$A$74</definedName>
    <definedName name="set" localSheetId="0">#REF!</definedName>
    <definedName name="set">#REF!</definedName>
    <definedName name="sevbv" localSheetId="1">[27]Indicators!#REF!</definedName>
    <definedName name="sevbv">[27]Indicators!#REF!</definedName>
    <definedName name="SFR___GP1_Volumes_Table" localSheetId="0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>#REF!</definedName>
    <definedName name="Share" localSheetId="1">[19]R8_fld!#REF!</definedName>
    <definedName name="Share">[19]R8_fld!#REF!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 localSheetId="1">#REF!</definedName>
    <definedName name="Shell_After_Tax_Cash_Flow">#REF!</definedName>
    <definedName name="Shell_Before_Tax_Cash_Flow" localSheetId="1">#REF!</definedName>
    <definedName name="Shell_Before_Tax_Cash_Flow">#REF!</definedName>
    <definedName name="Shell_bonus_paid">[34]Sheet1!$D$204:$AZ$204</definedName>
    <definedName name="Shell_bonus_recovered">[34]Sheet1!$D$208:$AZ$208</definedName>
    <definedName name="Shell_CAPEX">[34]Sheet1!$D$205:$AZ$205</definedName>
    <definedName name="Shell_capex_recovered">[34]Sheet1!$D$210:$AZ$210</definedName>
    <definedName name="Shell_CF">[34]Sheet1!$D$216:$AZ$216</definedName>
    <definedName name="Shell_cf_rt">[34]Sheet1!$D$218:$AZ$218</definedName>
    <definedName name="Shell_EXPEX">[34]Sheet1!$D$206:$AZ$206</definedName>
    <definedName name="Shell_Expex_recovered">[34]Sheet1!$D$209:$AZ$209</definedName>
    <definedName name="Shell_Expl_reward_gas">[34]Sheet1!$D$213:$AZ$213</definedName>
    <definedName name="Shell_Expl_reward_oil">[34]Sheet1!$D$214:$AZ$214</definedName>
    <definedName name="Shell_Fee">[34]Sheet1!$D$211:$AZ$211</definedName>
    <definedName name="Shell_OP" localSheetId="0">#REF!</definedName>
    <definedName name="Shell_OP">#REF!</definedName>
    <definedName name="Shell_Operated" localSheetId="1">#REF!</definedName>
    <definedName name="Shell_Operated">#REF!</definedName>
    <definedName name="Shell_Operating_Income" localSheetId="1">#REF!</definedName>
    <definedName name="Shell_Operating_Income">#REF!</definedName>
    <definedName name="Shell_OPEX">[34]Sheet1!$D$207:$AZ$207</definedName>
    <definedName name="Shell_revenue">[34]Sheet1!$D$212:$AZ$212</definedName>
    <definedName name="shell_share">[34]Sheet1!$D$100</definedName>
    <definedName name="Shell_Tax">[34]Sheet1!$D$215:$AZ$215</definedName>
    <definedName name="Shell_Ttl_Proved_Decomm" localSheetId="1">#REF!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'[22]prodprof 1'!$B$28</definedName>
    <definedName name="SlopeWE">'[22]prodprof 1'!$C$28</definedName>
    <definedName name="SlopeWH">'[22]prodprof 1'!$D$28</definedName>
    <definedName name="sma">[42]sma!$A$6:$F$19</definedName>
    <definedName name="SNAME1" localSheetId="1">'[68]Ultimate Recovery and Reserves'!#REF!</definedName>
    <definedName name="SNAME1">'[68]Ultimate Recovery and Reserves'!#REF!</definedName>
    <definedName name="SNAME2" localSheetId="1">'[68]Ultimate Recovery and Reserves'!#REF!</definedName>
    <definedName name="SNAME2">'[68]Ultimate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[76]source!$A$1:$M$833</definedName>
    <definedName name="Start" localSheetId="1">#REF!</definedName>
    <definedName name="Start">#REF!</definedName>
    <definedName name="Start_date" localSheetId="0">#REF!</definedName>
    <definedName name="Start_date" localSheetId="1">#REF!</definedName>
    <definedName name="Start_date">#REF!</definedName>
    <definedName name="STATUS">'[41]BASE DATA'!$A$2:$A$21</definedName>
    <definedName name="Status_Flag">[21]Economics!$F$12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 localSheetId="1">[27]Indicators!#REF!</definedName>
    <definedName name="stt">[27]Indicators!#REF!</definedName>
    <definedName name="stwds">[47]Indicators!$BU$2:$BU$65536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 localSheetId="1">#REF!</definedName>
    <definedName name="Subtotal">#REF!</definedName>
    <definedName name="SummaryDate" localSheetId="0">#REF!</definedName>
    <definedName name="SummaryDate">#REF!</definedName>
    <definedName name="SUPPLIERS" localSheetId="0">'[41]BASE DATA'!#REF!</definedName>
    <definedName name="SUPPLIERS">'[41]BASE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 localSheetId="1">#REF!</definedName>
    <definedName name="TASK">#REF!</definedName>
    <definedName name="Tax_paid">[34]Sheet1!$D$175:$AZ$175</definedName>
    <definedName name="TAXSUM" localSheetId="0">#REF!</definedName>
    <definedName name="TAXSUM">#REF!</definedName>
    <definedName name="tb">'[57]Reservoir Summary Data'!$B$39</definedName>
    <definedName name="TB_Rate_4.5">'[57]Reservoir Summary Data'!$B$60</definedName>
    <definedName name="TB_Rate_5.5">'[57]Reservoir Summary Data'!$B$67</definedName>
    <definedName name="teabrb" localSheetId="1">[27]Indicators!#REF!</definedName>
    <definedName name="teabrb">[27]Indicators!#REF!</definedName>
    <definedName name="Technical_Focal_Point" localSheetId="0">#REF!</definedName>
    <definedName name="Technical_Focal_Point">[13]Indicators!$V$2:$V$65536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[77]Full_Year!#REF!</definedName>
    <definedName name="TEST16">[77]Full_Year!#REF!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 localSheetId="1">[27]Indicators!#REF!</definedName>
    <definedName name="thvwa">[27]Indicators!#REF!</definedName>
    <definedName name="tkte" localSheetId="1">#REF!</definedName>
    <definedName name="tkte">#REF!</definedName>
    <definedName name="tol_fin">[78]SetUp!$C$1001</definedName>
    <definedName name="tol_nonfin">[78]SetUp!$D$1001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[13]Indicators!$AU$2:$AU$65536</definedName>
    <definedName name="Tot_CO2_EMI_Seq_Exp">[13]Indicators!$AV$2:$AV$65536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[13]Indicators!$AW$2:$AW$65536</definedName>
    <definedName name="TOTAL">[15]ActivityData!$A$1:$Y$178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 localSheetId="1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[13]Indicators!$AI$2:$AI$65536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 localSheetId="1">#REF!</definedName>
    <definedName name="TotalCapex7">#REF!</definedName>
    <definedName name="TotalOpex" localSheetId="0">#REF!</definedName>
    <definedName name="TotalOpex">[13]Indicators!$AJ$2:$AJ$65536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 localSheetId="1">#REF!</definedName>
    <definedName name="trty4746wwwwww">#REF!</definedName>
    <definedName name="tttt" localSheetId="1">[27]Indicators!#REF!</definedName>
    <definedName name="tttt">[27]Indicators!#REF!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[27]Indicators!#REF!</definedName>
    <definedName name="Type" localSheetId="0">#REF!</definedName>
    <definedName name="Type">#REF!</definedName>
    <definedName name="type_lookup" localSheetId="0">[14]Calculations!#REF!</definedName>
    <definedName name="type_lookup">[14]Calculations!#REF!</definedName>
    <definedName name="uhjyjgf">[27]Indicators!#REF!</definedName>
    <definedName name="UIG_Strategic_Theme">[13]Indicators!$T$2:$T$65536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>#REF!</definedName>
    <definedName name="USD">[18]Calculation!$C$9:$C$12</definedName>
    <definedName name="USERDATA" localSheetId="0">#REF!</definedName>
    <definedName name="USERDATA" localSheetId="1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 localSheetId="1">#REF!</definedName>
    <definedName name="V_1">#REF!</definedName>
    <definedName name="V_2" localSheetId="1">#REF!</definedName>
    <definedName name="V_2">#REF!</definedName>
    <definedName name="V_3" localSheetId="1">#REF!</definedName>
    <definedName name="V_3">#REF!</definedName>
    <definedName name="V_4" localSheetId="1">#REF!</definedName>
    <definedName name="V_4">#REF!</definedName>
    <definedName name="V_411_01_Sales_Oil_Vol" localSheetId="1">#REF!</definedName>
    <definedName name="V_411_01_Sales_Oil_Vol">#REF!</definedName>
    <definedName name="V_411_02_Sales_Gas_Vol" localSheetId="1">#REF!</definedName>
    <definedName name="V_411_02_Sales_Gas_Vol">#REF!</definedName>
    <definedName name="V_411_03_Sales_NGL_Cond_Vol" localSheetId="1">#REF!</definedName>
    <definedName name="V_411_03_Sales_NGL_Cond_Vol">#REF!</definedName>
    <definedName name="V_411_Sales_BOE_Vol" localSheetId="1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[18]Calculation!$D$9:$D$12</definedName>
    <definedName name="Value_SUM">[18]Calculation!$D$14</definedName>
    <definedName name="vdbrv" localSheetId="1">[27]Indicators!#REF!</definedName>
    <definedName name="vdbrv">[27]Indicators!#REF!</definedName>
    <definedName name="vdsg" localSheetId="1">[27]Indicators!#REF!</definedName>
    <definedName name="vdsg">[27]Indicators!#REF!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'[57]Reservoir Summary Data'!$B$58</definedName>
    <definedName name="Vertical_EGP_Rate_5.5">'[57]Reservoir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'[22]prodprof 1'!$F$18</definedName>
    <definedName name="Well_Type">[79]Engine!$A$24:$A$33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 localSheetId="1">#REF!</definedName>
    <definedName name="werrt">#REF!</definedName>
    <definedName name="Where">'[41]BASE DATA'!$A$23:$A$26</definedName>
    <definedName name="WI" localSheetId="0">#REF!</definedName>
    <definedName name="WI" localSheetId="1">[80]Indicators!#REF!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 localSheetId="1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 localSheetId="1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localSheetId="1" hidden="1">{#N/A,#N/A,FALSE,"CoverPage";#N/A,#N/A,FALSE,"Objective";#N/A,#N/A,FALSE,"TeamNorm";#N/A,#N/A,FALSE,"PAE";#N/A,#N/A,FALSE,"PBE";#N/A,#N/A,FALSE,"PSE";#N/A,#N/A,FALSE,"PME";#N/A,#N/A,FALSE,"HSE"}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IF('[22]prodprof 1'!XEE1&lt;=[0]!CumP,'[22]prodprof 1'!XEE1*[0]!GORP,[0]!CumP*[0]!GORP+('[22]prodprof 1'!XEE1-[0]!CumP)*([0]!GORP+('[22]prodprof 1'!XEE1-[0]!CumP)*0.5*[0]!SlopeG))</definedName>
    <definedName name="wsdcgf">IF('[22]prodprof 1'!XEE1&lt;=CumP,'[22]prodprof 1'!XEE1*GORP,CumP*GORP+('[22]prodprof 1'!XEE1-CumP)*(GORP+('[22]prodprof 1'!XEE1-CumP)*0.5*SlopeG))</definedName>
    <definedName name="WW" localSheetId="0">#REF!</definedName>
    <definedName name="ww">[47]Indicators!$BI$2:$BI$65536</definedName>
    <definedName name="wyhg" localSheetId="1">#REF!</definedName>
    <definedName name="wyhg">#REF!</definedName>
    <definedName name="X_rate">'[81]As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cv" localSheetId="1">[27]Indicators!#REF!</definedName>
    <definedName name="xcv">[27]Indicators!#REF!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[44]SetUp!$I$1</definedName>
    <definedName name="year">[31]SetUp!$D$3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 localSheetId="1">[27]Indicators!#REF!</definedName>
    <definedName name="ynsb">[27]Indicators!#REF!</definedName>
    <definedName name="YTDadj">'[82]Shell Adj YTD'!$U$6:$AF$105</definedName>
    <definedName name="yvrrerb" localSheetId="1">[27]Indicators!#REF!</definedName>
    <definedName name="yvrrerb">[27]Indicators!#REF!</definedName>
  </definedNames>
  <calcPr calcId="191029"/>
  <pivotCaches>
    <pivotCache cacheId="26" r:id="rId8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103" i="6" l="1"/>
  <c r="H103" i="6"/>
  <c r="J103" i="6" s="1"/>
  <c r="M102" i="6"/>
  <c r="I102" i="6"/>
  <c r="K102" i="6" s="1"/>
  <c r="L95" i="6"/>
  <c r="H95" i="6"/>
  <c r="J95" i="6" s="1"/>
  <c r="M94" i="6"/>
  <c r="I94" i="6"/>
  <c r="K94" i="6" s="1"/>
  <c r="L93" i="6"/>
  <c r="H93" i="6"/>
  <c r="J93" i="6" s="1"/>
  <c r="L90" i="6"/>
  <c r="H90" i="6"/>
  <c r="J90" i="6" s="1"/>
  <c r="M89" i="6"/>
  <c r="I89" i="6"/>
  <c r="K89" i="6" s="1"/>
  <c r="M82" i="6"/>
  <c r="I82" i="6"/>
  <c r="K82" i="6" s="1"/>
  <c r="H76" i="6"/>
  <c r="I75" i="6"/>
  <c r="I69" i="6"/>
  <c r="I63" i="6"/>
  <c r="H61" i="6"/>
  <c r="I60" i="6"/>
  <c r="I58" i="6"/>
  <c r="I56" i="6"/>
  <c r="H55" i="6"/>
  <c r="I54" i="6"/>
  <c r="H50" i="6"/>
  <c r="I49" i="6"/>
  <c r="H46" i="6"/>
  <c r="I45" i="6"/>
  <c r="I43" i="6"/>
  <c r="I41" i="6"/>
  <c r="I37" i="6"/>
  <c r="I30" i="6"/>
  <c r="I23" i="6"/>
  <c r="H22" i="6"/>
  <c r="I21" i="6"/>
  <c r="I15" i="6"/>
  <c r="H11" i="6"/>
  <c r="I10" i="6"/>
  <c r="J2" i="6"/>
  <c r="K30" i="6" s="1"/>
  <c r="G15" i="1"/>
  <c r="F8" i="1"/>
  <c r="D19" i="1"/>
  <c r="C8" i="1"/>
  <c r="O58" i="6" l="1"/>
  <c r="N22" i="6"/>
  <c r="N61" i="6"/>
  <c r="K10" i="6"/>
  <c r="O10" i="6" s="1"/>
  <c r="J11" i="6"/>
  <c r="N11" i="6" s="1"/>
  <c r="K15" i="6"/>
  <c r="O15" i="6" s="1"/>
  <c r="K21" i="6"/>
  <c r="O21" i="6" s="1"/>
  <c r="J22" i="6"/>
  <c r="K23" i="6"/>
  <c r="O23" i="6" s="1"/>
  <c r="K37" i="6"/>
  <c r="O37" i="6" s="1"/>
  <c r="K41" i="6"/>
  <c r="O41" i="6" s="1"/>
  <c r="K43" i="6"/>
  <c r="K45" i="6"/>
  <c r="O45" i="6" s="1"/>
  <c r="J46" i="6"/>
  <c r="N46" i="6" s="1"/>
  <c r="K49" i="6"/>
  <c r="O49" i="6" s="1"/>
  <c r="J50" i="6"/>
  <c r="K54" i="6"/>
  <c r="O54" i="6" s="1"/>
  <c r="J55" i="6"/>
  <c r="N55" i="6" s="1"/>
  <c r="K56" i="6"/>
  <c r="O56" i="6" s="1"/>
  <c r="K58" i="6"/>
  <c r="K60" i="6"/>
  <c r="O60" i="6" s="1"/>
  <c r="J61" i="6"/>
  <c r="J105" i="6" s="1"/>
  <c r="K63" i="6"/>
  <c r="O63" i="6" s="1"/>
  <c r="K69" i="6"/>
  <c r="K105" i="6" s="1"/>
  <c r="O82" i="6"/>
  <c r="O89" i="6"/>
  <c r="N90" i="6"/>
  <c r="N93" i="6"/>
  <c r="O94" i="6"/>
  <c r="N95" i="6"/>
  <c r="O102" i="6"/>
  <c r="N103" i="6"/>
  <c r="M10" i="6"/>
  <c r="L11" i="6"/>
  <c r="M15" i="6"/>
  <c r="M21" i="6"/>
  <c r="L22" i="6"/>
  <c r="M23" i="6"/>
  <c r="M30" i="6"/>
  <c r="O30" i="6" s="1"/>
  <c r="M37" i="6"/>
  <c r="M41" i="6"/>
  <c r="M43" i="6"/>
  <c r="O43" i="6" s="1"/>
  <c r="M45" i="6"/>
  <c r="L46" i="6"/>
  <c r="M49" i="6"/>
  <c r="L50" i="6"/>
  <c r="N50" i="6" s="1"/>
  <c r="M54" i="6"/>
  <c r="L55" i="6"/>
  <c r="M56" i="6"/>
  <c r="M58" i="6"/>
  <c r="M60" i="6"/>
  <c r="L61" i="6"/>
  <c r="M63" i="6"/>
  <c r="M69" i="6"/>
  <c r="O69" i="6" s="1"/>
  <c r="C23" i="1"/>
  <c r="J14" i="1" l="1"/>
  <c r="J9" i="1"/>
  <c r="J10" i="1" s="1"/>
  <c r="F9" i="1"/>
  <c r="F10" i="1" s="1"/>
  <c r="F11" i="1" s="1"/>
  <c r="C9" i="1"/>
  <c r="C10" i="1" s="1"/>
  <c r="C11" i="1" s="1"/>
  <c r="C5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<sst xmlns="http://schemas.openxmlformats.org/spreadsheetml/2006/main" count="192" uniqueCount="148">
  <si>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</si>
  <si>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</si>
  <si>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</si>
  <si>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</si>
  <si>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</si>
  <si>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</si>
  <si>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</si>
  <si>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</si>
  <si>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</si>
  <si>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</si>
  <si>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</si>
  <si>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</si>
  <si>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</si>
  <si>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</si>
  <si>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</si>
  <si>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</si>
  <si>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</si>
  <si>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</si>
  <si>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</si>
  <si>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</si>
  <si>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</si>
  <si>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</si>
  <si>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</si>
  <si>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</si>
  <si>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</si>
  <si>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</si>
  <si>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</si>
  <si>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</si>
  <si>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</si>
  <si>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</si>
  <si>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</si>
  <si>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</si>
  <si>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</si>
  <si>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</si>
  <si>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</si>
  <si>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NOV</t>
  </si>
  <si>
    <t>Column Labels</t>
  </si>
  <si>
    <t>DomGas</t>
  </si>
  <si>
    <t>NLNG</t>
  </si>
  <si>
    <t>Oil</t>
  </si>
  <si>
    <t>Pipeline</t>
  </si>
  <si>
    <t>IDS Cages</t>
  </si>
  <si>
    <t>Net to Asset</t>
  </si>
  <si>
    <t>Row Labels</t>
  </si>
  <si>
    <t>Sum of Plan</t>
  </si>
  <si>
    <t>Gas</t>
  </si>
  <si>
    <t>ENV</t>
  </si>
  <si>
    <t>EC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</si>
  <si>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</si>
  <si>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</si>
  <si>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</si>
  <si>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</si>
  <si>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</si>
  <si>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</si>
  <si>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</si>
  <si>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</si>
  <si>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</si>
  <si>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</si>
  <si>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</si>
  <si>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</si>
  <si>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</si>
  <si>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</si>
  <si>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</si>
  <si>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</si>
  <si>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</si>
  <si>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</si>
  <si>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</si>
  <si>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</si>
  <si>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</si>
  <si>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</si>
  <si>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</si>
  <si>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</si>
  <si>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</si>
  <si>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</si>
  <si>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</si>
  <si>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</si>
  <si>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</si>
  <si>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</si>
  <si>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EL</t>
  </si>
  <si>
    <t>AGBD/OBGN</t>
  </si>
  <si>
    <t>AGBF1</t>
  </si>
  <si>
    <t>AGBF1_G</t>
  </si>
  <si>
    <t>AGBF2</t>
  </si>
  <si>
    <t>AGBF2_G</t>
  </si>
  <si>
    <t>AGBG1</t>
  </si>
  <si>
    <t>AGBG1_G</t>
  </si>
  <si>
    <t>ASNF1</t>
  </si>
  <si>
    <t>ASNF1_G</t>
  </si>
  <si>
    <t>OBIF1</t>
  </si>
  <si>
    <t>OBIF1_G</t>
  </si>
  <si>
    <t>OBIG1</t>
  </si>
  <si>
    <t>OBIG1_G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</si>
  <si>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</si>
  <si>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</si>
  <si>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</si>
  <si>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</si>
  <si>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</si>
  <si>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</si>
  <si>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</si>
  <si>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</si>
  <si>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</si>
  <si>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RUMUAHIA</t>
  </si>
  <si>
    <t>AHIF1</t>
  </si>
  <si>
    <t>AHIF1_G</t>
  </si>
  <si>
    <t>OBLF1</t>
  </si>
  <si>
    <t>OBLF1_G</t>
  </si>
  <si>
    <t>OGEF1_G</t>
  </si>
  <si>
    <t>OGEG1</t>
  </si>
  <si>
    <t>OGUF1</t>
  </si>
  <si>
    <t>OGUF1_G</t>
  </si>
  <si>
    <t>UMUF1</t>
  </si>
  <si>
    <t>UMUF1_G</t>
  </si>
  <si>
    <t>WS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</si>
  <si>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</si>
  <si>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</si>
  <si>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</si>
  <si>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</si>
  <si>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</si>
  <si>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</si>
  <si>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</si>
  <si>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</si>
  <si>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</si>
  <si>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</si>
  <si>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</si>
  <si>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</si>
  <si>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</si>
  <si>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</si>
  <si>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</si>
  <si>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</si>
  <si>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</si>
  <si>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</si>
  <si>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</si>
  <si>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</si>
  <si>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</si>
  <si>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OKNF1</t>
  </si>
  <si>
    <t>OKNF1_G</t>
  </si>
  <si>
    <t>OPUF1</t>
  </si>
  <si>
    <t>OPUF1_G</t>
  </si>
  <si>
    <t>TUNF1</t>
  </si>
  <si>
    <t>TUNF1_G</t>
  </si>
  <si>
    <t>TUNG1</t>
  </si>
  <si>
    <t>TUNG1_G</t>
  </si>
  <si>
    <t>Grand Total</t>
  </si>
  <si>
    <t>Dom</t>
  </si>
  <si>
    <t>Mscf</t>
  </si>
  <si>
    <t>bbl</t>
  </si>
  <si>
    <t>Based on the Avg Actual price.</t>
  </si>
  <si>
    <t>Sum of 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</si>
</sst>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</font>
    <font>
      <sz val="10"/>
      <color theme="5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5" fillId="0" borderId="0"/>
    <xf numFmtId="0" fontId="7" fillId="0" borderId="0"/>
  </cellStyleXfs>
  <cellXfs count="65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164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164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164" fontId="0" fillId="4" borderId="1" xfId="2" applyFont="1" applyFill="1" applyBorder="1"/>
    <xf numFmtId="165" fontId="1" fillId="5" borderId="1" xfId="1" applyNumberFormat="1" applyFont="1" applyFill="1" applyBorder="1"/>
    <xf numFmtId="43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43" fontId="0" fillId="0" borderId="0" xfId="0" applyNumberFormat="1"/>
    <xf numFmtId="43" fontId="0" fillId="0" borderId="0" xfId="0" applyNumberFormat="1" applyFill="1"/>
    <xf numFmtId="0" fontId="7" fillId="0" borderId="0" xfId="5"/>
    <xf numFmtId="3" fontId="7" fillId="0" borderId="0" xfId="5" applyNumberFormat="1"/>
    <xf numFmtId="0" fontId="5" fillId="0" borderId="0" xfId="5" applyFont="1" applyAlignment="1">
      <alignment horizontal="center"/>
    </xf>
    <xf numFmtId="0" fontId="7" fillId="0" borderId="0" xfId="5" applyAlignment="1">
      <alignment horizontal="left"/>
    </xf>
    <xf numFmtId="0" fontId="7" fillId="0" borderId="0" xfId="5" applyAlignment="1">
      <alignment horizontal="left" indent="1"/>
    </xf>
    <xf numFmtId="0" fontId="7" fillId="0" borderId="0" xfId="5" applyAlignment="1">
      <alignment horizontal="left" indent="2"/>
    </xf>
    <xf numFmtId="4" fontId="7" fillId="0" borderId="0" xfId="5" applyNumberFormat="1"/>
    <xf numFmtId="3" fontId="7" fillId="0" borderId="0" xfId="5" applyNumberFormat="1" applyAlignment="1">
      <alignment horizontal="center"/>
    </xf>
    <xf numFmtId="0" fontId="7" fillId="0" borderId="7" xfId="5" applyBorder="1"/>
    <xf numFmtId="0" fontId="7" fillId="0" borderId="0" xfId="5" applyAlignment="1">
      <alignment horizontal="center"/>
    </xf>
    <xf numFmtId="0" fontId="6" fillId="0" borderId="8" xfId="5" applyFont="1" applyBorder="1" applyAlignment="1">
      <alignment horizontal="center"/>
    </xf>
    <xf numFmtId="0" fontId="6" fillId="0" borderId="9" xfId="5" applyFont="1" applyBorder="1" applyAlignment="1">
      <alignment horizontal="center"/>
    </xf>
    <xf numFmtId="0" fontId="6" fillId="0" borderId="10" xfId="5" applyFont="1" applyBorder="1" applyAlignment="1">
      <alignment horizontal="center"/>
    </xf>
    <xf numFmtId="3" fontId="6" fillId="0" borderId="11" xfId="5" applyNumberFormat="1" applyFont="1" applyBorder="1" applyAlignment="1">
      <alignment horizontal="center"/>
    </xf>
    <xf numFmtId="3" fontId="6" fillId="0" borderId="12" xfId="5" applyNumberFormat="1" applyFont="1" applyBorder="1" applyAlignment="1">
      <alignment horizontal="center"/>
    </xf>
    <xf numFmtId="3" fontId="6" fillId="0" borderId="13" xfId="5" applyNumberFormat="1" applyFont="1" applyBorder="1" applyAlignment="1">
      <alignment horizontal="center"/>
    </xf>
    <xf numFmtId="0" fontId="7" fillId="0" borderId="14" xfId="5" applyBorder="1" applyAlignment="1">
      <alignment horizontal="center"/>
    </xf>
    <xf numFmtId="0" fontId="7" fillId="0" borderId="15" xfId="5" applyBorder="1" applyAlignment="1">
      <alignment horizontal="center"/>
    </xf>
    <xf numFmtId="0" fontId="7" fillId="0" borderId="16" xfId="5" applyBorder="1" applyAlignment="1">
      <alignment horizontal="center"/>
    </xf>
    <xf numFmtId="0" fontId="7" fillId="0" borderId="17" xfId="5" applyBorder="1" applyAlignment="1">
      <alignment horizontal="center"/>
    </xf>
    <xf numFmtId="0" fontId="7" fillId="0" borderId="18" xfId="5" applyBorder="1" applyAlignment="1">
      <alignment horizontal="center"/>
    </xf>
    <xf numFmtId="0" fontId="7" fillId="0" borderId="19" xfId="5" applyBorder="1" applyAlignment="1">
      <alignment horizontal="center"/>
    </xf>
    <xf numFmtId="1" fontId="7" fillId="0" borderId="18" xfId="5" applyNumberFormat="1" applyBorder="1" applyAlignment="1">
      <alignment horizontal="center"/>
    </xf>
    <xf numFmtId="3" fontId="7" fillId="0" borderId="18" xfId="5" applyNumberFormat="1" applyBorder="1" applyAlignment="1">
      <alignment horizontal="center"/>
    </xf>
    <xf numFmtId="3" fontId="8" fillId="0" borderId="0" xfId="5" applyNumberFormat="1" applyFont="1" applyAlignment="1">
      <alignment horizontal="center"/>
    </xf>
    <xf numFmtId="1" fontId="8" fillId="0" borderId="17" xfId="5" applyNumberFormat="1" applyFont="1" applyBorder="1" applyAlignment="1">
      <alignment horizontal="center"/>
    </xf>
    <xf numFmtId="3" fontId="7" fillId="0" borderId="19" xfId="5" applyNumberFormat="1" applyBorder="1" applyAlignment="1">
      <alignment horizontal="center"/>
    </xf>
    <xf numFmtId="3" fontId="9" fillId="0" borderId="0" xfId="5" applyNumberFormat="1" applyFont="1" applyAlignment="1">
      <alignment horizontal="center"/>
    </xf>
    <xf numFmtId="1" fontId="9" fillId="0" borderId="17" xfId="5" applyNumberFormat="1" applyFont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18" xfId="5" applyFont="1" applyBorder="1" applyAlignment="1">
      <alignment horizontal="center"/>
    </xf>
    <xf numFmtId="1" fontId="7" fillId="0" borderId="17" xfId="5" applyNumberFormat="1" applyBorder="1" applyAlignment="1">
      <alignment horizontal="center"/>
    </xf>
    <xf numFmtId="0" fontId="8" fillId="0" borderId="0" xfId="5" applyFont="1" applyAlignment="1">
      <alignment horizontal="center"/>
    </xf>
    <xf numFmtId="0" fontId="8" fillId="0" borderId="17" xfId="5" applyFont="1" applyBorder="1" applyAlignment="1">
      <alignment horizontal="center"/>
    </xf>
    <xf numFmtId="0" fontId="7" fillId="0" borderId="11" xfId="5" applyBorder="1" applyAlignment="1">
      <alignment horizontal="center"/>
    </xf>
    <xf numFmtId="0" fontId="7" fillId="0" borderId="12" xfId="5" applyBorder="1" applyAlignment="1">
      <alignment horizontal="center"/>
    </xf>
    <xf numFmtId="0" fontId="7" fillId="0" borderId="13" xfId="5" applyBorder="1" applyAlignment="1">
      <alignment horizontal="center"/>
    </xf>
    <xf numFmtId="1" fontId="7" fillId="0" borderId="0" xfId="5" applyNumberFormat="1" applyAlignment="1">
      <alignment horizontal="center"/>
    </xf>
  </cellXfs>
  <cellStyles count="6">
    <cellStyle name="Comma 10 6" xfId="1" xr:uid="{52006BFE-9059-45E3-99D4-20161C221BFD}"/>
    <cellStyle name="Comma 2" xfId="2" xr:uid="{3F92C62A-CD5B-47EB-9B8B-455244283276}"/>
    <cellStyle name="Normal" xfId="0" builtinId="0"/>
    <cellStyle name="Normal 2" xfId="4" xr:uid="{322B5578-70A2-49B4-BDE9-59B157BE6687}"/>
    <cellStyle name="Normal 3" xfId="5" xr:uid="{04FF090C-67A9-49A5-9C6F-82FB39D97D16}"/>
    <cellStyle name="Normal 4" xfId="3" xr:uid="{63346048-F296-4B76-9910-8DDE93AB12C6}"/>
  </cellStyles>
  <dxfs count="11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90" Type="http://schemas.openxmlformats.org/officeDocument/2006/relationships/calcChain" Target="calcChain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Austin.Efenovwe\Local%20Settings\Temporary%20Internet%20Files\PEA_List_BP07_Project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MOD%20Extracts_05Jul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Babafemi.Otubanjo\AppData\Local\Microsoft\Windows\Temporary%20Internet%20Files\Content.Outlook\0LGX13BK\Final%20B1%20Hierarchy%20-UIG-%20GoLive_2010-07-03_V02EB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TAJUDE~1.ONA\OTLocal\EPAFRI~3\Workbin\1148EEB.R.O\BP11G%20IPSC%20&amp;%20Prod%2022Aug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Kikelomo.Afolabi\Local%20Settings\Temporary%20Internet%20Files\OLK119\PEA_List_BP07_Project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sbery.Ogofia/Desktop/BUSINESS%20IMPROVEMENT/2020/FCF%20Computations/00%20General%20Folder/SPDC%20OP19%20(2020)%20Facility%20Targets_Edi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  <sheetName val="Summary_Cash_Flow17"/>
      <sheetName val="PV_Table17"/>
      <sheetName val="Expanded_Cash_Flow17"/>
      <sheetName val="Pre-Tax_Cash_Flow17"/>
      <sheetName val="Government_Take_Cash_Flow17"/>
      <sheetName val="Standard_Cash_Flow17"/>
      <sheetName val="Company_Corporation_Tax17"/>
      <sheetName val="Company_Special_Tax17"/>
      <sheetName val="Field_Interests17"/>
      <sheetName val="Company_Offsets17"/>
      <sheetName val="Summary_Valuation17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3">
          <cell r="C3">
            <v>0.36499999999999999</v>
          </cell>
        </row>
      </sheetData>
      <sheetData sheetId="50">
        <row r="1">
          <cell r="C1" t="str">
            <v>Fortum</v>
          </cell>
        </row>
      </sheetData>
      <sheetData sheetId="51">
        <row r="1">
          <cell r="C1" t="str">
            <v>Fortum</v>
          </cell>
        </row>
      </sheetData>
      <sheetData sheetId="52">
        <row r="1">
          <cell r="C1" t="str">
            <v>Fortum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C1" t="str">
            <v>Fortum</v>
          </cell>
        </row>
      </sheetData>
      <sheetData sheetId="62">
        <row r="1">
          <cell r="C1" t="str">
            <v>Fortum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>
        <row r="1">
          <cell r="C1" t="str">
            <v>Fortum</v>
          </cell>
        </row>
      </sheetData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  <sheetData sheetId="205">
        <row r="1">
          <cell r="C1" t="str">
            <v>Fortum</v>
          </cell>
        </row>
      </sheetData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  <sheetName val="Data_Entry"/>
      <sheetName val="Automated_Balance_Sheet"/>
      <sheetName val="Assoc_Coy_PMaster_Data"/>
      <sheetName val="Group_Coy_PMaster_Data"/>
      <sheetName val="Automated_Profit_&amp;_Loss"/>
      <sheetName val="Automated_Cashflow"/>
      <sheetName val="Auto_Volumes_and_Supplementary"/>
      <sheetName val="Sheet1"/>
      <sheetName val="Data_Entry3"/>
      <sheetName val="Automated_Profit_&amp;_Loss3"/>
      <sheetName val="Automated_Balance_Sheet3"/>
      <sheetName val="Automated_Cashflow3"/>
      <sheetName val="Auto_Volumes_and_Supplementary3"/>
      <sheetName val="Assoc_Coy_PMaster_Data3"/>
      <sheetName val="Group_Coy_PMaster_Data3"/>
      <sheetName val="Data_Entry2"/>
      <sheetName val="Automated_Profit_&amp;_Loss2"/>
      <sheetName val="Automated_Balance_Sheet2"/>
      <sheetName val="Automated_Cashflow2"/>
      <sheetName val="Auto_Volumes_and_Supplementary2"/>
      <sheetName val="Assoc_Coy_PMaster_Data2"/>
      <sheetName val="Group_Coy_PMaster_Data2"/>
      <sheetName val="Data_Entry4"/>
      <sheetName val="Automated_Profit_&amp;_Loss4"/>
      <sheetName val="Automated_Balance_Sheet4"/>
      <sheetName val="Automated_Cashflow4"/>
      <sheetName val="Auto_Volumes_and_Supplementary4"/>
      <sheetName val="Assoc_Coy_PMaster_Data4"/>
      <sheetName val="Group_Coy_PMaster_Data4"/>
      <sheetName val="Data_Entry5"/>
      <sheetName val="Automated_Profit_&amp;_Loss5"/>
      <sheetName val="Automated_Balance_Sheet5"/>
      <sheetName val="Automated_Cashflow5"/>
      <sheetName val="Auto_Volumes_and_Supplementary5"/>
      <sheetName val="Assoc_Coy_PMaster_Data5"/>
      <sheetName val="Group_Coy_PMaster_Data5"/>
      <sheetName val="Data_Entry6"/>
      <sheetName val="Automated_Profit_&amp;_Loss6"/>
      <sheetName val="Automated_Balance_Sheet6"/>
      <sheetName val="Automated_Cashflow6"/>
      <sheetName val="Auto_Volumes_and_Supplementary6"/>
      <sheetName val="Assoc_Coy_PMaster_Data6"/>
      <sheetName val="Group_Coy_PMaster_Data6"/>
      <sheetName val="Data_Entry7"/>
      <sheetName val="Automated_Profit_&amp;_Loss7"/>
      <sheetName val="Automated_Balance_Sheet7"/>
      <sheetName val="Automated_Cashflow7"/>
      <sheetName val="Auto_Volumes_and_Supplementary7"/>
      <sheetName val="Assoc_Coy_PMaster_Data7"/>
      <sheetName val="Group_Coy_PMaster_Data7"/>
      <sheetName val="Data_Entry8"/>
      <sheetName val="Automated_Profit_&amp;_Loss8"/>
      <sheetName val="Automated_Balance_Sheet8"/>
      <sheetName val="Automated_Cashflow8"/>
      <sheetName val="Auto_Volumes_and_Supplementary8"/>
      <sheetName val="Assoc_Coy_PMaster_Data8"/>
      <sheetName val="Group_Coy_PMaster_Data8"/>
      <sheetName val="Group_Coy_PMaster_Data9"/>
      <sheetName val="Automated_Profit_&amp;_Loss9"/>
      <sheetName val="Data_Entry9"/>
      <sheetName val="Assoc_Coy_PMaster_Data9"/>
      <sheetName val="Automated_Balance_Sheet9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>
        <row r="6">
          <cell r="D6">
            <v>0</v>
          </cell>
        </row>
      </sheetData>
      <sheetData sheetId="16">
        <row r="6">
          <cell r="D6">
            <v>0</v>
          </cell>
        </row>
      </sheetData>
      <sheetData sheetId="17">
        <row r="6">
          <cell r="D6">
            <v>0</v>
          </cell>
        </row>
      </sheetData>
      <sheetData sheetId="18">
        <row r="6">
          <cell r="D6">
            <v>0</v>
          </cell>
        </row>
      </sheetData>
      <sheetData sheetId="19">
        <row r="6">
          <cell r="D6">
            <v>0</v>
          </cell>
        </row>
      </sheetData>
      <sheetData sheetId="20">
        <row r="6">
          <cell r="D6">
            <v>0</v>
          </cell>
        </row>
      </sheetData>
      <sheetData sheetId="21">
        <row r="6">
          <cell r="D6">
            <v>0</v>
          </cell>
        </row>
      </sheetData>
      <sheetData sheetId="22">
        <row r="6">
          <cell r="D6">
            <v>0</v>
          </cell>
        </row>
      </sheetData>
      <sheetData sheetId="23">
        <row r="6">
          <cell r="D6">
            <v>0</v>
          </cell>
        </row>
      </sheetData>
      <sheetData sheetId="24">
        <row r="6">
          <cell r="D6">
            <v>0</v>
          </cell>
        </row>
      </sheetData>
      <sheetData sheetId="25">
        <row r="6">
          <cell r="D6">
            <v>0</v>
          </cell>
        </row>
      </sheetData>
      <sheetData sheetId="26" refreshError="1"/>
      <sheetData sheetId="27">
        <row r="6">
          <cell r="D6">
            <v>0</v>
          </cell>
        </row>
      </sheetData>
      <sheetData sheetId="28">
        <row r="6">
          <cell r="D6">
            <v>0</v>
          </cell>
        </row>
      </sheetData>
      <sheetData sheetId="29">
        <row r="6">
          <cell r="D6">
            <v>0</v>
          </cell>
        </row>
      </sheetData>
      <sheetData sheetId="30">
        <row r="6">
          <cell r="D6">
            <v>0</v>
          </cell>
        </row>
      </sheetData>
      <sheetData sheetId="31">
        <row r="6">
          <cell r="D6">
            <v>0</v>
          </cell>
        </row>
      </sheetData>
      <sheetData sheetId="32">
        <row r="6">
          <cell r="D6">
            <v>0</v>
          </cell>
        </row>
      </sheetData>
      <sheetData sheetId="33">
        <row r="6">
          <cell r="D6">
            <v>0</v>
          </cell>
        </row>
      </sheetData>
      <sheetData sheetId="34">
        <row r="6">
          <cell r="D6">
            <v>0</v>
          </cell>
        </row>
      </sheetData>
      <sheetData sheetId="35">
        <row r="6">
          <cell r="D6">
            <v>0</v>
          </cell>
        </row>
      </sheetData>
      <sheetData sheetId="36">
        <row r="6">
          <cell r="D6">
            <v>0</v>
          </cell>
        </row>
      </sheetData>
      <sheetData sheetId="37"/>
      <sheetData sheetId="38"/>
      <sheetData sheetId="39"/>
      <sheetData sheetId="40">
        <row r="6">
          <cell r="D6">
            <v>0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Sheet15"/>
      <sheetName val="Control Panel"/>
      <sheetName val="PAYROLL"/>
      <sheetName val="2006_FA_SCHEDULE1"/>
      <sheetName val="Report_Summary1"/>
      <sheetName val="Pension_Report1"/>
      <sheetName val="2006_FA_SCHEDULE2"/>
      <sheetName val="Report_Summary2"/>
      <sheetName val="Pension_Report2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Projects numbers"/>
      <sheetName val="2006_FA_SCHEDULE5"/>
      <sheetName val="Report_Summary5"/>
      <sheetName val="Pension_Report5"/>
      <sheetName val="NGC-AGOT - FEB'18"/>
      <sheetName val="NPDC-FEB'18"/>
      <sheetName val="NPDC-December 2017"/>
      <sheetName val="TOTAL_Qtrly_Incentive2"/>
      <sheetName val="TOTAL_Qtrly_Incentive1"/>
      <sheetName val="TOTAL_Qtrly_Incentive3"/>
      <sheetName val="Control_Panel3"/>
      <sheetName val="TB_Jun043"/>
      <sheetName val="Projects_numbers3"/>
      <sheetName val="Control_Panel1"/>
      <sheetName val="WNL_(2)1"/>
      <sheetName val="TB_Jun041"/>
      <sheetName val="Projects_numbers1"/>
      <sheetName val="Control_Panel"/>
      <sheetName val="WNL_(2)"/>
      <sheetName val="Projects_numbers"/>
      <sheetName val="Control_Panel2"/>
      <sheetName val="WNL_(2)2"/>
      <sheetName val="TB_Jun042"/>
      <sheetName val="Projects_numbers2"/>
      <sheetName val="2006_FA_SCHEDULE13"/>
      <sheetName val="Report_Summary13"/>
      <sheetName val="Pension_Report13"/>
      <sheetName val="TOTAL_Qtrly_Incentive12"/>
      <sheetName val="Control_Panel12"/>
      <sheetName val="WNL_(2)12"/>
      <sheetName val="TB_Jun0412"/>
      <sheetName val="Projects_numbers12"/>
      <sheetName val="TOTAL_Qtrly_Incentive4"/>
      <sheetName val="Control_Panel4"/>
      <sheetName val="WNL_(2)4"/>
      <sheetName val="TB_Jun044"/>
      <sheetName val="Projects_numbers4"/>
      <sheetName val="2006_FA_SCHEDULE6"/>
      <sheetName val="Report_Summary6"/>
      <sheetName val="Pension_Report6"/>
      <sheetName val="TOTAL_Qtrly_Incentive5"/>
      <sheetName val="Control_Panel5"/>
      <sheetName val="WNL_(2)5"/>
      <sheetName val="TB_Jun045"/>
      <sheetName val="Projects_numbers5"/>
      <sheetName val="2006_FA_SCHEDULE7"/>
      <sheetName val="Report_Summary7"/>
      <sheetName val="Pension_Report7"/>
      <sheetName val="TOTAL_Qtrly_Incentive6"/>
      <sheetName val="Control_Panel6"/>
      <sheetName val="WNL_(2)6"/>
      <sheetName val="TB_Jun046"/>
      <sheetName val="Projects_numbers6"/>
      <sheetName val="2006_FA_SCHEDULE8"/>
      <sheetName val="Report_Summary8"/>
      <sheetName val="Pension_Report8"/>
      <sheetName val="TOTAL_Qtrly_Incentive7"/>
      <sheetName val="Control_Panel7"/>
      <sheetName val="WNL_(2)7"/>
      <sheetName val="TB_Jun047"/>
      <sheetName val="Projects_numbers7"/>
      <sheetName val="2006_FA_SCHEDULE11"/>
      <sheetName val="Report_Summary11"/>
      <sheetName val="Pension_Report11"/>
      <sheetName val="TOTAL_Qtrly_Incentive10"/>
      <sheetName val="Control_Panel10"/>
      <sheetName val="WNL_(2)10"/>
      <sheetName val="TB_Jun0410"/>
      <sheetName val="Projects_numbers10"/>
      <sheetName val="2006_FA_SCHEDULE9"/>
      <sheetName val="Report_Summary9"/>
      <sheetName val="Pension_Report9"/>
      <sheetName val="TOTAL_Qtrly_Incentive8"/>
      <sheetName val="Control_Panel8"/>
      <sheetName val="WNL_(2)8"/>
      <sheetName val="TB_Jun048"/>
      <sheetName val="Projects_numbers8"/>
      <sheetName val="2006_FA_SCHEDULE10"/>
      <sheetName val="Report_Summary10"/>
      <sheetName val="Pension_Report10"/>
      <sheetName val="TOTAL_Qtrly_Incentive9"/>
      <sheetName val="Control_Panel9"/>
      <sheetName val="WNL_(2)9"/>
      <sheetName val="TB_Jun049"/>
      <sheetName val="Projects_numbers9"/>
      <sheetName val="2006_FA_SCHEDULE12"/>
      <sheetName val="Report_Summary12"/>
      <sheetName val="Pension_Report12"/>
      <sheetName val="TOTAL_Qtrly_Incentive11"/>
      <sheetName val="Control_Panel11"/>
      <sheetName val="WNL_(2)11"/>
      <sheetName val="TB_Jun0411"/>
      <sheetName val="Projects_numbers11"/>
      <sheetName val="2006_FA_SCHEDULE14"/>
      <sheetName val="Report_Summary14"/>
      <sheetName val="Pension_Report14"/>
      <sheetName val="TOTAL_Qtrly_Incentive13"/>
      <sheetName val="Control_Panel13"/>
      <sheetName val="WNL_(2)13"/>
      <sheetName val="TB_Jun0413"/>
      <sheetName val="Projects_numbers13"/>
      <sheetName val="2006_FA_SCHEDULE15"/>
      <sheetName val="Report_Summary15"/>
      <sheetName val="Pension_Report15"/>
      <sheetName val="TOTAL_Qtrly_Incentive14"/>
      <sheetName val="Control_Panel14"/>
      <sheetName val="WNL_(2)14"/>
      <sheetName val="TB_Jun0414"/>
      <sheetName val="Projects_numbers14"/>
      <sheetName val="2006_FA_SCHEDULE16"/>
      <sheetName val="Report_Summary16"/>
      <sheetName val="Pension_Report16"/>
      <sheetName val="TOTAL_Qtrly_Incentive15"/>
      <sheetName val="Control_Panel15"/>
      <sheetName val="WNL_(2)15"/>
      <sheetName val="TB_Jun0415"/>
      <sheetName val="Projects_numbers15"/>
      <sheetName val="2006_FA_SCHEDULE17"/>
      <sheetName val="Report_Summary17"/>
      <sheetName val="Pension_Report17"/>
      <sheetName val="TOTAL_Qtrly_Incentive16"/>
      <sheetName val="Control_Panel16"/>
      <sheetName val="WNL_(2)16"/>
      <sheetName val="TB_Jun0416"/>
      <sheetName val="Projects_numbers16"/>
      <sheetName val="2006_FA_SCHEDULE31"/>
      <sheetName val="Report_Summary31"/>
      <sheetName val="Pension_Report31"/>
      <sheetName val="TOTAL_Qtrly_Incentive30"/>
      <sheetName val="Control_Panel30"/>
      <sheetName val="WNL_(2)30"/>
      <sheetName val="TB_Jun0430"/>
      <sheetName val="Projects_numbers30"/>
      <sheetName val="2006_FA_SCHEDULE18"/>
      <sheetName val="Report_Summary18"/>
      <sheetName val="Pension_Report18"/>
      <sheetName val="TOTAL_Qtrly_Incentive17"/>
      <sheetName val="Control_Panel17"/>
      <sheetName val="WNL_(2)17"/>
      <sheetName val="TB_Jun0417"/>
      <sheetName val="Projects_numbers17"/>
      <sheetName val="2006_FA_SCHEDULE21"/>
      <sheetName val="Report_Summary21"/>
      <sheetName val="Pension_Report21"/>
      <sheetName val="TOTAL_Qtrly_Incentive20"/>
      <sheetName val="Control_Panel20"/>
      <sheetName val="WNL_(2)20"/>
      <sheetName val="TB_Jun0420"/>
      <sheetName val="Projects_numbers20"/>
      <sheetName val="2006_FA_SCHEDULE20"/>
      <sheetName val="Report_Summary20"/>
      <sheetName val="Pension_Report20"/>
      <sheetName val="TOTAL_Qtrly_Incentive19"/>
      <sheetName val="Control_Panel19"/>
      <sheetName val="WNL_(2)19"/>
      <sheetName val="TB_Jun0419"/>
      <sheetName val="Projects_numbers19"/>
      <sheetName val="2006_FA_SCHEDULE19"/>
      <sheetName val="Report_Summary19"/>
      <sheetName val="Pension_Report19"/>
      <sheetName val="TOTAL_Qtrly_Incentive18"/>
      <sheetName val="Control_Panel18"/>
      <sheetName val="WNL_(2)18"/>
      <sheetName val="TB_Jun0418"/>
      <sheetName val="Projects_numbers18"/>
      <sheetName val="2006_FA_SCHEDULE22"/>
      <sheetName val="Report_Summary22"/>
      <sheetName val="Pension_Report22"/>
      <sheetName val="TOTAL_Qtrly_Incentive21"/>
      <sheetName val="Control_Panel21"/>
      <sheetName val="WNL_(2)21"/>
      <sheetName val="TB_Jun0421"/>
      <sheetName val="Projects_numbers21"/>
      <sheetName val="2006_FA_SCHEDULE28"/>
      <sheetName val="Report_Summary28"/>
      <sheetName val="Pension_Report28"/>
      <sheetName val="TOTAL_Qtrly_Incentive27"/>
      <sheetName val="Control_Panel27"/>
      <sheetName val="WNL_(2)27"/>
      <sheetName val="TB_Jun0427"/>
      <sheetName val="Projects_numbers27"/>
      <sheetName val="2006_FA_SCHEDULE23"/>
      <sheetName val="Report_Summary23"/>
      <sheetName val="Pension_Report23"/>
      <sheetName val="TOTAL_Qtrly_Incentive22"/>
      <sheetName val="Control_Panel22"/>
      <sheetName val="WNL_(2)22"/>
      <sheetName val="TB_Jun0422"/>
      <sheetName val="Projects_numbers22"/>
      <sheetName val="2006_FA_SCHEDULE24"/>
      <sheetName val="Report_Summary24"/>
      <sheetName val="Pension_Report24"/>
      <sheetName val="TOTAL_Qtrly_Incentive23"/>
      <sheetName val="Control_Panel23"/>
      <sheetName val="WNL_(2)23"/>
      <sheetName val="TB_Jun0423"/>
      <sheetName val="Projects_numbers23"/>
      <sheetName val="2006_FA_SCHEDULE25"/>
      <sheetName val="Report_Summary25"/>
      <sheetName val="Pension_Report25"/>
      <sheetName val="TOTAL_Qtrly_Incentive24"/>
      <sheetName val="Control_Panel24"/>
      <sheetName val="WNL_(2)24"/>
      <sheetName val="TB_Jun0424"/>
      <sheetName val="Projects_numbers24"/>
      <sheetName val="2006_FA_SCHEDULE26"/>
      <sheetName val="Report_Summary26"/>
      <sheetName val="Pension_Report26"/>
      <sheetName val="TOTAL_Qtrly_Incentive25"/>
      <sheetName val="Control_Panel25"/>
      <sheetName val="WNL_(2)25"/>
      <sheetName val="TB_Jun0425"/>
      <sheetName val="Projects_numbers25"/>
      <sheetName val="2006_FA_SCHEDULE27"/>
      <sheetName val="Report_Summary27"/>
      <sheetName val="Pension_Report27"/>
      <sheetName val="TOTAL_Qtrly_Incentive26"/>
      <sheetName val="Control_Panel26"/>
      <sheetName val="WNL_(2)26"/>
      <sheetName val="TB_Jun0426"/>
      <sheetName val="Projects_numbers26"/>
      <sheetName val="2006_FA_SCHEDULE29"/>
      <sheetName val="Report_Summary29"/>
      <sheetName val="Pension_Report29"/>
      <sheetName val="TOTAL_Qtrly_Incentive28"/>
      <sheetName val="Control_Panel28"/>
      <sheetName val="WNL_(2)28"/>
      <sheetName val="TB_Jun0428"/>
      <sheetName val="Projects_numbers28"/>
      <sheetName val="2006_FA_SCHEDULE30"/>
      <sheetName val="Report_Summary30"/>
      <sheetName val="Pension_Report30"/>
      <sheetName val="TOTAL_Qtrly_Incentive29"/>
      <sheetName val="Control_Panel29"/>
      <sheetName val="WNL_(2)29"/>
      <sheetName val="TB_Jun0429"/>
      <sheetName val="Projects_numbers29"/>
      <sheetName val="2006_FA_SCHEDULE32"/>
      <sheetName val="Report_Summary32"/>
      <sheetName val="Pension_Report32"/>
      <sheetName val="TOTAL_Qtrly_Incentive31"/>
      <sheetName val="Control_Panel31"/>
      <sheetName val="WNL_(2)31"/>
      <sheetName val="TB_Jun0431"/>
      <sheetName val="Projects_numbers31"/>
      <sheetName val="2006_FA_SCHEDULE33"/>
      <sheetName val="Report_Summary33"/>
      <sheetName val="Pension_Report33"/>
      <sheetName val="TOTAL_Qtrly_Incentive32"/>
      <sheetName val="Control_Panel32"/>
      <sheetName val="WNL_(2)32"/>
      <sheetName val="TB_Jun0432"/>
      <sheetName val="Projects_numbers32"/>
      <sheetName val="2006_FA_SCHEDULE36"/>
      <sheetName val="Report_Summary36"/>
      <sheetName val="Pension_Report36"/>
      <sheetName val="TOTAL_Qtrly_Incentive35"/>
      <sheetName val="Control_Panel35"/>
      <sheetName val="WNL_(2)35"/>
      <sheetName val="TB_Jun0435"/>
      <sheetName val="Projects_numbers35"/>
      <sheetName val="2006_FA_SCHEDULE34"/>
      <sheetName val="Report_Summary34"/>
      <sheetName val="Pension_Report34"/>
      <sheetName val="TOTAL_Qtrly_Incentive33"/>
      <sheetName val="Control_Panel33"/>
      <sheetName val="WNL_(2)33"/>
      <sheetName val="TB_Jun0433"/>
      <sheetName val="Projects_numbers33"/>
      <sheetName val="2006_FA_SCHEDULE35"/>
      <sheetName val="Report_Summary35"/>
      <sheetName val="Pension_Report35"/>
      <sheetName val="TOTAL_Qtrly_Incentive34"/>
      <sheetName val="Control_Panel34"/>
      <sheetName val="WNL_(2)34"/>
      <sheetName val="TB_Jun0434"/>
      <sheetName val="Projects_numbers34"/>
      <sheetName val="2006_FA_SCHEDULE37"/>
      <sheetName val="Report_Summary37"/>
      <sheetName val="Pension_Report37"/>
      <sheetName val="TOTAL_Qtrly_Incentive36"/>
      <sheetName val="Control_Panel36"/>
      <sheetName val="WNL_(2)36"/>
      <sheetName val="TB_Jun0436"/>
      <sheetName val="Projects_numbers36"/>
      <sheetName val="2006_FA_SCHEDULE38"/>
      <sheetName val="Report_Summary38"/>
      <sheetName val="Pension_Report38"/>
      <sheetName val="TOTAL_Qtrly_Incentive37"/>
      <sheetName val="Control_Panel37"/>
      <sheetName val="WNL_(2)37"/>
      <sheetName val="TB_Jun0437"/>
      <sheetName val="Projects_numbers37"/>
      <sheetName val="2006_FA_SCHEDULE39"/>
      <sheetName val="Report_Summary39"/>
      <sheetName val="Pension_Report39"/>
      <sheetName val="TOTAL_Qtrly_Incentive38"/>
      <sheetName val="Control_Panel38"/>
      <sheetName val="WNL_(2)38"/>
      <sheetName val="TB_Jun0438"/>
      <sheetName val="Projects_numbers38"/>
      <sheetName val="2006_FA_SCHEDULE40"/>
      <sheetName val="Report_Summary40"/>
      <sheetName val="Pension_Report40"/>
      <sheetName val="TOTAL_Qtrly_Incentive39"/>
      <sheetName val="Control_Panel39"/>
      <sheetName val="WNL_(2)39"/>
      <sheetName val="TB_Jun0439"/>
      <sheetName val="Projects_numbers39"/>
      <sheetName val="Module1\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  <sheetName val="Budget_Data_(2)6"/>
      <sheetName val="AP_ACCRUALS6"/>
      <sheetName val="Sheet1_(3)6"/>
      <sheetName val="Budget_Data6"/>
      <sheetName val="Sheet1_(2)6"/>
      <sheetName val="Exp_List6"/>
      <sheetName val="BASE_DATABASE6"/>
      <sheetName val="comm_final6"/>
      <sheetName val="for_PDD6"/>
      <sheetName val="AWARDED_(2)6"/>
      <sheetName val="OPEX_Forecast_Inputs6"/>
      <sheetName val="Budget_Data_(2)4"/>
      <sheetName val="AP_ACCRUALS4"/>
      <sheetName val="Sheet1_(3)4"/>
      <sheetName val="Budget_Data4"/>
      <sheetName val="Sheet1_(2)4"/>
      <sheetName val="Exp_List4"/>
      <sheetName val="BASE_DATABASE4"/>
      <sheetName val="comm_final4"/>
      <sheetName val="for_PDD4"/>
      <sheetName val="AWARDED_(2)4"/>
      <sheetName val="OPEX_Forecast_Inputs4"/>
      <sheetName val="Budget_Data_(2)5"/>
      <sheetName val="AP_ACCRUALS5"/>
      <sheetName val="Sheet1_(3)5"/>
      <sheetName val="Budget_Data5"/>
      <sheetName val="Sheet1_(2)5"/>
      <sheetName val="Exp_List5"/>
      <sheetName val="BASE_DATABASE5"/>
      <sheetName val="comm_final5"/>
      <sheetName val="for_PDD5"/>
      <sheetName val="AWARDED_(2)5"/>
      <sheetName val="OPEX_Forecast_Inputs5"/>
      <sheetName val="Budget_Data_(2)7"/>
      <sheetName val="AP_ACCRUALS7"/>
      <sheetName val="Sheet1_(3)7"/>
      <sheetName val="Budget_Data7"/>
      <sheetName val="Sheet1_(2)7"/>
      <sheetName val="Exp_List7"/>
      <sheetName val="BASE_DATABASE7"/>
      <sheetName val="comm_final7"/>
      <sheetName val="for_PDD7"/>
      <sheetName val="AWARDED_(2)7"/>
      <sheetName val="OPEX_Forecast_Inputs7"/>
      <sheetName val="Budget_Data_(2)8"/>
      <sheetName val="AP_ACCRUALS8"/>
      <sheetName val="Sheet1_(3)8"/>
      <sheetName val="Budget_Data8"/>
      <sheetName val="Sheet1_(2)8"/>
      <sheetName val="Exp_List8"/>
      <sheetName val="BASE_DATABASE8"/>
      <sheetName val="comm_final8"/>
      <sheetName val="for_PDD8"/>
      <sheetName val="AWARDED_(2)8"/>
      <sheetName val="OPEX_Forecast_Inputs8"/>
      <sheetName val="Budget_Data_(2)9"/>
      <sheetName val="AP_ACCRUALS9"/>
      <sheetName val="Sheet1_(3)9"/>
      <sheetName val="Budget_Data9"/>
      <sheetName val="Sheet1_(2)9"/>
      <sheetName val="Exp_List9"/>
      <sheetName val="BASE_DATABASE9"/>
      <sheetName val="comm_final9"/>
      <sheetName val="for_PDD9"/>
      <sheetName val="AWARDED_(2)9"/>
      <sheetName val="OPEX_Forecast_Inputs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>
        <row r="2">
          <cell r="A2" t="str">
            <v>Dispersant/ Absorbent L/S</v>
          </cell>
        </row>
      </sheetData>
      <sheetData sheetId="40">
        <row r="2">
          <cell r="A2" t="str">
            <v>Ark Towers Facilities Mtce &amp; Tea services</v>
          </cell>
        </row>
      </sheetData>
      <sheetData sheetId="41"/>
      <sheetData sheetId="42">
        <row r="2">
          <cell r="A2" t="str">
            <v>Dispersant/ Absorbent L/S</v>
          </cell>
        </row>
      </sheetData>
      <sheetData sheetId="43">
        <row r="2">
          <cell r="A2" t="str">
            <v>Ark Towers Facilities Mtce &amp; Tea services</v>
          </cell>
        </row>
      </sheetData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>
        <row r="2">
          <cell r="A2" t="str">
            <v>Dispersant/ Absorbent L/S</v>
          </cell>
        </row>
      </sheetData>
      <sheetData sheetId="51">
        <row r="2">
          <cell r="A2" t="str">
            <v>Ark Towers Facilities Mtce &amp; Tea services</v>
          </cell>
        </row>
      </sheetData>
      <sheetData sheetId="52"/>
      <sheetData sheetId="53">
        <row r="2">
          <cell r="A2" t="str">
            <v>Dispersant/ Absorbent L/S</v>
          </cell>
        </row>
      </sheetData>
      <sheetData sheetId="54">
        <row r="2">
          <cell r="A2" t="str">
            <v>Ark Towers Facilities Mtce &amp; Tea services</v>
          </cell>
        </row>
      </sheetData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>
        <row r="2">
          <cell r="A2" t="str">
            <v>Dispersant/ Absorbent L/S</v>
          </cell>
        </row>
      </sheetData>
      <sheetData sheetId="76"/>
      <sheetData sheetId="77">
        <row r="2">
          <cell r="A2" t="str">
            <v>Ark Towers Facilities Mtce &amp; Tea services</v>
          </cell>
        </row>
      </sheetData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2">
          <cell r="A2" t="str">
            <v>Dispersant/ Absorbent L/S</v>
          </cell>
        </row>
      </sheetData>
      <sheetData sheetId="98"/>
      <sheetData sheetId="99">
        <row r="2">
          <cell r="A2" t="str">
            <v>Ark Towers Facilities Mtce &amp; Tea services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2">
          <cell r="A2" t="str">
            <v>Dispersant/ Absorbent L/S</v>
          </cell>
        </row>
      </sheetData>
      <sheetData sheetId="109"/>
      <sheetData sheetId="110">
        <row r="2">
          <cell r="A2" t="str">
            <v>Ark Towers Facilities Mtce &amp; Tea services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>
        <row r="2">
          <cell r="A2" t="str">
            <v>Dispersant/ Absorbent L/S</v>
          </cell>
        </row>
      </sheetData>
      <sheetData sheetId="120"/>
      <sheetData sheetId="121">
        <row r="2">
          <cell r="A2" t="str">
            <v>Ark Towers Facilities Mtce &amp; Tea services</v>
          </cell>
        </row>
      </sheetData>
      <sheetData sheetId="122"/>
      <sheetData sheetId="123"/>
      <sheetData sheetId="124"/>
      <sheetData sheetId="125"/>
      <sheetData sheetId="126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  <sheetName val="2002_COMMITMENTS6"/>
      <sheetName val="Budget_Holder6"/>
      <sheetName val="EPBM_-_Activity_codes6"/>
      <sheetName val="asset_codes6"/>
      <sheetName val="Full_List6"/>
      <sheetName val="2002_COMMITMENTS4"/>
      <sheetName val="Budget_Holder4"/>
      <sheetName val="EPBM_-_Activity_codes4"/>
      <sheetName val="asset_codes4"/>
      <sheetName val="Full_List4"/>
      <sheetName val="2002_COMMITMENTS5"/>
      <sheetName val="Budget_Holder5"/>
      <sheetName val="EPBM_-_Activity_codes5"/>
      <sheetName val="asset_codes5"/>
      <sheetName val="Full_List5"/>
      <sheetName val="2002_COMMITMENTS7"/>
      <sheetName val="Budget_Holder7"/>
      <sheetName val="EPBM_-_Activity_codes7"/>
      <sheetName val="asset_codes7"/>
      <sheetName val="Full_List7"/>
      <sheetName val="2002_COMMITMENTS8"/>
      <sheetName val="Budget_Holder8"/>
      <sheetName val="EPBM_-_Activity_codes8"/>
      <sheetName val="asset_codes8"/>
      <sheetName val="Full_List8"/>
      <sheetName val="2002_COMMITMENTS9"/>
      <sheetName val="Budget_Holder9"/>
      <sheetName val="EPBM_-_Activity_codes9"/>
      <sheetName val="asset_codes9"/>
      <sheetName val="Full_List9"/>
      <sheetName val="2002_COMMITMENTS10"/>
      <sheetName val="Budget_Holder10"/>
      <sheetName val="EPBM_-_Activity_codes10"/>
      <sheetName val="asset_codes10"/>
      <sheetName val="Full_List10"/>
      <sheetName val="2002_COMMITMENTS14"/>
      <sheetName val="Budget_Holder14"/>
      <sheetName val="EPBM_-_Activity_codes14"/>
      <sheetName val="asset_codes14"/>
      <sheetName val="Full_List14"/>
      <sheetName val="2002_COMMITMENTS12"/>
      <sheetName val="Budget_Holder12"/>
      <sheetName val="EPBM_-_Activity_codes12"/>
      <sheetName val="asset_codes12"/>
      <sheetName val="Full_List12"/>
      <sheetName val="2002_COMMITMENTS11"/>
      <sheetName val="Budget_Holder11"/>
      <sheetName val="EPBM_-_Activity_codes11"/>
      <sheetName val="asset_codes11"/>
      <sheetName val="Full_List11"/>
      <sheetName val="2002_COMMITMENTS13"/>
      <sheetName val="Budget_Holder13"/>
      <sheetName val="EPBM_-_Activity_codes13"/>
      <sheetName val="asset_codes13"/>
      <sheetName val="Full_List13"/>
      <sheetName val="2002_COMMITMENTS15"/>
      <sheetName val="Budget_Holder15"/>
      <sheetName val="EPBM_-_Activity_codes15"/>
      <sheetName val="asset_codes15"/>
      <sheetName val="Full_List15"/>
      <sheetName val="2002_COMMITMENTS16"/>
      <sheetName val="Budget_Holder16"/>
      <sheetName val="EPBM_-_Activity_codes16"/>
      <sheetName val="asset_codes16"/>
      <sheetName val="Full_List16"/>
      <sheetName val="Inputs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Sheet1_(2)2"/>
      <sheetName val="EXP_PLAN2"/>
      <sheetName val="Accruals_mar032"/>
      <sheetName val="BUDGET_20032"/>
      <sheetName val="CD_Projects_od_20032"/>
      <sheetName val="LIST_STAFF2"/>
      <sheetName val="BALSHEET_TEMPLATE2"/>
      <sheetName val="LCY_BALSHEET_WKS2"/>
      <sheetName val="Accruals_2002_Dec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Sheet1_(2)3"/>
      <sheetName val="EXP_PLAN3"/>
      <sheetName val="Accruals_mar033"/>
      <sheetName val="BUDGET_20033"/>
      <sheetName val="CD_Projects_od_20033"/>
      <sheetName val="LIST_STAFF3"/>
      <sheetName val="BALSHEET_TEMPLATE3"/>
      <sheetName val="LCY_BALSHEET_WKS3"/>
      <sheetName val="Accruals_2002_Dec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>
        <row r="1">
          <cell r="A1" t="str">
            <v>Short Item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>
        <row r="1">
          <cell r="A1" t="str">
            <v>Short Item</v>
          </cell>
        </row>
      </sheetData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>
        <row r="1">
          <cell r="A1" t="str">
            <v>Short Item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/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/>
      <sheetData sheetId="93">
        <row r="1">
          <cell r="A1" t="str">
            <v>Short Item</v>
          </cell>
        </row>
      </sheetData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>
        <row r="1">
          <cell r="A1" t="str">
            <v>Short Item</v>
          </cell>
        </row>
      </sheetData>
      <sheetData sheetId="209">
        <row r="1">
          <cell r="A1" t="str">
            <v>Short Item</v>
          </cell>
        </row>
      </sheetData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  <sheetName val="2005_Gas_Targets_Revised1"/>
      <sheetName val="2005_GWP_Analysis1"/>
      <sheetName val="2005_GWP_LEE1"/>
      <sheetName val="Flares_Revision1"/>
      <sheetName val="2006_Gas_Targets_Revised1"/>
      <sheetName val="Tipo_Terzi1"/>
      <sheetName val="Dati_base1"/>
      <sheetName val="Tipo_Terzi"/>
      <sheetName val="Dati_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  <sheetName val="AWARDED_(2)6"/>
      <sheetName val="NOT_AWARDED_6"/>
      <sheetName val="BUDGET_VS_COMMITMENT_6"/>
      <sheetName val="For_Weekly_highlight_6"/>
      <sheetName val="2004_COMMITMENTS_6"/>
      <sheetName val="EC_Project6"/>
      <sheetName val="WALKER_Q_6"/>
      <sheetName val="YEKINI_M_6"/>
      <sheetName val="LIFTING_EQUIP_INSPECTN6"/>
      <sheetName val="CD_CA_Activities6"/>
      <sheetName val="approved_CD_CA_2004_budget6"/>
      <sheetName val="Contract_Staff_Salaries6"/>
      <sheetName val="Budget_2004_$2_0bn6"/>
      <sheetName val="Budget_2004@_$2_3bn6"/>
      <sheetName val="Input_16"/>
      <sheetName val="Input_36"/>
      <sheetName val="2004_Commitment6"/>
      <sheetName val="AWARDED_(2)4"/>
      <sheetName val="NOT_AWARDED_4"/>
      <sheetName val="BUDGET_VS_COMMITMENT_4"/>
      <sheetName val="For_Weekly_highlight_4"/>
      <sheetName val="2004_COMMITMENTS_4"/>
      <sheetName val="EC_Project4"/>
      <sheetName val="WALKER_Q_4"/>
      <sheetName val="YEKINI_M_4"/>
      <sheetName val="LIFTING_EQUIP_INSPECTN4"/>
      <sheetName val="CD_CA_Activities4"/>
      <sheetName val="approved_CD_CA_2004_budget4"/>
      <sheetName val="Contract_Staff_Salaries4"/>
      <sheetName val="Budget_2004_$2_0bn4"/>
      <sheetName val="Budget_2004@_$2_3bn4"/>
      <sheetName val="Input_14"/>
      <sheetName val="Input_34"/>
      <sheetName val="2004_Commitment4"/>
      <sheetName val="AWARDED_(2)5"/>
      <sheetName val="NOT_AWARDED_5"/>
      <sheetName val="BUDGET_VS_COMMITMENT_5"/>
      <sheetName val="For_Weekly_highlight_5"/>
      <sheetName val="2004_COMMITMENTS_5"/>
      <sheetName val="EC_Project5"/>
      <sheetName val="WALKER_Q_5"/>
      <sheetName val="YEKINI_M_5"/>
      <sheetName val="LIFTING_EQUIP_INSPECTN5"/>
      <sheetName val="CD_CA_Activities5"/>
      <sheetName val="approved_CD_CA_2004_budget5"/>
      <sheetName val="Contract_Staff_Salaries5"/>
      <sheetName val="Budget_2004_$2_0bn5"/>
      <sheetName val="Budget_2004@_$2_3bn5"/>
      <sheetName val="Input_15"/>
      <sheetName val="Input_35"/>
      <sheetName val="2004_Commitment5"/>
      <sheetName val="AWARDED_(2)7"/>
      <sheetName val="NOT_AWARDED_7"/>
      <sheetName val="BUDGET_VS_COMMITMENT_7"/>
      <sheetName val="For_Weekly_highlight_7"/>
      <sheetName val="2004_COMMITMENTS_7"/>
      <sheetName val="EC_Project7"/>
      <sheetName val="WALKER_Q_7"/>
      <sheetName val="YEKINI_M_7"/>
      <sheetName val="LIFTING_EQUIP_INSPECTN7"/>
      <sheetName val="CD_CA_Activities7"/>
      <sheetName val="approved_CD_CA_2004_budget7"/>
      <sheetName val="Contract_Staff_Salaries7"/>
      <sheetName val="Budget_2004_$2_0bn7"/>
      <sheetName val="Budget_2004@_$2_3bn7"/>
      <sheetName val="Input_17"/>
      <sheetName val="Input_37"/>
      <sheetName val="2004_Commitment7"/>
      <sheetName val="AWARDED_(2)8"/>
      <sheetName val="NOT_AWARDED_8"/>
      <sheetName val="BUDGET_VS_COMMITMENT_8"/>
      <sheetName val="For_Weekly_highlight_8"/>
      <sheetName val="2004_COMMITMENTS_8"/>
      <sheetName val="EC_Project8"/>
      <sheetName val="WALKER_Q_8"/>
      <sheetName val="YEKINI_M_8"/>
      <sheetName val="LIFTING_EQUIP_INSPECTN8"/>
      <sheetName val="CD_CA_Activities8"/>
      <sheetName val="approved_CD_CA_2004_budget8"/>
      <sheetName val="Contract_Staff_Salaries8"/>
      <sheetName val="Budget_2004_$2_0bn8"/>
      <sheetName val="Budget_2004@_$2_3bn8"/>
      <sheetName val="Input_18"/>
      <sheetName val="Input_38"/>
      <sheetName val="2004_Commitment8"/>
      <sheetName val="AWARDED_(2)9"/>
      <sheetName val="NOT_AWARDED_9"/>
      <sheetName val="BUDGET_VS_COMMITMENT_9"/>
      <sheetName val="For_Weekly_highlight_9"/>
      <sheetName val="2004_COMMITMENTS_9"/>
      <sheetName val="EC_Project9"/>
      <sheetName val="WALKER_Q_9"/>
      <sheetName val="YEKINI_M_9"/>
      <sheetName val="LIFTING_EQUIP_INSPECTN9"/>
      <sheetName val="CD_CA_Activities9"/>
      <sheetName val="approved_CD_CA_2004_budget9"/>
      <sheetName val="Contract_Staff_Salaries9"/>
      <sheetName val="Budget_2004_$2_0bn9"/>
      <sheetName val="Budget_2004@_$2_3bn9"/>
      <sheetName val="Input_19"/>
      <sheetName val="Input_39"/>
      <sheetName val="2004_Commitment9"/>
      <sheetName val="Analysis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>
        <row r="5">
          <cell r="A5" t="str">
            <v>Ark Towers Facilities Mtce &amp; Tea services</v>
          </cell>
        </row>
      </sheetData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>
        <row r="5">
          <cell r="A5" t="str">
            <v>Ark Towers Facilities Mtce &amp; Tea services</v>
          </cell>
        </row>
      </sheetData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5">
          <cell r="A5" t="str">
            <v>Ark Towers Facilities Mtce &amp; Tea services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>
        <row r="5">
          <cell r="A5" t="str">
            <v>Ark Towers Facilities Mtce &amp; Tea services</v>
          </cell>
        </row>
      </sheetData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2"/>
      <sheetName val="Budget_Data2"/>
      <sheetName val="Exp_List2"/>
      <sheetName val="AWARDED_(2)2"/>
      <sheetName val="Mapping_Fields_to_AGG_node3"/>
      <sheetName val="Budget_Data3"/>
      <sheetName val="Exp_List3"/>
      <sheetName val="AWARDED_(2)3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  <sheetName val="Mapping_Fields_to_AGG_node10"/>
      <sheetName val="Budget_Data10"/>
      <sheetName val="Exp_List10"/>
      <sheetName val="AWARDED_(2)10"/>
      <sheetName val="Well Test Shee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CAPEX_OPEX_Summary6"/>
      <sheetName val="Budget,_Actual,_LEE_&amp;_Commitmt6"/>
      <sheetName val="DETAILED_OPEX_AUG2002-correct6"/>
      <sheetName val="CAPEX_DETAILS6"/>
      <sheetName val="Budget,_LEE_&amp;_Commitments6"/>
      <sheetName val="CAPEX_OPEX_Summary4"/>
      <sheetName val="Budget,_Actual,_LEE_&amp;_Commitmt4"/>
      <sheetName val="DETAILED_OPEX_AUG2002-correct4"/>
      <sheetName val="CAPEX_DETAILS4"/>
      <sheetName val="Budget,_LEE_&amp;_Commitments4"/>
      <sheetName val="CAPEX_OPEX_Summary5"/>
      <sheetName val="Budget,_Actual,_LEE_&amp;_Commitmt5"/>
      <sheetName val="DETAILED_OPEX_AUG2002-correct5"/>
      <sheetName val="CAPEX_DETAILS5"/>
      <sheetName val="Budget,_LEE_&amp;_Commitments5"/>
      <sheetName val="CAPEX_OPEX_Summary7"/>
      <sheetName val="Budget,_Actual,_LEE_&amp;_Commitmt7"/>
      <sheetName val="DETAILED_OPEX_AUG2002-correct7"/>
      <sheetName val="CAPEX_DETAILS7"/>
      <sheetName val="Budget,_LEE_&amp;_Commitments7"/>
      <sheetName val="CAPEX_OPEX_Summary8"/>
      <sheetName val="Budget,_Actual,_LEE_&amp;_Commitmt8"/>
      <sheetName val="DETAILED_OPEX_AUG2002-correct8"/>
      <sheetName val="CAPEX_DETAILS8"/>
      <sheetName val="Budget,_LEE_&amp;_Commitments8"/>
      <sheetName val="CAPEX_OPEX_Summary9"/>
      <sheetName val="Budget,_Actual,_LEE_&amp;_Commitmt9"/>
      <sheetName val="DETAILED_OPEX_AUG2002-correct9"/>
      <sheetName val="CAPEX_DETAILS9"/>
      <sheetName val="Budget,_LEE_&amp;_Commitments9"/>
      <sheetName val="CAPEX_OPEX_Summary10"/>
      <sheetName val="Budget,_Actual,_LEE_&amp;_Commitm10"/>
      <sheetName val="DETAILED_OPEX_AUG2002-correct10"/>
      <sheetName val="CAPEX_DETAILS10"/>
      <sheetName val="Budget,_LEE_&amp;_Commitments10"/>
      <sheetName val="Economics"/>
      <sheetName val="Jul-99(1)"/>
      <sheetName val="CAPEX_OPEX_Summary14"/>
      <sheetName val="Budget,_Actual,_LEE_&amp;_Commitm14"/>
      <sheetName val="DETAILED_OPEX_AUG2002-correct14"/>
      <sheetName val="CAPEX_DETAILS14"/>
      <sheetName val="Budget,_LEE_&amp;_Commitments14"/>
      <sheetName val="CAPEX_OPEX_Summary12"/>
      <sheetName val="Budget,_Actual,_LEE_&amp;_Commitm12"/>
      <sheetName val="DETAILED_OPEX_AUG2002-correct12"/>
      <sheetName val="CAPEX_DETAILS12"/>
      <sheetName val="Budget,_LEE_&amp;_Commitments12"/>
      <sheetName val="CAPEX_OPEX_Summary11"/>
      <sheetName val="Budget,_Actual,_LEE_&amp;_Commitm11"/>
      <sheetName val="DETAILED_OPEX_AUG2002-correct11"/>
      <sheetName val="CAPEX_DETAILS11"/>
      <sheetName val="Budget,_LEE_&amp;_Commitments11"/>
      <sheetName val="CAPEX_OPEX_Summary13"/>
      <sheetName val="Budget,_Actual,_LEE_&amp;_Commitm13"/>
      <sheetName val="DETAILED_OPEX_AUG2002-correct13"/>
      <sheetName val="CAPEX_DETAILS13"/>
      <sheetName val="Budget,_LEE_&amp;_Commitments13"/>
      <sheetName val="CAPEX_OPEX_Summary15"/>
      <sheetName val="Budget,_Actual,_LEE_&amp;_Commitm15"/>
      <sheetName val="DETAILED_OPEX_AUG2002-correct15"/>
      <sheetName val="CAPEX_DETAILS15"/>
      <sheetName val="Budget,_LEE_&amp;_Commitments15"/>
      <sheetName val="CAPEX_OPEX_Summary16"/>
      <sheetName val="Budget,_Actual,_LEE_&amp;_Commitm16"/>
      <sheetName val="DETAILED_OPEX_AUG2002-correct16"/>
      <sheetName val="CAPEX_DETAILS16"/>
      <sheetName val="Budget,_LEE_&amp;_Commitments16"/>
      <sheetName val="Currency Sheet"/>
      <sheetName val="Units of Measure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>
        <row r="7">
          <cell r="A7" t="str">
            <v>Air Transport Logistics</v>
          </cell>
        </row>
      </sheetData>
      <sheetData sheetId="3">
        <row r="9">
          <cell r="B9" t="str">
            <v>Business Travel (Local)</v>
          </cell>
        </row>
      </sheetData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7">
          <cell r="A7" t="str">
            <v>Air Transport Logistics</v>
          </cell>
        </row>
      </sheetData>
      <sheetData sheetId="9">
        <row r="7">
          <cell r="A7" t="str">
            <v>Air Transport Logistics</v>
          </cell>
        </row>
      </sheetData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7">
          <cell r="A7" t="str">
            <v>Air Transport Logistics</v>
          </cell>
        </row>
      </sheetData>
      <sheetData sheetId="14">
        <row r="7">
          <cell r="A7" t="str">
            <v>Air Transport Logistics</v>
          </cell>
        </row>
      </sheetData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>
        <row r="7">
          <cell r="A7" t="str">
            <v>Air Transport Logistics</v>
          </cell>
        </row>
      </sheetData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>
        <row r="7">
          <cell r="A7" t="str">
            <v>Air Transport Logistics</v>
          </cell>
        </row>
      </sheetData>
      <sheetData sheetId="26">
        <row r="7">
          <cell r="A7" t="str">
            <v>Air Transport Logistics</v>
          </cell>
        </row>
      </sheetData>
      <sheetData sheetId="27">
        <row r="7">
          <cell r="A7" t="str">
            <v>Air Transport Logistics</v>
          </cell>
        </row>
      </sheetData>
      <sheetData sheetId="28">
        <row r="9">
          <cell r="B9" t="str">
            <v>Business Travel (Local)</v>
          </cell>
        </row>
      </sheetData>
      <sheetData sheetId="29"/>
      <sheetData sheetId="30"/>
      <sheetData sheetId="31"/>
      <sheetData sheetId="32">
        <row r="7">
          <cell r="A7" t="str">
            <v>Air Transport Logistics</v>
          </cell>
        </row>
      </sheetData>
      <sheetData sheetId="33">
        <row r="9">
          <cell r="B9" t="str">
            <v>Business Travel (Local)</v>
          </cell>
        </row>
      </sheetData>
      <sheetData sheetId="34"/>
      <sheetData sheetId="35"/>
      <sheetData sheetId="36">
        <row r="7">
          <cell r="A7" t="str">
            <v>Air Transport Logistics</v>
          </cell>
        </row>
      </sheetData>
      <sheetData sheetId="37">
        <row r="7">
          <cell r="A7" t="str">
            <v>Air Transport Logistics</v>
          </cell>
        </row>
      </sheetData>
      <sheetData sheetId="38">
        <row r="9">
          <cell r="B9" t="str">
            <v>Business Travel (Local)</v>
          </cell>
        </row>
      </sheetData>
      <sheetData sheetId="39"/>
      <sheetData sheetId="40"/>
      <sheetData sheetId="41"/>
      <sheetData sheetId="42">
        <row r="7">
          <cell r="A7" t="str">
            <v>Air Transport Logistics</v>
          </cell>
        </row>
      </sheetData>
      <sheetData sheetId="43">
        <row r="9">
          <cell r="B9" t="str">
            <v>Business Travel (Local)</v>
          </cell>
        </row>
      </sheetData>
      <sheetData sheetId="44"/>
      <sheetData sheetId="45"/>
      <sheetData sheetId="46">
        <row r="7">
          <cell r="A7" t="str">
            <v>Air Transport Logistics</v>
          </cell>
        </row>
      </sheetData>
      <sheetData sheetId="47">
        <row r="7">
          <cell r="A7" t="str">
            <v>Air Transport Logistics</v>
          </cell>
        </row>
      </sheetData>
      <sheetData sheetId="48">
        <row r="9">
          <cell r="B9" t="str">
            <v>Business Travel (Local)</v>
          </cell>
        </row>
      </sheetData>
      <sheetData sheetId="49"/>
      <sheetData sheetId="50"/>
      <sheetData sheetId="51">
        <row r="7">
          <cell r="A7" t="str">
            <v>Air Transport Logistics</v>
          </cell>
        </row>
      </sheetData>
      <sheetData sheetId="52">
        <row r="7">
          <cell r="A7" t="str">
            <v>Air Transport Logistics</v>
          </cell>
        </row>
      </sheetData>
      <sheetData sheetId="53">
        <row r="9">
          <cell r="B9" t="str">
            <v>Business Travel (Local)</v>
          </cell>
        </row>
      </sheetData>
      <sheetData sheetId="54"/>
      <sheetData sheetId="55"/>
      <sheetData sheetId="56">
        <row r="7">
          <cell r="A7" t="str">
            <v>Air Transport Logistics</v>
          </cell>
        </row>
      </sheetData>
      <sheetData sheetId="57">
        <row r="7">
          <cell r="A7" t="str">
            <v>Air Transport Logistics</v>
          </cell>
        </row>
      </sheetData>
      <sheetData sheetId="58">
        <row r="9">
          <cell r="B9" t="str">
            <v>Business Travel (Local)</v>
          </cell>
        </row>
      </sheetData>
      <sheetData sheetId="59"/>
      <sheetData sheetId="60"/>
      <sheetData sheetId="61"/>
      <sheetData sheetId="62" refreshError="1"/>
      <sheetData sheetId="63" refreshError="1"/>
      <sheetData sheetId="64">
        <row r="7">
          <cell r="A7" t="str">
            <v>Air Transport Logistics</v>
          </cell>
        </row>
      </sheetData>
      <sheetData sheetId="65">
        <row r="9">
          <cell r="B9" t="str">
            <v>Business Travel (Local)</v>
          </cell>
        </row>
      </sheetData>
      <sheetData sheetId="66"/>
      <sheetData sheetId="67"/>
      <sheetData sheetId="68"/>
      <sheetData sheetId="69">
        <row r="7">
          <cell r="A7" t="str">
            <v>Air Transport Logistics</v>
          </cell>
        </row>
      </sheetData>
      <sheetData sheetId="70">
        <row r="9">
          <cell r="B9" t="str">
            <v>Business Travel (Local)</v>
          </cell>
        </row>
      </sheetData>
      <sheetData sheetId="71"/>
      <sheetData sheetId="72"/>
      <sheetData sheetId="73"/>
      <sheetData sheetId="74">
        <row r="7">
          <cell r="A7" t="str">
            <v>Air Transport Logistics</v>
          </cell>
        </row>
      </sheetData>
      <sheetData sheetId="75">
        <row r="9">
          <cell r="B9" t="str">
            <v>Business Travel (Local)</v>
          </cell>
        </row>
      </sheetData>
      <sheetData sheetId="76"/>
      <sheetData sheetId="77"/>
      <sheetData sheetId="78"/>
      <sheetData sheetId="79">
        <row r="7">
          <cell r="A7" t="str">
            <v>Air Transport Logistics</v>
          </cell>
        </row>
      </sheetData>
      <sheetData sheetId="80">
        <row r="9">
          <cell r="B9" t="str">
            <v>Business Travel (Local)</v>
          </cell>
        </row>
      </sheetData>
      <sheetData sheetId="81"/>
      <sheetData sheetId="82"/>
      <sheetData sheetId="83"/>
      <sheetData sheetId="84">
        <row r="7">
          <cell r="A7" t="str">
            <v>Air Transport Logistics</v>
          </cell>
        </row>
      </sheetData>
      <sheetData sheetId="85">
        <row r="9">
          <cell r="B9" t="str">
            <v>Business Travel (Local)</v>
          </cell>
        </row>
      </sheetData>
      <sheetData sheetId="86"/>
      <sheetData sheetId="87"/>
      <sheetData sheetId="88"/>
      <sheetData sheetId="89">
        <row r="7">
          <cell r="A7" t="str">
            <v>Air Transport Logistics</v>
          </cell>
        </row>
      </sheetData>
      <sheetData sheetId="90">
        <row r="9">
          <cell r="B9" t="str">
            <v>Business Travel (Local)</v>
          </cell>
        </row>
      </sheetData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Sheet1_(2)6"/>
      <sheetName val="Budget,_LEE_&amp;_Commitments6"/>
      <sheetName val="Sheet1_(2)4"/>
      <sheetName val="Budget,_LEE_&amp;_Commitments4"/>
      <sheetName val="Sheet1_(2)5"/>
      <sheetName val="Budget,_LEE_&amp;_Commitments5"/>
      <sheetName val="Sheet1_(2)7"/>
      <sheetName val="Budget,_LEE_&amp;_Commitments7"/>
      <sheetName val="Sheet1_(2)8"/>
      <sheetName val="Budget,_LEE_&amp;_Commitments8"/>
      <sheetName val="Sheet1_(2)9"/>
      <sheetName val="Budget,_LEE_&amp;_Commitments9"/>
      <sheetName val="WTR"/>
      <sheetName val="Sheet1_(2)10"/>
      <sheetName val="Budget,_LEE_&amp;_Commitments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/>
      <sheetData sheetId="36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  <sheetName val="Accrual_oct032"/>
      <sheetName val="Oct_trans2"/>
      <sheetName val="lagbrt10_(3)2"/>
      <sheetName val="estgl10_(3)2"/>
      <sheetName val="Accrual_oct033"/>
      <sheetName val="Oct_trans3"/>
      <sheetName val="lagbrt10_(3)3"/>
      <sheetName val="estgl10_(3)3"/>
      <sheetName val="Accrual_oct036"/>
      <sheetName val="Oct_trans6"/>
      <sheetName val="lagbrt10_(3)6"/>
      <sheetName val="estgl10_(3)6"/>
      <sheetName val="Accrual_oct034"/>
      <sheetName val="Oct_trans4"/>
      <sheetName val="lagbrt10_(3)4"/>
      <sheetName val="estgl10_(3)4"/>
      <sheetName val="Accrual_oct035"/>
      <sheetName val="Oct_trans5"/>
      <sheetName val="lagbrt10_(3)5"/>
      <sheetName val="estgl10_(3)5"/>
      <sheetName val="Accrual_oct037"/>
      <sheetName val="Oct_trans7"/>
      <sheetName val="lagbrt10_(3)7"/>
      <sheetName val="estgl10_(3)7"/>
      <sheetName val="Accrual_oct038"/>
      <sheetName val="Oct_trans8"/>
      <sheetName val="lagbrt10_(3)8"/>
      <sheetName val="estgl10_(3)8"/>
      <sheetName val="Accrual_oct039"/>
      <sheetName val="Oct_trans9"/>
      <sheetName val="lagbrt10_(3)9"/>
      <sheetName val="estgl10_(3)9"/>
      <sheetName val="Accrual_oct0310"/>
      <sheetName val="Oct_trans10"/>
      <sheetName val="lagbrt10_(3)10"/>
      <sheetName val="estgl10_(3)10"/>
      <sheetName val="Erha reconciliation"/>
      <sheetName val="Tax Provision"/>
      <sheetName val="Accrual_oct0314"/>
      <sheetName val="Oct_trans14"/>
      <sheetName val="lagbrt10_(3)14"/>
      <sheetName val="estgl10_(3)14"/>
      <sheetName val="Accrual_oct0312"/>
      <sheetName val="Oct_trans12"/>
      <sheetName val="lagbrt10_(3)12"/>
      <sheetName val="estgl10_(3)12"/>
      <sheetName val="Accrual_oct0311"/>
      <sheetName val="Oct_trans11"/>
      <sheetName val="lagbrt10_(3)11"/>
      <sheetName val="estgl10_(3)11"/>
      <sheetName val="Accrual_oct0313"/>
      <sheetName val="Oct_trans13"/>
      <sheetName val="lagbrt10_(3)13"/>
      <sheetName val="estgl10_(3)13"/>
      <sheetName val="Accrual_oct0315"/>
      <sheetName val="Oct_trans15"/>
      <sheetName val="lagbrt10_(3)15"/>
      <sheetName val="estgl10_(3)15"/>
      <sheetName val="Accrual_oct0316"/>
      <sheetName val="Oct_trans16"/>
      <sheetName val="lagbrt10_(3)16"/>
      <sheetName val="estgl10_(3)16"/>
      <sheetName val="Erha_reconciliation1"/>
      <sheetName val="Tax_Provision1"/>
      <sheetName val="Erha_reconciliation"/>
      <sheetName val="Tax_Provision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2005_source_curr6"/>
      <sheetName val="PAO_OPEX_BUDGET_(2)6"/>
      <sheetName val="PAO_OPEX_BUDGET6"/>
      <sheetName val="GPO_OPEX_BUDGET6"/>
      <sheetName val="PSO_OPEX_BUDGET6"/>
      <sheetName val="PLO_OPEX_BUDGET6"/>
      <sheetName val="PLO_CAPEX_BUDGET_6"/>
      <sheetName val="PAO_CAPEX_BUDGET_6"/>
      <sheetName val="Capital_Allowance6"/>
      <sheetName val="Input_Validation_Lists6"/>
      <sheetName val="TARIFF_DATA6"/>
      <sheetName val="2005_source_curr4"/>
      <sheetName val="PAO_OPEX_BUDGET_(2)4"/>
      <sheetName val="PAO_OPEX_BUDGET4"/>
      <sheetName val="GPO_OPEX_BUDGET4"/>
      <sheetName val="PSO_OPEX_BUDGET4"/>
      <sheetName val="PLO_OPEX_BUDGET4"/>
      <sheetName val="PLO_CAPEX_BUDGET_4"/>
      <sheetName val="PAO_CAPEX_BUDGET_4"/>
      <sheetName val="Capital_Allowance4"/>
      <sheetName val="Input_Validation_Lists4"/>
      <sheetName val="TARIFF_DATA4"/>
      <sheetName val="2005_source_curr5"/>
      <sheetName val="PAO_OPEX_BUDGET_(2)5"/>
      <sheetName val="PAO_OPEX_BUDGET5"/>
      <sheetName val="GPO_OPEX_BUDGET5"/>
      <sheetName val="PSO_OPEX_BUDGET5"/>
      <sheetName val="PLO_OPEX_BUDGET5"/>
      <sheetName val="PLO_CAPEX_BUDGET_5"/>
      <sheetName val="PAO_CAPEX_BUDGET_5"/>
      <sheetName val="Capital_Allowance5"/>
      <sheetName val="Input_Validation_Lists5"/>
      <sheetName val="TARIFF_DATA5"/>
      <sheetName val="2005_source_curr7"/>
      <sheetName val="PAO_OPEX_BUDGET_(2)7"/>
      <sheetName val="PAO_OPEX_BUDGET7"/>
      <sheetName val="GPO_OPEX_BUDGET7"/>
      <sheetName val="PSO_OPEX_BUDGET7"/>
      <sheetName val="PLO_OPEX_BUDGET7"/>
      <sheetName val="PLO_CAPEX_BUDGET_7"/>
      <sheetName val="PAO_CAPEX_BUDGET_7"/>
      <sheetName val="Capital_Allowance7"/>
      <sheetName val="Input_Validation_Lists7"/>
      <sheetName val="TARIFF_DATA7"/>
      <sheetName val="2005_source_curr8"/>
      <sheetName val="PAO_OPEX_BUDGET_(2)8"/>
      <sheetName val="PAO_OPEX_BUDGET8"/>
      <sheetName val="GPO_OPEX_BUDGET8"/>
      <sheetName val="PSO_OPEX_BUDGET8"/>
      <sheetName val="PLO_OPEX_BUDGET8"/>
      <sheetName val="PLO_CAPEX_BUDGET_8"/>
      <sheetName val="PAO_CAPEX_BUDGET_8"/>
      <sheetName val="Capital_Allowance8"/>
      <sheetName val="Input_Validation_Lists8"/>
      <sheetName val="TARIFF_DATA8"/>
      <sheetName val="2005_source_curr9"/>
      <sheetName val="PAO_OPEX_BUDGET_(2)9"/>
      <sheetName val="PAO_OPEX_BUDGET9"/>
      <sheetName val="GPO_OPEX_BUDGET9"/>
      <sheetName val="PSO_OPEX_BUDGET9"/>
      <sheetName val="PLO_OPEX_BUDGET9"/>
      <sheetName val="PLO_CAPEX_BUDGET_9"/>
      <sheetName val="PAO_CAPEX_BUDGET_9"/>
      <sheetName val="Capital_Allowance9"/>
      <sheetName val="Input_Validation_Lists9"/>
      <sheetName val="TARIFF_DATA9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68">
          <cell r="A168" t="str">
            <v>GPO</v>
          </cell>
        </row>
      </sheetData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168">
          <cell r="A168" t="str">
            <v>GPO</v>
          </cell>
        </row>
      </sheetData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68">
          <cell r="A168" t="str">
            <v>GPO</v>
          </cell>
        </row>
      </sheetData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>
        <row r="168">
          <cell r="A168" t="str">
            <v>GPO</v>
          </cell>
        </row>
      </sheetData>
      <sheetData sheetId="59">
        <row r="168">
          <cell r="A168" t="str">
            <v>GPO</v>
          </cell>
        </row>
      </sheetData>
      <sheetData sheetId="60">
        <row r="168">
          <cell r="A168" t="str">
            <v>GPO</v>
          </cell>
        </row>
      </sheetData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/>
      <sheetData sheetId="71">
        <row r="168">
          <cell r="A168" t="str">
            <v>GPO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68">
          <cell r="A168" t="str">
            <v>GPO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>
        <row r="168">
          <cell r="A168" t="str">
            <v>GPO</v>
          </cell>
        </row>
      </sheetData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>
        <row r="168">
          <cell r="A168" t="str">
            <v>GPO</v>
          </cell>
        </row>
      </sheetData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>
        <row r="168">
          <cell r="A168" t="str">
            <v>GPO</v>
          </cell>
        </row>
      </sheetData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Project_Data_Input2"/>
      <sheetName val="Project_Data_2"/>
      <sheetName val="Project_Data_Input3"/>
      <sheetName val="Project_Data_3"/>
      <sheetName val="DATA04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  <sheetName val="Project_Data_Input14"/>
      <sheetName val="Project_Data_14"/>
      <sheetName val="Project_Data_Input12"/>
      <sheetName val="Project_Data_12"/>
      <sheetName val="Project_Data_Input11"/>
      <sheetName val="Project_Data_11"/>
      <sheetName val="Project_Data_Input13"/>
      <sheetName val="Project_Data_13"/>
      <sheetName val="Project_Data_Input15"/>
      <sheetName val="Project_Data_15"/>
      <sheetName val="Project_Data_Input16"/>
      <sheetName val="Project_Data_16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  <sheetName val="Within_OD6"/>
      <sheetName val="Invoice_summary6"/>
      <sheetName val="Sheet1_(2)6"/>
      <sheetName val="BASE_DATA6"/>
      <sheetName val="Scorecard_Processing_Days6"/>
      <sheetName val="Scorecard_Payment_Days6"/>
      <sheetName val="Status_At_a_glance6"/>
      <sheetName val="table_data6"/>
      <sheetName val="Payments_Jan-Date6"/>
      <sheetName val="Cancelled_invoices6"/>
      <sheetName val="With_Treasury6"/>
      <sheetName val="Invoices_within_OD6"/>
      <sheetName val="Scorecard_(2)6"/>
      <sheetName val="Invoice_Age_analysis6"/>
      <sheetName val="Project_Data6"/>
      <sheetName val="detail_by_class6"/>
      <sheetName val="Within_OD4"/>
      <sheetName val="Invoice_summary4"/>
      <sheetName val="Sheet1_(2)4"/>
      <sheetName val="BASE_DATA4"/>
      <sheetName val="Scorecard_Processing_Days4"/>
      <sheetName val="Scorecard_Payment_Days4"/>
      <sheetName val="Status_At_a_glance4"/>
      <sheetName val="table_data4"/>
      <sheetName val="Payments_Jan-Date4"/>
      <sheetName val="Cancelled_invoices4"/>
      <sheetName val="With_Treasury4"/>
      <sheetName val="Invoices_within_OD4"/>
      <sheetName val="Scorecard_(2)4"/>
      <sheetName val="Invoice_Age_analysis4"/>
      <sheetName val="Project_Data4"/>
      <sheetName val="detail_by_class4"/>
      <sheetName val="Within_OD5"/>
      <sheetName val="Invoice_summary5"/>
      <sheetName val="Sheet1_(2)5"/>
      <sheetName val="BASE_DATA5"/>
      <sheetName val="Scorecard_Processing_Days5"/>
      <sheetName val="Scorecard_Payment_Days5"/>
      <sheetName val="Status_At_a_glance5"/>
      <sheetName val="table_data5"/>
      <sheetName val="Payments_Jan-Date5"/>
      <sheetName val="Cancelled_invoices5"/>
      <sheetName val="With_Treasury5"/>
      <sheetName val="Invoices_within_OD5"/>
      <sheetName val="Scorecard_(2)5"/>
      <sheetName val="Invoice_Age_analysis5"/>
      <sheetName val="Project_Data5"/>
      <sheetName val="detail_by_class5"/>
      <sheetName val="Within_OD7"/>
      <sheetName val="Invoice_summary7"/>
      <sheetName val="Sheet1_(2)7"/>
      <sheetName val="BASE_DATA7"/>
      <sheetName val="Scorecard_Processing_Days7"/>
      <sheetName val="Scorecard_Payment_Days7"/>
      <sheetName val="Status_At_a_glance7"/>
      <sheetName val="table_data7"/>
      <sheetName val="Payments_Jan-Date7"/>
      <sheetName val="Cancelled_invoices7"/>
      <sheetName val="With_Treasury7"/>
      <sheetName val="Invoices_within_OD7"/>
      <sheetName val="Scorecard_(2)7"/>
      <sheetName val="Invoice_Age_analysis7"/>
      <sheetName val="Project_Data7"/>
      <sheetName val="detail_by_class7"/>
      <sheetName val="Within_OD8"/>
      <sheetName val="Invoice_summary8"/>
      <sheetName val="Sheet1_(2)8"/>
      <sheetName val="BASE_DATA8"/>
      <sheetName val="Scorecard_Processing_Days8"/>
      <sheetName val="Scorecard_Payment_Days8"/>
      <sheetName val="Status_At_a_glance8"/>
      <sheetName val="table_data8"/>
      <sheetName val="Payments_Jan-Date8"/>
      <sheetName val="Cancelled_invoices8"/>
      <sheetName val="With_Treasury8"/>
      <sheetName val="Invoices_within_OD8"/>
      <sheetName val="Scorecard_(2)8"/>
      <sheetName val="Invoice_Age_analysis8"/>
      <sheetName val="Project_Data8"/>
      <sheetName val="detail_by_class8"/>
      <sheetName val="Within_OD9"/>
      <sheetName val="Invoice_summary9"/>
      <sheetName val="Sheet1_(2)9"/>
      <sheetName val="BASE_DATA9"/>
      <sheetName val="Scorecard_Processing_Days9"/>
      <sheetName val="Scorecard_Payment_Days9"/>
      <sheetName val="Status_At_a_glance9"/>
      <sheetName val="table_data9"/>
      <sheetName val="Payments_Jan-Date9"/>
      <sheetName val="Cancelled_invoices9"/>
      <sheetName val="With_Treasury9"/>
      <sheetName val="Invoices_within_OD9"/>
      <sheetName val="Scorecard_(2)9"/>
      <sheetName val="Invoice_Age_analysis9"/>
      <sheetName val="Project_Data9"/>
      <sheetName val="detail_by_class9"/>
      <sheetName val="BASE_DATA10"/>
      <sheetName val="Within_OD10"/>
      <sheetName val="Invoice_summary10"/>
      <sheetName val="Sheet1_(2)10"/>
      <sheetName val="Scorecard_Processing_Days10"/>
      <sheetName val="Scorecard_Payment_Days10"/>
      <sheetName val="Status_At_a_glance10"/>
      <sheetName val="table_data10"/>
      <sheetName val="Payments_Jan-Date10"/>
      <sheetName val="Cancelled_invoices10"/>
      <sheetName val="With_Treasury10"/>
      <sheetName val="Invoices_within_OD10"/>
      <sheetName val="Scorecard_(2)10"/>
      <sheetName val="Invoice_Age_analysis10"/>
      <sheetName val="Project_Data10"/>
      <sheetName val="detail_by_class10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2">
          <cell r="A2" t="str">
            <v>At Bank</v>
          </cell>
        </row>
      </sheetData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>
        <row r="2">
          <cell r="A2" t="str">
            <v>At Bank</v>
          </cell>
        </row>
      </sheetData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>
        <row r="2">
          <cell r="A2" t="str">
            <v>At Bank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>
        <row r="2">
          <cell r="A2" t="str">
            <v>At Bank</v>
          </cell>
        </row>
      </sheetData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2">
          <cell r="A2" t="str">
            <v>At Bank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2">
          <cell r="A2" t="str">
            <v>At Bank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  <sheetName val="Budget_Data_SAP14"/>
      <sheetName val="BASE_DATA14"/>
      <sheetName val="Budget_Data_SAP12"/>
      <sheetName val="BASE_DATA12"/>
      <sheetName val="Budget_Data_SAP11"/>
      <sheetName val="BASE_DATA11"/>
      <sheetName val="Budget_Data_SAP13"/>
      <sheetName val="BASE_DATA13"/>
      <sheetName val="Budget_Data_SAP15"/>
      <sheetName val="BASE_DATA15"/>
      <sheetName val="Budget_Data_SAP16"/>
      <sheetName val="BASE_DATA16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  <sheetData sheetId="38">
        <row r="1">
          <cell r="A1" t="str">
            <v>Short Item (final)</v>
          </cell>
        </row>
      </sheetData>
      <sheetData sheetId="39">
        <row r="1">
          <cell r="A1" t="str">
            <v>Short Item (final)</v>
          </cell>
        </row>
      </sheetData>
      <sheetData sheetId="40">
        <row r="1">
          <cell r="A1" t="str">
            <v>Short Item (final)</v>
          </cell>
        </row>
      </sheetData>
      <sheetData sheetId="41">
        <row r="1">
          <cell r="A1" t="str">
            <v>Short Item (final)</v>
          </cell>
        </row>
      </sheetData>
      <sheetData sheetId="42">
        <row r="1">
          <cell r="A1" t="str">
            <v>Short Item (final)</v>
          </cell>
        </row>
      </sheetData>
      <sheetData sheetId="43">
        <row r="1">
          <cell r="A1" t="str">
            <v>Short Item (final)</v>
          </cell>
        </row>
      </sheetData>
      <sheetData sheetId="44">
        <row r="1">
          <cell r="A1" t="str">
            <v>Short Item (final)</v>
          </cell>
        </row>
      </sheetData>
      <sheetData sheetId="45">
        <row r="1">
          <cell r="A1" t="str">
            <v>Short Item (final)</v>
          </cell>
        </row>
      </sheetData>
      <sheetData sheetId="46">
        <row r="1">
          <cell r="A1" t="str">
            <v>Short Item (final)</v>
          </cell>
        </row>
      </sheetData>
      <sheetData sheetId="47">
        <row r="1">
          <cell r="A1" t="str">
            <v>Short Item (final)</v>
          </cell>
        </row>
      </sheetData>
      <sheetData sheetId="48">
        <row r="1">
          <cell r="A1" t="str">
            <v>Short Item (final)</v>
          </cell>
        </row>
      </sheetData>
      <sheetData sheetId="49">
        <row r="1">
          <cell r="A1" t="str">
            <v>Short Item (final)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2003_Budget14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  <sheetName val="2003_Budget17"/>
      <sheetName val="keys2002_Act17"/>
      <sheetName val="KEYS_2003_July_LE17"/>
      <sheetName val="Average_KEYS_02-0317"/>
      <sheetName val="2003_Stats17"/>
      <sheetName val="Brunei_Deepwater17"/>
      <sheetName val="Shell_Expl__China17"/>
      <sheetName val="Shell_Phillipines17"/>
      <sheetName val="Shell_Morocco17"/>
      <sheetName val="Enterprise_Morocco_17"/>
      <sheetName val="Pecten_Cam_17"/>
      <sheetName val="Gabon_Offshore17"/>
      <sheetName val="Ent_Ireland17"/>
      <sheetName val="Woodside_Act_200217"/>
      <sheetName val="BSP_Act_200217"/>
      <sheetName val="Shell_Expl__China_act__LE_20017"/>
      <sheetName val="SSPC__act_200217"/>
      <sheetName val="SSB_act_200217"/>
      <sheetName val="STOS_act_200217"/>
      <sheetName val="Shell_Philipines_act_200217"/>
      <sheetName val="TSEPCO_act_200217"/>
      <sheetName val="Capsa_act_200217"/>
      <sheetName val="Shell_Canada_act_200217"/>
      <sheetName val="SEPCO_act_200217"/>
      <sheetName val="Shell_Venezuela_act_200217"/>
      <sheetName val="Shell_Trinidad_act_200217"/>
      <sheetName val="Shell_Bangladesh_act_200217"/>
      <sheetName val="Shell_Egypt_act_200217"/>
      <sheetName val="PDO_act_200217"/>
      <sheetName val="Sakhaling_act_200217"/>
      <sheetName val="Syria_act_200217"/>
      <sheetName val="Shell_Morocco_act_2002_17"/>
      <sheetName val="Enterprise_Morocco_act_200217"/>
      <sheetName val="Pecten_Cameroon_act_200217"/>
      <sheetName val="Shell_Gabon_act_200217"/>
      <sheetName val="Shell_Offshore_Gabon_act_200217"/>
      <sheetName val="SPDC_act_200217"/>
      <sheetName val="SNEPCo_act_200217"/>
      <sheetName val="NAM_act_200217"/>
      <sheetName val="NSEP_act_200217"/>
      <sheetName val="Expro_act_200217"/>
      <sheetName val="Shell_Namibia_act_200217"/>
      <sheetName val="Enterprise_Ireland_act_200217"/>
      <sheetName val="Template_Acc_adv_Q2_200517"/>
      <sheetName val="charge_Jan_0517"/>
      <sheetName val="Invoice_Sep-200517"/>
      <sheetName val="backing_Accrual_advise_Q2_20017"/>
      <sheetName val="invoices_backing_Jun_0517"/>
      <sheetName val="Summary_IT-V17"/>
      <sheetName val="G-67_2005-06-1617"/>
      <sheetName val="Accrual_advise_Q117"/>
      <sheetName val="Billing_requirements17"/>
      <sheetName val="2004_final_keys_-_overview17"/>
      <sheetName val="Dec_2004_recalculation_comple17"/>
      <sheetName val="IT_Vision_on_Op_cap200417"/>
      <sheetName val="2004_final_keys_at_18_mar_20017"/>
      <sheetName val="2005_0417"/>
      <sheetName val="2005_0117"/>
      <sheetName val="`09-2005_journal_for_Septembe17"/>
      <sheetName val="EPA_summary_per_OpCo17"/>
      <sheetName val="Budget_Data_SAP17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values"/>
      <sheetName val="do not Delete"/>
      <sheetName val="Overhead Summary"/>
      <sheetName val="1997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Opening BS (Workings)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Sheet1_(2)2"/>
      <sheetName val="Accruals_mar032"/>
      <sheetName val="BUDGET_20032"/>
      <sheetName val="CD_Projects_od_20032"/>
      <sheetName val="Accruals_2002_Dec2"/>
      <sheetName val="LIST_STAFF2"/>
      <sheetName val="do_not_Delete2"/>
      <sheetName val="Overhead_Summary2"/>
      <sheetName val="Eng_Rate_Summary_(Primary)2"/>
      <sheetName val="EXP_PLAN2"/>
      <sheetName val="BALSHEET_TEMPLATE2"/>
      <sheetName val="LCY_BALSHEET_WKS2"/>
      <sheetName val="NGL_OPEX2"/>
      <sheetName val="accruals_Feb022"/>
      <sheetName val="Perf_by_BH2"/>
      <sheetName val="Reservoir_Summary_Data2"/>
      <sheetName val="Vivaldi_Hub_1_3_tcf2"/>
      <sheetName val="Sheet1_(2)3"/>
      <sheetName val="Accruals_mar033"/>
      <sheetName val="BUDGET_20033"/>
      <sheetName val="CD_Projects_od_20033"/>
      <sheetName val="Accruals_2002_Dec3"/>
      <sheetName val="LIST_STAFF3"/>
      <sheetName val="do_not_Delete3"/>
      <sheetName val="Overhead_Summary3"/>
      <sheetName val="Eng_Rate_Summary_(Primary)3"/>
      <sheetName val="EXP_PLAN3"/>
      <sheetName val="BALSHEET_TEMPLATE3"/>
      <sheetName val="LCY_BALSHEET_WKS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/>
      <sheetData sheetId="38"/>
      <sheetData sheetId="39"/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>
        <row r="1">
          <cell r="A1" t="str">
            <v>Short Item</v>
          </cell>
        </row>
      </sheetData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>
        <row r="1">
          <cell r="A1" t="str">
            <v>Short Item</v>
          </cell>
        </row>
      </sheetData>
      <sheetData sheetId="58">
        <row r="1">
          <cell r="A1" t="str">
            <v>Short Item</v>
          </cell>
        </row>
      </sheetData>
      <sheetData sheetId="59"/>
      <sheetData sheetId="60"/>
      <sheetData sheetId="61"/>
      <sheetData sheetId="62"/>
      <sheetData sheetId="63"/>
      <sheetData sheetId="64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/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>
        <row r="1">
          <cell r="A1" t="str">
            <v>Short Item</v>
          </cell>
        </row>
      </sheetData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 refreshError="1"/>
      <sheetData sheetId="209" refreshError="1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AFE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  <sheetName val="Mapping_Fields_to_AGG_node6"/>
      <sheetName val="NON-CASH_C&amp;C6"/>
      <sheetName val="do_not_Delete6"/>
      <sheetName val="Drop_Down_List6"/>
      <sheetName val="Mapping_Fields_to_AGG_node4"/>
      <sheetName val="NON-CASH_C&amp;C4"/>
      <sheetName val="do_not_Delete4"/>
      <sheetName val="Drop_Down_List4"/>
      <sheetName val="Mapping_Fields_to_AGG_node5"/>
      <sheetName val="NON-CASH_C&amp;C5"/>
      <sheetName val="do_not_Delete5"/>
      <sheetName val="Drop_Down_List5"/>
      <sheetName val="Mapping_Fields_to_AGG_node7"/>
      <sheetName val="NON-CASH_C&amp;C7"/>
      <sheetName val="do_not_Delete7"/>
      <sheetName val="Drop_Down_List7"/>
      <sheetName val="Mapping_Fields_to_AGG_node8"/>
      <sheetName val="NON-CASH_C&amp;C8"/>
      <sheetName val="do_not_Delete8"/>
      <sheetName val="Drop_Down_List8"/>
      <sheetName val="Mapping_Fields_to_AGG_node9"/>
      <sheetName val="NON-CASH_C&amp;C9"/>
      <sheetName val="do_not_Delete9"/>
      <sheetName val="Drop_Down_List9"/>
      <sheetName val="Mapping_Fields_to_AGG_node10"/>
      <sheetName val="NON-CASH_C&amp;C10"/>
      <sheetName val="do_not_Delete10"/>
      <sheetName val="Drop_Down_List10"/>
      <sheetName val="Sheet15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NON-LIFE RAW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NON-LIFE_RAW2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NON-LIFE_RAW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NON-LIFE_RAW1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NON-LIFE_RAW3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NON-LIFE_RAW4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NON-LIFE_RAW5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NON-LIFE_RAW6"/>
      <sheetName val="Account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  <sheetName val="Ilorin_Stations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Reservoir Summary 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Accrual_Guide6"/>
      <sheetName val="Apr_May_Estimates6"/>
      <sheetName val="check_cost_centre6"/>
      <sheetName val="ITC_Computation6"/>
      <sheetName val="Other_Tariffs6"/>
      <sheetName val="Sal_Tariff6"/>
      <sheetName val="Capital_Allowance6"/>
      <sheetName val="Installation_Case6"/>
      <sheetName val="Monthly_source_Currency3"/>
      <sheetName val="Reservoir_Summary_Data2"/>
      <sheetName val="Accrual_Guide4"/>
      <sheetName val="Apr_May_Estimates4"/>
      <sheetName val="check_cost_centre4"/>
      <sheetName val="ITC_Computation4"/>
      <sheetName val="Other_Tariffs4"/>
      <sheetName val="Sal_Tariff4"/>
      <sheetName val="Capital_Allowance4"/>
      <sheetName val="Installation_Case4"/>
      <sheetName val="Monthly_source_Currency1"/>
      <sheetName val="Reservoir_Summary_Data"/>
      <sheetName val="Accrual_Guide5"/>
      <sheetName val="Apr_May_Estimates5"/>
      <sheetName val="check_cost_centre5"/>
      <sheetName val="ITC_Computation5"/>
      <sheetName val="Other_Tariffs5"/>
      <sheetName val="Sal_Tariff5"/>
      <sheetName val="Capital_Allowance5"/>
      <sheetName val="Installation_Case5"/>
      <sheetName val="Monthly_source_Currency2"/>
      <sheetName val="Reservoir_Summary_Data1"/>
      <sheetName val="Accrual_Guide7"/>
      <sheetName val="Apr_May_Estimates7"/>
      <sheetName val="check_cost_centre7"/>
      <sheetName val="ITC_Computation7"/>
      <sheetName val="Other_Tariffs7"/>
      <sheetName val="Sal_Tariff7"/>
      <sheetName val="Capital_Allowance7"/>
      <sheetName val="Installation_Case7"/>
      <sheetName val="Monthly_source_Currency4"/>
      <sheetName val="Reservoir_Summary_Data3"/>
      <sheetName val="Accrual_Guide8"/>
      <sheetName val="Apr_May_Estimates8"/>
      <sheetName val="check_cost_centre8"/>
      <sheetName val="ITC_Computation8"/>
      <sheetName val="Other_Tariffs8"/>
      <sheetName val="Sal_Tariff8"/>
      <sheetName val="Capital_Allowance8"/>
      <sheetName val="Installation_Case8"/>
      <sheetName val="Monthly_source_Currency5"/>
      <sheetName val="Reservoir_Summary_Data4"/>
      <sheetName val="Accrual_Guide9"/>
      <sheetName val="Apr_May_Estimates9"/>
      <sheetName val="check_cost_centre9"/>
      <sheetName val="ITC_Computation9"/>
      <sheetName val="Other_Tariffs9"/>
      <sheetName val="Sal_Tariff9"/>
      <sheetName val="Capital_Allowance9"/>
      <sheetName val="Installation_Case9"/>
      <sheetName val="Monthly_source_Currency6"/>
      <sheetName val="Reservoir_Summary_Data5"/>
      <sheetName val="Vivaldi Hub 1.3 tcf"/>
      <sheetName val="Vivaldi_Hub_1_3_tcf1"/>
      <sheetName val="Vivaldi_Hub_1_3_tcf"/>
      <sheetName val="Vivaldi_Hub_1_3_tcf2"/>
      <sheetName val="Budget Data"/>
      <sheetName val="Exp List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6">
          <cell r="G6" t="str">
            <v>Accomodation EA Techinicans training SO1</v>
          </cell>
        </row>
      </sheetData>
      <sheetData sheetId="16">
        <row r="6">
          <cell r="G6" t="str">
            <v>Accomodation EA Techinicans training SO1</v>
          </cell>
        </row>
      </sheetData>
      <sheetData sheetId="17">
        <row r="6">
          <cell r="G6" t="str">
            <v>Accomodation EA Techinicans training SO1</v>
          </cell>
        </row>
      </sheetData>
      <sheetData sheetId="18">
        <row r="6">
          <cell r="G6" t="str">
            <v>Accomodation EA Techinicans training SO1</v>
          </cell>
        </row>
      </sheetData>
      <sheetData sheetId="19">
        <row r="6">
          <cell r="G6" t="str">
            <v>Accomodation EA Techinicans training SO1</v>
          </cell>
        </row>
      </sheetData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>
        <row r="6">
          <cell r="G6" t="str">
            <v>Accomodation EA Techinicans training SO1</v>
          </cell>
        </row>
      </sheetData>
      <sheetData sheetId="25"/>
      <sheetData sheetId="26"/>
      <sheetData sheetId="27"/>
      <sheetData sheetId="28">
        <row r="6">
          <cell r="G6" t="str">
            <v>Accomodation EA Techinicans training SO1</v>
          </cell>
        </row>
      </sheetData>
      <sheetData sheetId="29">
        <row r="6">
          <cell r="G6" t="str">
            <v>Accomodation EA Techinicans training SO1</v>
          </cell>
        </row>
      </sheetData>
      <sheetData sheetId="30">
        <row r="6">
          <cell r="G6" t="str">
            <v>Accomodation EA Techinicans training SO1</v>
          </cell>
        </row>
      </sheetData>
      <sheetData sheetId="31">
        <row r="6">
          <cell r="G6" t="str">
            <v>Accomodation EA Techinicans training SO1</v>
          </cell>
        </row>
      </sheetData>
      <sheetData sheetId="32">
        <row r="6">
          <cell r="G6" t="str">
            <v>Accomodation EA Techinicans training SO1</v>
          </cell>
        </row>
      </sheetData>
      <sheetData sheetId="33"/>
      <sheetData sheetId="34">
        <row r="6">
          <cell r="G6" t="str">
            <v>Accomodation EA Techinicans training SO1</v>
          </cell>
        </row>
      </sheetData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>
        <row r="6">
          <cell r="G6" t="str">
            <v>Accomodation EA Techinicans training SO1</v>
          </cell>
        </row>
      </sheetData>
      <sheetData sheetId="40">
        <row r="6">
          <cell r="G6" t="str">
            <v>Accomodation EA Techinicans training SO1</v>
          </cell>
        </row>
      </sheetData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>
        <row r="6">
          <cell r="G6" t="str">
            <v>Accomodation EA Techinicans training SO1</v>
          </cell>
        </row>
      </sheetData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/>
      <sheetData sheetId="62">
        <row r="6">
          <cell r="G6" t="str">
            <v>Accomodation EA Techinicans training SO1</v>
          </cell>
        </row>
      </sheetData>
      <sheetData sheetId="63"/>
      <sheetData sheetId="64"/>
      <sheetData sheetId="65"/>
      <sheetData sheetId="66"/>
      <sheetData sheetId="67"/>
      <sheetData sheetId="68">
        <row r="6">
          <cell r="G6" t="str">
            <v>Accomodation EA Techinicans training SO1</v>
          </cell>
        </row>
      </sheetData>
      <sheetData sheetId="69"/>
      <sheetData sheetId="70"/>
      <sheetData sheetId="71"/>
      <sheetData sheetId="72">
        <row r="6">
          <cell r="G6" t="str">
            <v>Accomodation EA Techinicans training SO1</v>
          </cell>
        </row>
      </sheetData>
      <sheetData sheetId="73"/>
      <sheetData sheetId="74"/>
      <sheetData sheetId="75"/>
      <sheetData sheetId="76"/>
      <sheetData sheetId="77"/>
      <sheetData sheetId="78"/>
      <sheetData sheetId="79">
        <row r="6">
          <cell r="G6" t="str">
            <v>Accomodation EA Techinicans training SO1</v>
          </cell>
        </row>
      </sheetData>
      <sheetData sheetId="80"/>
      <sheetData sheetId="81"/>
      <sheetData sheetId="82">
        <row r="6">
          <cell r="G6" t="str">
            <v>Accomodation EA Techinicans training SO1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6">
          <cell r="G6" t="str">
            <v>Accomodation EA Techinicans training SO1</v>
          </cell>
        </row>
      </sheetData>
      <sheetData sheetId="91"/>
      <sheetData sheetId="92">
        <row r="6">
          <cell r="G6" t="str">
            <v>Accomodation EA Techinicans training SO1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6">
          <cell r="G6" t="str">
            <v>Accomodation EA Techinicans training SO1</v>
          </cell>
        </row>
      </sheetData>
      <sheetData sheetId="101"/>
      <sheetData sheetId="102">
        <row r="6">
          <cell r="G6" t="str">
            <v>Accomodation EA Techinicans training SO1</v>
          </cell>
        </row>
      </sheetData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/>
      <sheetData sheetId="113"/>
      <sheetData sheetId="114"/>
      <sheetData sheetId="115" refreshError="1"/>
      <sheetData sheetId="11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  <sheetName val="Land"/>
      <sheetName val="LE_BUDGET14"/>
      <sheetName val="do_not_Delete14"/>
      <sheetName val="ITC_Computation14"/>
      <sheetName val="Pipeline_Oil14"/>
      <sheetName val="Working_Back-up_from_7-1214"/>
      <sheetName val="Sal_Tariff14"/>
      <sheetName val="SM2-MS2_leavers14"/>
      <sheetName val="16109_(2)14"/>
      <sheetName val="C&amp;C_Operating_Highlights14"/>
      <sheetName val="Levels_1_&amp;_2_Insp14"/>
      <sheetName val="K__InputResult-Field-FacAlloc14"/>
      <sheetName val="LE_BUDGET12"/>
      <sheetName val="do_not_Delete12"/>
      <sheetName val="ITC_Computation12"/>
      <sheetName val="Pipeline_Oil12"/>
      <sheetName val="Working_Back-up_from_7-1212"/>
      <sheetName val="Sal_Tariff12"/>
      <sheetName val="SM2-MS2_leavers12"/>
      <sheetName val="16109_(2)12"/>
      <sheetName val="C&amp;C_Operating_Highlights12"/>
      <sheetName val="Levels_1_&amp;_2_Insp12"/>
      <sheetName val="K__InputResult-Field-FacAlloc12"/>
      <sheetName val="LE_BUDGET10"/>
      <sheetName val="do_not_Delete10"/>
      <sheetName val="ITC_Computation10"/>
      <sheetName val="Pipeline_Oil10"/>
      <sheetName val="Working_Back-up_from_7-1210"/>
      <sheetName val="Sal_Tariff10"/>
      <sheetName val="SM2-MS2_leavers10"/>
      <sheetName val="16109_(2)10"/>
      <sheetName val="C&amp;C_Operating_Highlights10"/>
      <sheetName val="Levels_1_&amp;_2_Insp10"/>
      <sheetName val="K__InputResult-Field-FacAlloc10"/>
      <sheetName val="LE_BUDGET11"/>
      <sheetName val="do_not_Delete11"/>
      <sheetName val="ITC_Computation11"/>
      <sheetName val="Pipeline_Oil11"/>
      <sheetName val="Working_Back-up_from_7-1211"/>
      <sheetName val="Sal_Tariff11"/>
      <sheetName val="SM2-MS2_leavers11"/>
      <sheetName val="16109_(2)11"/>
      <sheetName val="C&amp;C_Operating_Highlights11"/>
      <sheetName val="Levels_1_&amp;_2_Insp11"/>
      <sheetName val="K__InputResult-Field-FacAlloc11"/>
      <sheetName val="LE_BUDGET13"/>
      <sheetName val="do_not_Delete13"/>
      <sheetName val="ITC_Computation13"/>
      <sheetName val="Pipeline_Oil13"/>
      <sheetName val="Working_Back-up_from_7-1213"/>
      <sheetName val="Sal_Tariff13"/>
      <sheetName val="SM2-MS2_leavers13"/>
      <sheetName val="16109_(2)13"/>
      <sheetName val="C&amp;C_Operating_Highlights13"/>
      <sheetName val="Levels_1_&amp;_2_Insp13"/>
      <sheetName val="K__InputResult-Field-FacAlloc13"/>
      <sheetName val="LE_BUDGET15"/>
      <sheetName val="do_not_Delete15"/>
      <sheetName val="ITC_Computation15"/>
      <sheetName val="Pipeline_Oil15"/>
      <sheetName val="Working_Back-up_from_7-1215"/>
      <sheetName val="Sal_Tariff15"/>
      <sheetName val="SM2-MS2_leavers15"/>
      <sheetName val="16109_(2)15"/>
      <sheetName val="C&amp;C_Operating_Highlights15"/>
      <sheetName val="Levels_1_&amp;_2_Insp15"/>
      <sheetName val="K__InputResult-Field-FacAlloc15"/>
      <sheetName val="LE_BUDGET16"/>
      <sheetName val="do_not_Delete16"/>
      <sheetName val="ITC_Computation16"/>
      <sheetName val="Pipeline_Oil16"/>
      <sheetName val="Working_Back-up_from_7-1216"/>
      <sheetName val="Sal_Tariff16"/>
      <sheetName val="SM2-MS2_leavers16"/>
      <sheetName val="16109_(2)16"/>
      <sheetName val="C&amp;C_Operating_Highlights16"/>
      <sheetName val="Levels_1_&amp;_2_Insp16"/>
      <sheetName val="K__InputResult-Field-FacAlloc16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  <sheetName val="2003_COMMITMENTS_11"/>
      <sheetName val="WALKER_Q_11"/>
      <sheetName val="YEKINI_M_11"/>
      <sheetName val="LIFTING_EQUIP_INSPECTN1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Budget_Reload_Required6"/>
      <sheetName val="Lookup_Sheet6"/>
      <sheetName val="Project_Data6"/>
      <sheetName val="Config_-_Master_Lists6"/>
      <sheetName val="MPN_Project_SCSA6"/>
      <sheetName val="NGL_DETAILS6"/>
      <sheetName val="Budget_Reload_Required4"/>
      <sheetName val="Lookup_Sheet4"/>
      <sheetName val="Project_Data4"/>
      <sheetName val="Config_-_Master_Lists4"/>
      <sheetName val="MPN_Project_SCSA4"/>
      <sheetName val="NGL_DETAILS4"/>
      <sheetName val="Budget_Reload_Required5"/>
      <sheetName val="Lookup_Sheet5"/>
      <sheetName val="Project_Data5"/>
      <sheetName val="Config_-_Master_Lists5"/>
      <sheetName val="MPN_Project_SCSA5"/>
      <sheetName val="NGL_DETAILS5"/>
      <sheetName val="Budget_Reload_Required7"/>
      <sheetName val="Lookup_Sheet7"/>
      <sheetName val="Project_Data7"/>
      <sheetName val="Config_-_Master_Lists7"/>
      <sheetName val="MPN_Project_SCSA7"/>
      <sheetName val="NGL_DETAILS7"/>
      <sheetName val="Budget_Reload_Required8"/>
      <sheetName val="Lookup_Sheet8"/>
      <sheetName val="Project_Data8"/>
      <sheetName val="Config_-_Master_Lists8"/>
      <sheetName val="MPN_Project_SCSA8"/>
      <sheetName val="NGL_DETAILS8"/>
      <sheetName val="Budget_Reload_Required9"/>
      <sheetName val="Lookup_Sheet9"/>
      <sheetName val="Project_Data9"/>
      <sheetName val="Config_-_Master_Lists9"/>
      <sheetName val="MPN_Project_SCSA9"/>
      <sheetName val="NGL_DETAILS9"/>
      <sheetName val="Budget_Reload_Required10"/>
      <sheetName val="Lookup_Sheet10"/>
      <sheetName val="Project_Data10"/>
      <sheetName val="Config_-_Master_Lists10"/>
      <sheetName val="MPN_Project_SCSA10"/>
      <sheetName val="NGL_DETAILS10"/>
      <sheetName val="AWARDED (2)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Sovereign spread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  <sheetName val="Mapping_Fields_to_AGG_node6"/>
      <sheetName val="itemized_cost6"/>
      <sheetName val="do_not_Delete6"/>
      <sheetName val="Data_Entry6"/>
      <sheetName val="Revised_Sheet_WBS_and_CC6"/>
      <sheetName val="Sovereign_spread2"/>
      <sheetName val="Mapping_Fields_to_AGG_node4"/>
      <sheetName val="itemized_cost4"/>
      <sheetName val="do_not_Delete4"/>
      <sheetName val="Data_Entry4"/>
      <sheetName val="Revised_Sheet_WBS_and_CC4"/>
      <sheetName val="Sovereign_spread"/>
      <sheetName val="Mapping_Fields_to_AGG_node5"/>
      <sheetName val="itemized_cost5"/>
      <sheetName val="do_not_Delete5"/>
      <sheetName val="Data_Entry5"/>
      <sheetName val="Revised_Sheet_WBS_and_CC5"/>
      <sheetName val="Sovereign_spread1"/>
      <sheetName val="Mapping_Fields_to_AGG_node7"/>
      <sheetName val="itemized_cost7"/>
      <sheetName val="do_not_Delete7"/>
      <sheetName val="Data_Entry7"/>
      <sheetName val="Revised_Sheet_WBS_and_CC7"/>
      <sheetName val="Sovereign_spread3"/>
      <sheetName val="Mapping_Fields_to_AGG_node8"/>
      <sheetName val="itemized_cost8"/>
      <sheetName val="do_not_Delete8"/>
      <sheetName val="Data_Entry8"/>
      <sheetName val="Revised_Sheet_WBS_and_CC8"/>
      <sheetName val="Sovereign_spread4"/>
      <sheetName val="Mapping_Fields_to_AGG_node9"/>
      <sheetName val="itemized_cost9"/>
      <sheetName val="do_not_Delete9"/>
      <sheetName val="Data_Entry9"/>
      <sheetName val="Revised_Sheet_WBS_and_CC9"/>
      <sheetName val="Sovereign_spread5"/>
      <sheetName val="Group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WBS_NNPC_2"/>
      <sheetName val="source"/>
      <sheetName val="input_milestone_status"/>
      <sheetName val="Input_Output"/>
      <sheetName val="Const Equip"/>
      <sheetName val="Gas_Lower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ilities_Oil"/>
      <sheetName val=" Facilities_Gas"/>
      <sheetName val="2020 Summary"/>
      <sheetName val="Sheet1"/>
      <sheetName val="Wells_Oil"/>
      <sheetName val="Wells_Gas"/>
      <sheetName val="Field Targe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Info%20file%20for%20Computation/20.%20M015_Oil%20Production%20Report_Mar2020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gofia, Lasbery L SPDC-UPO/G/TC" refreshedDate="43941.91151273148" createdVersion="6" refreshedVersion="6" minRefreshableVersion="3" recordCount="104" xr:uid="{7115B6F5-12AB-4607-8863-6F91FDD9AEFD}">
  <cacheSource type="worksheet">
    <worksheetSource ref="A2:I106" sheet="Sheet1" r:id="rId2"/>
  </cacheSource>
  <cacheFields count="9">
    <cacheField name="Asset" numFmtId="0">
      <sharedItems count="5">
        <s v="EC"/>
        <s v="EL"/>
        <s v="NOV"/>
        <s v="WS"/>
        <s v="EA" u="1"/>
      </sharedItems>
    </cacheField>
    <cacheField name="PU" numFmtId="0">
      <sharedItems count="12">
        <s v="GBAR/KC"/>
        <s v="AGBD/OBGN"/>
        <s v="RUMUAHIA"/>
        <s v="ENV"/>
        <s v="SOKU"/>
        <s v="TUNU"/>
        <s v="BNY/BNAG"/>
        <s v="NR/DBUC"/>
        <s v="OTUMARA"/>
        <s v="FORCADOS"/>
        <s v="IMOR/OKOL"/>
        <s v="EA"/>
      </sharedItems>
    </cacheField>
    <cacheField name="Facility" numFmtId="0">
      <sharedItems/>
    </cacheField>
    <cacheField name="Facility Code" numFmtId="165">
      <sharedItems/>
    </cacheField>
    <cacheField name="Facility Codeb" numFmtId="0">
      <sharedItems count="104">
        <s v="ADIF1"/>
        <s v="AGBF1"/>
        <s v="AGBF2"/>
        <s v="AHIF1"/>
        <s v="AKR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PUF1"/>
        <s v="OSHF1"/>
        <s v="OTUF1"/>
        <s v="SBAF1"/>
        <s v="EA"/>
        <s v="SOKF1"/>
        <s v="TEDF1"/>
        <s v="TUNF1"/>
        <s v="UBIF1"/>
        <s v="UMUF1"/>
        <s v="UZRF1"/>
        <s v="AGBG1"/>
        <s v="ASNF1"/>
        <s v="BISF1"/>
        <s v="BNYG1"/>
        <s v="EGWG1"/>
        <s v="ESTG1"/>
        <s v="GBRDG"/>
        <s v="GBRF2"/>
        <s v="OBIG1"/>
        <s v="OGEG1"/>
        <s v="OKOF1"/>
        <s v="OKNF1"/>
        <s v="SOKG1"/>
        <s v="TUNG1"/>
        <s v="ADIF1_G"/>
        <s v="AGBF1_G"/>
        <s v="AGBF2_G"/>
        <s v="AHIF1_G"/>
        <s v="AKR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PUF1_G"/>
        <s v="OSHF1_G"/>
        <s v="OTUF1_G"/>
        <s v="SBAF1_G"/>
        <s v="EA_G"/>
        <s v="SOKF1_G"/>
        <s v="TEDF1_G"/>
        <s v="TUNF1_G"/>
        <s v="UBIF1_G"/>
        <s v="UMUF1_G"/>
        <s v="UZRF1_G"/>
        <s v="AGBG1_G"/>
        <s v="ASNF1_G"/>
        <s v="BISF1_G"/>
        <s v="BNYG1_G"/>
        <s v="EGWG1_G"/>
        <s v="ESTG1_G"/>
        <s v="GBRDG_G"/>
        <s v="GBRF2_G"/>
        <s v="OBIG1_G"/>
        <s v="OGEF1_G"/>
        <s v="OKOF1_G"/>
        <s v="OKNF1_G"/>
        <s v="SOKG1_G"/>
        <s v="TUNG1_G"/>
      </sharedItems>
    </cacheField>
    <cacheField name="Product" numFmtId="0">
      <sharedItems/>
    </cacheField>
    <cacheField name="Market" numFmtId="0">
      <sharedItems count="3">
        <s v="Oil"/>
        <s v="NLNG"/>
        <s v="DomGas"/>
      </sharedItems>
    </cacheField>
    <cacheField name="Plan" numFmtId="168">
      <sharedItems containsSemiMixedTypes="0" containsString="0" containsNumber="1" minValue="0" maxValue="18124524.954300001"/>
    </cacheField>
    <cacheField name="Actual" numFmtId="168">
      <sharedItems containsSemiMixedTypes="0" containsString="0" containsNumber="1" minValue="0" maxValue="33883052.2699952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">
  <r>
    <x v="0"/>
    <x v="0"/>
    <s v="ADIBAWA1_FS"/>
    <s v="ADIB/1"/>
    <x v="0"/>
    <s v="Oil"/>
    <x v="0"/>
    <n v="114299.387"/>
    <n v="131073.00871891025"/>
  </r>
  <r>
    <x v="1"/>
    <x v="1"/>
    <s v="AGBADA1_FS"/>
    <s v="AGBD/1"/>
    <x v="1"/>
    <s v="Oil"/>
    <x v="0"/>
    <n v="47977.770000000004"/>
    <n v="114030.30758523854"/>
  </r>
  <r>
    <x v="1"/>
    <x v="1"/>
    <s v="AGBADA2_FS"/>
    <s v="AGBD/2"/>
    <x v="2"/>
    <s v="Oil"/>
    <x v="0"/>
    <n v="346026.929"/>
    <n v="431680.59871517553"/>
  </r>
  <r>
    <x v="1"/>
    <x v="2"/>
    <s v="AHIA1_FS"/>
    <s v="AHIA/1"/>
    <x v="3"/>
    <s v="Oil"/>
    <x v="0"/>
    <n v="78991.379000000001"/>
    <n v="129923.27864243081"/>
  </r>
  <r>
    <x v="2"/>
    <x v="3"/>
    <s v="AKRI_NAOC_FS"/>
    <s v="AKRI/1"/>
    <x v="4"/>
    <s v="Oil"/>
    <x v="0"/>
    <n v="3371.1018509999999"/>
    <n v="0"/>
  </r>
  <r>
    <x v="0"/>
    <x v="4"/>
    <s v="BELEMA1_FS"/>
    <s v="BELE/1"/>
    <x v="5"/>
    <s v="Oil"/>
    <x v="0"/>
    <n v="0"/>
    <n v="0"/>
  </r>
  <r>
    <x v="3"/>
    <x v="5"/>
    <s v="BENISEDE1_FS"/>
    <s v="BENS/1"/>
    <x v="6"/>
    <s v="Oil"/>
    <x v="0"/>
    <n v="324747.00999999995"/>
    <n v="242172.73971301378"/>
  </r>
  <r>
    <x v="0"/>
    <x v="6"/>
    <s v="BONNY1_FS"/>
    <s v="BONN/1"/>
    <x v="7"/>
    <s v="Oil"/>
    <x v="0"/>
    <n v="40364.479999999996"/>
    <n v="60316.004012190082"/>
  </r>
  <r>
    <x v="0"/>
    <x v="7"/>
    <s v="DIEBU_CREEK1_FS"/>
    <s v="DBUC/1"/>
    <x v="8"/>
    <s v="Oil"/>
    <x v="0"/>
    <n v="125280.3"/>
    <n v="103845.00690771741"/>
  </r>
  <r>
    <x v="2"/>
    <x v="3"/>
    <s v="EGBEMA_WEST1_FS"/>
    <s v="EGBW/1"/>
    <x v="9"/>
    <s v="Oil"/>
    <x v="0"/>
    <n v="38897.218999999997"/>
    <n v="56310.003745712951"/>
  </r>
  <r>
    <x v="2"/>
    <x v="3"/>
    <s v="EGBEMA1_FS"/>
    <s v="EGBM/1"/>
    <x v="10"/>
    <s v="Oil"/>
    <x v="0"/>
    <n v="24559.935999999998"/>
    <n v="59022.843926169626"/>
  </r>
  <r>
    <x v="3"/>
    <x v="8"/>
    <s v="ESCRAVOS_BEACH1_FS"/>
    <s v="ESCB/1"/>
    <x v="11"/>
    <s v="Oil"/>
    <x v="0"/>
    <n v="263173.88"/>
    <n v="227860.96972997385"/>
  </r>
  <r>
    <x v="0"/>
    <x v="0"/>
    <s v="ETELEBOU1_FS"/>
    <s v="ETEL/1"/>
    <x v="12"/>
    <s v="Oil"/>
    <x v="0"/>
    <n v="54276.04"/>
    <n v="41738.0027763908"/>
  </r>
  <r>
    <x v="3"/>
    <x v="9"/>
    <s v="FORCADOS2_FS"/>
    <s v="FORC/2"/>
    <x v="13"/>
    <s v="Oil"/>
    <x v="0"/>
    <n v="643982.34400000004"/>
    <n v="695057.74917632353"/>
  </r>
  <r>
    <x v="3"/>
    <x v="9"/>
    <s v="FORCADOS3_FS"/>
    <s v="FORC/3"/>
    <x v="14"/>
    <s v="Oil"/>
    <x v="0"/>
    <n v="256797.49000000002"/>
    <n v="239566.4297161022"/>
  </r>
  <r>
    <x v="3"/>
    <x v="9"/>
    <s v="FORCADOS4_FS"/>
    <s v="FORC/4"/>
    <x v="15"/>
    <s v="Oil"/>
    <x v="0"/>
    <n v="219119.625"/>
    <n v="165238.27980418474"/>
  </r>
  <r>
    <x v="2"/>
    <x v="3"/>
    <s v="IDU_NAOC1_FS"/>
    <s v="IDU_NAOC1_FS"/>
    <x v="16"/>
    <s v="Oil"/>
    <x v="0"/>
    <n v="90077.730192000003"/>
    <n v="0"/>
  </r>
  <r>
    <x v="1"/>
    <x v="10"/>
    <s v="IMO_RIVER1_FS"/>
    <s v="IMOR/1"/>
    <x v="17"/>
    <s v="Oil"/>
    <x v="0"/>
    <n v="64946.934399999991"/>
    <n v="329151.81189501227"/>
  </r>
  <r>
    <x v="1"/>
    <x v="10"/>
    <s v="ISIMIRI1_FS"/>
    <s v="ISIM/1"/>
    <x v="18"/>
    <s v="Oil"/>
    <x v="0"/>
    <n v="21851.466"/>
    <n v="46516.323094242332"/>
  </r>
  <r>
    <x v="0"/>
    <x v="0"/>
    <s v="KOLO_CREEK1_FS"/>
    <s v="KOCR/1"/>
    <x v="19"/>
    <s v="Oil"/>
    <x v="0"/>
    <n v="9991.92"/>
    <n v="11614.0007725575"/>
  </r>
  <r>
    <x v="1"/>
    <x v="10"/>
    <s v="NKALI1_FS"/>
    <s v="NKAL/1"/>
    <x v="20"/>
    <s v="Oil"/>
    <x v="0"/>
    <n v="19460.87"/>
    <n v="40723.162708884178"/>
  </r>
  <r>
    <x v="0"/>
    <x v="7"/>
    <s v="NUN_RIVER1_FS"/>
    <s v="NUNR/1"/>
    <x v="21"/>
    <s v="Oil"/>
    <x v="0"/>
    <n v="103128.196"/>
    <n v="186653.0124160641"/>
  </r>
  <r>
    <x v="1"/>
    <x v="2"/>
    <s v="OBELE1_FS"/>
    <s v="OBEL/1"/>
    <x v="22"/>
    <s v="Oil"/>
    <x v="0"/>
    <n v="17364.898000000001"/>
    <n v="2018.990134302202"/>
  </r>
  <r>
    <x v="1"/>
    <x v="1"/>
    <s v="OBIGBO_NORTH1_FS"/>
    <s v="OBGN/1"/>
    <x v="23"/>
    <s v="Oil"/>
    <x v="0"/>
    <n v="91474.986000000004"/>
    <n v="116358.76774012629"/>
  </r>
  <r>
    <x v="2"/>
    <x v="3"/>
    <s v="OGBN_NAOC1_FS"/>
    <s v="OGBN_NAOC1_FS"/>
    <x v="24"/>
    <s v="Oil"/>
    <x v="0"/>
    <n v="70220.122749999995"/>
    <n v="0"/>
  </r>
  <r>
    <x v="3"/>
    <x v="5"/>
    <s v="OGBOTOBO1_FS"/>
    <s v="OGBO/1"/>
    <x v="25"/>
    <s v="Oil"/>
    <x v="0"/>
    <n v="193851.40099999998"/>
    <n v="222679.10973611471"/>
  </r>
  <r>
    <x v="1"/>
    <x v="2"/>
    <s v="OGUTA1_FS"/>
    <s v="OGUT/1"/>
    <x v="26"/>
    <s v="Oil"/>
    <x v="0"/>
    <n v="7671.0119999999997"/>
    <n v="18524.001232207193"/>
  </r>
  <r>
    <x v="3"/>
    <x v="5"/>
    <s v="OPUKUSHI1_FS"/>
    <s v="OPUK/1"/>
    <x v="27"/>
    <s v="Oil"/>
    <x v="0"/>
    <n v="388806.96"/>
    <n v="301648.08964253234"/>
  </r>
  <r>
    <x v="2"/>
    <x v="3"/>
    <s v="OSHI_NAOC_FS"/>
    <s v="OSHI_NAOC_FS"/>
    <x v="28"/>
    <s v="Oil"/>
    <x v="0"/>
    <n v="36849.031965499998"/>
    <n v="0"/>
  </r>
  <r>
    <x v="3"/>
    <x v="8"/>
    <s v="OTUMARA1_FS"/>
    <s v="OTUM/1"/>
    <x v="29"/>
    <s v="Oil"/>
    <x v="0"/>
    <n v="446760.375"/>
    <n v="540247.80935978063"/>
  </r>
  <r>
    <x v="2"/>
    <x v="3"/>
    <s v="SANTA_BARBARA1_FS"/>
    <s v="SBAR/1"/>
    <x v="30"/>
    <s v="Oil"/>
    <x v="0"/>
    <n v="70003.58"/>
    <n v="0"/>
  </r>
  <r>
    <x v="3"/>
    <x v="11"/>
    <s v="SEA_EAGLE_FPSO"/>
    <s v="EA"/>
    <x v="31"/>
    <s v="Oil"/>
    <x v="0"/>
    <n v="0"/>
    <n v="768864"/>
  </r>
  <r>
    <x v="0"/>
    <x v="4"/>
    <s v="SOKU1_FS"/>
    <s v="SOKU/1"/>
    <x v="32"/>
    <s v="Oil"/>
    <x v="0"/>
    <n v="74444.763999999996"/>
    <n v="53918.863586655556"/>
  </r>
  <r>
    <x v="2"/>
    <x v="3"/>
    <s v="TEBIDABA1_FS"/>
    <s v="TEBIDABA1_FS"/>
    <x v="33"/>
    <s v="Oil"/>
    <x v="0"/>
    <n v="13962.771132"/>
    <n v="0"/>
  </r>
  <r>
    <x v="3"/>
    <x v="5"/>
    <s v="TUNU1_FS"/>
    <s v="TUNU/1"/>
    <x v="34"/>
    <s v="Oil"/>
    <x v="0"/>
    <n v="193665.959"/>
    <n v="168060.60980084003"/>
  </r>
  <r>
    <x v="0"/>
    <x v="0"/>
    <s v="UBIE1_FS"/>
    <s v="UBIE/1"/>
    <x v="35"/>
    <s v="Oil"/>
    <x v="0"/>
    <n v="65003.9"/>
    <n v="0"/>
  </r>
  <r>
    <x v="1"/>
    <x v="2"/>
    <s v="UMUECHEM1_FS"/>
    <s v="UMUE/1"/>
    <x v="36"/>
    <s v="Oil"/>
    <x v="0"/>
    <n v="32341.928"/>
    <n v="14292.400950723291"/>
  </r>
  <r>
    <x v="2"/>
    <x v="3"/>
    <s v="UZERE_EAST1_FS"/>
    <s v="UZRE/1"/>
    <x v="37"/>
    <s v="Oil"/>
    <x v="0"/>
    <n v="52879.447739249998"/>
    <n v="0"/>
  </r>
  <r>
    <x v="1"/>
    <x v="1"/>
    <s v="PLANNED_AGBADA1_GP"/>
    <s v="AGBD/GP"/>
    <x v="38"/>
    <s v="Oil"/>
    <x v="0"/>
    <n v="0"/>
    <n v="61279.264076265703"/>
  </r>
  <r>
    <x v="1"/>
    <x v="1"/>
    <s v="PLANNED_ASSA_NORTH1_DG"/>
    <s v="ASSA/DG"/>
    <x v="39"/>
    <s v="Oil"/>
    <x v="0"/>
    <n v="0"/>
    <n v="0"/>
  </r>
  <r>
    <x v="2"/>
    <x v="3"/>
    <s v="PLANNED_BISE_SAME1_GP"/>
    <s v="BISE/GP"/>
    <x v="40"/>
    <s v="Oil"/>
    <x v="0"/>
    <n v="0"/>
    <n v="0"/>
  </r>
  <r>
    <x v="0"/>
    <x v="6"/>
    <s v="BONNY1_GP"/>
    <s v="BONN/GP1"/>
    <x v="41"/>
    <s v="Oil"/>
    <x v="0"/>
    <n v="33679.066500000001"/>
    <n v="7983.0005310251599"/>
  </r>
  <r>
    <x v="2"/>
    <x v="3"/>
    <s v="EGBEMA_WEST1_GP"/>
    <s v="EGBW/GP1"/>
    <x v="42"/>
    <s v="Oil"/>
    <x v="0"/>
    <n v="0"/>
    <n v="0"/>
  </r>
  <r>
    <x v="3"/>
    <x v="9"/>
    <s v="FORCADOS2_GP"/>
    <s v="FORC/GP"/>
    <x v="43"/>
    <s v="Oil"/>
    <x v="0"/>
    <n v="21146.959999999999"/>
    <n v="0"/>
  </r>
  <r>
    <x v="0"/>
    <x v="0"/>
    <s v="GBARAN_DG"/>
    <s v="GBAR/DG"/>
    <x v="44"/>
    <s v="Oil"/>
    <x v="0"/>
    <n v="0"/>
    <n v="0"/>
  </r>
  <r>
    <x v="0"/>
    <x v="0"/>
    <s v="GBARAN1_GP"/>
    <s v="GBAR/GP"/>
    <x v="45"/>
    <s v="Oil"/>
    <x v="0"/>
    <n v="509257.88687000005"/>
    <n v="1225127.0734143083"/>
  </r>
  <r>
    <x v="1"/>
    <x v="1"/>
    <s v="OBIGBO_NORTH1_GP"/>
    <s v="OBGN/GP"/>
    <x v="46"/>
    <s v="Oil"/>
    <x v="0"/>
    <n v="1535.9259999999999"/>
    <n v="0"/>
  </r>
  <r>
    <x v="1"/>
    <x v="2"/>
    <s v="OGBELLE_GP"/>
    <s v="OGBE/GP"/>
    <x v="47"/>
    <s v="Oil"/>
    <x v="0"/>
    <n v="0"/>
    <n v="0"/>
  </r>
  <r>
    <x v="1"/>
    <x v="10"/>
    <s v="OKOLOMA1_GP"/>
    <s v="OKOL/GP"/>
    <x v="48"/>
    <s v="Oil"/>
    <x v="0"/>
    <n v="233323.57699999999"/>
    <n v="498993.83319281734"/>
  </r>
  <r>
    <x v="3"/>
    <x v="5"/>
    <s v="OKPOK_EHOOKUP_GP"/>
    <s v="OKNU/GP"/>
    <x v="49"/>
    <s v="Oil"/>
    <x v="0"/>
    <n v="0"/>
    <n v="0"/>
  </r>
  <r>
    <x v="0"/>
    <x v="4"/>
    <s v="SOKU1_GP"/>
    <s v="SOKU/GP"/>
    <x v="50"/>
    <s v="Oil"/>
    <x v="0"/>
    <n v="176197.49"/>
    <n v="194182.14885148508"/>
  </r>
  <r>
    <x v="3"/>
    <x v="5"/>
    <s v="TUNU/CPF"/>
    <s v="TUNU/GP"/>
    <x v="51"/>
    <s v="Oil"/>
    <x v="0"/>
    <n v="10542.851999999999"/>
    <n v="49730.799941066594"/>
  </r>
  <r>
    <x v="0"/>
    <x v="0"/>
    <s v="ADIBAWA1_FS"/>
    <s v="ADIB/1"/>
    <x v="52"/>
    <s v="Gas"/>
    <x v="1"/>
    <n v="17054.525999999998"/>
    <n v="0"/>
  </r>
  <r>
    <x v="1"/>
    <x v="1"/>
    <s v="AGBADA1_FS"/>
    <s v="AGBD/1"/>
    <x v="53"/>
    <s v="Gas"/>
    <x v="2"/>
    <n v="46614.080000000002"/>
    <n v="44028.548990296396"/>
  </r>
  <r>
    <x v="1"/>
    <x v="1"/>
    <s v="AGBADA2_FS"/>
    <s v="AGBD/2"/>
    <x v="54"/>
    <s v="Gas"/>
    <x v="2"/>
    <n v="858698.6050000001"/>
    <n v="373739.24842189968"/>
  </r>
  <r>
    <x v="1"/>
    <x v="2"/>
    <s v="AHIA1_FS"/>
    <s v="AHIA/1"/>
    <x v="55"/>
    <s v="Gas"/>
    <x v="2"/>
    <n v="0"/>
    <n v="0"/>
  </r>
  <r>
    <x v="2"/>
    <x v="3"/>
    <s v="AKRI_NAOC_FS"/>
    <s v="AKRI/1"/>
    <x v="56"/>
    <s v="Gas"/>
    <x v="2"/>
    <n v="0"/>
    <n v="0"/>
  </r>
  <r>
    <x v="0"/>
    <x v="4"/>
    <s v="BELEMA1_FS"/>
    <s v="BELE/1"/>
    <x v="57"/>
    <s v="Gas"/>
    <x v="1"/>
    <n v="0"/>
    <n v="0"/>
  </r>
  <r>
    <x v="3"/>
    <x v="5"/>
    <s v="BENISEDE1_FS"/>
    <s v="BENS/1"/>
    <x v="58"/>
    <s v="Gas"/>
    <x v="2"/>
    <n v="24982.620999999999"/>
    <n v="103133.44937883598"/>
  </r>
  <r>
    <x v="0"/>
    <x v="6"/>
    <s v="BONNY1_FS"/>
    <s v="BONN/1"/>
    <x v="59"/>
    <s v="Gas"/>
    <x v="1"/>
    <n v="0"/>
    <n v="37373.888339852645"/>
  </r>
  <r>
    <x v="0"/>
    <x v="7"/>
    <s v="DIEBU_CREEK1_FS"/>
    <s v="DBUC/1"/>
    <x v="60"/>
    <s v="Gas"/>
    <x v="2"/>
    <n v="0"/>
    <n v="0"/>
  </r>
  <r>
    <x v="2"/>
    <x v="3"/>
    <s v="EGBEMA_WEST1_FS"/>
    <s v="EGBW/1"/>
    <x v="61"/>
    <s v="Gas"/>
    <x v="2"/>
    <n v="0"/>
    <n v="0"/>
  </r>
  <r>
    <x v="2"/>
    <x v="3"/>
    <s v="EGBEMA1_FS"/>
    <s v="EGBM/1"/>
    <x v="62"/>
    <s v="Gas"/>
    <x v="2"/>
    <n v="0"/>
    <n v="0"/>
  </r>
  <r>
    <x v="3"/>
    <x v="8"/>
    <s v="ESCRAVOS_BEACH1_FS"/>
    <s v="ESCB/1"/>
    <x v="63"/>
    <s v="Gas"/>
    <x v="2"/>
    <n v="34619.498"/>
    <n v="0"/>
  </r>
  <r>
    <x v="0"/>
    <x v="0"/>
    <s v="ETELEBOU1_FS"/>
    <s v="ETEL/1"/>
    <x v="64"/>
    <s v="Gas"/>
    <x v="2"/>
    <n v="0"/>
    <n v="0"/>
  </r>
  <r>
    <x v="3"/>
    <x v="9"/>
    <s v="FORCADOS2_FS"/>
    <s v="FORC/2"/>
    <x v="65"/>
    <s v="Gas"/>
    <x v="2"/>
    <n v="174444.68799999999"/>
    <n v="0"/>
  </r>
  <r>
    <x v="3"/>
    <x v="9"/>
    <s v="FORCADOS3_FS"/>
    <s v="FORC/3"/>
    <x v="66"/>
    <s v="Gas"/>
    <x v="2"/>
    <n v="19432.319000000003"/>
    <n v="0"/>
  </r>
  <r>
    <x v="3"/>
    <x v="9"/>
    <s v="FORCADOS4_FS"/>
    <s v="FORC/4"/>
    <x v="67"/>
    <s v="Gas"/>
    <x v="2"/>
    <n v="15144.6749"/>
    <n v="0"/>
  </r>
  <r>
    <x v="2"/>
    <x v="3"/>
    <s v="IDU_NAOC1_FS"/>
    <s v="IDU_NAOC1_FS"/>
    <x v="68"/>
    <s v="Gas"/>
    <x v="2"/>
    <n v="0"/>
    <n v="0"/>
  </r>
  <r>
    <x v="1"/>
    <x v="10"/>
    <s v="IMO_RIVER1_FS"/>
    <s v="IMOR/1"/>
    <x v="69"/>
    <s v="Gas"/>
    <x v="2"/>
    <n v="0"/>
    <n v="88342.229205009906"/>
  </r>
  <r>
    <x v="1"/>
    <x v="10"/>
    <s v="ISIMIRI1_FS"/>
    <s v="ISIM/1"/>
    <x v="70"/>
    <s v="Gas"/>
    <x v="2"/>
    <n v="0"/>
    <n v="0"/>
  </r>
  <r>
    <x v="0"/>
    <x v="0"/>
    <s v="KOLO_CREEK1_FS"/>
    <s v="KOCR/1"/>
    <x v="71"/>
    <s v="Gas"/>
    <x v="2"/>
    <n v="0"/>
    <n v="0"/>
  </r>
  <r>
    <x v="1"/>
    <x v="10"/>
    <s v="NKALI1_FS"/>
    <s v="NKAL/1"/>
    <x v="72"/>
    <s v="Gas"/>
    <x v="2"/>
    <n v="72513.03"/>
    <n v="70784.189586798806"/>
  </r>
  <r>
    <x v="0"/>
    <x v="7"/>
    <s v="NUN_RIVER1_FS"/>
    <s v="NUNR/1"/>
    <x v="73"/>
    <s v="Gas"/>
    <x v="2"/>
    <n v="0"/>
    <n v="0"/>
  </r>
  <r>
    <x v="1"/>
    <x v="2"/>
    <s v="OBELE1_FS"/>
    <s v="OBEL/1"/>
    <x v="74"/>
    <s v="Gas"/>
    <x v="2"/>
    <n v="0"/>
    <n v="0"/>
  </r>
  <r>
    <x v="1"/>
    <x v="1"/>
    <s v="OBIGBO_NORTH1_FS"/>
    <s v="OBGN/1"/>
    <x v="75"/>
    <s v="Gas"/>
    <x v="2"/>
    <n v="75102.553"/>
    <n v="222282.28311010063"/>
  </r>
  <r>
    <x v="2"/>
    <x v="3"/>
    <s v="OGBN_NAOC1_FS"/>
    <s v="OGBN_NAOC1_FS"/>
    <x v="76"/>
    <s v="Gas"/>
    <x v="2"/>
    <n v="0"/>
    <n v="0"/>
  </r>
  <r>
    <x v="3"/>
    <x v="5"/>
    <s v="OGBOTOBO1_FS"/>
    <s v="OGBO/1"/>
    <x v="77"/>
    <s v="Gas"/>
    <x v="2"/>
    <n v="0"/>
    <n v="47294.658395017694"/>
  </r>
  <r>
    <x v="1"/>
    <x v="2"/>
    <s v="OGUTA1_FS"/>
    <s v="OGUT/1"/>
    <x v="78"/>
    <s v="Gas"/>
    <x v="2"/>
    <n v="0"/>
    <n v="0"/>
  </r>
  <r>
    <x v="3"/>
    <x v="5"/>
    <s v="OPUKUSHI1_FS"/>
    <s v="OPUK/1"/>
    <x v="79"/>
    <s v="Gas"/>
    <x v="2"/>
    <n v="103061.236"/>
    <n v="90948.781660774403"/>
  </r>
  <r>
    <x v="2"/>
    <x v="3"/>
    <s v="OSHI_NAOC_FS"/>
    <s v="OSHI_NAOC_FS"/>
    <x v="80"/>
    <s v="Gas"/>
    <x v="2"/>
    <n v="0"/>
    <n v="0"/>
  </r>
  <r>
    <x v="3"/>
    <x v="8"/>
    <s v="OTUMARA1_FS"/>
    <s v="OTUM/1"/>
    <x v="81"/>
    <s v="Gas"/>
    <x v="2"/>
    <n v="88312.15830000001"/>
    <n v="154498.8872"/>
  </r>
  <r>
    <x v="2"/>
    <x v="3"/>
    <s v="SANTA_BARBARA1_FS"/>
    <s v="SBAR/1"/>
    <x v="82"/>
    <s v="Gas"/>
    <x v="2"/>
    <n v="0"/>
    <n v="0"/>
  </r>
  <r>
    <x v="3"/>
    <x v="11"/>
    <s v="SEA_EAGLE_FPSO"/>
    <s v="EA"/>
    <x v="83"/>
    <s v="Gas"/>
    <x v="1"/>
    <n v="0"/>
    <n v="469303"/>
  </r>
  <r>
    <x v="0"/>
    <x v="4"/>
    <s v="SOKU1_FS"/>
    <s v="SOKU/1"/>
    <x v="84"/>
    <s v="Gas"/>
    <x v="1"/>
    <n v="45449.316999999995"/>
    <n v="7957.3791213926088"/>
  </r>
  <r>
    <x v="2"/>
    <x v="3"/>
    <s v="TEBIDABA1_FS"/>
    <s v="TEBIDABA1_FS"/>
    <x v="85"/>
    <s v="Gas"/>
    <x v="2"/>
    <n v="0"/>
    <n v="0"/>
  </r>
  <r>
    <x v="3"/>
    <x v="5"/>
    <s v="TUNU1_FS"/>
    <s v="TUNU/1"/>
    <x v="86"/>
    <s v="Gas"/>
    <x v="2"/>
    <n v="0"/>
    <n v="53464.189143536503"/>
  </r>
  <r>
    <x v="0"/>
    <x v="0"/>
    <s v="UBIE1_FS"/>
    <s v="UBIE/1"/>
    <x v="87"/>
    <s v="Gas"/>
    <x v="2"/>
    <n v="0"/>
    <n v="0"/>
  </r>
  <r>
    <x v="1"/>
    <x v="2"/>
    <s v="UMUECHEM1_FS"/>
    <s v="UMUE/1"/>
    <x v="88"/>
    <s v="Gas"/>
    <x v="2"/>
    <n v="0"/>
    <n v="0"/>
  </r>
  <r>
    <x v="2"/>
    <x v="3"/>
    <s v="UZERE_EAST1_FS"/>
    <s v="UZRE/1"/>
    <x v="89"/>
    <s v="Gas"/>
    <x v="2"/>
    <n v="0"/>
    <n v="0"/>
  </r>
  <r>
    <x v="1"/>
    <x v="1"/>
    <s v="PLANNED_AGBADA1_GP"/>
    <s v="AGBD/GP"/>
    <x v="90"/>
    <s v="Gas"/>
    <x v="2"/>
    <n v="0"/>
    <n v="151232.31438734001"/>
  </r>
  <r>
    <x v="1"/>
    <x v="1"/>
    <s v="PLANNED_ASSA_NORTH1_DG"/>
    <s v="ASSA/DG"/>
    <x v="91"/>
    <s v="Gas"/>
    <x v="2"/>
    <n v="0"/>
    <n v="0"/>
  </r>
  <r>
    <x v="2"/>
    <x v="3"/>
    <s v="PLANNED_BISE_SAME1_GP"/>
    <s v="BISE/GP"/>
    <x v="92"/>
    <s v="Gas"/>
    <x v="2"/>
    <n v="0"/>
    <n v="0"/>
  </r>
  <r>
    <x v="0"/>
    <x v="6"/>
    <s v="BONNY1_GP"/>
    <s v="BONN/GP1"/>
    <x v="93"/>
    <s v="Gas"/>
    <x v="1"/>
    <n v="9015265"/>
    <n v="2919372.2750032167"/>
  </r>
  <r>
    <x v="2"/>
    <x v="3"/>
    <s v="EGBEMA_WEST1_GP"/>
    <s v="EGBW/GP1"/>
    <x v="94"/>
    <s v="Gas"/>
    <x v="2"/>
    <n v="0"/>
    <n v="0"/>
  </r>
  <r>
    <x v="3"/>
    <x v="9"/>
    <s v="FORCADOS2_GP"/>
    <s v="FORC/GP"/>
    <x v="95"/>
    <s v="Gas"/>
    <x v="2"/>
    <n v="465992"/>
    <n v="0"/>
  </r>
  <r>
    <x v="0"/>
    <x v="0"/>
    <s v="GBARAN_DG"/>
    <s v="GBAR/DG"/>
    <x v="96"/>
    <s v="Gas"/>
    <x v="2"/>
    <n v="372000.50251000002"/>
    <n v="68130"/>
  </r>
  <r>
    <x v="0"/>
    <x v="0"/>
    <s v="GBARAN1_GP"/>
    <s v="GBAR/GP"/>
    <x v="97"/>
    <s v="Gas"/>
    <x v="1"/>
    <n v="18124524.954300001"/>
    <n v="33883052.269995287"/>
  </r>
  <r>
    <x v="1"/>
    <x v="1"/>
    <s v="OBIGBO_NORTH1_GP"/>
    <s v="OBGN/GP"/>
    <x v="98"/>
    <s v="Gas"/>
    <x v="2"/>
    <n v="195414.69999999998"/>
    <n v="80387.1963547544"/>
  </r>
  <r>
    <x v="1"/>
    <x v="2"/>
    <s v="OGBELLE_GP"/>
    <s v="OGBE/GP"/>
    <x v="99"/>
    <s v="Gas"/>
    <x v="2"/>
    <n v="0"/>
    <n v="0"/>
  </r>
  <r>
    <x v="1"/>
    <x v="10"/>
    <s v="OKOLOMA1_GP"/>
    <s v="OKOL/GP"/>
    <x v="100"/>
    <s v="Gas"/>
    <x v="2"/>
    <n v="3330324.5130000003"/>
    <n v="3391042"/>
  </r>
  <r>
    <x v="3"/>
    <x v="5"/>
    <s v="OKPOK_EHOOKUP_GP"/>
    <s v="OKNU/GP"/>
    <x v="101"/>
    <s v="Gas"/>
    <x v="2"/>
    <n v="0"/>
    <n v="0"/>
  </r>
  <r>
    <x v="0"/>
    <x v="4"/>
    <s v="SOKU1_GP"/>
    <s v="SOKU/GP"/>
    <x v="102"/>
    <s v="Gas"/>
    <x v="1"/>
    <n v="6588647"/>
    <n v="5439491.1078348001"/>
  </r>
  <r>
    <x v="3"/>
    <x v="5"/>
    <s v="TUNU/CPF"/>
    <s v="TUNU/GP"/>
    <x v="103"/>
    <s v="Gas"/>
    <x v="2"/>
    <n v="219938.80000000002"/>
    <n v="1079064.4214218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10A30A-6917-47EC-BB94-58896A12C60A}" name="PivotTable4" cacheId="26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104" firstHeaderRow="1" firstDataRow="3" firstDataCol="1"/>
  <pivotFields count="9">
    <pivotField axis="axisRow" showAll="0">
      <items count="6">
        <item x="2"/>
        <item m="1" x="4"/>
        <item x="0"/>
        <item x="1"/>
        <item x="3"/>
        <item t="default"/>
      </items>
    </pivotField>
    <pivotField axis="axisRow" showAll="0">
      <items count="13">
        <item x="1"/>
        <item x="6"/>
        <item x="11"/>
        <item sd="0" x="3"/>
        <item x="9"/>
        <item x="0"/>
        <item x="10"/>
        <item x="7"/>
        <item x="8"/>
        <item x="2"/>
        <item x="4"/>
        <item x="5"/>
        <item t="default"/>
      </items>
    </pivotField>
    <pivotField showAll="0"/>
    <pivotField showAll="0"/>
    <pivotField axis="axisRow" showAll="0">
      <items count="105">
        <item x="0"/>
        <item x="52"/>
        <item x="1"/>
        <item x="53"/>
        <item x="2"/>
        <item x="54"/>
        <item x="38"/>
        <item x="90"/>
        <item x="3"/>
        <item x="55"/>
        <item x="4"/>
        <item x="56"/>
        <item x="39"/>
        <item x="91"/>
        <item x="5"/>
        <item x="57"/>
        <item x="6"/>
        <item x="58"/>
        <item x="40"/>
        <item x="92"/>
        <item x="7"/>
        <item x="59"/>
        <item x="41"/>
        <item x="93"/>
        <item x="8"/>
        <item x="60"/>
        <item x="31"/>
        <item x="83"/>
        <item x="10"/>
        <item x="62"/>
        <item x="9"/>
        <item x="61"/>
        <item x="42"/>
        <item x="94"/>
        <item x="11"/>
        <item x="63"/>
        <item x="43"/>
        <item x="95"/>
        <item x="12"/>
        <item x="64"/>
        <item x="44"/>
        <item x="96"/>
        <item x="45"/>
        <item x="97"/>
        <item x="16"/>
        <item x="68"/>
        <item x="17"/>
        <item x="69"/>
        <item x="18"/>
        <item x="70"/>
        <item x="19"/>
        <item x="71"/>
        <item x="14"/>
        <item x="66"/>
        <item x="20"/>
        <item x="72"/>
        <item x="21"/>
        <item x="73"/>
        <item x="23"/>
        <item x="75"/>
        <item x="46"/>
        <item x="98"/>
        <item x="22"/>
        <item x="74"/>
        <item x="25"/>
        <item x="77"/>
        <item x="99"/>
        <item x="47"/>
        <item x="24"/>
        <item x="76"/>
        <item x="26"/>
        <item x="78"/>
        <item x="49"/>
        <item x="101"/>
        <item x="48"/>
        <item x="100"/>
        <item x="27"/>
        <item x="79"/>
        <item x="28"/>
        <item x="80"/>
        <item x="29"/>
        <item x="81"/>
        <item x="30"/>
        <item x="82"/>
        <item x="13"/>
        <item x="65"/>
        <item x="32"/>
        <item x="84"/>
        <item x="50"/>
        <item x="102"/>
        <item x="33"/>
        <item x="85"/>
        <item x="34"/>
        <item x="86"/>
        <item x="51"/>
        <item x="103"/>
        <item x="35"/>
        <item x="87"/>
        <item x="36"/>
        <item x="88"/>
        <item x="37"/>
        <item x="89"/>
        <item x="15"/>
        <item x="67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dataField="1" numFmtId="168" showAll="0"/>
    <pivotField dataField="1" numFmtId="168" showAll="0"/>
  </pivotFields>
  <rowFields count="3">
    <field x="0"/>
    <field x="1"/>
    <field x="4"/>
  </rowFields>
  <rowItems count="99">
    <i>
      <x/>
    </i>
    <i r="1">
      <x v="3"/>
    </i>
    <i>
      <x v="2"/>
    </i>
    <i r="1">
      <x v="1"/>
    </i>
    <i r="2">
      <x v="20"/>
    </i>
    <i r="2">
      <x v="21"/>
    </i>
    <i r="2">
      <x v="22"/>
    </i>
    <i r="2">
      <x v="23"/>
    </i>
    <i r="1">
      <x v="5"/>
    </i>
    <i r="2">
      <x/>
    </i>
    <i r="2">
      <x v="1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50"/>
    </i>
    <i r="2">
      <x v="51"/>
    </i>
    <i r="2">
      <x v="96"/>
    </i>
    <i r="2">
      <x v="97"/>
    </i>
    <i r="1">
      <x v="7"/>
    </i>
    <i r="2">
      <x v="24"/>
    </i>
    <i r="2">
      <x v="25"/>
    </i>
    <i r="2">
      <x v="56"/>
    </i>
    <i r="2">
      <x v="57"/>
    </i>
    <i r="1">
      <x v="10"/>
    </i>
    <i r="2">
      <x v="14"/>
    </i>
    <i r="2">
      <x v="15"/>
    </i>
    <i r="2">
      <x v="86"/>
    </i>
    <i r="2">
      <x v="87"/>
    </i>
    <i r="2">
      <x v="88"/>
    </i>
    <i r="2">
      <x v="89"/>
    </i>
    <i>
      <x v="3"/>
    </i>
    <i r="1"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58"/>
    </i>
    <i r="2">
      <x v="59"/>
    </i>
    <i r="2">
      <x v="60"/>
    </i>
    <i r="2">
      <x v="61"/>
    </i>
    <i r="1">
      <x v="6"/>
    </i>
    <i r="2">
      <x v="46"/>
    </i>
    <i r="2">
      <x v="47"/>
    </i>
    <i r="2">
      <x v="48"/>
    </i>
    <i r="2">
      <x v="49"/>
    </i>
    <i r="2">
      <x v="54"/>
    </i>
    <i r="2">
      <x v="55"/>
    </i>
    <i r="2">
      <x v="74"/>
    </i>
    <i r="2">
      <x v="75"/>
    </i>
    <i r="1">
      <x v="9"/>
    </i>
    <i r="2">
      <x v="8"/>
    </i>
    <i r="2">
      <x v="9"/>
    </i>
    <i r="2">
      <x v="62"/>
    </i>
    <i r="2">
      <x v="63"/>
    </i>
    <i r="2">
      <x v="66"/>
    </i>
    <i r="2">
      <x v="67"/>
    </i>
    <i r="2">
      <x v="70"/>
    </i>
    <i r="2">
      <x v="71"/>
    </i>
    <i r="2">
      <x v="98"/>
    </i>
    <i r="2">
      <x v="99"/>
    </i>
    <i>
      <x v="4"/>
    </i>
    <i r="1">
      <x v="2"/>
    </i>
    <i r="2">
      <x v="26"/>
    </i>
    <i r="2">
      <x v="27"/>
    </i>
    <i r="1">
      <x v="4"/>
    </i>
    <i r="2">
      <x v="36"/>
    </i>
    <i r="2">
      <x v="37"/>
    </i>
    <i r="2">
      <x v="52"/>
    </i>
    <i r="2">
      <x v="53"/>
    </i>
    <i r="2">
      <x v="84"/>
    </i>
    <i r="2">
      <x v="85"/>
    </i>
    <i r="2">
      <x v="102"/>
    </i>
    <i r="2">
      <x v="103"/>
    </i>
    <i r="1">
      <x v="8"/>
    </i>
    <i r="2">
      <x v="34"/>
    </i>
    <i r="2">
      <x v="35"/>
    </i>
    <i r="2">
      <x v="80"/>
    </i>
    <i r="2">
      <x v="81"/>
    </i>
    <i r="1">
      <x v="11"/>
    </i>
    <i r="2">
      <x v="16"/>
    </i>
    <i r="2">
      <x v="17"/>
    </i>
    <i r="2">
      <x v="64"/>
    </i>
    <i r="2">
      <x v="65"/>
    </i>
    <i r="2">
      <x v="72"/>
    </i>
    <i r="2">
      <x v="73"/>
    </i>
    <i r="2">
      <x v="76"/>
    </i>
    <i r="2">
      <x v="77"/>
    </i>
    <i r="2">
      <x v="92"/>
    </i>
    <i r="2">
      <x v="93"/>
    </i>
    <i r="2">
      <x v="94"/>
    </i>
    <i r="2">
      <x v="95"/>
    </i>
    <i t="grand">
      <x/>
    </i>
  </rowItems>
  <colFields count="2">
    <field x="6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Plan" fld="7" baseField="0" baseItem="0"/>
    <dataField name="Sum of Actual" fld="8" baseField="0" baseItem="0"/>
  </dataFields>
  <formats count="11">
    <format dxfId="0">
      <pivotArea outline="0" collapsedLevelsAreSubtotals="1" fieldPosition="0"/>
    </format>
    <format dxfId="1">
      <pivotArea field="6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6" count="0"/>
        </references>
      </pivotArea>
    </format>
    <format dxfId="5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6" count="1" selected="0">
            <x v="0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6" count="1" selected="0">
            <x v="1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6" count="1" selected="0">
            <x v="2"/>
          </reference>
        </references>
      </pivotArea>
    </format>
    <format dxfId="10">
      <pivotArea collapsedLevelsAreSubtotals="1" fieldPosition="0">
        <references count="5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4" count="1">
            <x v="21"/>
          </reference>
          <reference field="6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topLeftCell="B1" zoomScale="85" zoomScaleNormal="85" workbookViewId="0">
      <selection activeCell="D6" sqref="D6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7.453125" customWidth="1"/>
    <col min="8" max="8" width="12.2695312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2020</v>
      </c>
      <c r="D2" s="4"/>
      <c r="E2" s="2" t="s">
        <v>1</v>
      </c>
      <c r="F2" s="3">
        <v>2020</v>
      </c>
      <c r="I2" s="2" t="s">
        <v>2</v>
      </c>
      <c r="J2" s="3">
        <v>2020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33.707500000000003</v>
      </c>
      <c r="D6" t="s">
        <v>146</v>
      </c>
      <c r="E6" s="7" t="s">
        <v>8</v>
      </c>
      <c r="F6" s="9">
        <v>1.71</v>
      </c>
      <c r="G6" t="s">
        <v>146</v>
      </c>
      <c r="I6" s="7" t="s">
        <v>8</v>
      </c>
      <c r="J6" s="10">
        <v>2.64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>
        <v>31</v>
      </c>
      <c r="I7" s="7" t="s">
        <v>9</v>
      </c>
      <c r="J7" s="11">
        <v>31</v>
      </c>
    </row>
    <row r="8" spans="2:11" x14ac:dyDescent="0.35">
      <c r="B8" s="7" t="s">
        <v>10</v>
      </c>
      <c r="C8" s="12">
        <f>17622/1000/31</f>
        <v>0.56845161290322577</v>
      </c>
      <c r="D8" t="s">
        <v>11</v>
      </c>
      <c r="E8" s="7" t="s">
        <v>10</v>
      </c>
      <c r="F8" s="13">
        <f>33010/1000/31/5.8</f>
        <v>0.18359288097886539</v>
      </c>
      <c r="G8" t="s">
        <v>11</v>
      </c>
      <c r="I8" s="7" t="s">
        <v>10</v>
      </c>
      <c r="J8" s="13">
        <v>0</v>
      </c>
      <c r="K8" t="s">
        <v>11</v>
      </c>
    </row>
    <row r="9" spans="2:11" x14ac:dyDescent="0.35">
      <c r="B9" s="7" t="s">
        <v>12</v>
      </c>
      <c r="C9" s="15">
        <f>C8*C7*1000</f>
        <v>17622</v>
      </c>
      <c r="E9" s="7" t="s">
        <v>13</v>
      </c>
      <c r="F9" s="15">
        <f>F8*F7*1000</f>
        <v>5691.379310344827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593993.56500000006</v>
      </c>
      <c r="E10" s="7" t="s">
        <v>14</v>
      </c>
      <c r="F10" s="17">
        <f>+F9*F6*5.8</f>
        <v>56447.099999999991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-118798.71300000002</v>
      </c>
      <c r="D11" t="s">
        <v>16</v>
      </c>
      <c r="E11" s="7" t="s">
        <v>17</v>
      </c>
      <c r="F11" s="19">
        <f>-F10*0.07</f>
        <v>-3951.2969999999996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475194.85200000007</v>
      </c>
      <c r="E15" s="7" t="s">
        <v>22</v>
      </c>
      <c r="F15" s="20">
        <f>+F10+F11+F12+F13+F14</f>
        <v>52495.802999999993</v>
      </c>
      <c r="G15">
        <f>33.01/31</f>
        <v>1.0648387096774192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-60587.34363000001</v>
      </c>
      <c r="D16" t="s">
        <v>31</v>
      </c>
      <c r="E16" s="7" t="s">
        <v>24</v>
      </c>
      <c r="F16" s="18">
        <f>-F15*0.3</f>
        <v>-15748.740899999997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414607.50837000005</v>
      </c>
      <c r="E18" s="23" t="s">
        <v>25</v>
      </c>
      <c r="F18" s="16">
        <f t="shared" ref="F18" si="4">+F15+F16</f>
        <v>36747.062099999996</v>
      </c>
      <c r="I18" s="23" t="s">
        <v>25</v>
      </c>
      <c r="J18" s="16">
        <f t="shared" ref="J18" si="5">+J15+J16</f>
        <v>0</v>
      </c>
    </row>
    <row r="19" spans="2:11" ht="15" thickTop="1" x14ac:dyDescent="0.35">
      <c r="D19">
        <f>17.622/31</f>
        <v>0.56845161290322577</v>
      </c>
    </row>
    <row r="20" spans="2:11" ht="15" thickBot="1" x14ac:dyDescent="0.4">
      <c r="B20" t="s">
        <v>26</v>
      </c>
      <c r="C20" s="24">
        <f>C18-C14</f>
        <v>414607.50837000005</v>
      </c>
      <c r="D20" t="s">
        <v>27</v>
      </c>
      <c r="E20" t="s">
        <v>26</v>
      </c>
      <c r="F20" s="24">
        <f>F18-F14</f>
        <v>36747.062099999996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414607.50837000005</v>
      </c>
    </row>
    <row r="25" spans="2:11" x14ac:dyDescent="0.35">
      <c r="B25" t="s">
        <v>34</v>
      </c>
      <c r="C25" s="26">
        <f>C24*0.3</f>
        <v>124382.25251100001</v>
      </c>
      <c r="E25" t="s">
        <v>30</v>
      </c>
      <c r="F25" s="26">
        <f>F20*0.3</f>
        <v>11024.118629999999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135406.37114100001</v>
      </c>
    </row>
    <row r="29" spans="2:11" x14ac:dyDescent="0.35">
      <c r="C29" s="4"/>
    </row>
    <row r="30" spans="2:11" x14ac:dyDescent="0.35">
      <c r="C30" s="4"/>
    </row>
    <row r="31" spans="2:11" x14ac:dyDescent="0.35">
      <c r="C31" s="4"/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37" spans="3:3" x14ac:dyDescent="0.35">
      <c r="C37" s="26"/>
    </row>
    <row r="38" spans="3:3" x14ac:dyDescent="0.35">
      <c r="C38" s="26"/>
    </row>
    <row r="39" spans="3:3" x14ac:dyDescent="0.35">
      <c r="C39" s="26"/>
    </row>
    <row r="40" spans="3:3" x14ac:dyDescent="0.35">
      <c r="C40" s="26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4E36F-CF75-4ECA-8B4E-B8F0D6B99601}">
  <dimension ref="A2:O127"/>
  <sheetViews>
    <sheetView topLeftCell="A10" workbookViewId="0">
      <selection activeCell="A31" sqref="A31"/>
    </sheetView>
  </sheetViews>
  <sheetFormatPr defaultRowHeight="12.5" x14ac:dyDescent="0.25"/>
  <cols>
    <col min="1" max="1" width="16" style="27" bestFit="1" customWidth="1"/>
    <col min="2" max="2" width="15.90625" style="28" bestFit="1" customWidth="1"/>
    <col min="3" max="3" width="12.90625" style="28" bestFit="1" customWidth="1"/>
    <col min="4" max="4" width="11.1796875" style="28" bestFit="1" customWidth="1"/>
    <col min="5" max="5" width="12.90625" style="28" bestFit="1" customWidth="1"/>
    <col min="6" max="6" width="11.1796875" style="28" bestFit="1" customWidth="1"/>
    <col min="7" max="7" width="12.90625" style="28" bestFit="1" customWidth="1"/>
    <col min="8" max="8" width="15" style="34" customWidth="1"/>
    <col min="9" max="9" width="12.90625" style="34" customWidth="1"/>
    <col min="10" max="10" width="9.90625" style="36" customWidth="1"/>
    <col min="11" max="11" width="10.90625" style="36" customWidth="1"/>
    <col min="12" max="12" width="8.7265625" style="36"/>
    <col min="13" max="13" width="9.36328125" style="36" bestFit="1" customWidth="1"/>
    <col min="14" max="14" width="9.90625" style="36" bestFit="1" customWidth="1"/>
    <col min="15" max="15" width="8.7265625" style="36"/>
    <col min="16" max="16384" width="8.7265625" style="27"/>
  </cols>
  <sheetData>
    <row r="2" spans="1:15" ht="13" thickBot="1" x14ac:dyDescent="0.3">
      <c r="J2" s="35">
        <f>3/31</f>
        <v>9.6774193548387094E-2</v>
      </c>
      <c r="K2" s="35"/>
      <c r="N2" s="36" t="s">
        <v>144</v>
      </c>
      <c r="O2" s="36" t="s">
        <v>145</v>
      </c>
    </row>
    <row r="3" spans="1:15" ht="13" x14ac:dyDescent="0.3">
      <c r="B3" s="28" t="s">
        <v>36</v>
      </c>
      <c r="H3" s="36"/>
      <c r="I3" s="36"/>
      <c r="J3" s="37" t="s">
        <v>40</v>
      </c>
      <c r="K3" s="38"/>
      <c r="L3" s="37" t="s">
        <v>41</v>
      </c>
      <c r="M3" s="38"/>
      <c r="N3" s="39" t="s">
        <v>42</v>
      </c>
      <c r="O3" s="38"/>
    </row>
    <row r="4" spans="1:15" ht="13.5" thickBot="1" x14ac:dyDescent="0.35">
      <c r="B4" s="28" t="s">
        <v>37</v>
      </c>
      <c r="D4" s="28" t="s">
        <v>38</v>
      </c>
      <c r="F4" s="28" t="s">
        <v>39</v>
      </c>
      <c r="H4" s="36" t="s">
        <v>45</v>
      </c>
      <c r="I4" s="34" t="s">
        <v>39</v>
      </c>
      <c r="J4" s="40" t="s">
        <v>45</v>
      </c>
      <c r="K4" s="41" t="s">
        <v>39</v>
      </c>
      <c r="L4" s="40" t="s">
        <v>45</v>
      </c>
      <c r="M4" s="41" t="s">
        <v>39</v>
      </c>
      <c r="N4" s="42" t="s">
        <v>45</v>
      </c>
      <c r="O4" s="41" t="s">
        <v>39</v>
      </c>
    </row>
    <row r="5" spans="1:15" x14ac:dyDescent="0.25">
      <c r="A5" s="27" t="s">
        <v>43</v>
      </c>
      <c r="B5" s="28" t="s">
        <v>44</v>
      </c>
      <c r="C5" s="28" t="s">
        <v>147</v>
      </c>
      <c r="D5" s="28" t="s">
        <v>44</v>
      </c>
      <c r="E5" s="28" t="s">
        <v>147</v>
      </c>
      <c r="F5" s="28" t="s">
        <v>44</v>
      </c>
      <c r="G5" s="28" t="s">
        <v>147</v>
      </c>
      <c r="H5" s="36"/>
      <c r="I5" s="36"/>
      <c r="J5" s="43"/>
      <c r="K5" s="44"/>
      <c r="L5" s="43"/>
      <c r="M5" s="44"/>
      <c r="N5" s="45"/>
      <c r="O5" s="44"/>
    </row>
    <row r="6" spans="1:15" x14ac:dyDescent="0.25">
      <c r="A6" s="30" t="s">
        <v>35</v>
      </c>
      <c r="B6" s="28">
        <v>0</v>
      </c>
      <c r="C6" s="28">
        <v>0</v>
      </c>
      <c r="F6" s="28">
        <v>400820.94062975002</v>
      </c>
      <c r="G6" s="28">
        <v>115332.84767188257</v>
      </c>
      <c r="H6" s="36"/>
      <c r="I6" s="36"/>
      <c r="J6" s="46"/>
      <c r="K6" s="47"/>
      <c r="L6" s="46"/>
      <c r="M6" s="47"/>
      <c r="N6" s="48"/>
      <c r="O6" s="47"/>
    </row>
    <row r="7" spans="1:15" x14ac:dyDescent="0.25">
      <c r="A7" s="31" t="s">
        <v>46</v>
      </c>
      <c r="B7" s="28">
        <v>0</v>
      </c>
      <c r="C7" s="28">
        <v>0</v>
      </c>
      <c r="F7" s="28">
        <v>400820.94062975002</v>
      </c>
      <c r="G7" s="28">
        <v>115332.84767188257</v>
      </c>
      <c r="H7" s="36"/>
      <c r="I7" s="36"/>
      <c r="J7" s="46"/>
      <c r="K7" s="47"/>
      <c r="L7" s="46"/>
      <c r="M7" s="47"/>
      <c r="N7" s="48"/>
      <c r="O7" s="47"/>
    </row>
    <row r="8" spans="1:15" x14ac:dyDescent="0.25">
      <c r="A8" s="30" t="s">
        <v>47</v>
      </c>
      <c r="B8" s="28">
        <v>372000.50251000002</v>
      </c>
      <c r="C8" s="28">
        <v>68130</v>
      </c>
      <c r="D8" s="28">
        <v>33790940.797300003</v>
      </c>
      <c r="E8" s="28">
        <v>42287246.920294553</v>
      </c>
      <c r="F8" s="28">
        <v>1305923.43037</v>
      </c>
      <c r="G8" s="28">
        <v>2016450.121987304</v>
      </c>
      <c r="H8" s="36"/>
      <c r="I8" s="36"/>
      <c r="J8" s="46"/>
      <c r="K8" s="47"/>
      <c r="L8" s="46"/>
      <c r="M8" s="47"/>
      <c r="N8" s="48"/>
      <c r="O8" s="47"/>
    </row>
    <row r="9" spans="1:15" x14ac:dyDescent="0.25">
      <c r="A9" s="31" t="s">
        <v>48</v>
      </c>
      <c r="D9" s="28">
        <v>9015265</v>
      </c>
      <c r="E9" s="28">
        <v>2956746.1633430691</v>
      </c>
      <c r="F9" s="28">
        <v>74043.546499999997</v>
      </c>
      <c r="G9" s="28">
        <v>68299.00454321524</v>
      </c>
      <c r="H9" s="36"/>
      <c r="I9" s="36"/>
      <c r="J9" s="46"/>
      <c r="K9" s="47"/>
      <c r="L9" s="46"/>
      <c r="M9" s="47"/>
      <c r="N9" s="48"/>
      <c r="O9" s="47"/>
    </row>
    <row r="10" spans="1:15" x14ac:dyDescent="0.25">
      <c r="A10" s="32" t="s">
        <v>49</v>
      </c>
      <c r="F10" s="28">
        <v>40364.479999999996</v>
      </c>
      <c r="G10" s="28">
        <v>60316.004012190082</v>
      </c>
      <c r="H10" s="36"/>
      <c r="I10" s="34">
        <f>G10-F10</f>
        <v>19951.524012190086</v>
      </c>
      <c r="J10" s="46"/>
      <c r="K10" s="49">
        <f>J2*I10</f>
        <v>1930.792646340976</v>
      </c>
      <c r="L10" s="46"/>
      <c r="M10" s="49">
        <f>I10*0.02</f>
        <v>399.03048024380172</v>
      </c>
      <c r="N10" s="48"/>
      <c r="O10" s="50">
        <f>I10-K10-M10</f>
        <v>17621.700885605311</v>
      </c>
    </row>
    <row r="11" spans="1:15" x14ac:dyDescent="0.25">
      <c r="A11" s="32" t="s">
        <v>50</v>
      </c>
      <c r="D11" s="33">
        <v>0</v>
      </c>
      <c r="E11" s="28">
        <v>37373.888339852645</v>
      </c>
      <c r="H11" s="51">
        <f>E11-D11</f>
        <v>37373.888339852645</v>
      </c>
      <c r="I11" s="36"/>
      <c r="J11" s="52">
        <f>J2*H11</f>
        <v>3616.8279038567075</v>
      </c>
      <c r="K11" s="47"/>
      <c r="L11" s="52">
        <f>H11*0.02</f>
        <v>747.47776679705294</v>
      </c>
      <c r="M11" s="47"/>
      <c r="N11" s="53">
        <f>H11-J11-L11</f>
        <v>33009.582669198884</v>
      </c>
      <c r="O11" s="47"/>
    </row>
    <row r="12" spans="1:15" x14ac:dyDescent="0.25">
      <c r="A12" s="32" t="s">
        <v>51</v>
      </c>
      <c r="F12" s="28">
        <v>33679.066500000001</v>
      </c>
      <c r="G12" s="28">
        <v>7983.0005310251599</v>
      </c>
      <c r="H12" s="36"/>
      <c r="I12" s="36"/>
      <c r="J12" s="46"/>
      <c r="K12" s="47"/>
      <c r="L12" s="46"/>
      <c r="M12" s="47"/>
      <c r="N12" s="48"/>
      <c r="O12" s="47"/>
    </row>
    <row r="13" spans="1:15" x14ac:dyDescent="0.25">
      <c r="A13" s="32" t="s">
        <v>52</v>
      </c>
      <c r="D13" s="28">
        <v>9015265</v>
      </c>
      <c r="E13" s="28">
        <v>2919372.2750032167</v>
      </c>
      <c r="H13" s="36"/>
      <c r="I13" s="36"/>
      <c r="J13" s="46"/>
      <c r="K13" s="47"/>
      <c r="L13" s="46"/>
      <c r="M13" s="47"/>
      <c r="N13" s="48"/>
      <c r="O13" s="47"/>
    </row>
    <row r="14" spans="1:15" x14ac:dyDescent="0.25">
      <c r="A14" s="31" t="s">
        <v>53</v>
      </c>
      <c r="B14" s="28">
        <v>372000.50251000002</v>
      </c>
      <c r="C14" s="28">
        <v>68130</v>
      </c>
      <c r="D14" s="28">
        <v>18141579.480300002</v>
      </c>
      <c r="E14" s="28">
        <v>33883052.269995287</v>
      </c>
      <c r="F14" s="28">
        <v>752829.13387000014</v>
      </c>
      <c r="G14" s="28">
        <v>1409552.0856821667</v>
      </c>
      <c r="H14" s="36"/>
      <c r="I14" s="36"/>
      <c r="J14" s="46"/>
      <c r="K14" s="47"/>
      <c r="L14" s="46"/>
      <c r="M14" s="47"/>
      <c r="N14" s="48"/>
      <c r="O14" s="47"/>
    </row>
    <row r="15" spans="1:15" x14ac:dyDescent="0.25">
      <c r="A15" s="32" t="s">
        <v>54</v>
      </c>
      <c r="F15" s="28">
        <v>114299.387</v>
      </c>
      <c r="G15" s="28">
        <v>131073.00871891025</v>
      </c>
      <c r="H15" s="36"/>
      <c r="I15" s="34">
        <f>G15-F15</f>
        <v>16773.621718910246</v>
      </c>
      <c r="J15" s="46"/>
      <c r="K15" s="49">
        <f>J2*I15</f>
        <v>1623.2537147332496</v>
      </c>
      <c r="L15" s="46"/>
      <c r="M15" s="49">
        <f>I15*0.02</f>
        <v>335.47243437820492</v>
      </c>
      <c r="N15" s="48"/>
      <c r="O15" s="50">
        <f>I15-K15-M15</f>
        <v>14814.895569798791</v>
      </c>
    </row>
    <row r="16" spans="1:15" x14ac:dyDescent="0.25">
      <c r="A16" s="32" t="s">
        <v>55</v>
      </c>
      <c r="D16" s="28">
        <v>17054.525999999998</v>
      </c>
      <c r="E16" s="28">
        <v>0</v>
      </c>
      <c r="H16" s="36"/>
      <c r="I16" s="36"/>
      <c r="J16" s="46"/>
      <c r="K16" s="47"/>
      <c r="L16" s="46"/>
      <c r="M16" s="49"/>
      <c r="N16" s="48"/>
      <c r="O16" s="47"/>
    </row>
    <row r="17" spans="1:15" x14ac:dyDescent="0.25">
      <c r="A17" s="32" t="s">
        <v>56</v>
      </c>
      <c r="F17" s="28">
        <v>54276.04</v>
      </c>
      <c r="G17" s="28">
        <v>41738.0027763908</v>
      </c>
      <c r="H17" s="36"/>
      <c r="I17" s="36"/>
      <c r="J17" s="46"/>
      <c r="K17" s="47"/>
      <c r="L17" s="46"/>
      <c r="M17" s="49"/>
      <c r="N17" s="48"/>
      <c r="O17" s="47"/>
    </row>
    <row r="18" spans="1:15" x14ac:dyDescent="0.25">
      <c r="A18" s="32" t="s">
        <v>57</v>
      </c>
      <c r="B18" s="28">
        <v>0</v>
      </c>
      <c r="C18" s="28">
        <v>0</v>
      </c>
      <c r="H18" s="36"/>
      <c r="I18" s="36"/>
      <c r="J18" s="46"/>
      <c r="K18" s="47"/>
      <c r="L18" s="46"/>
      <c r="M18" s="49"/>
      <c r="N18" s="48"/>
      <c r="O18" s="47"/>
    </row>
    <row r="19" spans="1:15" x14ac:dyDescent="0.25">
      <c r="A19" s="32" t="s">
        <v>58</v>
      </c>
      <c r="F19" s="28">
        <v>0</v>
      </c>
      <c r="G19" s="28">
        <v>0</v>
      </c>
      <c r="H19" s="36"/>
      <c r="I19" s="36"/>
      <c r="J19" s="46"/>
      <c r="K19" s="47"/>
      <c r="L19" s="46"/>
      <c r="M19" s="49"/>
      <c r="N19" s="48"/>
      <c r="O19" s="47"/>
    </row>
    <row r="20" spans="1:15" x14ac:dyDescent="0.25">
      <c r="A20" s="32" t="s">
        <v>59</v>
      </c>
      <c r="B20" s="28">
        <v>372000.50251000002</v>
      </c>
      <c r="C20" s="28">
        <v>68130</v>
      </c>
      <c r="H20" s="36"/>
      <c r="I20" s="36"/>
      <c r="J20" s="46"/>
      <c r="K20" s="47"/>
      <c r="L20" s="46"/>
      <c r="M20" s="49"/>
      <c r="N20" s="48"/>
      <c r="O20" s="47"/>
    </row>
    <row r="21" spans="1:15" x14ac:dyDescent="0.25">
      <c r="A21" s="32" t="s">
        <v>60</v>
      </c>
      <c r="F21" s="28">
        <v>509257.88687000005</v>
      </c>
      <c r="G21" s="28">
        <v>1225127.0734143083</v>
      </c>
      <c r="H21" s="36"/>
      <c r="I21" s="34">
        <f>G21-F21</f>
        <v>715869.18654430821</v>
      </c>
      <c r="J21" s="46"/>
      <c r="K21" s="49">
        <f>J2*I21</f>
        <v>69277.663213965308</v>
      </c>
      <c r="L21" s="46"/>
      <c r="M21" s="49">
        <f>I21*0.02</f>
        <v>14317.383730886164</v>
      </c>
      <c r="N21" s="48"/>
      <c r="O21" s="50">
        <f>I21-K21-M21</f>
        <v>632274.1395994568</v>
      </c>
    </row>
    <row r="22" spans="1:15" x14ac:dyDescent="0.25">
      <c r="A22" s="32" t="s">
        <v>61</v>
      </c>
      <c r="D22" s="28">
        <v>18124524.954300001</v>
      </c>
      <c r="E22" s="28">
        <v>33883052.269995287</v>
      </c>
      <c r="H22" s="51">
        <f>E22-D22</f>
        <v>15758527.315695286</v>
      </c>
      <c r="I22" s="36"/>
      <c r="J22" s="52">
        <f>H22*J2</f>
        <v>1525018.7724866406</v>
      </c>
      <c r="K22" s="47"/>
      <c r="L22" s="52">
        <f>H22*0.02</f>
        <v>315170.54631390574</v>
      </c>
      <c r="M22" s="49"/>
      <c r="N22" s="53">
        <f>H22-J22-L22</f>
        <v>13918337.99689474</v>
      </c>
      <c r="O22" s="47"/>
    </row>
    <row r="23" spans="1:15" x14ac:dyDescent="0.25">
      <c r="A23" s="32" t="s">
        <v>62</v>
      </c>
      <c r="F23" s="28">
        <v>9991.92</v>
      </c>
      <c r="G23" s="28">
        <v>11614.0007725575</v>
      </c>
      <c r="H23" s="36"/>
      <c r="I23" s="34">
        <f>G23-F23</f>
        <v>1622.0807725574996</v>
      </c>
      <c r="J23" s="46"/>
      <c r="K23" s="49">
        <f>J2*I23</f>
        <v>156.97555863459672</v>
      </c>
      <c r="L23" s="46"/>
      <c r="M23" s="49">
        <f>I23*0.02</f>
        <v>32.441615451149993</v>
      </c>
      <c r="N23" s="48"/>
      <c r="O23" s="50">
        <f>I23-K23-M23</f>
        <v>1432.6635984717527</v>
      </c>
    </row>
    <row r="24" spans="1:15" x14ac:dyDescent="0.25">
      <c r="A24" s="32" t="s">
        <v>63</v>
      </c>
      <c r="B24" s="28">
        <v>0</v>
      </c>
      <c r="C24" s="28">
        <v>0</v>
      </c>
      <c r="H24" s="36"/>
      <c r="I24" s="36"/>
      <c r="J24" s="46"/>
      <c r="K24" s="47"/>
      <c r="L24" s="46"/>
      <c r="M24" s="49"/>
      <c r="N24" s="48"/>
      <c r="O24" s="47"/>
    </row>
    <row r="25" spans="1:15" x14ac:dyDescent="0.25">
      <c r="A25" s="32" t="s">
        <v>64</v>
      </c>
      <c r="F25" s="28">
        <v>65003.9</v>
      </c>
      <c r="G25" s="28">
        <v>0</v>
      </c>
      <c r="H25" s="36"/>
      <c r="I25" s="36"/>
      <c r="J25" s="46"/>
      <c r="K25" s="47"/>
      <c r="L25" s="46"/>
      <c r="M25" s="49"/>
      <c r="N25" s="48"/>
      <c r="O25" s="47"/>
    </row>
    <row r="26" spans="1:15" x14ac:dyDescent="0.25">
      <c r="A26" s="32" t="s">
        <v>65</v>
      </c>
      <c r="B26" s="28">
        <v>0</v>
      </c>
      <c r="C26" s="28">
        <v>0</v>
      </c>
      <c r="H26" s="36"/>
      <c r="I26" s="36"/>
      <c r="J26" s="46"/>
      <c r="K26" s="47"/>
      <c r="L26" s="46"/>
      <c r="M26" s="49"/>
      <c r="N26" s="48"/>
      <c r="O26" s="47"/>
    </row>
    <row r="27" spans="1:15" x14ac:dyDescent="0.25">
      <c r="A27" s="31" t="s">
        <v>66</v>
      </c>
      <c r="B27" s="28">
        <v>0</v>
      </c>
      <c r="C27" s="28">
        <v>0</v>
      </c>
      <c r="F27" s="28">
        <v>228408.49599999998</v>
      </c>
      <c r="G27" s="28">
        <v>290498.01932378148</v>
      </c>
      <c r="H27" s="36"/>
      <c r="I27" s="36"/>
      <c r="J27" s="46"/>
      <c r="K27" s="47"/>
      <c r="L27" s="46"/>
      <c r="M27" s="49"/>
      <c r="N27" s="48"/>
      <c r="O27" s="47"/>
    </row>
    <row r="28" spans="1:15" x14ac:dyDescent="0.25">
      <c r="A28" s="32" t="s">
        <v>67</v>
      </c>
      <c r="F28" s="28">
        <v>125280.3</v>
      </c>
      <c r="G28" s="28">
        <v>103845.00690771741</v>
      </c>
      <c r="H28" s="36"/>
      <c r="I28" s="36"/>
      <c r="J28" s="46"/>
      <c r="K28" s="47"/>
      <c r="L28" s="46"/>
      <c r="M28" s="49"/>
      <c r="N28" s="48"/>
      <c r="O28" s="47"/>
    </row>
    <row r="29" spans="1:15" x14ac:dyDescent="0.25">
      <c r="A29" s="32" t="s">
        <v>68</v>
      </c>
      <c r="B29" s="28">
        <v>0</v>
      </c>
      <c r="C29" s="28">
        <v>0</v>
      </c>
      <c r="H29" s="36"/>
      <c r="I29" s="36"/>
      <c r="J29" s="46"/>
      <c r="K29" s="47"/>
      <c r="L29" s="46"/>
      <c r="M29" s="49"/>
      <c r="N29" s="48"/>
      <c r="O29" s="47"/>
    </row>
    <row r="30" spans="1:15" x14ac:dyDescent="0.25">
      <c r="A30" s="32" t="s">
        <v>69</v>
      </c>
      <c r="F30" s="28">
        <v>103128.196</v>
      </c>
      <c r="G30" s="28">
        <v>186653.0124160641</v>
      </c>
      <c r="H30" s="36"/>
      <c r="I30" s="34">
        <f>G30-F30</f>
        <v>83524.816416064103</v>
      </c>
      <c r="J30" s="46"/>
      <c r="K30" s="49">
        <f>J2*I30</f>
        <v>8083.0467499416873</v>
      </c>
      <c r="L30" s="46"/>
      <c r="M30" s="49">
        <f>I30*0.02</f>
        <v>1670.4963283212821</v>
      </c>
      <c r="N30" s="48"/>
      <c r="O30" s="50">
        <f>I30-K30-M30</f>
        <v>73771.273337801133</v>
      </c>
    </row>
    <row r="31" spans="1:15" x14ac:dyDescent="0.25">
      <c r="A31" s="32" t="s">
        <v>70</v>
      </c>
      <c r="B31" s="28">
        <v>0</v>
      </c>
      <c r="C31" s="28">
        <v>0</v>
      </c>
      <c r="H31" s="36"/>
      <c r="I31" s="36"/>
      <c r="J31" s="46"/>
      <c r="K31" s="47"/>
      <c r="L31" s="46"/>
      <c r="M31" s="47"/>
      <c r="N31" s="48"/>
      <c r="O31" s="47"/>
    </row>
    <row r="32" spans="1:15" x14ac:dyDescent="0.25">
      <c r="A32" s="31" t="s">
        <v>71</v>
      </c>
      <c r="D32" s="28">
        <v>6634096.3169999998</v>
      </c>
      <c r="E32" s="28">
        <v>5447448.4869561931</v>
      </c>
      <c r="F32" s="28">
        <v>250642.25399999999</v>
      </c>
      <c r="G32" s="28">
        <v>248101.01243814063</v>
      </c>
      <c r="H32" s="36"/>
      <c r="I32" s="36"/>
      <c r="J32" s="46"/>
      <c r="K32" s="47"/>
      <c r="L32" s="46"/>
      <c r="M32" s="47"/>
      <c r="N32" s="48"/>
      <c r="O32" s="47"/>
    </row>
    <row r="33" spans="1:15" x14ac:dyDescent="0.25">
      <c r="A33" s="32" t="s">
        <v>72</v>
      </c>
      <c r="F33" s="28">
        <v>0</v>
      </c>
      <c r="G33" s="28">
        <v>0</v>
      </c>
      <c r="H33" s="36"/>
      <c r="I33" s="36"/>
      <c r="J33" s="46"/>
      <c r="K33" s="47"/>
      <c r="L33" s="46"/>
      <c r="M33" s="47"/>
      <c r="N33" s="48"/>
      <c r="O33" s="47"/>
    </row>
    <row r="34" spans="1:15" x14ac:dyDescent="0.25">
      <c r="A34" s="32" t="s">
        <v>73</v>
      </c>
      <c r="D34" s="28">
        <v>0</v>
      </c>
      <c r="E34" s="28">
        <v>0</v>
      </c>
      <c r="H34" s="36"/>
      <c r="I34" s="36"/>
      <c r="J34" s="46"/>
      <c r="K34" s="47"/>
      <c r="L34" s="46"/>
      <c r="M34" s="47"/>
      <c r="N34" s="48"/>
      <c r="O34" s="47"/>
    </row>
    <row r="35" spans="1:15" x14ac:dyDescent="0.25">
      <c r="A35" s="32" t="s">
        <v>74</v>
      </c>
      <c r="F35" s="28">
        <v>74444.763999999996</v>
      </c>
      <c r="G35" s="28">
        <v>53918.863586655556</v>
      </c>
      <c r="H35" s="36"/>
      <c r="I35" s="36"/>
      <c r="J35" s="46"/>
      <c r="K35" s="47"/>
      <c r="L35" s="46"/>
      <c r="M35" s="47"/>
      <c r="N35" s="48"/>
      <c r="O35" s="47"/>
    </row>
    <row r="36" spans="1:15" x14ac:dyDescent="0.25">
      <c r="A36" s="32" t="s">
        <v>75</v>
      </c>
      <c r="D36" s="28">
        <v>45449.316999999995</v>
      </c>
      <c r="E36" s="28">
        <v>7957.3791213926088</v>
      </c>
      <c r="H36" s="36"/>
      <c r="I36" s="36"/>
      <c r="J36" s="46"/>
      <c r="K36" s="47"/>
      <c r="L36" s="46"/>
      <c r="M36" s="47"/>
      <c r="N36" s="48"/>
      <c r="O36" s="47"/>
    </row>
    <row r="37" spans="1:15" x14ac:dyDescent="0.25">
      <c r="A37" s="32" t="s">
        <v>76</v>
      </c>
      <c r="F37" s="28">
        <v>176197.49</v>
      </c>
      <c r="G37" s="28">
        <v>194182.14885148508</v>
      </c>
      <c r="H37" s="36"/>
      <c r="I37" s="34">
        <f>G37-F37</f>
        <v>17984.658851485088</v>
      </c>
      <c r="J37" s="46"/>
      <c r="K37" s="49">
        <f>I37*J2</f>
        <v>1740.4508565953311</v>
      </c>
      <c r="L37" s="46"/>
      <c r="M37" s="49">
        <f>I37*0.02</f>
        <v>359.69317702970176</v>
      </c>
      <c r="N37" s="48"/>
      <c r="O37" s="50">
        <f>I37-K37-M37</f>
        <v>15884.514817860056</v>
      </c>
    </row>
    <row r="38" spans="1:15" x14ac:dyDescent="0.25">
      <c r="A38" s="32" t="s">
        <v>77</v>
      </c>
      <c r="D38" s="28">
        <v>6588647</v>
      </c>
      <c r="E38" s="28">
        <v>5439491.1078348001</v>
      </c>
      <c r="H38" s="36"/>
      <c r="I38" s="36"/>
      <c r="J38" s="46"/>
      <c r="K38" s="47"/>
      <c r="L38" s="46"/>
      <c r="M38" s="47"/>
      <c r="N38" s="48"/>
      <c r="O38" s="47"/>
    </row>
    <row r="39" spans="1:15" x14ac:dyDescent="0.25">
      <c r="A39" s="30" t="s">
        <v>78</v>
      </c>
      <c r="B39" s="28">
        <v>4578667.4810000006</v>
      </c>
      <c r="C39" s="28">
        <v>4421838.0100561995</v>
      </c>
      <c r="F39" s="28">
        <v>962967.67540000007</v>
      </c>
      <c r="G39" s="28">
        <v>1803492.7399674261</v>
      </c>
      <c r="H39" s="36"/>
      <c r="I39" s="36"/>
      <c r="J39" s="46"/>
      <c r="K39" s="47"/>
      <c r="L39" s="46"/>
      <c r="M39" s="47"/>
      <c r="N39" s="48"/>
      <c r="O39" s="47"/>
    </row>
    <row r="40" spans="1:15" x14ac:dyDescent="0.25">
      <c r="A40" s="31" t="s">
        <v>79</v>
      </c>
      <c r="B40" s="28">
        <v>1175829.9380000001</v>
      </c>
      <c r="C40" s="28">
        <v>871669.59126439109</v>
      </c>
      <c r="F40" s="28">
        <v>487015.61100000003</v>
      </c>
      <c r="G40" s="28">
        <v>723348.93811680609</v>
      </c>
      <c r="H40" s="36"/>
      <c r="I40" s="36"/>
      <c r="J40" s="46"/>
      <c r="K40" s="47"/>
      <c r="L40" s="46"/>
      <c r="M40" s="47"/>
      <c r="N40" s="48"/>
      <c r="O40" s="47"/>
    </row>
    <row r="41" spans="1:15" x14ac:dyDescent="0.25">
      <c r="A41" s="32" t="s">
        <v>80</v>
      </c>
      <c r="F41" s="28">
        <v>47977.770000000004</v>
      </c>
      <c r="G41" s="28">
        <v>114030.30758523854</v>
      </c>
      <c r="H41" s="36"/>
      <c r="I41" s="34">
        <f>G41-F41</f>
        <v>66052.537585238533</v>
      </c>
      <c r="J41" s="46"/>
      <c r="K41" s="49">
        <f>I41*J2</f>
        <v>6392.1810566359873</v>
      </c>
      <c r="L41" s="46"/>
      <c r="M41" s="49">
        <f>I41*0.02</f>
        <v>1321.0507517047706</v>
      </c>
      <c r="N41" s="48"/>
      <c r="O41" s="50">
        <f>I41-K41-M41</f>
        <v>58339.305776897774</v>
      </c>
    </row>
    <row r="42" spans="1:15" x14ac:dyDescent="0.25">
      <c r="A42" s="32" t="s">
        <v>81</v>
      </c>
      <c r="B42" s="28">
        <v>46614.080000000002</v>
      </c>
      <c r="C42" s="28">
        <v>44028.548990296396</v>
      </c>
      <c r="H42" s="36"/>
      <c r="I42" s="36"/>
      <c r="J42" s="46"/>
      <c r="K42" s="47"/>
      <c r="L42" s="46"/>
      <c r="M42" s="49"/>
      <c r="N42" s="48"/>
      <c r="O42" s="47"/>
    </row>
    <row r="43" spans="1:15" x14ac:dyDescent="0.25">
      <c r="A43" s="32" t="s">
        <v>82</v>
      </c>
      <c r="F43" s="28">
        <v>346026.929</v>
      </c>
      <c r="G43" s="28">
        <v>431680.59871517553</v>
      </c>
      <c r="H43" s="36"/>
      <c r="I43" s="34">
        <f>G43-F43</f>
        <v>85653.669715175522</v>
      </c>
      <c r="J43" s="46"/>
      <c r="K43" s="49">
        <f>I43*J2</f>
        <v>8289.0648111460177</v>
      </c>
      <c r="L43" s="46"/>
      <c r="M43" s="49">
        <f>I43*0.02</f>
        <v>1713.0733943035104</v>
      </c>
      <c r="N43" s="48"/>
      <c r="O43" s="50">
        <f>I43-K43-M43</f>
        <v>75651.531509725988</v>
      </c>
    </row>
    <row r="44" spans="1:15" x14ac:dyDescent="0.25">
      <c r="A44" s="32" t="s">
        <v>83</v>
      </c>
      <c r="B44" s="28">
        <v>858698.6050000001</v>
      </c>
      <c r="C44" s="28">
        <v>373739.24842189968</v>
      </c>
      <c r="H44" s="36"/>
      <c r="I44" s="36"/>
      <c r="J44" s="46"/>
      <c r="K44" s="49"/>
      <c r="L44" s="46"/>
      <c r="M44" s="49"/>
      <c r="N44" s="48"/>
      <c r="O44" s="47"/>
    </row>
    <row r="45" spans="1:15" x14ac:dyDescent="0.25">
      <c r="A45" s="32" t="s">
        <v>84</v>
      </c>
      <c r="F45" s="28">
        <v>0</v>
      </c>
      <c r="G45" s="28">
        <v>61279.264076265703</v>
      </c>
      <c r="H45" s="36"/>
      <c r="I45" s="34">
        <f>G45-F45</f>
        <v>61279.264076265703</v>
      </c>
      <c r="J45" s="46"/>
      <c r="K45" s="49">
        <f>I45*J2</f>
        <v>5930.251362219261</v>
      </c>
      <c r="L45" s="46"/>
      <c r="M45" s="49">
        <f>I45*0.02</f>
        <v>1225.585281525314</v>
      </c>
      <c r="N45" s="48"/>
      <c r="O45" s="50">
        <f>I45-K45-M45</f>
        <v>54123.427432521123</v>
      </c>
    </row>
    <row r="46" spans="1:15" x14ac:dyDescent="0.25">
      <c r="A46" s="32" t="s">
        <v>85</v>
      </c>
      <c r="B46" s="28">
        <v>0</v>
      </c>
      <c r="C46" s="28">
        <v>151232.31438734001</v>
      </c>
      <c r="H46" s="54">
        <f>C46-B46</f>
        <v>151232.31438734001</v>
      </c>
      <c r="I46" s="36"/>
      <c r="J46" s="55">
        <f>H46*J2</f>
        <v>14635.385263290969</v>
      </c>
      <c r="K46" s="47"/>
      <c r="L46" s="55">
        <f>H46*0.02</f>
        <v>3024.6462877468002</v>
      </c>
      <c r="M46" s="49"/>
      <c r="N46" s="53">
        <f>H46-J46-L46</f>
        <v>133572.28283630224</v>
      </c>
      <c r="O46" s="47"/>
    </row>
    <row r="47" spans="1:15" x14ac:dyDescent="0.25">
      <c r="A47" s="32" t="s">
        <v>86</v>
      </c>
      <c r="F47" s="28">
        <v>0</v>
      </c>
      <c r="G47" s="28">
        <v>0</v>
      </c>
      <c r="H47" s="36"/>
      <c r="I47" s="36"/>
      <c r="J47" s="46"/>
      <c r="K47" s="47"/>
      <c r="L47" s="46"/>
      <c r="M47" s="49"/>
      <c r="N47" s="48"/>
      <c r="O47" s="47"/>
    </row>
    <row r="48" spans="1:15" x14ac:dyDescent="0.25">
      <c r="A48" s="32" t="s">
        <v>87</v>
      </c>
      <c r="B48" s="28">
        <v>0</v>
      </c>
      <c r="C48" s="28">
        <v>0</v>
      </c>
      <c r="H48" s="36"/>
      <c r="I48" s="36"/>
      <c r="J48" s="46"/>
      <c r="K48" s="47"/>
      <c r="L48" s="46"/>
      <c r="M48" s="49"/>
      <c r="N48" s="48"/>
      <c r="O48" s="47"/>
    </row>
    <row r="49" spans="1:15" x14ac:dyDescent="0.25">
      <c r="A49" s="32" t="s">
        <v>88</v>
      </c>
      <c r="F49" s="28">
        <v>91474.986000000004</v>
      </c>
      <c r="G49" s="28">
        <v>116358.76774012629</v>
      </c>
      <c r="H49" s="36"/>
      <c r="I49" s="34">
        <f>G49-F49</f>
        <v>24883.781740126287</v>
      </c>
      <c r="J49" s="46"/>
      <c r="K49" s="49">
        <f>I49*J2</f>
        <v>2408.107910334802</v>
      </c>
      <c r="L49" s="46"/>
      <c r="M49" s="49">
        <f>I49*0.02</f>
        <v>497.67563480252574</v>
      </c>
      <c r="N49" s="48"/>
      <c r="O49" s="50">
        <f>I49-K49-M49</f>
        <v>21977.998194988959</v>
      </c>
    </row>
    <row r="50" spans="1:15" x14ac:dyDescent="0.25">
      <c r="A50" s="32" t="s">
        <v>89</v>
      </c>
      <c r="B50" s="28">
        <v>75102.553</v>
      </c>
      <c r="C50" s="28">
        <v>222282.28311010063</v>
      </c>
      <c r="H50" s="54">
        <f>C50-B50</f>
        <v>147179.73011010065</v>
      </c>
      <c r="I50" s="36"/>
      <c r="J50" s="55">
        <f>H50*J2</f>
        <v>14243.199688074255</v>
      </c>
      <c r="K50" s="47"/>
      <c r="L50" s="55">
        <f>H50*0.02</f>
        <v>2943.594602202013</v>
      </c>
      <c r="M50" s="49"/>
      <c r="N50" s="53">
        <f>H50-J50-L50</f>
        <v>129992.93581982437</v>
      </c>
      <c r="O50" s="47"/>
    </row>
    <row r="51" spans="1:15" x14ac:dyDescent="0.25">
      <c r="A51" s="32" t="s">
        <v>90</v>
      </c>
      <c r="F51" s="28">
        <v>1535.9259999999999</v>
      </c>
      <c r="G51" s="28">
        <v>0</v>
      </c>
      <c r="H51" s="36"/>
      <c r="I51" s="36"/>
      <c r="J51" s="46"/>
      <c r="K51" s="47"/>
      <c r="L51" s="46"/>
      <c r="M51" s="49"/>
      <c r="N51" s="48"/>
      <c r="O51" s="47"/>
    </row>
    <row r="52" spans="1:15" x14ac:dyDescent="0.25">
      <c r="A52" s="32" t="s">
        <v>91</v>
      </c>
      <c r="B52" s="28">
        <v>195414.69999999998</v>
      </c>
      <c r="C52" s="28">
        <v>80387.1963547544</v>
      </c>
      <c r="H52" s="36"/>
      <c r="I52" s="36"/>
      <c r="J52" s="46"/>
      <c r="K52" s="47"/>
      <c r="L52" s="46"/>
      <c r="M52" s="49"/>
      <c r="N52" s="48"/>
      <c r="O52" s="47"/>
    </row>
    <row r="53" spans="1:15" x14ac:dyDescent="0.25">
      <c r="A53" s="31" t="s">
        <v>92</v>
      </c>
      <c r="B53" s="28">
        <v>3402837.5430000001</v>
      </c>
      <c r="C53" s="28">
        <v>3550168.4187918087</v>
      </c>
      <c r="F53" s="28">
        <v>339582.84739999997</v>
      </c>
      <c r="G53" s="28">
        <v>915385.13089095615</v>
      </c>
      <c r="H53" s="36"/>
      <c r="I53" s="36"/>
      <c r="J53" s="46"/>
      <c r="K53" s="47"/>
      <c r="L53" s="46"/>
      <c r="M53" s="49"/>
      <c r="N53" s="48"/>
      <c r="O53" s="47"/>
    </row>
    <row r="54" spans="1:15" x14ac:dyDescent="0.25">
      <c r="A54" s="32" t="s">
        <v>93</v>
      </c>
      <c r="F54" s="28">
        <v>64946.934399999991</v>
      </c>
      <c r="G54" s="28">
        <v>329151.81189501227</v>
      </c>
      <c r="H54" s="36"/>
      <c r="I54" s="34">
        <f>G54-F54</f>
        <v>264204.8774950123</v>
      </c>
      <c r="J54" s="46"/>
      <c r="K54" s="49">
        <f>I54*J2</f>
        <v>25568.213951130223</v>
      </c>
      <c r="L54" s="46"/>
      <c r="M54" s="49">
        <f>I54*0.02</f>
        <v>5284.0975499002461</v>
      </c>
      <c r="N54" s="48"/>
      <c r="O54" s="50">
        <f>I54-K54-M54</f>
        <v>233352.56599398184</v>
      </c>
    </row>
    <row r="55" spans="1:15" x14ac:dyDescent="0.25">
      <c r="A55" s="32" t="s">
        <v>94</v>
      </c>
      <c r="B55" s="28">
        <v>0</v>
      </c>
      <c r="C55" s="28">
        <v>88342.229205009906</v>
      </c>
      <c r="H55" s="54">
        <f>C55-B55</f>
        <v>88342.229205009906</v>
      </c>
      <c r="I55" s="56"/>
      <c r="J55" s="55">
        <f>H55*J2</f>
        <v>8549.2479875816043</v>
      </c>
      <c r="K55" s="57"/>
      <c r="L55" s="55">
        <f>H55*0.02</f>
        <v>1766.8445841001981</v>
      </c>
      <c r="M55" s="49"/>
      <c r="N55" s="53">
        <f>H55-J55-L55</f>
        <v>78026.136633328104</v>
      </c>
      <c r="O55" s="47"/>
    </row>
    <row r="56" spans="1:15" x14ac:dyDescent="0.25">
      <c r="A56" s="32" t="s">
        <v>95</v>
      </c>
      <c r="F56" s="28">
        <v>21851.466</v>
      </c>
      <c r="G56" s="28">
        <v>46516.323094242332</v>
      </c>
      <c r="H56" s="36"/>
      <c r="I56" s="34">
        <f>G56-F56</f>
        <v>24664.857094242332</v>
      </c>
      <c r="J56" s="46"/>
      <c r="K56" s="49">
        <f>I56*J2</f>
        <v>2386.9216542815161</v>
      </c>
      <c r="L56" s="46"/>
      <c r="M56" s="49">
        <f>I56*0.02</f>
        <v>493.29714188484667</v>
      </c>
      <c r="N56" s="48"/>
      <c r="O56" s="50">
        <f>I56-K56-M56</f>
        <v>21784.63829807597</v>
      </c>
    </row>
    <row r="57" spans="1:15" x14ac:dyDescent="0.25">
      <c r="A57" s="32" t="s">
        <v>96</v>
      </c>
      <c r="B57" s="28">
        <v>0</v>
      </c>
      <c r="C57" s="28">
        <v>0</v>
      </c>
      <c r="H57" s="36"/>
      <c r="I57" s="36"/>
      <c r="J57" s="46"/>
      <c r="K57" s="47"/>
      <c r="L57" s="46"/>
      <c r="M57" s="49"/>
      <c r="N57" s="48"/>
      <c r="O57" s="47"/>
    </row>
    <row r="58" spans="1:15" x14ac:dyDescent="0.25">
      <c r="A58" s="32" t="s">
        <v>97</v>
      </c>
      <c r="F58" s="28">
        <v>19460.87</v>
      </c>
      <c r="G58" s="28">
        <v>40723.162708884178</v>
      </c>
      <c r="H58" s="36"/>
      <c r="I58" s="34">
        <f>G58-F58</f>
        <v>21262.292708884179</v>
      </c>
      <c r="J58" s="46"/>
      <c r="K58" s="49">
        <f>I58*J2</f>
        <v>2057.6412298920172</v>
      </c>
      <c r="L58" s="46"/>
      <c r="M58" s="49">
        <f>I58*0.02</f>
        <v>425.24585417768361</v>
      </c>
      <c r="N58" s="48"/>
      <c r="O58" s="50">
        <f>I58-K58-M58</f>
        <v>18779.405624814477</v>
      </c>
    </row>
    <row r="59" spans="1:15" x14ac:dyDescent="0.25">
      <c r="A59" s="32" t="s">
        <v>98</v>
      </c>
      <c r="B59" s="28">
        <v>72513.03</v>
      </c>
      <c r="C59" s="28">
        <v>70784.189586798806</v>
      </c>
      <c r="H59" s="36"/>
      <c r="I59" s="36"/>
      <c r="J59" s="46"/>
      <c r="K59" s="47"/>
      <c r="L59" s="46"/>
      <c r="M59" s="49"/>
      <c r="N59" s="48"/>
      <c r="O59" s="47"/>
    </row>
    <row r="60" spans="1:15" x14ac:dyDescent="0.25">
      <c r="A60" s="32" t="s">
        <v>99</v>
      </c>
      <c r="F60" s="28">
        <v>233323.57699999999</v>
      </c>
      <c r="G60" s="28">
        <v>498993.83319281734</v>
      </c>
      <c r="H60" s="36"/>
      <c r="I60" s="34">
        <f>G60-F60</f>
        <v>265670.25619281735</v>
      </c>
      <c r="J60" s="46"/>
      <c r="K60" s="49">
        <f>I60*J2</f>
        <v>25710.024792853292</v>
      </c>
      <c r="L60" s="46"/>
      <c r="M60" s="49">
        <f>I60*0.02</f>
        <v>5313.405123856347</v>
      </c>
      <c r="N60" s="48"/>
      <c r="O60" s="50">
        <f>I60-K60-M60</f>
        <v>234646.82627610772</v>
      </c>
    </row>
    <row r="61" spans="1:15" x14ac:dyDescent="0.25">
      <c r="A61" s="32" t="s">
        <v>100</v>
      </c>
      <c r="B61" s="28">
        <v>3330324.5130000003</v>
      </c>
      <c r="C61" s="28">
        <v>3391042</v>
      </c>
      <c r="H61" s="34">
        <f>C61-B61</f>
        <v>60717.486999999732</v>
      </c>
      <c r="I61" s="36"/>
      <c r="J61" s="58">
        <f>H61*J2</f>
        <v>5875.8858387096516</v>
      </c>
      <c r="K61" s="47"/>
      <c r="L61" s="58">
        <f>H61*0.02</f>
        <v>1214.3497399999947</v>
      </c>
      <c r="M61" s="47"/>
      <c r="N61" s="53">
        <f>H61-J61-L61</f>
        <v>53627.251421290079</v>
      </c>
      <c r="O61" s="47"/>
    </row>
    <row r="62" spans="1:15" x14ac:dyDescent="0.25">
      <c r="A62" s="31" t="s">
        <v>101</v>
      </c>
      <c r="B62" s="28">
        <v>0</v>
      </c>
      <c r="C62" s="28">
        <v>0</v>
      </c>
      <c r="F62" s="28">
        <v>136369.217</v>
      </c>
      <c r="G62" s="28">
        <v>164758.67095966352</v>
      </c>
      <c r="H62" s="36"/>
      <c r="I62" s="36"/>
      <c r="J62" s="58"/>
      <c r="K62" s="47"/>
      <c r="L62" s="46"/>
      <c r="M62" s="47"/>
      <c r="N62" s="48"/>
      <c r="O62" s="47"/>
    </row>
    <row r="63" spans="1:15" x14ac:dyDescent="0.25">
      <c r="A63" s="32" t="s">
        <v>102</v>
      </c>
      <c r="F63" s="28">
        <v>78991.379000000001</v>
      </c>
      <c r="G63" s="28">
        <v>129923.27864243081</v>
      </c>
      <c r="H63" s="36"/>
      <c r="I63" s="34">
        <f>G63-F63</f>
        <v>50931.899642430813</v>
      </c>
      <c r="J63" s="46"/>
      <c r="K63" s="49">
        <f>I63*J2</f>
        <v>4928.893513783627</v>
      </c>
      <c r="L63" s="46"/>
      <c r="M63" s="49">
        <f>I63*0.02</f>
        <v>1018.6379928486162</v>
      </c>
      <c r="N63" s="48"/>
      <c r="O63" s="50">
        <f>I63-K63-M63</f>
        <v>44984.368135798577</v>
      </c>
    </row>
    <row r="64" spans="1:15" x14ac:dyDescent="0.25">
      <c r="A64" s="32" t="s">
        <v>103</v>
      </c>
      <c r="B64" s="28">
        <v>0</v>
      </c>
      <c r="C64" s="28">
        <v>0</v>
      </c>
      <c r="H64" s="36"/>
      <c r="I64" s="36"/>
      <c r="J64" s="46"/>
      <c r="K64" s="47"/>
      <c r="L64" s="46"/>
      <c r="M64" s="47"/>
      <c r="N64" s="48"/>
      <c r="O64" s="47"/>
    </row>
    <row r="65" spans="1:15" x14ac:dyDescent="0.25">
      <c r="A65" s="32" t="s">
        <v>104</v>
      </c>
      <c r="F65" s="28">
        <v>17364.898000000001</v>
      </c>
      <c r="G65" s="28">
        <v>2018.990134302202</v>
      </c>
      <c r="H65" s="36"/>
      <c r="I65" s="36"/>
      <c r="J65" s="46"/>
      <c r="K65" s="47"/>
      <c r="L65" s="46"/>
      <c r="M65" s="47"/>
      <c r="N65" s="48"/>
      <c r="O65" s="47"/>
    </row>
    <row r="66" spans="1:15" x14ac:dyDescent="0.25">
      <c r="A66" s="32" t="s">
        <v>105</v>
      </c>
      <c r="B66" s="28">
        <v>0</v>
      </c>
      <c r="C66" s="28">
        <v>0</v>
      </c>
      <c r="H66" s="36"/>
      <c r="I66" s="36"/>
      <c r="J66" s="46"/>
      <c r="K66" s="47"/>
      <c r="L66" s="46"/>
      <c r="M66" s="47"/>
      <c r="N66" s="48"/>
      <c r="O66" s="47"/>
    </row>
    <row r="67" spans="1:15" x14ac:dyDescent="0.25">
      <c r="A67" s="32" t="s">
        <v>106</v>
      </c>
      <c r="B67" s="28">
        <v>0</v>
      </c>
      <c r="C67" s="28">
        <v>0</v>
      </c>
      <c r="H67" s="36"/>
      <c r="I67" s="36"/>
      <c r="J67" s="46"/>
      <c r="K67" s="47"/>
      <c r="L67" s="46"/>
      <c r="M67" s="47"/>
      <c r="N67" s="48"/>
      <c r="O67" s="47"/>
    </row>
    <row r="68" spans="1:15" x14ac:dyDescent="0.25">
      <c r="A68" s="32" t="s">
        <v>107</v>
      </c>
      <c r="F68" s="28">
        <v>0</v>
      </c>
      <c r="G68" s="28">
        <v>0</v>
      </c>
      <c r="H68" s="36"/>
      <c r="I68" s="36"/>
      <c r="J68" s="46"/>
      <c r="K68" s="47"/>
      <c r="L68" s="46"/>
      <c r="M68" s="47"/>
      <c r="N68" s="48"/>
      <c r="O68" s="47"/>
    </row>
    <row r="69" spans="1:15" x14ac:dyDescent="0.25">
      <c r="A69" s="32" t="s">
        <v>108</v>
      </c>
      <c r="F69" s="28">
        <v>7671.0119999999997</v>
      </c>
      <c r="G69" s="28">
        <v>18524.001232207193</v>
      </c>
      <c r="H69" s="36"/>
      <c r="I69" s="34">
        <f>G69-F69</f>
        <v>10852.989232207194</v>
      </c>
      <c r="J69" s="46"/>
      <c r="K69" s="49">
        <f>I69*J2</f>
        <v>1050.2892805361801</v>
      </c>
      <c r="L69" s="46"/>
      <c r="M69" s="49">
        <f>I69*0.02</f>
        <v>217.05978464414389</v>
      </c>
      <c r="N69" s="48"/>
      <c r="O69" s="50">
        <f>I69-K69-M69</f>
        <v>9585.6401670268697</v>
      </c>
    </row>
    <row r="70" spans="1:15" x14ac:dyDescent="0.25">
      <c r="A70" s="32" t="s">
        <v>109</v>
      </c>
      <c r="B70" s="28">
        <v>0</v>
      </c>
      <c r="C70" s="28">
        <v>0</v>
      </c>
      <c r="H70" s="36"/>
      <c r="I70" s="36"/>
      <c r="J70" s="46"/>
      <c r="K70" s="47"/>
      <c r="L70" s="46"/>
      <c r="M70" s="47"/>
      <c r="N70" s="48"/>
      <c r="O70" s="47"/>
    </row>
    <row r="71" spans="1:15" x14ac:dyDescent="0.25">
      <c r="A71" s="32" t="s">
        <v>110</v>
      </c>
      <c r="F71" s="28">
        <v>32341.928</v>
      </c>
      <c r="G71" s="28">
        <v>14292.400950723291</v>
      </c>
      <c r="H71" s="36"/>
      <c r="I71" s="36"/>
      <c r="J71" s="46"/>
      <c r="K71" s="47"/>
      <c r="L71" s="46"/>
      <c r="M71" s="47"/>
      <c r="N71" s="48"/>
      <c r="O71" s="47"/>
    </row>
    <row r="72" spans="1:15" x14ac:dyDescent="0.25">
      <c r="A72" s="32" t="s">
        <v>111</v>
      </c>
      <c r="B72" s="28">
        <v>0</v>
      </c>
      <c r="C72" s="28">
        <v>0</v>
      </c>
      <c r="H72" s="36"/>
      <c r="I72" s="36"/>
      <c r="J72" s="46"/>
      <c r="K72" s="47"/>
      <c r="L72" s="46"/>
      <c r="M72" s="47"/>
      <c r="N72" s="48"/>
      <c r="O72" s="47"/>
    </row>
    <row r="73" spans="1:15" x14ac:dyDescent="0.25">
      <c r="A73" s="30" t="s">
        <v>112</v>
      </c>
      <c r="B73" s="28">
        <v>1145927.9952</v>
      </c>
      <c r="C73" s="28">
        <v>1528404.3871999995</v>
      </c>
      <c r="D73" s="28">
        <v>0</v>
      </c>
      <c r="E73" s="28">
        <v>469303</v>
      </c>
      <c r="F73" s="28">
        <v>2962594.8559999997</v>
      </c>
      <c r="G73" s="28">
        <v>3621126.5866199322</v>
      </c>
      <c r="H73" s="36"/>
      <c r="I73" s="36"/>
      <c r="J73" s="46"/>
      <c r="K73" s="47"/>
      <c r="L73" s="46"/>
      <c r="M73" s="47"/>
      <c r="N73" s="48"/>
      <c r="O73" s="47"/>
    </row>
    <row r="74" spans="1:15" x14ac:dyDescent="0.25">
      <c r="A74" s="31" t="s">
        <v>113</v>
      </c>
      <c r="D74" s="28">
        <v>0</v>
      </c>
      <c r="E74" s="28">
        <v>469303</v>
      </c>
      <c r="F74" s="28">
        <v>0</v>
      </c>
      <c r="G74" s="28">
        <v>768864</v>
      </c>
      <c r="H74" s="36"/>
      <c r="I74" s="36"/>
      <c r="J74" s="46"/>
      <c r="K74" s="47"/>
      <c r="L74" s="46"/>
      <c r="M74" s="47"/>
      <c r="N74" s="48"/>
      <c r="O74" s="47"/>
    </row>
    <row r="75" spans="1:15" x14ac:dyDescent="0.25">
      <c r="A75" s="32" t="s">
        <v>113</v>
      </c>
      <c r="F75" s="28">
        <v>0</v>
      </c>
      <c r="G75" s="28">
        <v>768864</v>
      </c>
      <c r="H75" s="36"/>
      <c r="I75" s="34">
        <f>G75-F75</f>
        <v>768864</v>
      </c>
      <c r="J75" s="46"/>
      <c r="K75" s="49"/>
      <c r="L75" s="46"/>
      <c r="M75" s="47"/>
      <c r="N75" s="48"/>
      <c r="O75" s="50">
        <v>768864</v>
      </c>
    </row>
    <row r="76" spans="1:15" x14ac:dyDescent="0.25">
      <c r="A76" s="32" t="s">
        <v>114</v>
      </c>
      <c r="D76" s="28">
        <v>0</v>
      </c>
      <c r="E76" s="28">
        <v>469303</v>
      </c>
      <c r="H76" s="51">
        <f>E76-D76</f>
        <v>469303</v>
      </c>
      <c r="I76" s="36"/>
      <c r="J76" s="58"/>
      <c r="K76" s="47"/>
      <c r="L76" s="58"/>
      <c r="M76" s="47"/>
      <c r="N76" s="53">
        <v>469303</v>
      </c>
      <c r="O76" s="47"/>
    </row>
    <row r="77" spans="1:15" x14ac:dyDescent="0.25">
      <c r="A77" s="31" t="s">
        <v>115</v>
      </c>
      <c r="B77" s="28">
        <v>675013.68189999997</v>
      </c>
      <c r="C77" s="28">
        <v>0</v>
      </c>
      <c r="F77" s="28">
        <v>1141046.419</v>
      </c>
      <c r="G77" s="28">
        <v>1099862.4586966105</v>
      </c>
      <c r="H77" s="36"/>
      <c r="I77" s="36"/>
      <c r="J77" s="46"/>
      <c r="K77" s="47"/>
      <c r="L77" s="46"/>
      <c r="M77" s="47"/>
      <c r="N77" s="48"/>
      <c r="O77" s="47"/>
    </row>
    <row r="78" spans="1:15" x14ac:dyDescent="0.25">
      <c r="A78" s="32" t="s">
        <v>116</v>
      </c>
      <c r="F78" s="28">
        <v>21146.959999999999</v>
      </c>
      <c r="G78" s="28">
        <v>0</v>
      </c>
      <c r="H78" s="36"/>
      <c r="I78" s="36"/>
      <c r="J78" s="46"/>
      <c r="K78" s="47"/>
      <c r="L78" s="46"/>
      <c r="M78" s="47"/>
      <c r="N78" s="48"/>
      <c r="O78" s="47"/>
    </row>
    <row r="79" spans="1:15" x14ac:dyDescent="0.25">
      <c r="A79" s="32" t="s">
        <v>117</v>
      </c>
      <c r="B79" s="28">
        <v>465992</v>
      </c>
      <c r="C79" s="28">
        <v>0</v>
      </c>
      <c r="H79" s="36"/>
      <c r="I79" s="36"/>
      <c r="J79" s="46"/>
      <c r="K79" s="47"/>
      <c r="L79" s="46"/>
      <c r="M79" s="47"/>
      <c r="N79" s="48"/>
      <c r="O79" s="47"/>
    </row>
    <row r="80" spans="1:15" x14ac:dyDescent="0.25">
      <c r="A80" s="32" t="s">
        <v>118</v>
      </c>
      <c r="F80" s="28">
        <v>256797.49000000002</v>
      </c>
      <c r="G80" s="28">
        <v>239566.4297161022</v>
      </c>
      <c r="H80" s="36"/>
      <c r="I80" s="36"/>
      <c r="J80" s="46"/>
      <c r="K80" s="47"/>
      <c r="L80" s="46"/>
      <c r="M80" s="47"/>
      <c r="N80" s="48"/>
      <c r="O80" s="47"/>
    </row>
    <row r="81" spans="1:15" x14ac:dyDescent="0.25">
      <c r="A81" s="32" t="s">
        <v>119</v>
      </c>
      <c r="B81" s="28">
        <v>19432.319000000003</v>
      </c>
      <c r="C81" s="28">
        <v>0</v>
      </c>
      <c r="H81" s="36"/>
      <c r="I81" s="36"/>
      <c r="J81" s="46"/>
      <c r="K81" s="47"/>
      <c r="L81" s="46"/>
      <c r="M81" s="47"/>
      <c r="N81" s="48"/>
      <c r="O81" s="47"/>
    </row>
    <row r="82" spans="1:15" x14ac:dyDescent="0.25">
      <c r="A82" s="32" t="s">
        <v>120</v>
      </c>
      <c r="F82" s="28">
        <v>643982.34400000004</v>
      </c>
      <c r="G82" s="28">
        <v>695057.74917632353</v>
      </c>
      <c r="H82" s="36"/>
      <c r="I82" s="34">
        <f>G82-F82</f>
        <v>51075.405176323489</v>
      </c>
      <c r="J82" s="46"/>
      <c r="K82" s="49">
        <f>I82*J2</f>
        <v>4942.781146095821</v>
      </c>
      <c r="L82" s="46"/>
      <c r="M82" s="49">
        <f>I82*0.02</f>
        <v>1021.5081035264698</v>
      </c>
      <c r="N82" s="48"/>
      <c r="O82" s="50">
        <f>I82-K82-M82</f>
        <v>45111.115926701204</v>
      </c>
    </row>
    <row r="83" spans="1:15" x14ac:dyDescent="0.25">
      <c r="A83" s="32" t="s">
        <v>121</v>
      </c>
      <c r="B83" s="28">
        <v>174444.68799999999</v>
      </c>
      <c r="C83" s="28">
        <v>0</v>
      </c>
      <c r="H83" s="36"/>
      <c r="I83" s="36"/>
      <c r="J83" s="46"/>
      <c r="K83" s="47"/>
      <c r="L83" s="46"/>
      <c r="M83" s="47"/>
      <c r="N83" s="48"/>
      <c r="O83" s="47"/>
    </row>
    <row r="84" spans="1:15" x14ac:dyDescent="0.25">
      <c r="A84" s="32" t="s">
        <v>122</v>
      </c>
      <c r="F84" s="28">
        <v>219119.625</v>
      </c>
      <c r="G84" s="28">
        <v>165238.27980418474</v>
      </c>
      <c r="H84" s="36"/>
      <c r="I84" s="36"/>
      <c r="J84" s="46"/>
      <c r="K84" s="47"/>
      <c r="L84" s="46"/>
      <c r="M84" s="47"/>
      <c r="N84" s="48"/>
      <c r="O84" s="47"/>
    </row>
    <row r="85" spans="1:15" x14ac:dyDescent="0.25">
      <c r="A85" s="32" t="s">
        <v>123</v>
      </c>
      <c r="B85" s="28">
        <v>15144.6749</v>
      </c>
      <c r="C85" s="28">
        <v>0</v>
      </c>
      <c r="H85" s="36"/>
      <c r="I85" s="36"/>
      <c r="J85" s="46"/>
      <c r="K85" s="47"/>
      <c r="L85" s="46"/>
      <c r="M85" s="47"/>
      <c r="N85" s="48"/>
      <c r="O85" s="47"/>
    </row>
    <row r="86" spans="1:15" x14ac:dyDescent="0.25">
      <c r="A86" s="31" t="s">
        <v>124</v>
      </c>
      <c r="B86" s="28">
        <v>122931.6563</v>
      </c>
      <c r="C86" s="28">
        <v>154498.8872</v>
      </c>
      <c r="F86" s="28">
        <v>709934.255</v>
      </c>
      <c r="G86" s="28">
        <v>768108.77908975445</v>
      </c>
      <c r="H86" s="36"/>
      <c r="I86" s="36"/>
      <c r="J86" s="46"/>
      <c r="K86" s="47"/>
      <c r="L86" s="46"/>
      <c r="M86" s="47"/>
      <c r="N86" s="48"/>
      <c r="O86" s="47"/>
    </row>
    <row r="87" spans="1:15" x14ac:dyDescent="0.25">
      <c r="A87" s="32" t="s">
        <v>125</v>
      </c>
      <c r="F87" s="28">
        <v>263173.88</v>
      </c>
      <c r="G87" s="28">
        <v>227860.96972997385</v>
      </c>
      <c r="H87" s="36"/>
      <c r="I87" s="36"/>
      <c r="J87" s="46"/>
      <c r="K87" s="47"/>
      <c r="L87" s="46"/>
      <c r="M87" s="47"/>
      <c r="N87" s="48"/>
      <c r="O87" s="47"/>
    </row>
    <row r="88" spans="1:15" x14ac:dyDescent="0.25">
      <c r="A88" s="32" t="s">
        <v>126</v>
      </c>
      <c r="B88" s="28">
        <v>34619.498</v>
      </c>
      <c r="C88" s="28">
        <v>0</v>
      </c>
      <c r="H88" s="36"/>
      <c r="I88" s="36"/>
      <c r="J88" s="46"/>
      <c r="K88" s="47"/>
      <c r="L88" s="46"/>
      <c r="M88" s="47"/>
      <c r="N88" s="48"/>
      <c r="O88" s="47"/>
    </row>
    <row r="89" spans="1:15" x14ac:dyDescent="0.25">
      <c r="A89" s="32" t="s">
        <v>127</v>
      </c>
      <c r="F89" s="28">
        <v>446760.375</v>
      </c>
      <c r="G89" s="28">
        <v>540247.80935978063</v>
      </c>
      <c r="H89" s="36"/>
      <c r="I89" s="34">
        <f>G89-F89</f>
        <v>93487.434359780629</v>
      </c>
      <c r="J89" s="46"/>
      <c r="K89" s="49">
        <f>I89*J2</f>
        <v>9047.1710670755438</v>
      </c>
      <c r="L89" s="46"/>
      <c r="M89" s="49">
        <f>I89*0.02</f>
        <v>1869.7486871956125</v>
      </c>
      <c r="N89" s="48"/>
      <c r="O89" s="50">
        <f>I89-K89-M89</f>
        <v>82570.514605509481</v>
      </c>
    </row>
    <row r="90" spans="1:15" x14ac:dyDescent="0.25">
      <c r="A90" s="32" t="s">
        <v>128</v>
      </c>
      <c r="B90" s="28">
        <v>88312.15830000001</v>
      </c>
      <c r="C90" s="28">
        <v>154498.8872</v>
      </c>
      <c r="H90" s="54">
        <f>C90-B90</f>
        <v>66186.728899999987</v>
      </c>
      <c r="I90" s="36"/>
      <c r="J90" s="55">
        <f>H90*J2</f>
        <v>6405.1673129032242</v>
      </c>
      <c r="K90" s="57"/>
      <c r="L90" s="55">
        <f>H90*0.02</f>
        <v>1323.7345779999998</v>
      </c>
      <c r="M90" s="47"/>
      <c r="N90" s="53">
        <f>H90-J90-L90</f>
        <v>58457.827009096756</v>
      </c>
      <c r="O90" s="47"/>
    </row>
    <row r="91" spans="1:15" x14ac:dyDescent="0.25">
      <c r="A91" s="31" t="s">
        <v>129</v>
      </c>
      <c r="B91" s="28">
        <v>347982.65700000001</v>
      </c>
      <c r="C91" s="28">
        <v>1373905.4999999995</v>
      </c>
      <c r="F91" s="28">
        <v>1111614.182</v>
      </c>
      <c r="G91" s="28">
        <v>984291.34883356746</v>
      </c>
      <c r="H91" s="36"/>
      <c r="I91" s="36"/>
      <c r="J91" s="46"/>
      <c r="K91" s="47"/>
      <c r="L91" s="46"/>
      <c r="M91" s="47"/>
      <c r="N91" s="48"/>
      <c r="O91" s="47"/>
    </row>
    <row r="92" spans="1:15" x14ac:dyDescent="0.25">
      <c r="A92" s="32" t="s">
        <v>130</v>
      </c>
      <c r="F92" s="28">
        <v>324747.00999999995</v>
      </c>
      <c r="G92" s="28">
        <v>242172.73971301378</v>
      </c>
      <c r="H92" s="36"/>
      <c r="I92" s="36"/>
      <c r="J92" s="46"/>
      <c r="K92" s="47"/>
      <c r="L92" s="46"/>
      <c r="M92" s="47"/>
      <c r="N92" s="48"/>
      <c r="O92" s="47"/>
    </row>
    <row r="93" spans="1:15" x14ac:dyDescent="0.25">
      <c r="A93" s="32" t="s">
        <v>131</v>
      </c>
      <c r="B93" s="28">
        <v>24982.620999999999</v>
      </c>
      <c r="C93" s="28">
        <v>103133.44937883598</v>
      </c>
      <c r="H93" s="51">
        <f>C93-B93</f>
        <v>78150.828378835984</v>
      </c>
      <c r="I93" s="36"/>
      <c r="J93" s="52">
        <f>H93*J2</f>
        <v>7562.9833915002564</v>
      </c>
      <c r="K93" s="47"/>
      <c r="L93" s="52">
        <f>H93*0.02</f>
        <v>1563.0165675767198</v>
      </c>
      <c r="M93" s="47"/>
      <c r="N93" s="53">
        <f>H93-J93-L93</f>
        <v>69024.828419759011</v>
      </c>
      <c r="O93" s="47"/>
    </row>
    <row r="94" spans="1:15" x14ac:dyDescent="0.25">
      <c r="A94" s="32" t="s">
        <v>132</v>
      </c>
      <c r="F94" s="28">
        <v>193851.40099999998</v>
      </c>
      <c r="G94" s="28">
        <v>222679.10973611471</v>
      </c>
      <c r="H94" s="59"/>
      <c r="I94" s="34">
        <f>G94-F94</f>
        <v>28827.708736114728</v>
      </c>
      <c r="J94" s="60"/>
      <c r="K94" s="49">
        <f>I94*J2</f>
        <v>2789.778264785296</v>
      </c>
      <c r="L94" s="60"/>
      <c r="M94" s="49">
        <f>I94*0.02</f>
        <v>576.55417472229453</v>
      </c>
      <c r="N94" s="48"/>
      <c r="O94" s="50">
        <f>I94-K94-M94</f>
        <v>25461.376296607137</v>
      </c>
    </row>
    <row r="95" spans="1:15" x14ac:dyDescent="0.25">
      <c r="A95" s="32" t="s">
        <v>133</v>
      </c>
      <c r="B95" s="28">
        <v>0</v>
      </c>
      <c r="C95" s="28">
        <v>47294.658395017694</v>
      </c>
      <c r="H95" s="51">
        <f>C95-B95</f>
        <v>47294.658395017694</v>
      </c>
      <c r="I95" s="36"/>
      <c r="J95" s="52">
        <f>H95*J2</f>
        <v>4576.9024253242924</v>
      </c>
      <c r="K95" s="47"/>
      <c r="L95" s="52">
        <f>H95*0.02</f>
        <v>945.89316790035389</v>
      </c>
      <c r="M95" s="47"/>
      <c r="N95" s="53">
        <f>H95-J95-L95</f>
        <v>41771.862801793053</v>
      </c>
      <c r="O95" s="47"/>
    </row>
    <row r="96" spans="1:15" x14ac:dyDescent="0.25">
      <c r="A96" s="32" t="s">
        <v>134</v>
      </c>
      <c r="F96" s="28">
        <v>0</v>
      </c>
      <c r="G96" s="28">
        <v>0</v>
      </c>
      <c r="H96" s="59"/>
      <c r="I96" s="36"/>
      <c r="J96" s="60"/>
      <c r="K96" s="47"/>
      <c r="L96" s="60"/>
      <c r="M96" s="47"/>
      <c r="N96" s="48"/>
      <c r="O96" s="47"/>
    </row>
    <row r="97" spans="1:15" x14ac:dyDescent="0.25">
      <c r="A97" s="32" t="s">
        <v>135</v>
      </c>
      <c r="B97" s="28">
        <v>0</v>
      </c>
      <c r="C97" s="28">
        <v>0</v>
      </c>
      <c r="H97" s="59"/>
      <c r="I97" s="36"/>
      <c r="J97" s="60"/>
      <c r="K97" s="47"/>
      <c r="L97" s="60"/>
      <c r="M97" s="47"/>
      <c r="N97" s="48"/>
      <c r="O97" s="47"/>
    </row>
    <row r="98" spans="1:15" x14ac:dyDescent="0.25">
      <c r="A98" s="32" t="s">
        <v>136</v>
      </c>
      <c r="F98" s="28">
        <v>388806.96</v>
      </c>
      <c r="G98" s="28">
        <v>301648.08964253234</v>
      </c>
      <c r="H98" s="59"/>
      <c r="I98" s="36"/>
      <c r="J98" s="60"/>
      <c r="K98" s="47"/>
      <c r="L98" s="60"/>
      <c r="M98" s="47"/>
      <c r="N98" s="48"/>
      <c r="O98" s="47"/>
    </row>
    <row r="99" spans="1:15" x14ac:dyDescent="0.25">
      <c r="A99" s="32" t="s">
        <v>137</v>
      </c>
      <c r="B99" s="28">
        <v>103061.236</v>
      </c>
      <c r="C99" s="28">
        <v>90948.781660774403</v>
      </c>
      <c r="H99" s="59"/>
      <c r="I99" s="36"/>
      <c r="J99" s="60"/>
      <c r="K99" s="47"/>
      <c r="L99" s="60"/>
      <c r="M99" s="47"/>
      <c r="N99" s="48"/>
      <c r="O99" s="47"/>
    </row>
    <row r="100" spans="1:15" x14ac:dyDescent="0.25">
      <c r="A100" s="32" t="s">
        <v>138</v>
      </c>
      <c r="F100" s="28">
        <v>193665.959</v>
      </c>
      <c r="G100" s="28">
        <v>168060.60980084003</v>
      </c>
      <c r="H100" s="59"/>
      <c r="I100" s="36"/>
      <c r="J100" s="60"/>
      <c r="K100" s="47"/>
      <c r="L100" s="60"/>
      <c r="M100" s="47"/>
      <c r="N100" s="48"/>
      <c r="O100" s="47"/>
    </row>
    <row r="101" spans="1:15" x14ac:dyDescent="0.25">
      <c r="A101" s="32" t="s">
        <v>139</v>
      </c>
      <c r="B101" s="28">
        <v>0</v>
      </c>
      <c r="C101" s="28">
        <v>53464.189143536503</v>
      </c>
      <c r="H101" s="59"/>
      <c r="I101" s="36"/>
      <c r="J101" s="60"/>
      <c r="K101" s="47"/>
      <c r="L101" s="60"/>
      <c r="M101" s="47"/>
      <c r="N101" s="48"/>
      <c r="O101" s="47"/>
    </row>
    <row r="102" spans="1:15" x14ac:dyDescent="0.25">
      <c r="A102" s="32" t="s">
        <v>140</v>
      </c>
      <c r="F102" s="28">
        <v>10542.851999999999</v>
      </c>
      <c r="G102" s="28">
        <v>49730.799941066594</v>
      </c>
      <c r="H102" s="59"/>
      <c r="I102" s="34">
        <f>G102-F102</f>
        <v>39187.947941066595</v>
      </c>
      <c r="J102" s="60"/>
      <c r="K102" s="49">
        <f>I102*J2</f>
        <v>3792.382058812896</v>
      </c>
      <c r="L102" s="60"/>
      <c r="M102" s="49">
        <f>I102*0.02</f>
        <v>783.75895882133193</v>
      </c>
      <c r="N102" s="48"/>
      <c r="O102" s="50">
        <f>I102-K102-M102</f>
        <v>34611.80692343237</v>
      </c>
    </row>
    <row r="103" spans="1:15" x14ac:dyDescent="0.25">
      <c r="A103" s="32" t="s">
        <v>141</v>
      </c>
      <c r="B103" s="28">
        <v>219938.80000000002</v>
      </c>
      <c r="C103" s="28">
        <v>1079064.421421835</v>
      </c>
      <c r="H103" s="51">
        <f>C103-B103</f>
        <v>859125.62142183492</v>
      </c>
      <c r="I103" s="36"/>
      <c r="J103" s="52">
        <f>H103*J2</f>
        <v>83141.189169854988</v>
      </c>
      <c r="K103" s="47"/>
      <c r="L103" s="52">
        <f>H103*0.02</f>
        <v>17182.512428436698</v>
      </c>
      <c r="M103" s="47"/>
      <c r="N103" s="53">
        <f>H103-J103-L103</f>
        <v>758801.91982354329</v>
      </c>
      <c r="O103" s="47"/>
    </row>
    <row r="104" spans="1:15" ht="13" thickBot="1" x14ac:dyDescent="0.3">
      <c r="A104" s="30" t="s">
        <v>142</v>
      </c>
      <c r="B104" s="28">
        <v>6096595.9787100004</v>
      </c>
      <c r="C104" s="28">
        <v>6018372.3972561993</v>
      </c>
      <c r="D104" s="28">
        <v>33790940.797300003</v>
      </c>
      <c r="E104" s="28">
        <v>42756549.920294553</v>
      </c>
      <c r="F104" s="28">
        <v>5632306.9023997495</v>
      </c>
      <c r="G104" s="28">
        <v>7556402.2962465435</v>
      </c>
      <c r="H104" s="36"/>
      <c r="I104" s="36"/>
      <c r="J104" s="61"/>
      <c r="K104" s="62"/>
      <c r="L104" s="61"/>
      <c r="M104" s="62"/>
      <c r="N104" s="63"/>
      <c r="O104" s="62"/>
    </row>
    <row r="105" spans="1:15" x14ac:dyDescent="0.25">
      <c r="B105" s="27"/>
      <c r="C105" s="27"/>
      <c r="D105" s="27"/>
      <c r="E105" s="27"/>
      <c r="F105" s="27"/>
      <c r="G105" s="27"/>
      <c r="H105" s="36"/>
      <c r="I105" s="36"/>
      <c r="J105" s="28">
        <f>J103+J95+J93+J90+J76+J61+J55+J50+J46+J22+J11</f>
        <v>1673625.5614677367</v>
      </c>
      <c r="K105" s="64">
        <f>K102+K94+K89+K82+K75+K69+K63+K60+K58+K56+K54+K49+K45+K43+K41+K37+K30+K23+K21+K15+K10</f>
        <v>188105.88483979364</v>
      </c>
      <c r="L105" s="36">
        <v>345882</v>
      </c>
      <c r="M105" s="36">
        <v>38875.216200000003</v>
      </c>
    </row>
    <row r="106" spans="1:15" x14ac:dyDescent="0.25">
      <c r="B106" s="27"/>
      <c r="C106" s="27"/>
      <c r="D106" s="27"/>
      <c r="E106" s="27"/>
      <c r="F106" s="27"/>
      <c r="G106" s="27"/>
      <c r="H106" s="36"/>
      <c r="I106" s="29" t="s">
        <v>143</v>
      </c>
      <c r="J106" s="36">
        <v>49709</v>
      </c>
      <c r="L106" s="36">
        <v>10273</v>
      </c>
    </row>
    <row r="107" spans="1:15" x14ac:dyDescent="0.25">
      <c r="B107" s="27"/>
      <c r="C107" s="27"/>
      <c r="D107" s="27"/>
      <c r="E107" s="27"/>
      <c r="F107" s="27"/>
      <c r="G107" s="27"/>
      <c r="H107" s="36"/>
      <c r="I107" s="29" t="s">
        <v>38</v>
      </c>
      <c r="J107" s="36">
        <v>1623917</v>
      </c>
      <c r="L107" s="36">
        <v>335609</v>
      </c>
    </row>
    <row r="108" spans="1:15" x14ac:dyDescent="0.25">
      <c r="B108" s="27"/>
      <c r="C108" s="27"/>
      <c r="D108" s="27"/>
      <c r="E108" s="27"/>
      <c r="F108" s="27"/>
      <c r="G108" s="27"/>
      <c r="H108" s="36"/>
      <c r="I108" s="36"/>
    </row>
    <row r="109" spans="1:15" x14ac:dyDescent="0.25">
      <c r="B109" s="27"/>
      <c r="C109" s="27"/>
      <c r="D109" s="27"/>
      <c r="E109" s="27"/>
      <c r="F109" s="27"/>
      <c r="G109" s="27"/>
      <c r="H109" s="36"/>
      <c r="I109" s="36"/>
    </row>
    <row r="110" spans="1:15" x14ac:dyDescent="0.25">
      <c r="B110" s="27"/>
      <c r="C110" s="27"/>
      <c r="D110" s="27"/>
      <c r="E110" s="27"/>
      <c r="F110" s="27"/>
      <c r="G110" s="27"/>
      <c r="H110" s="36"/>
      <c r="I110" s="36"/>
    </row>
    <row r="111" spans="1:15" x14ac:dyDescent="0.25">
      <c r="B111" s="27"/>
      <c r="C111" s="27"/>
      <c r="D111" s="27"/>
      <c r="E111" s="27"/>
      <c r="F111" s="27"/>
      <c r="G111" s="27"/>
      <c r="H111" s="36"/>
      <c r="I111" s="36"/>
    </row>
    <row r="112" spans="1:15" x14ac:dyDescent="0.25">
      <c r="B112" s="27"/>
      <c r="C112" s="27"/>
      <c r="D112" s="27"/>
      <c r="E112" s="27"/>
      <c r="F112" s="27"/>
      <c r="G112" s="27"/>
      <c r="H112" s="36"/>
      <c r="I112" s="36"/>
    </row>
    <row r="113" spans="2:9" x14ac:dyDescent="0.25">
      <c r="B113" s="27"/>
      <c r="C113" s="27"/>
      <c r="D113" s="27"/>
      <c r="E113" s="27"/>
      <c r="F113" s="27"/>
      <c r="G113" s="27"/>
      <c r="H113" s="36"/>
      <c r="I113" s="36"/>
    </row>
    <row r="114" spans="2:9" x14ac:dyDescent="0.25">
      <c r="B114" s="27"/>
      <c r="C114" s="27"/>
      <c r="D114" s="27"/>
      <c r="E114" s="27"/>
      <c r="F114" s="27"/>
      <c r="G114" s="27"/>
      <c r="H114" s="36"/>
      <c r="I114" s="36"/>
    </row>
    <row r="115" spans="2:9" x14ac:dyDescent="0.25">
      <c r="B115" s="27"/>
      <c r="C115" s="27"/>
      <c r="D115" s="27"/>
      <c r="E115" s="27"/>
      <c r="F115" s="27"/>
      <c r="G115" s="27"/>
      <c r="H115" s="36"/>
      <c r="I115" s="36"/>
    </row>
    <row r="116" spans="2:9" x14ac:dyDescent="0.25">
      <c r="B116" s="27"/>
      <c r="C116" s="27"/>
      <c r="D116" s="27"/>
      <c r="E116" s="27"/>
      <c r="F116" s="27"/>
      <c r="G116" s="27"/>
      <c r="H116" s="36"/>
      <c r="I116" s="36"/>
    </row>
    <row r="117" spans="2:9" x14ac:dyDescent="0.25">
      <c r="B117" s="27"/>
      <c r="C117" s="27"/>
      <c r="D117" s="27"/>
      <c r="E117" s="27"/>
      <c r="F117" s="27"/>
      <c r="G117" s="27"/>
      <c r="H117" s="36"/>
      <c r="I117" s="36"/>
    </row>
    <row r="118" spans="2:9" x14ac:dyDescent="0.25">
      <c r="B118" s="27"/>
      <c r="C118" s="27"/>
      <c r="D118" s="27"/>
      <c r="E118" s="27"/>
      <c r="F118" s="27"/>
      <c r="G118" s="27"/>
      <c r="H118" s="36"/>
      <c r="I118" s="36"/>
    </row>
    <row r="119" spans="2:9" x14ac:dyDescent="0.25">
      <c r="B119" s="27"/>
      <c r="C119" s="27"/>
      <c r="D119" s="27"/>
      <c r="E119" s="27"/>
      <c r="F119" s="27"/>
      <c r="G119" s="27"/>
      <c r="H119" s="36"/>
      <c r="I119" s="36"/>
    </row>
    <row r="120" spans="2:9" x14ac:dyDescent="0.25">
      <c r="B120" s="27"/>
      <c r="C120" s="27"/>
      <c r="D120" s="27"/>
      <c r="E120" s="27"/>
      <c r="F120" s="27"/>
      <c r="G120" s="27"/>
      <c r="H120" s="36"/>
      <c r="I120" s="36"/>
    </row>
    <row r="121" spans="2:9" x14ac:dyDescent="0.25">
      <c r="B121" s="27"/>
      <c r="C121" s="27"/>
      <c r="D121" s="27"/>
      <c r="E121" s="27"/>
      <c r="F121" s="27"/>
      <c r="G121" s="27"/>
      <c r="H121" s="36"/>
      <c r="I121" s="36"/>
    </row>
    <row r="122" spans="2:9" x14ac:dyDescent="0.25">
      <c r="B122" s="27"/>
      <c r="C122" s="27"/>
      <c r="D122" s="27"/>
      <c r="E122" s="27"/>
      <c r="F122" s="27"/>
      <c r="G122" s="27"/>
      <c r="H122" s="36"/>
      <c r="I122" s="36"/>
    </row>
    <row r="123" spans="2:9" x14ac:dyDescent="0.25">
      <c r="B123" s="27"/>
      <c r="C123" s="27"/>
      <c r="D123" s="27"/>
      <c r="E123" s="27"/>
      <c r="F123" s="27"/>
      <c r="G123" s="27"/>
      <c r="H123" s="36"/>
      <c r="I123" s="36"/>
    </row>
    <row r="124" spans="2:9" x14ac:dyDescent="0.25">
      <c r="B124" s="27"/>
      <c r="C124" s="27"/>
      <c r="D124" s="27"/>
      <c r="E124" s="27"/>
      <c r="F124" s="27"/>
      <c r="G124" s="27"/>
      <c r="H124" s="36"/>
      <c r="I124" s="36"/>
    </row>
    <row r="125" spans="2:9" x14ac:dyDescent="0.25">
      <c r="B125" s="27"/>
      <c r="C125" s="27"/>
      <c r="D125" s="27"/>
      <c r="E125" s="27"/>
      <c r="F125" s="27"/>
      <c r="G125" s="27"/>
      <c r="H125" s="36"/>
      <c r="I125" s="36"/>
    </row>
    <row r="126" spans="2:9" x14ac:dyDescent="0.25">
      <c r="B126" s="27"/>
      <c r="C126" s="27"/>
      <c r="D126" s="27"/>
      <c r="E126" s="27"/>
      <c r="F126" s="27"/>
      <c r="G126" s="27"/>
      <c r="H126" s="36"/>
      <c r="I126" s="36"/>
    </row>
    <row r="127" spans="2:9" x14ac:dyDescent="0.25">
      <c r="B127" s="27"/>
      <c r="C127" s="27"/>
      <c r="D127" s="27"/>
      <c r="E127" s="27"/>
      <c r="F127" s="27"/>
      <c r="G127" s="27"/>
      <c r="H127" s="36"/>
      <c r="I127" s="36"/>
    </row>
  </sheetData>
  <mergeCells count="3">
    <mergeCell ref="J3:K3"/>
    <mergeCell ref="L3:M3"/>
    <mergeCell ref="N3:O3"/>
  </mergeCell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Ogofia, Lasbery L SPDC-UPO/G/TC</dc:creator>
  <cp:lastModifiedBy>Ogofia, Lasbery L SPDC-UPO/G/TC</cp:lastModifiedBy>
  <dcterms:created xsi:type="dcterms:W3CDTF">2019-01-23T14:03:59Z</dcterms:created>
  <dcterms:modified xsi:type="dcterms:W3CDTF">2020-04-21T20:32:06Z</dcterms:modified>
</cp:coreProperties>
</file>