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8800" windowHeight="11910"/>
  </bookViews>
  <sheets>
    <sheet name="L3 Summary (4)" sheetId="1" r:id="rId1"/>
  </sheets>
  <definedNames>
    <definedName name="A0000000">"SIPM_APPL\"</definedName>
    <definedName name="AACOSTSUM">TRUE</definedName>
    <definedName name="AS2DocOpenMode">"AS2DocumentBrowse"</definedName>
    <definedName name="BCI">{"'IM V02'!$A$1:$W$57"}</definedName>
    <definedName name="BCIR">{"'IM V02'!$A$1:$W$57"}</definedName>
    <definedName name="Close">{"'IM V02'!$A$1:$W$57"}</definedName>
    <definedName name="hei">{"'IM V02'!$A$1:$W$57"}</definedName>
    <definedName name="HTML_CodePage">1252</definedName>
    <definedName name="HTML_Control">{"'IM V02'!$A$1:$W$57"}</definedName>
    <definedName name="HTML_Description">""</definedName>
    <definedName name="HTML_Email">""</definedName>
    <definedName name="HTML_Header">"IM Elan Scorecase 2002 V02"</definedName>
    <definedName name="HTML_LastUpdate">"20/12/2001"</definedName>
    <definedName name="HTML_LineAfter">FALSE</definedName>
    <definedName name="HTML_LineBefore">FALSE</definedName>
    <definedName name="HTML_Name">"Idris Sabtu"</definedName>
    <definedName name="HTML_OBDlg2">TRUE</definedName>
    <definedName name="HTML_OBDlg4">TRUE</definedName>
    <definedName name="HTML_OS">0</definedName>
    <definedName name="HTML_PathFile">"I:\IM Elan\BP V02\Scorecard\IM Elan Scorecard 2002.htm"</definedName>
    <definedName name="HTML_Title">"IM Elan Scorecard 2002"</definedName>
    <definedName name="Inter">{"'IM V02'!$A$1:$W$57"}</definedName>
    <definedName name="riskATSSboxGraph">FALSE</definedName>
    <definedName name="riskATSSincludeSimtables">TRUE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utoStopPercChange">0.1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-1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APBEXdnldView">"456MYYI2H7RWR98M9OIQ9YS6N"</definedName>
    <definedName name="SAPBEXhrIndnt">1</definedName>
    <definedName name="SAPBEXrevision">1</definedName>
    <definedName name="SAPBEXsysID">"PB6"</definedName>
    <definedName name="SAPBEXwbID">"3X73J67VPPEHY0SMAPJQGGCQV"</definedName>
    <definedName name="TestB">"$B$5:INDEX(B:B,COUNTA(B:B))"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F16" i="1"/>
  <c r="D16" i="1"/>
  <c r="I16" i="1" s="1"/>
  <c r="C16" i="1"/>
  <c r="B16" i="1"/>
  <c r="I15" i="1"/>
  <c r="H15" i="1"/>
  <c r="E15" i="1"/>
  <c r="J14" i="1"/>
  <c r="H14" i="1"/>
  <c r="J13" i="1"/>
  <c r="I13" i="1"/>
  <c r="H13" i="1"/>
  <c r="E13" i="1"/>
  <c r="J12" i="1"/>
  <c r="I12" i="1"/>
  <c r="H12" i="1"/>
  <c r="E12" i="1"/>
  <c r="J11" i="1"/>
  <c r="I11" i="1"/>
  <c r="H11" i="1"/>
  <c r="E11" i="1"/>
  <c r="J10" i="1"/>
  <c r="I10" i="1"/>
  <c r="H10" i="1"/>
  <c r="E10" i="1"/>
  <c r="J9" i="1"/>
  <c r="I9" i="1"/>
  <c r="H9" i="1"/>
  <c r="E9" i="1"/>
  <c r="J8" i="1"/>
  <c r="I8" i="1"/>
  <c r="H8" i="1"/>
  <c r="E8" i="1"/>
  <c r="J7" i="1"/>
  <c r="I7" i="1"/>
  <c r="H7" i="1"/>
  <c r="E7" i="1"/>
  <c r="J6" i="1"/>
  <c r="I6" i="1"/>
  <c r="H6" i="1"/>
  <c r="E6" i="1"/>
  <c r="J5" i="1"/>
  <c r="I5" i="1"/>
  <c r="H5" i="1"/>
  <c r="E5" i="1"/>
  <c r="J4" i="1"/>
  <c r="I4" i="1"/>
  <c r="H4" i="1"/>
  <c r="E4" i="1"/>
  <c r="J3" i="1"/>
  <c r="I3" i="1"/>
  <c r="H3" i="1"/>
  <c r="E3" i="1"/>
  <c r="E16" i="1" s="1"/>
</calcChain>
</file>

<file path=xl/sharedStrings.xml><?xml version="1.0" encoding="utf-8"?>
<sst xmlns="http://schemas.openxmlformats.org/spreadsheetml/2006/main" count="24" uniqueCount="24">
  <si>
    <t>ASSET</t>
  </si>
  <si>
    <t>2016 ACT</t>
  </si>
  <si>
    <t>2017 ACT</t>
  </si>
  <si>
    <t xml:space="preserve"> OP17
$'000</t>
  </si>
  <si>
    <t>RELEASE
$'000</t>
  </si>
  <si>
    <t>PRESSURE
$'000</t>
  </si>
  <si>
    <t xml:space="preserve"> Q1 FYLE 
$'000</t>
  </si>
  <si>
    <t xml:space="preserve">Q1 FYLE  vs OP 17 </t>
  </si>
  <si>
    <t xml:space="preserve">% Q1 FYLE  vs OP 17 </t>
  </si>
  <si>
    <t>FCF for Release
$'000</t>
  </si>
  <si>
    <t xml:space="preserve"> Central Hub</t>
  </si>
  <si>
    <t xml:space="preserve"> EA Hub</t>
  </si>
  <si>
    <t xml:space="preserve"> Land East Hub</t>
  </si>
  <si>
    <t xml:space="preserve"> Land East Hub (AFAM)</t>
  </si>
  <si>
    <t xml:space="preserve"> Swamp East Hub</t>
  </si>
  <si>
    <t xml:space="preserve"> Swamp West Hub</t>
  </si>
  <si>
    <t>GM Production</t>
  </si>
  <si>
    <t>CI/LEAN Implementation</t>
  </si>
  <si>
    <t xml:space="preserve">Pipeline </t>
  </si>
  <si>
    <t xml:space="preserve">Production Services </t>
  </si>
  <si>
    <t>Barrel Chase</t>
  </si>
  <si>
    <t xml:space="preserve">JV Optimisation Cost </t>
  </si>
  <si>
    <t>Management Adjustment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</si>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</sst>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wrapText="1"/>
    </xf>
    <xf numFmtId="164" fontId="2" fillId="0" borderId="1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wrapText="1"/>
    </xf>
    <xf numFmtId="0" fontId="2" fillId="0" borderId="1" xfId="0" applyFont="1" applyBorder="1"/>
    <xf numFmtId="164" fontId="3" fillId="0" borderId="1" xfId="1" applyNumberFormat="1" applyFont="1" applyBorder="1" applyAlignment="1"/>
    <xf numFmtId="164" fontId="3" fillId="2" borderId="1" xfId="1" applyNumberFormat="1" applyFont="1" applyFill="1" applyBorder="1" applyAlignment="1"/>
    <xf numFmtId="164" fontId="3" fillId="0" borderId="1" xfId="1" applyNumberFormat="1" applyFont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9" fontId="3" fillId="0" borderId="1" xfId="2" applyFont="1" applyBorder="1" applyAlignment="1">
      <alignment horizontal="right"/>
    </xf>
    <xf numFmtId="164" fontId="0" fillId="0" borderId="0" xfId="0" applyNumberFormat="1"/>
    <xf numFmtId="165" fontId="3" fillId="3" borderId="1" xfId="1" applyNumberFormat="1" applyFont="1" applyFill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 applyAlignment="1"/>
    <xf numFmtId="164" fontId="2" fillId="2" borderId="2" xfId="1" applyNumberFormat="1" applyFont="1" applyFill="1" applyBorder="1" applyAlignment="1"/>
    <xf numFmtId="164" fontId="2" fillId="0" borderId="2" xfId="1" applyNumberFormat="1" applyFont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9" fontId="2" fillId="0" borderId="2" xfId="2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27" sqref="E27"/>
    </sheetView>
  </sheetViews>
  <sheetFormatPr defaultRowHeight="15" x14ac:dyDescent="0.25"/>
  <cols>
    <col min="1" max="1" width="26.7109375" customWidth="1"/>
    <col min="2" max="3" width="17" style="1" hidden="1" customWidth="1"/>
    <col min="4" max="4" width="17.140625" style="1" customWidth="1"/>
    <col min="5" max="5" width="16.7109375" style="1" customWidth="1"/>
    <col min="6" max="6" width="12.140625" style="1" customWidth="1"/>
    <col min="7" max="7" width="15.7109375" customWidth="1"/>
    <col min="8" max="9" width="15.7109375" hidden="1" customWidth="1"/>
    <col min="10" max="10" width="16" style="1" customWidth="1"/>
    <col min="11" max="11" width="14" style="1" customWidth="1"/>
  </cols>
  <sheetData>
    <row r="1" spans="1:11" x14ac:dyDescent="0.25">
      <c r="B1"/>
      <c r="C1"/>
      <c r="D1"/>
      <c r="E1"/>
      <c r="F1"/>
    </row>
    <row r="2" spans="1:11" ht="45" x14ac:dyDescent="0.25">
      <c r="A2" s="2" t="s">
        <v>0</v>
      </c>
      <c r="B2" s="3" t="s">
        <v>1</v>
      </c>
      <c r="C2" s="3" t="s">
        <v>2</v>
      </c>
      <c r="D2" s="4" t="s">
        <v>3</v>
      </c>
      <c r="E2" s="5" t="s">
        <v>4</v>
      </c>
      <c r="F2" s="5" t="s">
        <v>5</v>
      </c>
      <c r="G2" s="6" t="s">
        <v>6</v>
      </c>
      <c r="H2" s="7" t="s">
        <v>7</v>
      </c>
      <c r="I2" s="7" t="s">
        <v>8</v>
      </c>
      <c r="J2" s="5" t="s">
        <v>9</v>
      </c>
      <c r="K2"/>
    </row>
    <row r="3" spans="1:11" x14ac:dyDescent="0.25">
      <c r="A3" s="8" t="s">
        <v>10</v>
      </c>
      <c r="B3" s="9">
        <v>25258.369539999992</v>
      </c>
      <c r="C3" s="9">
        <v>23570.636690000003</v>
      </c>
      <c r="D3" s="10">
        <v>32296.469848099619</v>
      </c>
      <c r="E3" s="11">
        <f>+G3-D3-F3</f>
        <v>-4721.3205545610726</v>
      </c>
      <c r="F3" s="11">
        <v>0</v>
      </c>
      <c r="G3" s="12">
        <v>27575.149293538547</v>
      </c>
      <c r="H3" s="11">
        <f>G3-D3</f>
        <v>-4721.3205545610726</v>
      </c>
      <c r="I3" s="13">
        <f>+G3/D3</f>
        <v>0.85381310784841447</v>
      </c>
      <c r="J3" s="11">
        <f>-E3*0.15*0.3</f>
        <v>212.45942495524824</v>
      </c>
      <c r="K3" s="14"/>
    </row>
    <row r="4" spans="1:11" x14ac:dyDescent="0.25">
      <c r="A4" s="8" t="s">
        <v>11</v>
      </c>
      <c r="B4" s="9">
        <v>81409.50576</v>
      </c>
      <c r="C4" s="9">
        <v>78640.41416</v>
      </c>
      <c r="D4" s="10">
        <v>109448.75555442713</v>
      </c>
      <c r="E4" s="9">
        <f t="shared" ref="E4:E13" si="0">+G4-D4-F4</f>
        <v>-20266.310297282806</v>
      </c>
      <c r="F4" s="11">
        <v>0</v>
      </c>
      <c r="G4" s="12">
        <v>89182.445257144325</v>
      </c>
      <c r="H4" s="11">
        <f t="shared" ref="H4:H15" si="1">G4-D4</f>
        <v>-20266.310297282806</v>
      </c>
      <c r="I4" s="13">
        <f t="shared" ref="I4:I15" si="2">+G4/D4</f>
        <v>0.8148328850828761</v>
      </c>
      <c r="J4" s="9">
        <f>-E4*0.15*0.3</f>
        <v>911.98396337772613</v>
      </c>
      <c r="K4" s="14"/>
    </row>
    <row r="5" spans="1:11" x14ac:dyDescent="0.25">
      <c r="A5" s="8" t="s">
        <v>12</v>
      </c>
      <c r="B5" s="9">
        <v>48524.54224000001</v>
      </c>
      <c r="C5" s="9">
        <v>37135.639999999985</v>
      </c>
      <c r="D5" s="10">
        <v>39768.857723541369</v>
      </c>
      <c r="E5" s="9">
        <f t="shared" si="0"/>
        <v>-6000.0000000000073</v>
      </c>
      <c r="F5" s="11">
        <v>0</v>
      </c>
      <c r="G5" s="12">
        <v>33768.857723541361</v>
      </c>
      <c r="H5" s="11">
        <f t="shared" si="1"/>
        <v>-6000.0000000000073</v>
      </c>
      <c r="I5" s="13">
        <f t="shared" si="2"/>
        <v>0.84912817859366685</v>
      </c>
      <c r="J5" s="9">
        <f>-E5*0.15*0.3</f>
        <v>270.00000000000028</v>
      </c>
      <c r="K5" s="14"/>
    </row>
    <row r="6" spans="1:11" x14ac:dyDescent="0.25">
      <c r="A6" s="8" t="s">
        <v>13</v>
      </c>
      <c r="B6" s="9">
        <v>36469.612230000006</v>
      </c>
      <c r="C6" s="9">
        <v>26785.194640000005</v>
      </c>
      <c r="D6" s="10">
        <v>54284.308102119503</v>
      </c>
      <c r="E6" s="9">
        <f t="shared" si="0"/>
        <v>-1500</v>
      </c>
      <c r="F6" s="11">
        <v>0</v>
      </c>
      <c r="G6" s="12">
        <v>52784.308102119503</v>
      </c>
      <c r="H6" s="11">
        <f t="shared" si="1"/>
        <v>-1500</v>
      </c>
      <c r="I6" s="13">
        <f t="shared" si="2"/>
        <v>0.97236770528274574</v>
      </c>
      <c r="J6" s="9">
        <f>-E6*0.15*0.3</f>
        <v>67.5</v>
      </c>
      <c r="K6" s="14"/>
    </row>
    <row r="7" spans="1:11" x14ac:dyDescent="0.25">
      <c r="A7" s="8" t="s">
        <v>14</v>
      </c>
      <c r="B7" s="9">
        <v>45766.925283200995</v>
      </c>
      <c r="C7" s="9">
        <v>52856.119930236011</v>
      </c>
      <c r="D7" s="10">
        <v>56870.482076010398</v>
      </c>
      <c r="E7" s="9">
        <f t="shared" si="0"/>
        <v>-9443.4035254715927</v>
      </c>
      <c r="F7" s="11">
        <v>0</v>
      </c>
      <c r="G7" s="12">
        <v>47427.078550538805</v>
      </c>
      <c r="H7" s="11">
        <f t="shared" si="1"/>
        <v>-9443.4035254715927</v>
      </c>
      <c r="I7" s="13">
        <f t="shared" si="2"/>
        <v>0.83394894537996023</v>
      </c>
      <c r="J7" s="9">
        <f>-E7*0.15*0.3</f>
        <v>424.95315864622165</v>
      </c>
      <c r="K7" s="14"/>
    </row>
    <row r="8" spans="1:11" x14ac:dyDescent="0.25">
      <c r="A8" s="8" t="s">
        <v>15</v>
      </c>
      <c r="B8" s="9">
        <v>51339.004580000001</v>
      </c>
      <c r="C8" s="9">
        <v>54689.951159999997</v>
      </c>
      <c r="D8" s="10">
        <v>70732.987000473993</v>
      </c>
      <c r="E8" s="9">
        <f t="shared" si="0"/>
        <v>-9376.2067719377301</v>
      </c>
      <c r="F8" s="11">
        <v>0</v>
      </c>
      <c r="G8" s="12">
        <v>61356.780228536263</v>
      </c>
      <c r="H8" s="11">
        <f t="shared" si="1"/>
        <v>-9376.2067719377301</v>
      </c>
      <c r="I8" s="13">
        <f t="shared" si="2"/>
        <v>0.86744223353843519</v>
      </c>
      <c r="J8" s="9">
        <f>-E8*0.15*0.3</f>
        <v>421.92930473719787</v>
      </c>
      <c r="K8" s="14"/>
    </row>
    <row r="9" spans="1:11" x14ac:dyDescent="0.25">
      <c r="A9" s="8" t="s">
        <v>16</v>
      </c>
      <c r="B9" s="9">
        <v>144.23645000000002</v>
      </c>
      <c r="C9" s="9">
        <v>104.74024</v>
      </c>
      <c r="D9" s="10">
        <v>128.52662295081967</v>
      </c>
      <c r="E9" s="9">
        <f t="shared" si="0"/>
        <v>-13.114754098360663</v>
      </c>
      <c r="F9" s="11">
        <v>0</v>
      </c>
      <c r="G9" s="12">
        <v>115.41186885245901</v>
      </c>
      <c r="H9" s="11">
        <f t="shared" si="1"/>
        <v>-13.114754098360663</v>
      </c>
      <c r="I9" s="13">
        <f t="shared" si="2"/>
        <v>0.89796079755881408</v>
      </c>
      <c r="J9" s="9">
        <f>-E9*0.15*0.3</f>
        <v>0.59016393442622983</v>
      </c>
      <c r="K9" s="14"/>
    </row>
    <row r="10" spans="1:11" x14ac:dyDescent="0.25">
      <c r="A10" s="8" t="s">
        <v>17</v>
      </c>
      <c r="B10" s="9">
        <v>42.16572</v>
      </c>
      <c r="C10" s="9">
        <v>85.785560000000004</v>
      </c>
      <c r="D10" s="10">
        <v>140.15155737704919</v>
      </c>
      <c r="E10" s="9">
        <f t="shared" si="0"/>
        <v>-13.934426229508205</v>
      </c>
      <c r="F10" s="11">
        <v>0</v>
      </c>
      <c r="G10" s="12">
        <v>126.21713114754098</v>
      </c>
      <c r="H10" s="11">
        <f t="shared" si="1"/>
        <v>-13.934426229508205</v>
      </c>
      <c r="I10" s="13">
        <f t="shared" si="2"/>
        <v>0.90057601577683166</v>
      </c>
      <c r="J10" s="9">
        <f>-E10*0.15*0.3</f>
        <v>0.62704918032786916</v>
      </c>
      <c r="K10" s="14"/>
    </row>
    <row r="11" spans="1:11" x14ac:dyDescent="0.25">
      <c r="A11" s="8" t="s">
        <v>18</v>
      </c>
      <c r="B11" s="9">
        <v>285071.48161000013</v>
      </c>
      <c r="C11" s="9">
        <v>191120.96228999991</v>
      </c>
      <c r="D11" s="10">
        <v>115486.05070629739</v>
      </c>
      <c r="E11" s="9">
        <f t="shared" si="0"/>
        <v>-18648.662765777262</v>
      </c>
      <c r="F11" s="11">
        <v>12050</v>
      </c>
      <c r="G11" s="12">
        <v>108887.38794052013</v>
      </c>
      <c r="H11" s="11">
        <f t="shared" si="1"/>
        <v>-6598.6627657772624</v>
      </c>
      <c r="I11" s="13">
        <f t="shared" si="2"/>
        <v>0.94286181988715767</v>
      </c>
      <c r="J11" s="9">
        <f>-E11*0.15*0.3</f>
        <v>839.18982445997676</v>
      </c>
      <c r="K11" s="14"/>
    </row>
    <row r="12" spans="1:11" x14ac:dyDescent="0.25">
      <c r="A12" s="8" t="s">
        <v>19</v>
      </c>
      <c r="B12" s="9">
        <v>58704.38438000001</v>
      </c>
      <c r="C12" s="9">
        <v>45378.101189999965</v>
      </c>
      <c r="D12" s="10">
        <v>60458.490221215005</v>
      </c>
      <c r="E12" s="9">
        <f t="shared" si="0"/>
        <v>-1090.6094672131148</v>
      </c>
      <c r="F12" s="11">
        <v>300</v>
      </c>
      <c r="G12" s="12">
        <v>59667.88075400189</v>
      </c>
      <c r="H12" s="11">
        <f t="shared" si="1"/>
        <v>-790.60946721311484</v>
      </c>
      <c r="I12" s="13">
        <f t="shared" si="2"/>
        <v>0.98692310270533867</v>
      </c>
      <c r="J12" s="9">
        <f>-E12*0.15*0.3</f>
        <v>49.07742602459016</v>
      </c>
      <c r="K12" s="14"/>
    </row>
    <row r="13" spans="1:11" x14ac:dyDescent="0.25">
      <c r="A13" s="8" t="s">
        <v>20</v>
      </c>
      <c r="B13" s="9">
        <v>0</v>
      </c>
      <c r="C13" s="9">
        <v>0</v>
      </c>
      <c r="D13" s="10">
        <v>25500</v>
      </c>
      <c r="E13" s="9">
        <f t="shared" si="0"/>
        <v>0</v>
      </c>
      <c r="F13" s="11">
        <v>0</v>
      </c>
      <c r="G13" s="12">
        <v>25500</v>
      </c>
      <c r="H13" s="11">
        <f t="shared" si="1"/>
        <v>0</v>
      </c>
      <c r="I13" s="13">
        <f t="shared" si="2"/>
        <v>1</v>
      </c>
      <c r="J13" s="9">
        <f t="shared" ref="J13:J23" si="3">E13*0.15*0.3</f>
        <v>0</v>
      </c>
      <c r="K13" s="14"/>
    </row>
    <row r="14" spans="1:11" hidden="1" x14ac:dyDescent="0.25">
      <c r="A14" s="8" t="s">
        <v>21</v>
      </c>
      <c r="B14" s="9">
        <v>0</v>
      </c>
      <c r="C14" s="9">
        <v>0</v>
      </c>
      <c r="D14" s="10">
        <v>0</v>
      </c>
      <c r="E14" s="9">
        <v>0</v>
      </c>
      <c r="F14" s="11">
        <v>8100</v>
      </c>
      <c r="G14" s="12">
        <v>8100</v>
      </c>
      <c r="H14" s="11">
        <f t="shared" si="1"/>
        <v>8100</v>
      </c>
      <c r="I14" s="13">
        <v>0</v>
      </c>
      <c r="J14" s="9">
        <f t="shared" si="3"/>
        <v>0</v>
      </c>
      <c r="K14" s="14"/>
    </row>
    <row r="15" spans="1:11" hidden="1" x14ac:dyDescent="0.25">
      <c r="A15" s="8" t="s">
        <v>22</v>
      </c>
      <c r="B15" s="9">
        <v>0</v>
      </c>
      <c r="C15" s="9">
        <v>0</v>
      </c>
      <c r="D15" s="10">
        <v>-64638.45648390158</v>
      </c>
      <c r="E15" s="9">
        <f>+G15-D15-F15</f>
        <v>50623.562562571402</v>
      </c>
      <c r="F15" s="11"/>
      <c r="G15" s="15">
        <v>-14014.89392133018</v>
      </c>
      <c r="H15" s="11">
        <f t="shared" si="1"/>
        <v>50623.562562571402</v>
      </c>
      <c r="I15" s="13">
        <f t="shared" si="2"/>
        <v>0.21681974916620472</v>
      </c>
      <c r="J15" s="9"/>
      <c r="K15" s="14"/>
    </row>
    <row r="16" spans="1:11" ht="15.75" hidden="1" thickBot="1" x14ac:dyDescent="0.3">
      <c r="A16" s="16" t="s">
        <v>23</v>
      </c>
      <c r="B16" s="17">
        <f t="shared" ref="B16:H16" si="4">SUM(B3:B15)</f>
        <v>632730.22779320122</v>
      </c>
      <c r="C16" s="17">
        <f t="shared" si="4"/>
        <v>510367.54586023581</v>
      </c>
      <c r="D16" s="18">
        <f t="shared" si="4"/>
        <v>500476.62292861065</v>
      </c>
      <c r="E16" s="17">
        <f t="shared" si="4"/>
        <v>-20450.000000000044</v>
      </c>
      <c r="F16" s="19">
        <f t="shared" si="4"/>
        <v>20450</v>
      </c>
      <c r="G16" s="20">
        <v>500476.62292861071</v>
      </c>
      <c r="H16" s="19">
        <f t="shared" si="4"/>
        <v>0</v>
      </c>
      <c r="I16" s="21">
        <f>+G16/D16</f>
        <v>1.0000000000000002</v>
      </c>
      <c r="J16" s="17"/>
      <c r="K1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L3 Summary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2018-03-09T10:19:52Z</dcterms:created>
  <dcterms:modified xsi:type="dcterms:W3CDTF">2018-03-09T10:20:41Z</dcterms:modified>
</cp:coreProperties>
</file>