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D15A0444-A423-420B-A51E-50C99435C610}" xr6:coauthVersionLast="41" xr6:coauthVersionMax="41" xr10:uidLastSave="{00000000-0000-0000-0000-000000000000}"/>
  <bookViews>
    <workbookView xWindow="-108" yWindow="-108" windowWidth="23256" windowHeight="12576" xr2:uid="{146E51AF-5607-4B49-87C1-97E0BD28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J29" i="1"/>
  <c r="J28" i="1"/>
  <c r="I7" i="1"/>
  <c r="I8" i="1"/>
  <c r="I9" i="1" s="1"/>
  <c r="I12" i="1"/>
  <c r="I28" i="1"/>
  <c r="I29" i="1"/>
  <c r="T12" i="1"/>
  <c r="P12" i="1"/>
  <c r="L12" i="1"/>
  <c r="T8" i="1"/>
  <c r="T9" i="1"/>
  <c r="E8" i="1"/>
  <c r="T7" i="1"/>
  <c r="P7" i="1"/>
  <c r="P8" i="1"/>
  <c r="L7" i="1"/>
  <c r="L8" i="1"/>
  <c r="H7" i="1"/>
  <c r="H8" i="1"/>
  <c r="H9" i="1"/>
  <c r="G7" i="1"/>
  <c r="G8" i="1"/>
  <c r="F7" i="1"/>
  <c r="F8" i="1"/>
  <c r="E7" i="1"/>
  <c r="D7" i="1"/>
  <c r="D8" i="1"/>
  <c r="D9" i="1"/>
  <c r="C7" i="1"/>
  <c r="C8" i="1"/>
  <c r="B7" i="1"/>
  <c r="B8" i="1"/>
  <c r="R4" i="1"/>
  <c r="L2" i="1"/>
  <c r="T2" i="1" s="1"/>
  <c r="B9" i="1"/>
  <c r="B13" i="1"/>
  <c r="F9" i="1"/>
  <c r="F13" i="1"/>
  <c r="F14" i="1"/>
  <c r="E13" i="1"/>
  <c r="E9" i="1"/>
  <c r="L9" i="1"/>
  <c r="L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L14" i="1"/>
  <c r="L16" i="1"/>
  <c r="L18" i="1"/>
  <c r="L19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  <c r="I13" i="1" l="1"/>
  <c r="I14" i="1" l="1"/>
  <c r="I16" i="1"/>
  <c r="I18" i="1" s="1"/>
  <c r="I19" i="1" s="1"/>
  <c r="I31" i="1" l="1"/>
  <c r="I20" i="1"/>
  <c r="I21" i="1" s="1"/>
  <c r="I32" i="1" s="1"/>
</calcChain>
</file>

<file path=xl/sharedStrings.xml><?xml version="1.0" encoding="utf-8"?>
<sst xmlns="http://schemas.openxmlformats.org/spreadsheetml/2006/main" count="87" uniqueCount="48">
  <si>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</si>
  <si>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</si>
  <si>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</si>
  <si>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</si>
  <si>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</si>
  <si>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</si>
  <si>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</si>
  <si>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</si>
  <si>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</si>
  <si>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</si>
  <si>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</si>
  <si>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</si>
  <si>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</si>
  <si>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</si>
  <si>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</si>
  <si>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</si>
  <si>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</si>
  <si>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</si>
  <si>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</si>
  <si>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</si>
  <si>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</si>
  <si>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</si>
  <si>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</si>
  <si>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</si>
  <si>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</si>
  <si>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</si>
  <si>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</si>
  <si>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</si>
  <si>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</si>
  <si>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</si>
  <si>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</si>
  <si>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</si>
  <si>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</si>
  <si>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</si>
  <si>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</si>
  <si>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</si>
  <si>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</si>
  <si>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</si>
  <si>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</si>
  <si>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Op19 Plan</t>
  </si>
  <si>
    <t>OP19  Stretch Plan</t>
  </si>
  <si>
    <t>Difference</t>
  </si>
  <si>
    <t>50% of Difference</t>
  </si>
  <si>
    <t>Monthly FCF for the Months</t>
  </si>
  <si>
    <t>NunR</t>
  </si>
  <si>
    <t>Diebu</t>
  </si>
  <si>
    <t>Total Difference</t>
  </si>
  <si>
    <t>Total Shell shares from Julyl to Dec(184days)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</si>
</sst>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170" fontId="4" fillId="0" borderId="8" xfId="4" applyNumberFormat="1" applyFont="1" applyFill="1" applyBorder="1" applyAlignment="1"/>
    <xf numFmtId="3" fontId="0" fillId="0" borderId="8" xfId="0" applyNumberFormat="1" applyFill="1" applyBorder="1"/>
    <xf numFmtId="2" fontId="0" fillId="0" borderId="13" xfId="4" applyNumberFormat="1" applyFont="1" applyBorder="1" applyAlignment="1"/>
    <xf numFmtId="170" fontId="4" fillId="0" borderId="18" xfId="4" applyNumberFormat="1" applyFont="1" applyFill="1" applyBorder="1" applyAlignment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1"/>
  <sheetViews>
    <sheetView tabSelected="1" workbookViewId="0">
      <selection activeCell="M23" sqref="M23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2020</v>
      </c>
      <c r="J2" s="4"/>
      <c r="K2" s="2" t="s">
        <v>1</v>
      </c>
      <c r="L2" s="3">
        <f>I2</f>
        <v>2020</v>
      </c>
      <c r="O2" s="2" t="s">
        <v>2</v>
      </c>
      <c r="P2" s="3">
        <v>2017</v>
      </c>
      <c r="S2" s="2" t="s">
        <v>3</v>
      </c>
      <c r="T2" s="3">
        <f>L2</f>
        <v>2020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61.25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1.4850000000000001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273240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16735950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-3347190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13388760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-1707066.9000000001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11681693.1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11681693.1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4">
        <f>I18*0.3</f>
        <v>3504507.9299999997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63">
        <f>(I19+L19)</f>
        <v>3504507.9299999997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I20/6</f>
        <v>584084.65499999991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6"/>
      <c r="J23" s="76"/>
      <c r="K23" s="37"/>
      <c r="O23"/>
      <c r="S23" s="37"/>
    </row>
    <row r="24" spans="1:21" s="31" customFormat="1" ht="21" x14ac:dyDescent="0.4">
      <c r="A24" s="65" t="s">
        <v>37</v>
      </c>
      <c r="B24" s="55"/>
      <c r="C24" s="55"/>
      <c r="D24" s="55"/>
      <c r="E24" s="55"/>
      <c r="F24" s="55"/>
      <c r="G24" s="55"/>
      <c r="H24" s="55"/>
      <c r="I24" s="56"/>
      <c r="J24" s="57"/>
      <c r="K24" s="37"/>
      <c r="L24" s="37"/>
      <c r="O24"/>
      <c r="S24" s="37"/>
      <c r="T24" s="37"/>
    </row>
    <row r="25" spans="1:21" s="41" customFormat="1" x14ac:dyDescent="0.3">
      <c r="A25" s="58"/>
      <c r="B25" s="52"/>
      <c r="C25" s="52"/>
      <c r="D25" s="52"/>
      <c r="E25" s="52"/>
      <c r="F25" s="52"/>
      <c r="G25" s="52"/>
      <c r="H25" s="52"/>
      <c r="I25" s="53" t="s">
        <v>44</v>
      </c>
      <c r="J25" s="62" t="s">
        <v>45</v>
      </c>
      <c r="K25" s="30"/>
      <c r="L25" s="42"/>
      <c r="O25" s="5"/>
      <c r="S25" s="30"/>
      <c r="T25" s="42"/>
    </row>
    <row r="26" spans="1:21" s="31" customFormat="1" x14ac:dyDescent="0.3">
      <c r="A26" s="59" t="s">
        <v>39</v>
      </c>
      <c r="B26" s="51"/>
      <c r="C26" s="51"/>
      <c r="D26" s="51"/>
      <c r="E26" s="51"/>
      <c r="F26" s="51"/>
      <c r="G26" s="51"/>
      <c r="H26" s="51"/>
      <c r="I26" s="71">
        <v>3.03</v>
      </c>
      <c r="J26" s="74">
        <v>4.54</v>
      </c>
      <c r="K26" s="43"/>
      <c r="O26"/>
      <c r="S26" s="38"/>
    </row>
    <row r="27" spans="1:21" s="31" customFormat="1" x14ac:dyDescent="0.3">
      <c r="A27" s="59" t="s">
        <v>40</v>
      </c>
      <c r="B27" s="51"/>
      <c r="C27" s="51"/>
      <c r="D27" s="51"/>
      <c r="E27" s="51"/>
      <c r="F27" s="51"/>
      <c r="G27" s="51"/>
      <c r="H27" s="51"/>
      <c r="I27" s="54">
        <v>4.22</v>
      </c>
      <c r="J27" s="60">
        <v>6.32</v>
      </c>
      <c r="K27" s="43"/>
      <c r="O27"/>
      <c r="S27"/>
    </row>
    <row r="28" spans="1:21" s="31" customFormat="1" x14ac:dyDescent="0.3">
      <c r="A28" s="59" t="s">
        <v>41</v>
      </c>
      <c r="B28" s="51"/>
      <c r="C28" s="51"/>
      <c r="D28" s="51"/>
      <c r="E28" s="51"/>
      <c r="F28" s="51"/>
      <c r="G28" s="51"/>
      <c r="H28" s="51"/>
      <c r="I28" s="54">
        <f>I27-I26</f>
        <v>1.19</v>
      </c>
      <c r="J28" s="54">
        <f>J27-J26</f>
        <v>1.7800000000000002</v>
      </c>
      <c r="K28" s="43"/>
      <c r="O28"/>
      <c r="S28"/>
    </row>
    <row r="29" spans="1:21" s="41" customFormat="1" x14ac:dyDescent="0.3">
      <c r="A29" s="58" t="s">
        <v>42</v>
      </c>
      <c r="B29" s="52"/>
      <c r="C29" s="52"/>
      <c r="D29" s="52"/>
      <c r="E29" s="52"/>
      <c r="F29" s="52"/>
      <c r="G29" s="52"/>
      <c r="H29" s="52"/>
      <c r="I29" s="72">
        <f>I28/2</f>
        <v>0.59499999999999997</v>
      </c>
      <c r="J29" s="72">
        <f>J28/2</f>
        <v>0.89000000000000012</v>
      </c>
      <c r="K29" s="47"/>
      <c r="L29" s="48"/>
      <c r="M29" s="49"/>
      <c r="O29" s="5"/>
      <c r="S29" s="50"/>
      <c r="T29" s="48"/>
      <c r="U29" s="49"/>
    </row>
    <row r="30" spans="1:21" s="41" customFormat="1" x14ac:dyDescent="0.3">
      <c r="A30" s="58" t="s">
        <v>46</v>
      </c>
      <c r="B30" s="52"/>
      <c r="C30" s="52"/>
      <c r="D30" s="52"/>
      <c r="E30" s="52"/>
      <c r="F30" s="52"/>
      <c r="G30" s="52"/>
      <c r="H30" s="52"/>
      <c r="I30" s="72">
        <f>I29+J29</f>
        <v>1.4850000000000001</v>
      </c>
      <c r="J30" s="75"/>
      <c r="K30" s="47"/>
      <c r="L30" s="48"/>
      <c r="M30" s="49"/>
      <c r="O30" s="5"/>
      <c r="S30" s="50"/>
      <c r="T30" s="48"/>
      <c r="U30" s="49"/>
    </row>
    <row r="31" spans="1:21" s="31" customFormat="1" x14ac:dyDescent="0.3">
      <c r="A31" s="59" t="s">
        <v>47</v>
      </c>
      <c r="B31" s="51"/>
      <c r="C31" s="51"/>
      <c r="D31" s="51"/>
      <c r="E31" s="51"/>
      <c r="F31" s="51"/>
      <c r="G31" s="51"/>
      <c r="H31" s="51"/>
      <c r="I31" s="73">
        <f>I19</f>
        <v>3504507.9299999997</v>
      </c>
      <c r="J31" s="61"/>
      <c r="K31" s="44"/>
      <c r="L31" s="39"/>
      <c r="M31" s="40"/>
      <c r="O31"/>
      <c r="S31" s="33"/>
      <c r="T31" s="39"/>
      <c r="U31" s="40"/>
    </row>
    <row r="32" spans="1:21" s="69" customFormat="1" ht="16.2" thickBot="1" x14ac:dyDescent="0.35">
      <c r="A32" s="66" t="s">
        <v>43</v>
      </c>
      <c r="B32" s="67"/>
      <c r="C32" s="67"/>
      <c r="D32" s="67"/>
      <c r="E32" s="67"/>
      <c r="F32" s="67"/>
      <c r="G32" s="67"/>
      <c r="H32" s="67"/>
      <c r="I32" s="77">
        <f>I21</f>
        <v>584084.65499999991</v>
      </c>
      <c r="J32" s="78"/>
      <c r="K32" s="68"/>
      <c r="O32" s="70"/>
      <c r="S32" s="70"/>
    </row>
    <row r="33" spans="1:19" s="31" customFormat="1" x14ac:dyDescent="0.3">
      <c r="I33" s="45"/>
      <c r="J33" s="46"/>
      <c r="K33" s="46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s="31" customFormat="1" x14ac:dyDescent="0.3">
      <c r="J43"/>
      <c r="K43"/>
      <c r="O43"/>
      <c r="S43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s="31" customFormat="1" x14ac:dyDescent="0.3">
      <c r="J45"/>
      <c r="K45"/>
      <c r="O45"/>
      <c r="S45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  <row r="61" spans="1:9" x14ac:dyDescent="0.3">
      <c r="A61" s="31"/>
      <c r="B61" s="31"/>
      <c r="C61" s="31"/>
      <c r="D61" s="31"/>
      <c r="E61" s="31"/>
      <c r="F61" s="31"/>
      <c r="G61" s="31"/>
      <c r="H61" s="31"/>
      <c r="I61" s="31"/>
    </row>
  </sheetData>
  <mergeCells count="2">
    <mergeCell ref="I23:J23"/>
    <mergeCell ref="I32:J3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2020-02-21T12:17:13Z</dcterms:modified>
</cp:coreProperties>
</file>