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CCBF354F-1176-42FF-AC12-06F17CF0B2D9}" xr6:coauthVersionLast="44" xr6:coauthVersionMax="44" xr10:uidLastSave="{00000000-0000-0000-0000-000000000000}"/>
  <bookViews>
    <workbookView xWindow="28680" yWindow="-120" windowWidth="15600" windowHeight="11160" xr2:uid="{A7255D6F-D3D4-41F8-8A3F-D76B66C27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L6" i="1" l="1"/>
  <c r="L5" i="1"/>
  <c r="L4" i="1"/>
  <c r="L3" i="1"/>
  <c r="G13" i="1" l="1"/>
  <c r="G11" i="1"/>
  <c r="F13" i="1"/>
  <c r="F11" i="1"/>
  <c r="E11" i="1"/>
  <c r="E13" i="1"/>
  <c r="D11" i="1"/>
  <c r="D13" i="1"/>
  <c r="C11" i="1"/>
  <c r="C13" i="1"/>
  <c r="G14" i="1" l="1"/>
  <c r="F14" i="1"/>
  <c r="E14" i="1"/>
  <c r="D14" i="1"/>
  <c r="C14" i="1"/>
  <c r="K4" i="1" l="1"/>
  <c r="K3" i="1"/>
  <c r="K5" i="1" l="1"/>
  <c r="K6" i="1" s="1"/>
</calcChain>
</file>

<file path=xl/sharedStrings.xml><?xml version="1.0" encoding="utf-8"?>
<sst xmlns="http://schemas.openxmlformats.org/spreadsheetml/2006/main" count="28" uniqueCount="22">
  <si>
    <t>BOGT</t>
  </si>
  <si>
    <t>Jan</t>
  </si>
  <si>
    <t>Feb</t>
  </si>
  <si>
    <t>Mar</t>
  </si>
  <si>
    <t>Apr</t>
  </si>
  <si>
    <t>May</t>
  </si>
  <si>
    <t>OFADRI</t>
  </si>
  <si>
    <t>FAIRTEX</t>
  </si>
  <si>
    <t>HYPROPS</t>
  </si>
  <si>
    <t>BRIDGSITE</t>
  </si>
  <si>
    <t>Vendor Name</t>
  </si>
  <si>
    <t>Node/PU</t>
  </si>
  <si>
    <t>SOKU</t>
  </si>
  <si>
    <t>VAGAN</t>
  </si>
  <si>
    <t>GBARAN/NUNR</t>
  </si>
  <si>
    <t>Average monthly before demanning</t>
  </si>
  <si>
    <t>Average monthly after demanning</t>
  </si>
  <si>
    <t>Monthly savings</t>
  </si>
  <si>
    <t>Savings for 2months (April &amp; May)</t>
  </si>
  <si>
    <t>NGN</t>
  </si>
  <si>
    <t>F$</t>
  </si>
  <si>
    <t>Savings for 6months (April to Sept)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</si>
</sst>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3" fillId="0" borderId="0" xfId="0" applyNumberFormat="1" applyFont="1"/>
    <xf numFmtId="43" fontId="0" fillId="0" borderId="0" xfId="1" applyFont="1"/>
    <xf numFmtId="43" fontId="0" fillId="0" borderId="0" xfId="0" applyNumberFormat="1"/>
    <xf numFmtId="43" fontId="1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7F00-B9A1-4ED7-A1E7-60654DA2BEE9}">
  <dimension ref="A2:L20"/>
  <sheetViews>
    <sheetView tabSelected="1" topLeftCell="D1" workbookViewId="0">
      <selection activeCell="J7" sqref="J7"/>
    </sheetView>
  </sheetViews>
  <sheetFormatPr defaultRowHeight="14.5" x14ac:dyDescent="0.35"/>
  <cols>
    <col min="2" max="2" width="12.36328125" style="2" bestFit="1" customWidth="1"/>
    <col min="3" max="3" width="12.26953125" bestFit="1" customWidth="1"/>
    <col min="4" max="4" width="13.36328125" bestFit="1" customWidth="1"/>
    <col min="5" max="7" width="12.26953125" bestFit="1" customWidth="1"/>
    <col min="10" max="10" width="31.1796875" bestFit="1" customWidth="1"/>
    <col min="11" max="11" width="14.6328125" style="5" bestFit="1" customWidth="1"/>
    <col min="12" max="12" width="11.1796875" style="5" bestFit="1" customWidth="1"/>
  </cols>
  <sheetData>
    <row r="2" spans="1:12" s="2" customFormat="1" x14ac:dyDescent="0.35">
      <c r="A2" s="2" t="s">
        <v>11</v>
      </c>
      <c r="B2" s="2" t="s">
        <v>10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K2" s="7" t="s">
        <v>19</v>
      </c>
      <c r="L2" s="7" t="s">
        <v>20</v>
      </c>
    </row>
    <row r="3" spans="1:12" x14ac:dyDescent="0.35">
      <c r="A3" s="8" t="s">
        <v>0</v>
      </c>
      <c r="B3" s="2" t="s">
        <v>6</v>
      </c>
      <c r="C3" s="1">
        <v>10101815.460000001</v>
      </c>
      <c r="D3" s="1">
        <v>9180618.9800000004</v>
      </c>
      <c r="E3" s="1">
        <v>9956058.6199999992</v>
      </c>
      <c r="F3" s="1">
        <v>4644957.21</v>
      </c>
      <c r="G3" s="1">
        <v>4941694.53</v>
      </c>
      <c r="J3" t="s">
        <v>15</v>
      </c>
      <c r="K3" s="5">
        <f>AVERAGE(C14:E14)</f>
        <v>27938669.716666669</v>
      </c>
      <c r="L3" s="5">
        <f>K3/306</f>
        <v>91302.842211328985</v>
      </c>
    </row>
    <row r="4" spans="1:12" x14ac:dyDescent="0.35">
      <c r="A4" s="8"/>
      <c r="B4" s="2" t="s">
        <v>7</v>
      </c>
      <c r="C4" s="1">
        <v>6063170.0700000003</v>
      </c>
      <c r="D4" s="1">
        <v>5759577.3600000003</v>
      </c>
      <c r="E4" s="1">
        <v>6151972.5499999998</v>
      </c>
      <c r="F4" s="1">
        <v>2808922.59</v>
      </c>
      <c r="G4" s="1">
        <v>2696372.58</v>
      </c>
      <c r="J4" t="s">
        <v>16</v>
      </c>
      <c r="K4" s="5">
        <f>AVERAGE(F14:G14)</f>
        <v>13697713.5</v>
      </c>
      <c r="L4" s="5">
        <f>K4/306</f>
        <v>44763.76960784314</v>
      </c>
    </row>
    <row r="5" spans="1:12" x14ac:dyDescent="0.35">
      <c r="A5" s="8"/>
      <c r="B5" s="2" t="s">
        <v>8</v>
      </c>
      <c r="C5" s="1">
        <v>6783910.7699999996</v>
      </c>
      <c r="D5" s="1">
        <v>6485424.21</v>
      </c>
      <c r="E5" s="1">
        <v>6572622.0300000003</v>
      </c>
      <c r="F5" s="1">
        <v>3033305.63</v>
      </c>
      <c r="G5" s="1">
        <v>2309378.7200000002</v>
      </c>
      <c r="J5" t="s">
        <v>17</v>
      </c>
      <c r="K5" s="5">
        <f>K3-K4</f>
        <v>14240956.216666669</v>
      </c>
      <c r="L5" s="5">
        <f>K5/306</f>
        <v>46539.072603485845</v>
      </c>
    </row>
    <row r="6" spans="1:12" x14ac:dyDescent="0.35">
      <c r="A6" s="8"/>
      <c r="B6" s="2" t="s">
        <v>9</v>
      </c>
      <c r="C6" s="1">
        <v>2121040.23</v>
      </c>
      <c r="D6" s="1">
        <v>1857268.74</v>
      </c>
      <c r="E6" s="1">
        <v>2098851.14</v>
      </c>
      <c r="F6" s="1">
        <v>805643</v>
      </c>
      <c r="G6" s="1">
        <v>945369.79</v>
      </c>
      <c r="J6" s="2" t="s">
        <v>18</v>
      </c>
      <c r="K6" s="7">
        <f>K5*2</f>
        <v>28481912.433333337</v>
      </c>
      <c r="L6" s="7">
        <f>K6/306</f>
        <v>93078.145206971691</v>
      </c>
    </row>
    <row r="7" spans="1:12" x14ac:dyDescent="0.35">
      <c r="A7" s="8" t="s">
        <v>12</v>
      </c>
      <c r="B7" s="2" t="s">
        <v>6</v>
      </c>
      <c r="C7" s="1">
        <v>1441427.22</v>
      </c>
      <c r="D7" s="1">
        <v>1290062.1299999999</v>
      </c>
      <c r="E7" s="1">
        <v>1554644.01</v>
      </c>
      <c r="F7" s="1">
        <v>861384.3</v>
      </c>
      <c r="G7" s="1">
        <v>746039.68</v>
      </c>
      <c r="J7" s="2" t="s">
        <v>21</v>
      </c>
      <c r="K7" s="7">
        <f>K5*6</f>
        <v>85445737.300000012</v>
      </c>
      <c r="L7" s="7">
        <f>K7/306</f>
        <v>279234.43562091509</v>
      </c>
    </row>
    <row r="8" spans="1:12" x14ac:dyDescent="0.35">
      <c r="A8" s="8"/>
      <c r="B8" s="2" t="s">
        <v>7</v>
      </c>
      <c r="C8" s="1">
        <v>175930</v>
      </c>
      <c r="D8" s="1">
        <v>173520</v>
      </c>
      <c r="E8" s="1">
        <v>1406200.05</v>
      </c>
      <c r="F8" s="1">
        <v>598712.36</v>
      </c>
      <c r="G8" s="1">
        <v>1049651.52</v>
      </c>
    </row>
    <row r="9" spans="1:12" x14ac:dyDescent="0.35">
      <c r="A9" s="8"/>
      <c r="B9" s="2" t="s">
        <v>8</v>
      </c>
      <c r="C9" s="1">
        <v>1381433.27</v>
      </c>
      <c r="D9" s="1">
        <v>1293080.6499999999</v>
      </c>
      <c r="E9" s="1">
        <v>1435287.74</v>
      </c>
      <c r="F9" s="1">
        <v>1129048.98</v>
      </c>
      <c r="G9" s="1">
        <v>818962.28</v>
      </c>
    </row>
    <row r="10" spans="1:12" x14ac:dyDescent="0.35">
      <c r="A10" s="8"/>
      <c r="B10" s="2" t="s">
        <v>9</v>
      </c>
      <c r="C10" s="1">
        <v>82733.3</v>
      </c>
      <c r="D10" s="1">
        <v>237792.72</v>
      </c>
      <c r="E10" s="1">
        <v>211567.9</v>
      </c>
      <c r="F10" s="1">
        <v>5983.83</v>
      </c>
      <c r="G10" s="1">
        <v>0</v>
      </c>
    </row>
    <row r="11" spans="1:12" x14ac:dyDescent="0.35">
      <c r="A11" s="9" t="s">
        <v>14</v>
      </c>
      <c r="B11" s="2" t="s">
        <v>6</v>
      </c>
      <c r="C11" s="4">
        <f>1087447.41+1539721.6</f>
        <v>2627169.0099999998</v>
      </c>
      <c r="D11" s="4">
        <f>997429.48+1503194.4</f>
        <v>2500623.88</v>
      </c>
      <c r="E11" s="4">
        <f>851579.62+1455531.8</f>
        <v>2307111.42</v>
      </c>
      <c r="F11" s="4">
        <f>766473.78+2745766.9</f>
        <v>3512240.6799999997</v>
      </c>
      <c r="G11" s="4">
        <f>708716.09+2864883.68</f>
        <v>3573599.77</v>
      </c>
    </row>
    <row r="12" spans="1:12" x14ac:dyDescent="0.35">
      <c r="A12" s="9"/>
      <c r="B12" s="2" t="s">
        <v>13</v>
      </c>
      <c r="C12" s="4">
        <v>450022.5</v>
      </c>
      <c r="D12" s="4">
        <v>403151</v>
      </c>
      <c r="E12" s="4">
        <v>440985</v>
      </c>
      <c r="F12" s="4">
        <v>276350.59999999998</v>
      </c>
      <c r="G12" s="4">
        <v>188153.60000000001</v>
      </c>
    </row>
    <row r="13" spans="1:12" x14ac:dyDescent="0.35">
      <c r="A13" s="9"/>
      <c r="B13" s="2" t="s">
        <v>9</v>
      </c>
      <c r="C13" s="4">
        <f>2407684.75+6783584.5</f>
        <v>9191269.25</v>
      </c>
      <c r="D13" s="4">
        <f>2521328.13+5539992.4</f>
        <v>8061320.5300000003</v>
      </c>
      <c r="E13" s="4">
        <f>215418+1159666.9+773110.84+6423696</f>
        <v>8571891.7400000002</v>
      </c>
      <c r="F13" s="4">
        <f>542293.08+694231</f>
        <v>1236524.08</v>
      </c>
      <c r="G13" s="4">
        <f>638347.26+873381.5</f>
        <v>1511728.76</v>
      </c>
    </row>
    <row r="14" spans="1:12" s="2" customFormat="1" x14ac:dyDescent="0.35">
      <c r="C14" s="3">
        <f>SUM(C3:C10)</f>
        <v>28151460.32</v>
      </c>
      <c r="D14" s="3">
        <f t="shared" ref="D14:G14" si="0">SUM(D3:D10)</f>
        <v>26277344.789999995</v>
      </c>
      <c r="E14" s="3">
        <f t="shared" si="0"/>
        <v>29387204.039999999</v>
      </c>
      <c r="F14" s="3">
        <f t="shared" si="0"/>
        <v>13887957.9</v>
      </c>
      <c r="G14" s="3">
        <f t="shared" si="0"/>
        <v>13507469.1</v>
      </c>
      <c r="K14" s="7"/>
      <c r="L14" s="7"/>
    </row>
    <row r="15" spans="1:12" x14ac:dyDescent="0.35">
      <c r="C15" s="1"/>
      <c r="D15" s="1"/>
      <c r="F15" s="1"/>
    </row>
    <row r="16" spans="1:12" x14ac:dyDescent="0.35">
      <c r="F16" s="1"/>
    </row>
    <row r="17" spans="3:7" x14ac:dyDescent="0.35">
      <c r="D17" s="1"/>
    </row>
    <row r="18" spans="3:7" x14ac:dyDescent="0.35">
      <c r="F18" s="5"/>
      <c r="G18" s="6"/>
    </row>
    <row r="20" spans="3:7" x14ac:dyDescent="0.35">
      <c r="C20" s="5"/>
    </row>
  </sheetData>
  <mergeCells count="3">
    <mergeCell ref="A7:A10"/>
    <mergeCell ref="A3:A6"/>
    <mergeCell ref="A11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Akinyemi, Olabisi A SPDC-FUP/OG</dc:creator>
  <cp:lastModifiedBy>Godwin, Kelechi N SPDC-UPC/G/UC</cp:lastModifiedBy>
  <dcterms:created xsi:type="dcterms:W3CDTF">2020-06-17T16:13:28Z</dcterms:created>
  <dcterms:modified xsi:type="dcterms:W3CDTF">2020-07-09T20:38:45Z</dcterms:modified>
</cp:coreProperties>
</file>