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5440" windowHeight="1155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<sst xmlns="http://schemas.openxmlformats.org/spreadsheetml/2006/main" count="70" uniqueCount="45">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</sst>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K1" zoomScale="85" zoomScaleNormal="85" workbookViewId="0">
      <selection activeCell="L19" sqref="L19"/>
    </sheetView>
  </sheetViews>
  <sheetFormatPr defaultRowHeight="15" x14ac:dyDescent="0.25"/>
  <cols>
    <col min="1" max="1" width="68.140625" hidden="1" customWidth="1"/>
    <col min="2" max="9" width="15" hidden="1" customWidth="1"/>
    <col min="10" max="10" width="43.42578125" hidden="1" customWidth="1"/>
    <col min="11" max="11" width="60.140625" customWidth="1"/>
    <col min="12" max="12" width="15.28515625" customWidth="1"/>
    <col min="13" max="13" width="36.85546875" customWidth="1"/>
    <col min="14" max="14" width="9.140625" customWidth="1"/>
    <col min="15" max="15" width="60.140625" hidden="1" customWidth="1"/>
    <col min="16" max="16" width="15.28515625" hidden="1" customWidth="1"/>
    <col min="17" max="17" width="9.140625" hidden="1" customWidth="1"/>
    <col min="20" max="20" width="13.28515625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6000</v>
      </c>
      <c r="K2" s="2" t="s">
        <v>1</v>
      </c>
      <c r="L2" s="3">
        <v>2018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90000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90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6</v>
      </c>
      <c r="J6" s="13" t="s">
        <v>10</v>
      </c>
      <c r="K6" s="6" t="s">
        <v>11</v>
      </c>
      <c r="L6" s="12">
        <v>90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2190000</v>
      </c>
      <c r="K7" s="6" t="s">
        <v>14</v>
      </c>
      <c r="L7" s="15">
        <f>L6*L5*1000</f>
        <v>8100000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112500300</v>
      </c>
      <c r="K8" s="6" t="s">
        <v>17</v>
      </c>
      <c r="L8" s="17">
        <f>+L7*L4</f>
        <v>9477000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-22500060</v>
      </c>
      <c r="J9" t="s">
        <v>20</v>
      </c>
      <c r="K9" s="6" t="s">
        <v>21</v>
      </c>
      <c r="L9" s="20">
        <f>-L8*0.07</f>
        <v>-663390.00000000012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0</v>
      </c>
      <c r="K10" s="6" t="s">
        <v>23</v>
      </c>
      <c r="L10" s="18">
        <v>-370000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-5926140</v>
      </c>
      <c r="J12" t="s">
        <v>27</v>
      </c>
      <c r="K12" s="6" t="s">
        <v>26</v>
      </c>
      <c r="L12" s="18">
        <f>-L6*L5*(2706/5.8)</f>
        <v>-3779068.9655172415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84074100</v>
      </c>
      <c r="K13" s="6" t="s">
        <v>29</v>
      </c>
      <c r="L13" s="22">
        <f>+L8+L9+L10+L11+L12</f>
        <v>4664541.0344827585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-71462985</v>
      </c>
      <c r="J14" t="s">
        <v>31</v>
      </c>
      <c r="K14" s="6" t="s">
        <v>30</v>
      </c>
      <c r="L14" s="18">
        <f>-L13*0.3</f>
        <v>-1399362.3103448276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12611115</v>
      </c>
      <c r="K16" s="27" t="s">
        <v>33</v>
      </c>
      <c r="L16" s="16">
        <f t="shared" ref="L16" si="7">+L13+L14</f>
        <v>3265178.7241379311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18537255</v>
      </c>
      <c r="K18" t="s">
        <v>34</v>
      </c>
      <c r="L18" s="29">
        <f>L16-L12</f>
        <v>7044247.6896551726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5561176.5</v>
      </c>
      <c r="K19" t="s">
        <v>38</v>
      </c>
      <c r="L19" s="30">
        <f>+L18*0.3</f>
        <v>2113274.3068965515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90000240</v>
      </c>
      <c r="J20" s="31" t="s">
        <v>36</v>
      </c>
      <c r="K20" s="31" t="s">
        <v>37</v>
      </c>
      <c r="L20" s="32">
        <f>L18-L14</f>
        <v>8443610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58"/>
      <c r="B1" s="58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Adeleye, Olabode E SPDC-UPO/G/PES</cp:lastModifiedBy>
  <dcterms:created xsi:type="dcterms:W3CDTF">2017-10-17T13:35:04Z</dcterms:created>
  <dcterms:modified xsi:type="dcterms:W3CDTF">2018-03-20T12:23:21Z</dcterms:modified>
</cp:coreProperties>
</file>