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bode.Adeleye\Desktop\AMS Folder\Cadence\"/>
    </mc:Choice>
  </mc:AlternateContent>
  <bookViews>
    <workbookView xWindow="240" yWindow="120" windowWidth="18060" windowHeight="7050" activeTab="1"/>
  </bookViews>
  <sheets>
    <sheet name="Estimate" sheetId="5" r:id="rId1"/>
    <sheet name="Cost Summary" sheetId="7" r:id="rId2"/>
    <sheet name="WBS Report" sheetId="6" r:id="rId3"/>
    <sheet name="LP NAG to AG2" sheetId="4" r:id="rId4"/>
  </sheets>
  <calcPr calcId="171027"/>
</workbook>
</file>

<file path=xl/calcChain.xml><?xml version="1.0" encoding="utf-8"?>
<calcChain xmlns="http://schemas.openxmlformats.org/spreadsheetml/2006/main">
  <c r="D4" i="4" l="1"/>
  <c r="E4" i="4" s="1"/>
  <c r="D6" i="4" l="1"/>
  <c r="E6" i="4" s="1"/>
  <c r="E7" i="4" s="1"/>
</calcChain>
</file>

<file path=xl/sharedStrings.xml><?xml version="1.0" encoding="utf-8"?>
<sst xmlns="http://schemas.openxmlformats.org/spreadsheetml/2006/main" count="147" uniqueCount="119">
  <si>
    <t>WBS report</t>
  </si>
  <si>
    <t>Confidential</t>
  </si>
  <si>
    <t>LP NAG to AG2_190218</t>
  </si>
  <si>
    <t>Estimate Name:</t>
  </si>
  <si>
    <t>Estimation Set:</t>
  </si>
  <si>
    <t>Q4 2017 Upstream - EDM 2016 (2.3)</t>
  </si>
  <si>
    <t>Estimate State:</t>
  </si>
  <si>
    <t>Not approved</t>
  </si>
  <si>
    <t>Type:</t>
  </si>
  <si>
    <t>Type 2</t>
  </si>
  <si>
    <t>Cem Set:</t>
  </si>
  <si>
    <t>CS (2.3)</t>
  </si>
  <si>
    <t>Created At:</t>
  </si>
  <si>
    <t>19 Feb 2018</t>
  </si>
  <si>
    <t>Project ORP Phase:</t>
  </si>
  <si>
    <t>DG2</t>
  </si>
  <si>
    <t>Quantity Set:</t>
  </si>
  <si>
    <t>QS (2.3)</t>
  </si>
  <si>
    <t>Created By:</t>
  </si>
  <si>
    <t>Okuboere R Diete-Spiff</t>
  </si>
  <si>
    <t>Currency:</t>
  </si>
  <si>
    <t>USD</t>
  </si>
  <si>
    <t>Cost Data Set:</t>
  </si>
  <si>
    <t>CDS Q4 2017 - EDM 2016 (2.3)</t>
  </si>
  <si>
    <t>Last Modified At:</t>
  </si>
  <si>
    <t>Order of Magnitude:</t>
  </si>
  <si>
    <t>Millions</t>
  </si>
  <si>
    <t>Cost Calculation Model:</t>
  </si>
  <si>
    <t>14 Steps Upstream [2.3]</t>
  </si>
  <si>
    <t>Last Modified By:</t>
  </si>
  <si>
    <t>Measurement System:</t>
  </si>
  <si>
    <t>Metric system</t>
  </si>
  <si>
    <t>World Table:</t>
  </si>
  <si>
    <t>LGSP WT</t>
  </si>
  <si>
    <t>Imported At:</t>
  </si>
  <si>
    <t>Office Location:</t>
  </si>
  <si>
    <t>Port Harcourt</t>
  </si>
  <si>
    <t>EDM Date:</t>
  </si>
  <si>
    <t>Imported By:</t>
  </si>
  <si>
    <t>Business Type:</t>
  </si>
  <si>
    <t>Upstream</t>
  </si>
  <si>
    <t>Site location:</t>
  </si>
  <si>
    <t>Nigeria</t>
  </si>
  <si>
    <t>Prospect Name:</t>
  </si>
  <si>
    <t>SPDC Onshore &amp; Shallow Offshore</t>
  </si>
  <si>
    <t>Cost Location:</t>
  </si>
  <si>
    <t>Prospect Number:</t>
  </si>
  <si>
    <t>PH-15-000240</t>
  </si>
  <si>
    <t>Final Investment Decision:</t>
  </si>
  <si>
    <t>Apr 2018</t>
  </si>
  <si>
    <t>Ready For Startup:</t>
  </si>
  <si>
    <t>Sep 2018</t>
  </si>
  <si>
    <t>Estimate Number:</t>
  </si>
  <si>
    <t>PH-US-18-001053</t>
  </si>
  <si>
    <t>Project ID:</t>
  </si>
  <si>
    <t>Accuracy (P10):</t>
  </si>
  <si>
    <t>-20 %</t>
  </si>
  <si>
    <t>Description:</t>
  </si>
  <si>
    <t/>
  </si>
  <si>
    <t>Accuracy (P90):</t>
  </si>
  <si>
    <t>30 %</t>
  </si>
  <si>
    <t>Execution Strategy:</t>
  </si>
  <si>
    <t>Brownfield</t>
  </si>
  <si>
    <t>Market Scenario:</t>
  </si>
  <si>
    <t>CM</t>
  </si>
  <si>
    <t>Project category:</t>
  </si>
  <si>
    <t>Onshore Upstream</t>
  </si>
  <si>
    <t>Project size:</t>
  </si>
  <si>
    <t>&lt; 100 mln USD (Material)</t>
  </si>
  <si>
    <t>WBS table for Scope Item: LP NAG to AG2_190218.</t>
  </si>
  <si>
    <t>Scope Item</t>
  </si>
  <si>
    <t>Effective count</t>
  </si>
  <si>
    <t>Cost at Location (M USD)</t>
  </si>
  <si>
    <t>Directly by LP NAG to AG2_190218</t>
  </si>
  <si>
    <t>LP NAG to AG2</t>
  </si>
  <si>
    <t>Directly by LP NAG to AG2</t>
  </si>
  <si>
    <t>Generic process system</t>
  </si>
  <si>
    <t>Directly by Generic process system</t>
  </si>
  <si>
    <t>Secondary power distribution</t>
  </si>
  <si>
    <t>Directly by Secondary power distribution</t>
  </si>
  <si>
    <t>DCS/SGS/FGS</t>
  </si>
  <si>
    <t>Directly by DCS/SGS/FGS</t>
  </si>
  <si>
    <t>Brownfield modification &amp; Integration works</t>
  </si>
  <si>
    <t>Directly by Brownfield modification &amp; Integration works</t>
  </si>
  <si>
    <t>Cost Summary table for Scope Item: LP NAG to AG2_190218.</t>
  </si>
  <si>
    <t>Description</t>
  </si>
  <si>
    <t>Percentage</t>
  </si>
  <si>
    <t>Cost (M USD)</t>
  </si>
  <si>
    <t>Cost at location (EDM)</t>
  </si>
  <si>
    <t>Freight &amp; handling</t>
  </si>
  <si>
    <t>Duties</t>
  </si>
  <si>
    <t>EPC Base Estimate (EDM)</t>
  </si>
  <si>
    <t>Market Escalation (USD based)</t>
  </si>
  <si>
    <t>EPC Scope Base Estimate (EDM)</t>
  </si>
  <si>
    <t>Contingency</t>
  </si>
  <si>
    <t>EPC Scope P50 Estimate (EDM)</t>
  </si>
  <si>
    <t>Owner's cost (Select and define)</t>
  </si>
  <si>
    <t>Owner's cost (Project execution team)</t>
  </si>
  <si>
    <t>Owner's cost (Detailed engineering)</t>
  </si>
  <si>
    <t>Owner's cost (Other)</t>
  </si>
  <si>
    <t>Project P50 Estimate (EDM)</t>
  </si>
  <si>
    <t>Inflation</t>
  </si>
  <si>
    <t>Foreign exchange impact</t>
  </si>
  <si>
    <t>Project P50 Estimate (MOD)</t>
  </si>
  <si>
    <t xml:space="preserve">Routing of LP NAG to AG2 </t>
  </si>
  <si>
    <t>S/N</t>
  </si>
  <si>
    <t>Equipment</t>
  </si>
  <si>
    <t>Nos</t>
  </si>
  <si>
    <t>Unit Cost, '000</t>
  </si>
  <si>
    <t>Total Cost, '000</t>
  </si>
  <si>
    <t>Assumption</t>
  </si>
  <si>
    <t>assumed cost phasing</t>
  </si>
  <si>
    <t>10" x 100m CS Pipeline/Piping</t>
  </si>
  <si>
    <t>2017 Cost premise (assumed 10" 600#)</t>
  </si>
  <si>
    <t>100% in one year</t>
  </si>
  <si>
    <t>Line pipe fittings including Control Valves/Shut Down Valves/Relief Valves</t>
  </si>
  <si>
    <t>Assumed half of Piping/Pipeline cost</t>
  </si>
  <si>
    <t>Brownfield &amp; Integration with Existing Facilities-assume 1%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</si>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</sst>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809]dd\ mmm\ yyyy"/>
    <numFmt numFmtId="165" formatCode="[$-10809]0.#%"/>
    <numFmt numFmtId="166" formatCode="0.000"/>
    <numFmt numFmtId="167" formatCode="[$-10809]#,##0.00;\-#,##0.00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4"/>
      <color rgb="FF2775BD"/>
      <name val="Calibri"/>
    </font>
    <font>
      <i/>
      <sz val="10.5"/>
      <color rgb="FF595959"/>
      <name val="Calibri"/>
    </font>
    <font>
      <sz val="11"/>
      <color rgb="FF2775BD"/>
      <name val="Calibri"/>
    </font>
    <font>
      <b/>
      <sz val="10.5"/>
      <color rgb="FF000000"/>
      <name val="Calibri"/>
    </font>
    <font>
      <sz val="10.5"/>
      <color rgb="FF000000"/>
      <name val="Calibri"/>
    </font>
    <font>
      <b/>
      <sz val="11"/>
      <color rgb="FF2775BD"/>
      <name val="Calibri"/>
    </font>
    <font>
      <sz val="11"/>
      <color rgb="FF000000"/>
      <name val="Calibri"/>
      <family val="2"/>
      <scheme val="minor"/>
    </font>
    <font>
      <b/>
      <u/>
      <sz val="14"/>
      <color theme="1"/>
      <name val="Futura Medium"/>
    </font>
    <font>
      <b/>
      <sz val="11"/>
      <color theme="1"/>
      <name val="Futura Medium"/>
    </font>
    <font>
      <b/>
      <sz val="10"/>
      <color theme="1"/>
      <name val="Futura Medium"/>
    </font>
    <font>
      <sz val="10"/>
      <color theme="1"/>
      <name val="Futura Medium"/>
    </font>
    <font>
      <sz val="11"/>
      <color theme="1"/>
      <name val="Futura Medium"/>
    </font>
    <font>
      <sz val="12"/>
      <color theme="1"/>
      <name val="Futura Medium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EEEEE"/>
        <bgColor rgb="FFEEEEEE"/>
      </patternFill>
    </fill>
    <fill>
      <patternFill patternType="solid">
        <fgColor rgb="FFF4F4F4"/>
        <bgColor rgb="FFF4F4F4"/>
      </patternFill>
    </fill>
    <fill>
      <patternFill patternType="solid">
        <fgColor rgb="FFFAFAFA"/>
        <bgColor rgb="FFFAFAFA"/>
      </patternFill>
    </fill>
    <fill>
      <patternFill patternType="none">
        <fgColor rgb="FFFAFAFA"/>
        <bgColor rgb="FFFAFAFA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D42E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6" borderId="0"/>
    <xf numFmtId="0" fontId="1" fillId="6" borderId="0"/>
  </cellStyleXfs>
  <cellXfs count="53">
    <xf numFmtId="0" fontId="2" fillId="0" borderId="0" xfId="0" applyFont="1" applyFill="1" applyBorder="1"/>
    <xf numFmtId="0" fontId="2" fillId="6" borderId="0" xfId="1" applyFont="1" applyFill="1" applyBorder="1"/>
    <xf numFmtId="0" fontId="6" fillId="2" borderId="0" xfId="1" applyNumberFormat="1" applyFont="1" applyFill="1" applyBorder="1" applyAlignment="1">
      <alignment vertical="top" wrapText="1" readingOrder="1"/>
    </xf>
    <xf numFmtId="0" fontId="6" fillId="2" borderId="0" xfId="1" applyNumberFormat="1" applyFont="1" applyFill="1" applyBorder="1" applyAlignment="1">
      <alignment horizontal="right" vertical="top" wrapText="1" readingOrder="1"/>
    </xf>
    <xf numFmtId="0" fontId="6" fillId="3" borderId="0" xfId="1" applyNumberFormat="1" applyFont="1" applyFill="1" applyBorder="1" applyAlignment="1">
      <alignment vertical="top" wrapText="1" readingOrder="1"/>
    </xf>
    <xf numFmtId="0" fontId="7" fillId="6" borderId="0" xfId="1" applyNumberFormat="1" applyFont="1" applyFill="1" applyBorder="1" applyAlignment="1">
      <alignment vertical="top" wrapText="1" readingOrder="1"/>
    </xf>
    <xf numFmtId="0" fontId="7" fillId="6" borderId="0" xfId="1" applyNumberFormat="1" applyFont="1" applyFill="1" applyBorder="1" applyAlignment="1">
      <alignment horizontal="right" vertical="top" wrapText="1" readingOrder="1"/>
    </xf>
    <xf numFmtId="165" fontId="7" fillId="6" borderId="0" xfId="1" applyNumberFormat="1" applyFont="1" applyFill="1" applyBorder="1" applyAlignment="1">
      <alignment horizontal="right" vertical="top" wrapText="1" readingOrder="1"/>
    </xf>
    <xf numFmtId="0" fontId="1" fillId="6" borderId="0" xfId="2"/>
    <xf numFmtId="0" fontId="10" fillId="6" borderId="0" xfId="2" applyFont="1"/>
    <xf numFmtId="0" fontId="11" fillId="6" borderId="2" xfId="2" applyFont="1" applyBorder="1" applyAlignment="1">
      <alignment horizontal="center"/>
    </xf>
    <xf numFmtId="0" fontId="12" fillId="6" borderId="2" xfId="2" applyFont="1" applyBorder="1" applyAlignment="1">
      <alignment horizontal="center"/>
    </xf>
    <xf numFmtId="0" fontId="13" fillId="6" borderId="2" xfId="2" applyFont="1" applyBorder="1" applyAlignment="1">
      <alignment horizontal="center"/>
    </xf>
    <xf numFmtId="0" fontId="14" fillId="6" borderId="2" xfId="2" applyFont="1" applyBorder="1" applyAlignment="1">
      <alignment horizontal="center"/>
    </xf>
    <xf numFmtId="0" fontId="15" fillId="6" borderId="2" xfId="2" applyFont="1" applyBorder="1" applyAlignment="1">
      <alignment horizontal="center"/>
    </xf>
    <xf numFmtId="0" fontId="15" fillId="7" borderId="2" xfId="2" applyFont="1" applyFill="1" applyBorder="1" applyAlignment="1">
      <alignment horizontal="center"/>
    </xf>
    <xf numFmtId="0" fontId="15" fillId="6" borderId="2" xfId="2" applyFont="1" applyBorder="1"/>
    <xf numFmtId="0" fontId="14" fillId="6" borderId="2" xfId="2" applyFont="1" applyBorder="1" applyAlignment="1">
      <alignment horizontal="center" wrapText="1"/>
    </xf>
    <xf numFmtId="0" fontId="1" fillId="6" borderId="2" xfId="2" applyFont="1" applyBorder="1"/>
    <xf numFmtId="0" fontId="16" fillId="6" borderId="2" xfId="2" applyFont="1" applyBorder="1"/>
    <xf numFmtId="166" fontId="15" fillId="6" borderId="2" xfId="2" applyNumberFormat="1" applyFont="1" applyBorder="1" applyAlignment="1">
      <alignment horizontal="center"/>
    </xf>
    <xf numFmtId="1" fontId="15" fillId="6" borderId="2" xfId="2" applyNumberFormat="1" applyFont="1" applyBorder="1" applyAlignment="1">
      <alignment horizontal="center"/>
    </xf>
    <xf numFmtId="0" fontId="1" fillId="6" borderId="2" xfId="2" applyBorder="1"/>
    <xf numFmtId="1" fontId="17" fillId="6" borderId="2" xfId="2" applyNumberFormat="1" applyFont="1" applyBorder="1" applyAlignment="1">
      <alignment horizontal="center"/>
    </xf>
    <xf numFmtId="0" fontId="2" fillId="6" borderId="1" xfId="1" applyNumberFormat="1" applyFont="1" applyFill="1" applyBorder="1" applyAlignment="1">
      <alignment vertical="top" wrapText="1"/>
    </xf>
    <xf numFmtId="0" fontId="7" fillId="6" borderId="0" xfId="1" applyNumberFormat="1" applyFont="1" applyFill="1" applyBorder="1" applyAlignment="1">
      <alignment horizontal="left" vertical="center" wrapText="1" readingOrder="1"/>
    </xf>
    <xf numFmtId="0" fontId="6" fillId="6" borderId="0" xfId="1" applyNumberFormat="1" applyFont="1" applyFill="1" applyBorder="1" applyAlignment="1">
      <alignment horizontal="right" vertical="center" wrapText="1" readingOrder="1"/>
    </xf>
    <xf numFmtId="0" fontId="7" fillId="6" borderId="0" xfId="1" applyNumberFormat="1" applyFont="1" applyFill="1" applyBorder="1" applyAlignment="1">
      <alignment horizontal="left" vertical="top" wrapText="1" readingOrder="1"/>
    </xf>
    <xf numFmtId="0" fontId="6" fillId="2" borderId="0" xfId="1" applyNumberFormat="1" applyFont="1" applyFill="1" applyBorder="1" applyAlignment="1">
      <alignment horizontal="left" vertical="center" wrapText="1" readingOrder="1"/>
    </xf>
    <xf numFmtId="0" fontId="6" fillId="2" borderId="0" xfId="1" applyNumberFormat="1" applyFont="1" applyFill="1" applyBorder="1" applyAlignment="1">
      <alignment horizontal="center" vertical="center" wrapText="1" readingOrder="1"/>
    </xf>
    <xf numFmtId="0" fontId="7" fillId="3" borderId="0" xfId="1" applyNumberFormat="1" applyFont="1" applyFill="1" applyBorder="1" applyAlignment="1">
      <alignment vertical="top" wrapText="1" readingOrder="1"/>
    </xf>
    <xf numFmtId="0" fontId="7" fillId="3" borderId="0" xfId="1" applyNumberFormat="1" applyFont="1" applyFill="1" applyBorder="1" applyAlignment="1">
      <alignment horizontal="right" vertical="top" wrapText="1" readingOrder="1"/>
    </xf>
    <xf numFmtId="0" fontId="7" fillId="4" borderId="0" xfId="1" applyNumberFormat="1" applyFont="1" applyFill="1" applyBorder="1" applyAlignment="1">
      <alignment vertical="top" wrapText="1" readingOrder="1"/>
    </xf>
    <xf numFmtId="0" fontId="7" fillId="4" borderId="0" xfId="1" applyNumberFormat="1" applyFont="1" applyFill="1" applyBorder="1" applyAlignment="1">
      <alignment horizontal="right" vertical="top" wrapText="1" readingOrder="1"/>
    </xf>
    <xf numFmtId="0" fontId="7" fillId="5" borderId="0" xfId="1" applyNumberFormat="1" applyFont="1" applyFill="1" applyBorder="1" applyAlignment="1">
      <alignment vertical="top" wrapText="1" readingOrder="1"/>
    </xf>
    <xf numFmtId="0" fontId="7" fillId="5" borderId="0" xfId="1" applyNumberFormat="1" applyFont="1" applyFill="1" applyBorder="1" applyAlignment="1">
      <alignment horizontal="right" vertical="top" wrapText="1" readingOrder="1"/>
    </xf>
    <xf numFmtId="167" fontId="6" fillId="3" borderId="0" xfId="1" applyNumberFormat="1" applyFont="1" applyFill="1" applyBorder="1" applyAlignment="1">
      <alignment horizontal="right" vertical="top" wrapText="1" readingOrder="1"/>
    </xf>
    <xf numFmtId="167" fontId="7" fillId="6" borderId="0" xfId="1" applyNumberFormat="1" applyFont="1" applyFill="1" applyBorder="1" applyAlignment="1">
      <alignment horizontal="right" vertical="top" wrapText="1" readingOrder="1"/>
    </xf>
    <xf numFmtId="167" fontId="7" fillId="3" borderId="0" xfId="1" applyNumberFormat="1" applyFont="1" applyFill="1" applyBorder="1" applyAlignment="1">
      <alignment horizontal="right" vertical="top" wrapText="1" readingOrder="1"/>
    </xf>
    <xf numFmtId="167" fontId="7" fillId="4" borderId="0" xfId="1" applyNumberFormat="1" applyFont="1" applyFill="1" applyBorder="1" applyAlignment="1">
      <alignment horizontal="right" vertical="top" wrapText="1" readingOrder="1"/>
    </xf>
    <xf numFmtId="167" fontId="7" fillId="5" borderId="0" xfId="1" applyNumberFormat="1" applyFont="1" applyFill="1" applyBorder="1" applyAlignment="1">
      <alignment horizontal="right" vertical="top" wrapText="1" readingOrder="1"/>
    </xf>
    <xf numFmtId="167" fontId="2" fillId="6" borderId="0" xfId="1" applyNumberFormat="1" applyFont="1" applyFill="1" applyBorder="1"/>
    <xf numFmtId="0" fontId="6" fillId="6" borderId="0" xfId="1" applyNumberFormat="1" applyFont="1" applyFill="1" applyBorder="1" applyAlignment="1">
      <alignment horizontal="right" vertical="top" wrapText="1" readingOrder="1"/>
    </xf>
    <xf numFmtId="0" fontId="2" fillId="6" borderId="0" xfId="1" applyFont="1" applyFill="1" applyBorder="1"/>
    <xf numFmtId="0" fontId="7" fillId="6" borderId="0" xfId="1" applyNumberFormat="1" applyFont="1" applyFill="1" applyBorder="1" applyAlignment="1">
      <alignment horizontal="left" vertical="top" wrapText="1" readingOrder="1"/>
    </xf>
    <xf numFmtId="0" fontId="6" fillId="6" borderId="0" xfId="1" applyNumberFormat="1" applyFont="1" applyFill="1" applyBorder="1" applyAlignment="1">
      <alignment horizontal="right" vertical="center" wrapText="1" readingOrder="1"/>
    </xf>
    <xf numFmtId="0" fontId="7" fillId="6" borderId="0" xfId="1" applyNumberFormat="1" applyFont="1" applyFill="1" applyBorder="1" applyAlignment="1">
      <alignment horizontal="left" vertical="center" wrapText="1" readingOrder="1"/>
    </xf>
    <xf numFmtId="164" fontId="7" fillId="6" borderId="0" xfId="1" applyNumberFormat="1" applyFont="1" applyFill="1" applyBorder="1" applyAlignment="1">
      <alignment horizontal="left" vertical="center" wrapText="1" readingOrder="1"/>
    </xf>
    <xf numFmtId="0" fontId="2" fillId="6" borderId="1" xfId="1" applyNumberFormat="1" applyFont="1" applyFill="1" applyBorder="1" applyAlignment="1">
      <alignment vertical="top" wrapText="1"/>
    </xf>
    <xf numFmtId="0" fontId="3" fillId="6" borderId="0" xfId="1" applyNumberFormat="1" applyFont="1" applyFill="1" applyBorder="1" applyAlignment="1">
      <alignment horizontal="left" vertical="top" wrapText="1" readingOrder="1"/>
    </xf>
    <xf numFmtId="0" fontId="4" fillId="6" borderId="0" xfId="1" applyNumberFormat="1" applyFont="1" applyFill="1" applyBorder="1" applyAlignment="1">
      <alignment horizontal="right" vertical="center" wrapText="1" readingOrder="1"/>
    </xf>
    <xf numFmtId="0" fontId="5" fillId="6" borderId="1" xfId="1" applyNumberFormat="1" applyFont="1" applyFill="1" applyBorder="1" applyAlignment="1">
      <alignment wrapText="1" readingOrder="1"/>
    </xf>
    <xf numFmtId="0" fontId="8" fillId="6" borderId="0" xfId="1" applyNumberFormat="1" applyFont="1" applyFill="1" applyBorder="1" applyAlignment="1">
      <alignment wrapText="1" readingOrder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2775BD"/>
      <rgbColor rgb="00595959"/>
      <rgbColor rgb="00D42E12"/>
      <rgbColor rgb="00D8D8D8"/>
      <rgbColor rgb="00EEEEEE"/>
      <rgbColor rgb="00F4F4F4"/>
      <rgbColor rgb="00FAFAF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457200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63355-51EA-4969-A104-83DDA2046C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" y="76200"/>
          <a:ext cx="457200" cy="44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9</xdr:row>
      <xdr:rowOff>66675</xdr:rowOff>
    </xdr:from>
    <xdr:to>
      <xdr:col>5</xdr:col>
      <xdr:colOff>1304925</xdr:colOff>
      <xdr:row>22</xdr:row>
      <xdr:rowOff>104461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489A9D-0C15-48A7-BA15-2E7C9188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114675"/>
          <a:ext cx="6734175" cy="2415226"/>
        </a:xfrm>
        <a:prstGeom prst="rect">
          <a:avLst/>
        </a:prstGeom>
      </xdr:spPr>
    </xdr:pic>
    <xdr:clientData/>
  </xdr:twoCellAnchor>
  <xdr:twoCellAnchor editAs="oneCell">
    <xdr:from>
      <xdr:col>5</xdr:col>
      <xdr:colOff>1381126</xdr:colOff>
      <xdr:row>8</xdr:row>
      <xdr:rowOff>187853</xdr:rowOff>
    </xdr:from>
    <xdr:to>
      <xdr:col>13</xdr:col>
      <xdr:colOff>276226</xdr:colOff>
      <xdr:row>36</xdr:row>
      <xdr:rowOff>56351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280A7D-E771-43BB-931B-F3B23A80A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6" y="3045353"/>
          <a:ext cx="7917180" cy="4996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workbookViewId="0">
      <selection activeCell="N30" sqref="N30"/>
    </sheetView>
  </sheetViews>
  <sheetFormatPr defaultColWidth="8.85546875" defaultRowHeight="15"/>
  <cols>
    <col min="1" max="1" width="0.140625" style="1" customWidth="1"/>
    <col min="2" max="2" width="1.42578125" style="1" customWidth="1"/>
    <col min="3" max="3" width="6.85546875" style="1" customWidth="1"/>
    <col min="4" max="4" width="1.42578125" style="1" customWidth="1"/>
    <col min="5" max="5" width="11.7109375" style="1" customWidth="1"/>
    <col min="6" max="6" width="24.28515625" style="1" customWidth="1"/>
    <col min="7" max="7" width="0" style="1" hidden="1" customWidth="1"/>
    <col min="8" max="8" width="27" style="1" customWidth="1"/>
    <col min="9" max="9" width="1.28515625" style="1" customWidth="1"/>
    <col min="10" max="10" width="0.28515625" style="1" customWidth="1"/>
    <col min="11" max="11" width="36.28515625" style="1" customWidth="1"/>
    <col min="12" max="12" width="0" style="1" hidden="1" customWidth="1"/>
    <col min="13" max="13" width="16.28515625" style="1" customWidth="1"/>
    <col min="14" max="14" width="24.28515625" style="1" customWidth="1"/>
    <col min="15" max="15" width="0" style="1" hidden="1" customWidth="1"/>
    <col min="16" max="16" width="2.7109375" style="1" customWidth="1"/>
    <col min="17" max="17" width="0.28515625" style="1" customWidth="1"/>
    <col min="18" max="18" width="0" style="1" hidden="1" customWidth="1"/>
    <col min="19" max="16384" width="8.85546875" style="1"/>
  </cols>
  <sheetData>
    <row r="1" spans="1:17" ht="6.4" customHeight="1"/>
    <row r="2" spans="1:17" ht="18.95" customHeight="1">
      <c r="C2" s="43"/>
      <c r="E2" s="49" t="s">
        <v>0</v>
      </c>
      <c r="F2" s="43"/>
      <c r="G2" s="43"/>
      <c r="H2" s="43"/>
      <c r="I2" s="43"/>
      <c r="K2" s="50" t="s">
        <v>1</v>
      </c>
      <c r="L2" s="43"/>
      <c r="M2" s="43"/>
      <c r="N2" s="43"/>
      <c r="O2" s="43"/>
      <c r="P2" s="43"/>
    </row>
    <row r="3" spans="1:17" ht="1.9" customHeight="1" thickBot="1">
      <c r="C3" s="43"/>
      <c r="K3" s="43"/>
      <c r="L3" s="43"/>
      <c r="M3" s="43"/>
      <c r="N3" s="43"/>
      <c r="O3" s="43"/>
      <c r="P3" s="43"/>
    </row>
    <row r="4" spans="1:17" ht="15.2" customHeight="1" thickTop="1">
      <c r="B4" s="24"/>
      <c r="C4" s="48"/>
      <c r="D4" s="24"/>
      <c r="E4" s="51" t="s">
        <v>2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24"/>
    </row>
    <row r="5" spans="1:17"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7" ht="5.25" customHeight="1"/>
    <row r="7" spans="1:17" ht="9.9499999999999993" customHeight="1"/>
    <row r="8" spans="1:17" ht="16.899999999999999" customHeight="1"/>
    <row r="9" spans="1:17" ht="16.899999999999999" customHeight="1">
      <c r="A9" s="45" t="s">
        <v>3</v>
      </c>
      <c r="B9" s="43"/>
      <c r="C9" s="43"/>
      <c r="D9" s="43"/>
      <c r="E9" s="43"/>
      <c r="F9" s="25" t="s">
        <v>2</v>
      </c>
      <c r="G9" s="45" t="s">
        <v>4</v>
      </c>
      <c r="H9" s="43"/>
      <c r="I9" s="46" t="s">
        <v>5</v>
      </c>
      <c r="J9" s="43"/>
      <c r="K9" s="43"/>
      <c r="M9" s="26" t="s">
        <v>6</v>
      </c>
      <c r="N9" s="25" t="s">
        <v>7</v>
      </c>
    </row>
    <row r="10" spans="1:17" ht="16.899999999999999" customHeight="1">
      <c r="A10" s="45" t="s">
        <v>8</v>
      </c>
      <c r="B10" s="43"/>
      <c r="C10" s="43"/>
      <c r="D10" s="43"/>
      <c r="E10" s="43"/>
      <c r="F10" s="25" t="s">
        <v>9</v>
      </c>
      <c r="G10" s="45" t="s">
        <v>10</v>
      </c>
      <c r="H10" s="43"/>
      <c r="I10" s="46" t="s">
        <v>11</v>
      </c>
      <c r="J10" s="43"/>
      <c r="K10" s="43"/>
      <c r="M10" s="26" t="s">
        <v>12</v>
      </c>
      <c r="N10" s="25" t="s">
        <v>13</v>
      </c>
    </row>
    <row r="11" spans="1:17" ht="16.899999999999999" customHeight="1">
      <c r="A11" s="45" t="s">
        <v>14</v>
      </c>
      <c r="B11" s="43"/>
      <c r="C11" s="43"/>
      <c r="D11" s="43"/>
      <c r="E11" s="43"/>
      <c r="F11" s="25" t="s">
        <v>15</v>
      </c>
      <c r="G11" s="45" t="s">
        <v>16</v>
      </c>
      <c r="H11" s="43"/>
      <c r="I11" s="46" t="s">
        <v>17</v>
      </c>
      <c r="J11" s="43"/>
      <c r="K11" s="43"/>
      <c r="M11" s="26" t="s">
        <v>18</v>
      </c>
      <c r="N11" s="25" t="s">
        <v>19</v>
      </c>
    </row>
    <row r="12" spans="1:17" ht="17.100000000000001" customHeight="1">
      <c r="A12" s="45" t="s">
        <v>20</v>
      </c>
      <c r="B12" s="43"/>
      <c r="C12" s="43"/>
      <c r="D12" s="43"/>
      <c r="E12" s="43"/>
      <c r="F12" s="25" t="s">
        <v>21</v>
      </c>
      <c r="G12" s="45" t="s">
        <v>22</v>
      </c>
      <c r="H12" s="43"/>
      <c r="I12" s="46" t="s">
        <v>23</v>
      </c>
      <c r="J12" s="43"/>
      <c r="K12" s="43"/>
      <c r="M12" s="26" t="s">
        <v>24</v>
      </c>
      <c r="N12" s="25" t="s">
        <v>13</v>
      </c>
    </row>
    <row r="13" spans="1:17">
      <c r="A13" s="45" t="s">
        <v>25</v>
      </c>
      <c r="B13" s="43"/>
      <c r="C13" s="43"/>
      <c r="D13" s="43"/>
      <c r="E13" s="43"/>
      <c r="F13" s="25" t="s">
        <v>26</v>
      </c>
      <c r="G13" s="45" t="s">
        <v>27</v>
      </c>
      <c r="H13" s="43"/>
      <c r="I13" s="46" t="s">
        <v>28</v>
      </c>
      <c r="J13" s="43"/>
      <c r="K13" s="43"/>
      <c r="M13" s="26" t="s">
        <v>29</v>
      </c>
      <c r="N13" s="25" t="s">
        <v>19</v>
      </c>
    </row>
    <row r="14" spans="1:17" ht="16.899999999999999" customHeight="1">
      <c r="A14" s="45" t="s">
        <v>30</v>
      </c>
      <c r="B14" s="43"/>
      <c r="C14" s="43"/>
      <c r="D14" s="43"/>
      <c r="E14" s="43"/>
      <c r="F14" s="25" t="s">
        <v>31</v>
      </c>
      <c r="G14" s="45" t="s">
        <v>32</v>
      </c>
      <c r="H14" s="43"/>
      <c r="I14" s="46" t="s">
        <v>33</v>
      </c>
      <c r="J14" s="43"/>
      <c r="K14" s="43"/>
      <c r="M14" s="26" t="s">
        <v>34</v>
      </c>
      <c r="N14" s="25"/>
    </row>
    <row r="15" spans="1:17" ht="16.899999999999999" customHeight="1">
      <c r="A15" s="45" t="s">
        <v>35</v>
      </c>
      <c r="B15" s="43"/>
      <c r="C15" s="43"/>
      <c r="D15" s="43"/>
      <c r="E15" s="43"/>
      <c r="F15" s="25" t="s">
        <v>36</v>
      </c>
      <c r="G15" s="45" t="s">
        <v>37</v>
      </c>
      <c r="H15" s="43"/>
      <c r="I15" s="47">
        <v>42735</v>
      </c>
      <c r="J15" s="43"/>
      <c r="K15" s="43"/>
      <c r="M15" s="26" t="s">
        <v>38</v>
      </c>
      <c r="N15" s="25"/>
    </row>
    <row r="16" spans="1:17" ht="16.899999999999999" customHeight="1">
      <c r="A16" s="45" t="s">
        <v>39</v>
      </c>
      <c r="B16" s="43"/>
      <c r="C16" s="43"/>
      <c r="D16" s="43"/>
      <c r="E16" s="43"/>
      <c r="F16" s="25" t="s">
        <v>40</v>
      </c>
      <c r="G16" s="42" t="s">
        <v>41</v>
      </c>
      <c r="H16" s="43"/>
      <c r="I16" s="44" t="s">
        <v>42</v>
      </c>
      <c r="J16" s="43"/>
      <c r="K16" s="43"/>
    </row>
    <row r="17" spans="1:11" ht="16.899999999999999" customHeight="1">
      <c r="A17" s="45" t="s">
        <v>43</v>
      </c>
      <c r="B17" s="43"/>
      <c r="C17" s="43"/>
      <c r="D17" s="43"/>
      <c r="E17" s="43"/>
      <c r="F17" s="25" t="s">
        <v>44</v>
      </c>
      <c r="G17" s="42" t="s">
        <v>45</v>
      </c>
      <c r="H17" s="43"/>
      <c r="I17" s="44" t="s">
        <v>42</v>
      </c>
      <c r="J17" s="43"/>
      <c r="K17" s="43"/>
    </row>
    <row r="18" spans="1:11" ht="16.899999999999999" customHeight="1">
      <c r="A18" s="45" t="s">
        <v>46</v>
      </c>
      <c r="B18" s="43"/>
      <c r="C18" s="43"/>
      <c r="D18" s="43"/>
      <c r="E18" s="43"/>
      <c r="F18" s="25" t="s">
        <v>47</v>
      </c>
      <c r="G18" s="42" t="s">
        <v>48</v>
      </c>
      <c r="H18" s="43"/>
      <c r="I18" s="44" t="s">
        <v>49</v>
      </c>
      <c r="J18" s="43"/>
      <c r="K18" s="43"/>
    </row>
    <row r="19" spans="1:11" ht="0" hidden="1" customHeight="1">
      <c r="G19" s="42" t="s">
        <v>50</v>
      </c>
      <c r="H19" s="43"/>
      <c r="I19" s="44" t="s">
        <v>51</v>
      </c>
      <c r="J19" s="43"/>
      <c r="K19" s="43"/>
    </row>
    <row r="20" spans="1:11" ht="16.899999999999999" customHeight="1">
      <c r="A20" s="45" t="s">
        <v>52</v>
      </c>
      <c r="B20" s="43"/>
      <c r="C20" s="43"/>
      <c r="D20" s="43"/>
      <c r="E20" s="43"/>
      <c r="F20" s="25" t="s">
        <v>53</v>
      </c>
      <c r="G20" s="43"/>
      <c r="H20" s="43"/>
      <c r="I20" s="43"/>
      <c r="J20" s="43"/>
      <c r="K20" s="43"/>
    </row>
    <row r="21" spans="1:11" ht="16.899999999999999" customHeight="1">
      <c r="A21" s="45" t="s">
        <v>54</v>
      </c>
      <c r="B21" s="43"/>
      <c r="C21" s="43"/>
      <c r="D21" s="43"/>
      <c r="E21" s="43"/>
      <c r="F21" s="25"/>
      <c r="G21" s="42" t="s">
        <v>55</v>
      </c>
      <c r="H21" s="43"/>
      <c r="I21" s="44" t="s">
        <v>56</v>
      </c>
      <c r="J21" s="43"/>
      <c r="K21" s="43"/>
    </row>
    <row r="22" spans="1:11">
      <c r="A22" s="42" t="s">
        <v>57</v>
      </c>
      <c r="B22" s="43"/>
      <c r="C22" s="43"/>
      <c r="D22" s="43"/>
      <c r="E22" s="43"/>
      <c r="F22" s="27" t="s">
        <v>58</v>
      </c>
      <c r="G22" s="42" t="s">
        <v>59</v>
      </c>
      <c r="H22" s="43"/>
      <c r="I22" s="44" t="s">
        <v>60</v>
      </c>
      <c r="J22" s="43"/>
      <c r="K22" s="43"/>
    </row>
    <row r="23" spans="1:11" ht="16.899999999999999" customHeight="1">
      <c r="G23" s="42" t="s">
        <v>61</v>
      </c>
      <c r="H23" s="43"/>
      <c r="I23" s="44" t="s">
        <v>62</v>
      </c>
      <c r="J23" s="43"/>
      <c r="K23" s="43"/>
    </row>
    <row r="24" spans="1:11" ht="16.899999999999999" customHeight="1">
      <c r="G24" s="42" t="s">
        <v>63</v>
      </c>
      <c r="H24" s="43"/>
      <c r="I24" s="44" t="s">
        <v>64</v>
      </c>
      <c r="J24" s="43"/>
      <c r="K24" s="43"/>
    </row>
    <row r="25" spans="1:11" ht="16.899999999999999" customHeight="1">
      <c r="G25" s="42" t="s">
        <v>65</v>
      </c>
      <c r="H25" s="43"/>
      <c r="I25" s="44" t="s">
        <v>66</v>
      </c>
      <c r="J25" s="43"/>
      <c r="K25" s="43"/>
    </row>
    <row r="26" spans="1:11" ht="16.899999999999999" customHeight="1">
      <c r="G26" s="42" t="s">
        <v>67</v>
      </c>
      <c r="H26" s="43"/>
      <c r="I26" s="44" t="s">
        <v>68</v>
      </c>
      <c r="J26" s="43"/>
      <c r="K26" s="43"/>
    </row>
    <row r="27" spans="1:11" ht="0" hidden="1" customHeight="1"/>
  </sheetData>
  <mergeCells count="51">
    <mergeCell ref="C2:C4"/>
    <mergeCell ref="E2:I2"/>
    <mergeCell ref="K2:P3"/>
    <mergeCell ref="E4:P5"/>
    <mergeCell ref="A9:E9"/>
    <mergeCell ref="G9:H9"/>
    <mergeCell ref="I9:K9"/>
    <mergeCell ref="A10:E10"/>
    <mergeCell ref="G10:H10"/>
    <mergeCell ref="I10:K10"/>
    <mergeCell ref="A11:E11"/>
    <mergeCell ref="G11:H11"/>
    <mergeCell ref="I11:K11"/>
    <mergeCell ref="A12:E12"/>
    <mergeCell ref="G12:H12"/>
    <mergeCell ref="I12:K12"/>
    <mergeCell ref="A13:E13"/>
    <mergeCell ref="G13:H13"/>
    <mergeCell ref="I13:K13"/>
    <mergeCell ref="A14:E14"/>
    <mergeCell ref="G14:H14"/>
    <mergeCell ref="I14:K14"/>
    <mergeCell ref="A15:E15"/>
    <mergeCell ref="G15:H15"/>
    <mergeCell ref="I15:K15"/>
    <mergeCell ref="A16:E16"/>
    <mergeCell ref="G16:H16"/>
    <mergeCell ref="I16:K16"/>
    <mergeCell ref="A17:E17"/>
    <mergeCell ref="G17:H17"/>
    <mergeCell ref="I17:K17"/>
    <mergeCell ref="A18:E18"/>
    <mergeCell ref="G18:H18"/>
    <mergeCell ref="I18:K18"/>
    <mergeCell ref="G19:H20"/>
    <mergeCell ref="I19:K20"/>
    <mergeCell ref="A20:E20"/>
    <mergeCell ref="A21:E21"/>
    <mergeCell ref="G21:H21"/>
    <mergeCell ref="I21:K21"/>
    <mergeCell ref="A22:E22"/>
    <mergeCell ref="G22:H22"/>
    <mergeCell ref="I22:K22"/>
    <mergeCell ref="G26:H26"/>
    <mergeCell ref="I26:K26"/>
    <mergeCell ref="G23:H23"/>
    <mergeCell ref="I23:K23"/>
    <mergeCell ref="G24:H24"/>
    <mergeCell ref="I24:K24"/>
    <mergeCell ref="G25:H25"/>
    <mergeCell ref="I25:K25"/>
  </mergeCells>
  <pageMargins left="0.196850393700787" right="0.196850393700787" top="0.196850393700787" bottom="0.40759055118110199" header="0.196850393700787" footer="0.196850393700787"/>
  <pageSetup paperSize="9" orientation="landscape" horizontalDpi="300" verticalDpi="300"/>
  <headerFooter alignWithMargins="0">
    <oddFooter>&amp;L&amp;"Calibri,Regular"&amp;9 WBS report: 
&amp;"-,Regular"LP NAG to AG2_190218 - PH-US-18-001053 &amp;C&amp;"Calibri,Regular"&amp;9 Generated: 
&amp;"-,Regular"19 Feb 2018 14:39 &amp;R&amp;"Calibri,Regular"&amp;9&amp;P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B30" sqref="B30"/>
    </sheetView>
  </sheetViews>
  <sheetFormatPr defaultColWidth="8.85546875" defaultRowHeight="15"/>
  <cols>
    <col min="1" max="1" width="53.28515625" style="1" customWidth="1"/>
    <col min="2" max="2" width="13.42578125" style="1" customWidth="1"/>
    <col min="3" max="4" width="13.28515625" style="1" customWidth="1"/>
    <col min="5" max="5" width="60.5703125" style="1" customWidth="1"/>
    <col min="6" max="6" width="0.28515625" style="1" customWidth="1"/>
    <col min="7" max="16384" width="8.85546875" style="1"/>
  </cols>
  <sheetData>
    <row r="1" spans="1:5" ht="5.0999999999999996" customHeight="1"/>
    <row r="2" spans="1:5" ht="15.4" customHeight="1">
      <c r="A2" s="52" t="s">
        <v>84</v>
      </c>
      <c r="B2" s="43"/>
      <c r="C2" s="43"/>
      <c r="D2" s="43"/>
      <c r="E2" s="43"/>
    </row>
    <row r="3" spans="1:5" ht="4.5" customHeight="1"/>
    <row r="4" spans="1:5">
      <c r="A4" s="2" t="s">
        <v>85</v>
      </c>
      <c r="B4" s="3" t="s">
        <v>58</v>
      </c>
      <c r="C4" s="3" t="s">
        <v>86</v>
      </c>
      <c r="D4" s="3" t="s">
        <v>87</v>
      </c>
    </row>
    <row r="5" spans="1:5">
      <c r="A5" s="4" t="s">
        <v>88</v>
      </c>
      <c r="B5" s="4" t="s">
        <v>58</v>
      </c>
      <c r="C5" s="4" t="s">
        <v>58</v>
      </c>
      <c r="D5" s="36">
        <v>0.26633300209684901</v>
      </c>
    </row>
    <row r="6" spans="1:5">
      <c r="A6" s="5" t="s">
        <v>89</v>
      </c>
      <c r="B6" s="6" t="s">
        <v>58</v>
      </c>
      <c r="C6" s="7">
        <v>5.2064055882543203E-2</v>
      </c>
      <c r="D6" s="37">
        <v>1.3866376304535801E-2</v>
      </c>
    </row>
    <row r="7" spans="1:5">
      <c r="A7" s="5" t="s">
        <v>90</v>
      </c>
      <c r="B7" s="6" t="s">
        <v>58</v>
      </c>
      <c r="C7" s="7">
        <v>2.72482792647003E-2</v>
      </c>
      <c r="D7" s="37">
        <v>7.6349509124763798E-3</v>
      </c>
    </row>
    <row r="8" spans="1:5">
      <c r="A8" s="4" t="s">
        <v>91</v>
      </c>
      <c r="B8" s="4" t="s">
        <v>58</v>
      </c>
      <c r="C8" s="4" t="s">
        <v>58</v>
      </c>
      <c r="D8" s="36">
        <v>0.28783432931386099</v>
      </c>
    </row>
    <row r="9" spans="1:5">
      <c r="A9" s="5" t="s">
        <v>92</v>
      </c>
      <c r="B9" s="6" t="s">
        <v>58</v>
      </c>
      <c r="C9" s="7">
        <v>4.1868720034566702E-3</v>
      </c>
      <c r="D9" s="37">
        <v>1.20512549503793E-3</v>
      </c>
    </row>
    <row r="10" spans="1:5">
      <c r="A10" s="4" t="s">
        <v>93</v>
      </c>
      <c r="B10" s="4" t="s">
        <v>58</v>
      </c>
      <c r="C10" s="4" t="s">
        <v>58</v>
      </c>
      <c r="D10" s="36">
        <v>0.28903945480889898</v>
      </c>
    </row>
    <row r="11" spans="1:5">
      <c r="A11" s="5" t="s">
        <v>94</v>
      </c>
      <c r="B11" s="6" t="s">
        <v>58</v>
      </c>
      <c r="C11" s="7">
        <v>0.15</v>
      </c>
      <c r="D11" s="37">
        <v>4.3355918221334798E-2</v>
      </c>
    </row>
    <row r="12" spans="1:5">
      <c r="A12" s="4" t="s">
        <v>95</v>
      </c>
      <c r="B12" s="4" t="s">
        <v>58</v>
      </c>
      <c r="C12" s="4" t="s">
        <v>58</v>
      </c>
      <c r="D12" s="36">
        <v>0.33239537303023398</v>
      </c>
    </row>
    <row r="13" spans="1:5">
      <c r="A13" s="5" t="s">
        <v>96</v>
      </c>
      <c r="B13" s="6" t="s">
        <v>58</v>
      </c>
      <c r="C13" s="7">
        <v>0</v>
      </c>
      <c r="D13" s="37">
        <v>0</v>
      </c>
    </row>
    <row r="14" spans="1:5">
      <c r="A14" s="5" t="s">
        <v>97</v>
      </c>
      <c r="B14" s="6" t="s">
        <v>58</v>
      </c>
      <c r="C14" s="7">
        <v>0</v>
      </c>
      <c r="D14" s="37">
        <v>0</v>
      </c>
    </row>
    <row r="15" spans="1:5">
      <c r="A15" s="5" t="s">
        <v>98</v>
      </c>
      <c r="B15" s="6" t="s">
        <v>58</v>
      </c>
      <c r="C15" s="7">
        <v>0</v>
      </c>
      <c r="D15" s="37">
        <v>0</v>
      </c>
    </row>
    <row r="16" spans="1:5">
      <c r="A16" s="5" t="s">
        <v>99</v>
      </c>
      <c r="B16" s="6" t="s">
        <v>58</v>
      </c>
      <c r="C16" s="7">
        <v>0.1</v>
      </c>
      <c r="D16" s="37">
        <v>2.8903945480889901E-2</v>
      </c>
    </row>
    <row r="17" spans="1:4">
      <c r="A17" s="4" t="s">
        <v>100</v>
      </c>
      <c r="B17" s="4" t="s">
        <v>58</v>
      </c>
      <c r="C17" s="4" t="s">
        <v>58</v>
      </c>
      <c r="D17" s="36">
        <v>0.36129931851112401</v>
      </c>
    </row>
    <row r="18" spans="1:4">
      <c r="A18" s="5" t="s">
        <v>101</v>
      </c>
      <c r="B18" s="6" t="s">
        <v>58</v>
      </c>
      <c r="C18" s="7">
        <v>0.13798589636666</v>
      </c>
      <c r="D18" s="37">
        <v>4.9854210321420601E-2</v>
      </c>
    </row>
    <row r="19" spans="1:4">
      <c r="A19" s="5" t="s">
        <v>102</v>
      </c>
      <c r="B19" s="6" t="s">
        <v>58</v>
      </c>
      <c r="C19" s="7">
        <v>-0.104615415728498</v>
      </c>
      <c r="D19" s="37">
        <v>-3.7797478408464397E-2</v>
      </c>
    </row>
    <row r="20" spans="1:4">
      <c r="A20" s="4" t="s">
        <v>103</v>
      </c>
      <c r="B20" s="4" t="s">
        <v>58</v>
      </c>
      <c r="C20" s="4" t="s">
        <v>58</v>
      </c>
      <c r="D20" s="36">
        <v>0.37335605042407999</v>
      </c>
    </row>
    <row r="21" spans="1:4" ht="0" hidden="1" customHeight="1"/>
    <row r="22" spans="1:4" ht="8.1" customHeight="1"/>
  </sheetData>
  <mergeCells count="1">
    <mergeCell ref="A2:E2"/>
  </mergeCells>
  <pageMargins left="0.196850393700787" right="0.196850393700787" top="0.196850393700787" bottom="0.40759055118110199" header="0.196850393700787" footer="0.196850393700787"/>
  <pageSetup paperSize="9" orientation="landscape" horizontalDpi="300" verticalDpi="300"/>
  <headerFooter alignWithMargins="0">
    <oddFooter>&amp;L&amp;"Calibri,Regular"&amp;9 Cost report: 
&amp;"-,Regular"LP NAG to AG2_190218 - PH-US-18-001053 &amp;C&amp;"Calibri,Regular"&amp;9 Generated: 
&amp;"-,Regular"19 Feb 2018 14:41 &amp;R&amp;"Calibri,Regular"&amp;9&amp;P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"/>
  <sheetViews>
    <sheetView showGridLines="0" workbookViewId="0">
      <selection activeCell="D27" sqref="D27"/>
    </sheetView>
  </sheetViews>
  <sheetFormatPr defaultColWidth="8.85546875" defaultRowHeight="15" outlineLevelRow="4"/>
  <cols>
    <col min="1" max="1" width="49.28515625" style="1" customWidth="1"/>
    <col min="2" max="2" width="12.28515625" style="1" customWidth="1"/>
    <col min="3" max="3" width="14.7109375" style="1" customWidth="1"/>
    <col min="4" max="4" width="77.85546875" style="1" customWidth="1"/>
    <col min="5" max="5" width="0.28515625" style="1" customWidth="1"/>
    <col min="6" max="16384" width="8.85546875" style="1"/>
  </cols>
  <sheetData>
    <row r="1" spans="1:4" ht="15.4" customHeight="1">
      <c r="A1" s="52" t="s">
        <v>69</v>
      </c>
      <c r="B1" s="43"/>
      <c r="C1" s="43"/>
      <c r="D1" s="43"/>
    </row>
    <row r="2" spans="1:4" ht="4.5" customHeight="1"/>
    <row r="3" spans="1:4" ht="28.5">
      <c r="A3" s="28" t="s">
        <v>70</v>
      </c>
      <c r="B3" s="28" t="s">
        <v>71</v>
      </c>
      <c r="C3" s="29" t="s">
        <v>72</v>
      </c>
    </row>
    <row r="4" spans="1:4">
      <c r="A4" s="30" t="s">
        <v>2</v>
      </c>
      <c r="B4" s="31">
        <v>1</v>
      </c>
      <c r="C4" s="38">
        <v>0.26633300209684901</v>
      </c>
    </row>
    <row r="5" spans="1:4" outlineLevel="1">
      <c r="A5" s="32" t="s">
        <v>73</v>
      </c>
      <c r="B5" s="33"/>
      <c r="C5" s="39">
        <v>0</v>
      </c>
    </row>
    <row r="6" spans="1:4" outlineLevel="1" collapsed="1">
      <c r="A6" s="32" t="s">
        <v>74</v>
      </c>
      <c r="B6" s="33">
        <v>1</v>
      </c>
      <c r="C6" s="39">
        <v>0.253833002096849</v>
      </c>
    </row>
    <row r="7" spans="1:4" hidden="1" outlineLevel="2" collapsed="1">
      <c r="A7" s="34" t="s">
        <v>75</v>
      </c>
      <c r="B7" s="35"/>
      <c r="C7" s="40">
        <v>0</v>
      </c>
    </row>
    <row r="8" spans="1:4" hidden="1" outlineLevel="2" collapsed="1">
      <c r="A8" s="34" t="s">
        <v>76</v>
      </c>
      <c r="B8" s="35">
        <v>1</v>
      </c>
      <c r="C8" s="40">
        <v>0.25101393941146199</v>
      </c>
    </row>
    <row r="9" spans="1:4" hidden="1" outlineLevel="3" collapsed="1">
      <c r="A9" s="5" t="s">
        <v>77</v>
      </c>
      <c r="B9" s="6"/>
      <c r="C9" s="37">
        <v>0.25101393941146199</v>
      </c>
    </row>
    <row r="10" spans="1:4" hidden="1" outlineLevel="3" collapsed="1">
      <c r="A10" s="5" t="s">
        <v>78</v>
      </c>
      <c r="B10" s="6">
        <v>1</v>
      </c>
      <c r="C10" s="37">
        <v>0</v>
      </c>
    </row>
    <row r="11" spans="1:4" hidden="1" outlineLevel="4" collapsed="1">
      <c r="A11" s="5" t="s">
        <v>79</v>
      </c>
      <c r="B11" s="6"/>
      <c r="C11" s="37">
        <v>0</v>
      </c>
    </row>
    <row r="12" spans="1:4" hidden="1" outlineLevel="2" collapsed="1">
      <c r="A12" s="34" t="s">
        <v>80</v>
      </c>
      <c r="B12" s="35">
        <v>1</v>
      </c>
      <c r="C12" s="40">
        <v>2.8190626853866101E-3</v>
      </c>
    </row>
    <row r="13" spans="1:4" hidden="1" outlineLevel="3" collapsed="1">
      <c r="A13" s="5" t="s">
        <v>81</v>
      </c>
      <c r="B13" s="6"/>
      <c r="C13" s="37">
        <v>2.8190626853866101E-3</v>
      </c>
    </row>
    <row r="14" spans="1:4" outlineLevel="1" collapsed="1">
      <c r="A14" s="32" t="s">
        <v>82</v>
      </c>
      <c r="B14" s="33">
        <v>1</v>
      </c>
      <c r="C14" s="39">
        <v>1.2500000000000001E-2</v>
      </c>
    </row>
    <row r="15" spans="1:4" hidden="1" outlineLevel="2" collapsed="1">
      <c r="A15" s="34" t="s">
        <v>83</v>
      </c>
      <c r="B15" s="35"/>
      <c r="C15" s="40">
        <v>1.2500000000000001E-2</v>
      </c>
    </row>
    <row r="16" spans="1:4" ht="3.6" customHeight="1">
      <c r="C16" s="41"/>
    </row>
    <row r="17" ht="9.4" customHeight="1"/>
  </sheetData>
  <mergeCells count="1">
    <mergeCell ref="A1:D1"/>
  </mergeCells>
  <pageMargins left="0.196850393700787" right="0.196850393700787" top="0.196850393700787" bottom="0.40759055118110199" header="0.196850393700787" footer="0.196850393700787"/>
  <pageSetup paperSize="9" orientation="landscape" horizontalDpi="300" verticalDpi="300"/>
  <headerFooter alignWithMargins="0">
    <oddFooter>&amp;L&amp;"Calibri,Regular"&amp;9 WBS report: 
&amp;"-,Regular"LP NAG to AG2_190218 - PH-US-18-001053 &amp;C&amp;"Calibri,Regular"&amp;9 Generated: 
&amp;"-,Regular"19 Feb 2018 14:39 &amp;R&amp;"Calibri,Regular"&amp;9&amp;P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5" sqref="B25"/>
    </sheetView>
  </sheetViews>
  <sheetFormatPr defaultColWidth="8.85546875" defaultRowHeight="15"/>
  <cols>
    <col min="1" max="1" width="5.5703125" style="8" customWidth="1"/>
    <col min="2" max="2" width="34.42578125" style="8" customWidth="1"/>
    <col min="3" max="3" width="6.42578125" style="8" customWidth="1"/>
    <col min="4" max="4" width="19.28515625" style="8" customWidth="1"/>
    <col min="5" max="5" width="18.7109375" style="8" customWidth="1"/>
    <col min="6" max="6" width="53.28515625" style="8" customWidth="1"/>
    <col min="7" max="7" width="24.7109375" style="8" customWidth="1"/>
    <col min="8" max="12" width="8.85546875" style="8"/>
    <col min="13" max="13" width="9.140625" style="8" customWidth="1"/>
    <col min="14" max="16384" width="8.85546875" style="8"/>
  </cols>
  <sheetData>
    <row r="1" spans="1:7" ht="18.75">
      <c r="B1" s="9" t="s">
        <v>104</v>
      </c>
    </row>
    <row r="3" spans="1:7">
      <c r="A3" s="10" t="s">
        <v>105</v>
      </c>
      <c r="B3" s="10" t="s">
        <v>106</v>
      </c>
      <c r="C3" s="10" t="s">
        <v>107</v>
      </c>
      <c r="D3" s="10" t="s">
        <v>108</v>
      </c>
      <c r="E3" s="10" t="s">
        <v>109</v>
      </c>
      <c r="F3" s="11" t="s">
        <v>110</v>
      </c>
      <c r="G3" s="10" t="s">
        <v>111</v>
      </c>
    </row>
    <row r="4" spans="1:7" ht="36.75" customHeight="1">
      <c r="A4" s="12">
        <v>1</v>
      </c>
      <c r="B4" s="13" t="s">
        <v>112</v>
      </c>
      <c r="C4" s="13">
        <v>1</v>
      </c>
      <c r="D4" s="14">
        <f>290*0.1</f>
        <v>29</v>
      </c>
      <c r="E4" s="15">
        <f>C4*D4</f>
        <v>29</v>
      </c>
      <c r="F4" s="16" t="s">
        <v>113</v>
      </c>
      <c r="G4" s="16" t="s">
        <v>114</v>
      </c>
    </row>
    <row r="5" spans="1:7" ht="53.25" customHeight="1">
      <c r="A5" s="12">
        <v>2</v>
      </c>
      <c r="B5" s="17" t="s">
        <v>115</v>
      </c>
      <c r="C5" s="18"/>
      <c r="D5" s="19"/>
      <c r="E5" s="14">
        <v>15</v>
      </c>
      <c r="F5" s="16" t="s">
        <v>116</v>
      </c>
      <c r="G5" s="16"/>
    </row>
    <row r="6" spans="1:7" ht="30">
      <c r="A6" s="12">
        <v>5</v>
      </c>
      <c r="B6" s="17" t="s">
        <v>117</v>
      </c>
      <c r="C6" s="13">
        <v>1</v>
      </c>
      <c r="D6" s="20">
        <f>SUM(E4:E5)*0.01</f>
        <v>0.44</v>
      </c>
      <c r="E6" s="21">
        <f>D6</f>
        <v>0.44</v>
      </c>
      <c r="F6" s="16"/>
      <c r="G6" s="16"/>
    </row>
    <row r="7" spans="1:7" ht="46.5" customHeight="1">
      <c r="A7" s="22"/>
      <c r="B7" s="13" t="s">
        <v>118</v>
      </c>
      <c r="C7" s="22"/>
      <c r="D7" s="22"/>
      <c r="E7" s="23">
        <f>SUM(E4:E6)</f>
        <v>44.44</v>
      </c>
      <c r="F7" s="16"/>
      <c r="G7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Cost Summary</vt:lpstr>
      <vt:lpstr>WBS Report</vt:lpstr>
      <vt:lpstr>LP NAG to AG2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Diete-Spiff, Okuboere R SPDC-PTP/C/EN</dc:creator>
  <cp:lastModifiedBy>Adeleye, Olabode E SPDC-UPO/G/PES</cp:lastModifiedBy>
  <dcterms:created xsi:type="dcterms:W3CDTF">2018-02-19T12:11:17Z</dcterms:created>
  <dcterms:modified xsi:type="dcterms:W3CDTF">2018-02-21T16:22:00Z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