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h.Oluwole\Desktop\Cadence Initiative\"/>
    </mc:Choice>
  </mc:AlternateContent>
  <xr:revisionPtr revIDLastSave="0" documentId="13_ncr:1_{EA4C9E8A-291C-43DB-BC23-CDD53D750C7F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<sst xmlns="http://schemas.openxmlformats.org/spreadsheetml/2006/main" count="306" uniqueCount="137">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</sst>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C20" zoomScale="108" zoomScaleNormal="115" workbookViewId="0">
      <selection activeCell="H31" sqref="H31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30.4" customHeight="1" thickBot="1" x14ac:dyDescent="0.4">
      <c r="C2" s="170" t="s">
        <v>0</v>
      </c>
      <c r="D2" s="171"/>
      <c r="E2" s="171"/>
      <c r="F2" s="172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/>
      <c r="D4" s="92" t="s">
        <v>1</v>
      </c>
      <c r="E4" s="93" t="s">
        <v>2</v>
      </c>
      <c r="F4" s="133" t="s">
        <v>3</v>
      </c>
      <c r="G4" s="133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1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1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1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1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1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3" t="s">
        <v>26</v>
      </c>
      <c r="D11" s="154">
        <v>0.75</v>
      </c>
      <c r="E11" s="145">
        <v>0.55000000000000004</v>
      </c>
      <c r="F11" s="155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5">
        <v>1</v>
      </c>
      <c r="Q11" s="146">
        <v>4.41</v>
      </c>
      <c r="R11" s="147">
        <v>0</v>
      </c>
      <c r="S11" s="148">
        <v>7.0000000000000007E-2</v>
      </c>
      <c r="T11" s="48"/>
    </row>
    <row r="12" spans="2:22" hidden="1" x14ac:dyDescent="0.35">
      <c r="B12" s="89"/>
      <c r="C12" s="153" t="s">
        <v>28</v>
      </c>
      <c r="D12" s="154">
        <v>0.75</v>
      </c>
      <c r="E12" s="145">
        <v>0.44</v>
      </c>
      <c r="F12" s="155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5">
        <v>1</v>
      </c>
      <c r="Q12" s="146">
        <v>0</v>
      </c>
      <c r="R12" s="147">
        <v>0</v>
      </c>
      <c r="S12" s="148">
        <v>0</v>
      </c>
      <c r="T12" s="48"/>
    </row>
    <row r="13" spans="2:22" hidden="1" x14ac:dyDescent="0.35">
      <c r="B13" s="89"/>
      <c r="C13" s="153" t="s">
        <v>30</v>
      </c>
      <c r="D13" s="154">
        <v>0.73</v>
      </c>
      <c r="E13" s="145">
        <v>1</v>
      </c>
      <c r="F13" s="155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5">
        <v>1</v>
      </c>
      <c r="Q13" s="146">
        <v>3.8</v>
      </c>
      <c r="R13" s="147">
        <v>0</v>
      </c>
      <c r="S13" s="148">
        <v>0</v>
      </c>
      <c r="T13" s="48"/>
    </row>
    <row r="14" spans="2:22" ht="15" hidden="1" thickBot="1" x14ac:dyDescent="0.4">
      <c r="B14" s="89"/>
      <c r="C14" s="156" t="s">
        <v>32</v>
      </c>
      <c r="D14" s="157">
        <v>1</v>
      </c>
      <c r="E14" s="149">
        <v>0.5</v>
      </c>
      <c r="F14" s="15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9">
        <v>0.5</v>
      </c>
      <c r="Q14" s="150">
        <v>0</v>
      </c>
      <c r="R14" s="151">
        <v>0</v>
      </c>
      <c r="S14" s="152">
        <v>0</v>
      </c>
      <c r="T14" s="48"/>
    </row>
    <row r="15" spans="2:22" ht="15" hidden="1" thickBot="1" x14ac:dyDescent="0.4">
      <c r="B15" s="89"/>
      <c r="C15" s="153" t="s">
        <v>33</v>
      </c>
      <c r="D15" s="159">
        <v>1</v>
      </c>
      <c r="E15" s="160">
        <v>0.33</v>
      </c>
      <c r="F15" s="161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3" t="s">
        <v>34</v>
      </c>
      <c r="D16" s="154">
        <v>1</v>
      </c>
      <c r="E16" s="145">
        <v>0.27800000000000002</v>
      </c>
      <c r="F16" s="162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3" t="s">
        <v>36</v>
      </c>
      <c r="D17" s="154">
        <v>0.5</v>
      </c>
      <c r="E17" s="145">
        <v>1</v>
      </c>
      <c r="F17" s="162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7"/>
      <c r="E21" s="168"/>
      <c r="F21" s="169"/>
    </row>
    <row r="22" spans="2:20" ht="15" thickBot="1" x14ac:dyDescent="0.4">
      <c r="C22" s="85" t="s">
        <v>41</v>
      </c>
      <c r="D22" s="142" t="s">
        <v>4</v>
      </c>
      <c r="E22" s="124">
        <f>IF(D22=$K$4,(VLOOKUP(D24,$C$5:$F$17,2,FALSE)),(VLOOKUP(D24,$C$5:$F$17,4,FALSE)))</f>
        <v>1</v>
      </c>
      <c r="F22" s="138">
        <v>0</v>
      </c>
    </row>
    <row r="23" spans="2:20" x14ac:dyDescent="0.35">
      <c r="C23" s="86" t="s">
        <v>42</v>
      </c>
      <c r="D23" s="143" t="s">
        <v>43</v>
      </c>
      <c r="E23" s="126"/>
      <c r="F23" s="138"/>
      <c r="H23" s="163" t="s">
        <v>44</v>
      </c>
      <c r="I23" s="164"/>
      <c r="J23" s="116" t="s">
        <v>45</v>
      </c>
    </row>
    <row r="24" spans="2:20" ht="15" thickBot="1" x14ac:dyDescent="0.4">
      <c r="C24" s="85" t="s">
        <v>46</v>
      </c>
      <c r="D24" s="144" t="s">
        <v>10</v>
      </c>
      <c r="E24" s="112">
        <f>VLOOKUP(D24,$C$4:$F$17,3,FALSE)</f>
        <v>0.3</v>
      </c>
      <c r="F24" s="131">
        <f>(F22-F23)*E24*E22</f>
        <v>0</v>
      </c>
      <c r="H24" s="165"/>
      <c r="I24" s="166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10.8</v>
      </c>
      <c r="F28" s="138">
        <v>4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30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1062.295081967213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119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5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2023-11-01T09:56:07Z</dcterms:modified>
  <cp:category/>
  <cp:contentStatus/>
</cp:coreProperties>
</file>