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010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12" i="2"/>
  <c r="J28" i="2" l="1"/>
  <c r="I12" i="2"/>
  <c r="P12" i="2" l="1"/>
  <c r="B8" i="2"/>
  <c r="B9" i="2" s="1"/>
  <c r="B13" i="2" s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R4" i="2"/>
  <c r="M3" i="2"/>
  <c r="J2" i="2"/>
  <c r="L13" i="2" l="1"/>
  <c r="L14" i="2" s="1"/>
  <c r="L16" i="2" s="1"/>
  <c r="L18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E13" i="2"/>
  <c r="F16" i="2"/>
  <c r="F14" i="2"/>
  <c r="E9" i="2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<sst xmlns="http://schemas.openxmlformats.org/spreadsheetml/2006/main" count="58" uniqueCount="38">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</sst>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164" fontId="5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43" fontId="3" fillId="0" borderId="0" xfId="0" applyNumberFormat="1" applyFont="1"/>
    <xf numFmtId="43" fontId="0" fillId="0" borderId="0" xfId="1" applyFont="1" applyFill="1"/>
    <xf numFmtId="168" fontId="0" fillId="4" borderId="1" xfId="1" applyNumberFormat="1" applyFont="1" applyFill="1" applyBorder="1"/>
    <xf numFmtId="168" fontId="3" fillId="0" borderId="0" xfId="0" applyNumberFormat="1" applyFont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>
        <row r="12">
          <cell r="F12">
            <v>5.61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2" zoomScale="85" zoomScaleNormal="85" workbookViewId="0">
      <selection activeCell="J7" sqref="J7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50000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6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</v>
      </c>
      <c r="K5" s="6" t="s">
        <v>8</v>
      </c>
      <c r="L5" s="46">
        <f>365*0.78</f>
        <v>284.7</v>
      </c>
      <c r="O5" s="6" t="s">
        <v>8</v>
      </c>
      <c r="P5" s="10">
        <v>0</v>
      </c>
    </row>
    <row r="6" spans="1:20" x14ac:dyDescent="0.25">
      <c r="A6" s="6" t="s">
        <v>9</v>
      </c>
      <c r="B6" s="11"/>
      <c r="C6" s="11"/>
      <c r="D6" s="11"/>
      <c r="E6" s="11"/>
      <c r="F6" s="11"/>
      <c r="G6" s="11"/>
      <c r="H6" s="11"/>
      <c r="I6" s="12">
        <v>0</v>
      </c>
      <c r="J6" t="s">
        <v>10</v>
      </c>
      <c r="K6" s="6" t="s">
        <v>11</v>
      </c>
      <c r="L6" s="12">
        <v>50</v>
      </c>
      <c r="M6" t="s">
        <v>12</v>
      </c>
      <c r="O6" s="6" t="s">
        <v>9</v>
      </c>
      <c r="P6" s="13">
        <v>0</v>
      </c>
    </row>
    <row r="7" spans="1:20" x14ac:dyDescent="0.25">
      <c r="A7" s="6" t="s">
        <v>13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K7" s="6" t="s">
        <v>14</v>
      </c>
      <c r="L7" s="14">
        <f>L6*L5*1000</f>
        <v>14235000</v>
      </c>
      <c r="O7" s="6" t="s">
        <v>15</v>
      </c>
      <c r="P7" s="14">
        <f t="shared" ref="P7" si="1">P6*P5*1000</f>
        <v>0</v>
      </c>
    </row>
    <row r="8" spans="1:20" ht="15.75" thickBot="1" x14ac:dyDescent="0.3">
      <c r="A8" s="6" t="s">
        <v>16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0</v>
      </c>
      <c r="K8" s="6" t="s">
        <v>17</v>
      </c>
      <c r="L8" s="16">
        <f>+L7*L4</f>
        <v>16654949.999999998</v>
      </c>
      <c r="O8" s="6" t="s">
        <v>18</v>
      </c>
      <c r="P8" s="16">
        <f>+P7*P4*5.8</f>
        <v>0</v>
      </c>
    </row>
    <row r="9" spans="1:20" ht="15.75" thickTop="1" x14ac:dyDescent="0.25">
      <c r="A9" s="6" t="s">
        <v>19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0</v>
      </c>
      <c r="J9" t="s">
        <v>20</v>
      </c>
      <c r="K9" s="6" t="s">
        <v>21</v>
      </c>
      <c r="L9" s="19">
        <f>-L8*0.07</f>
        <v>-1165846.5</v>
      </c>
      <c r="M9" t="s">
        <v>22</v>
      </c>
      <c r="O9" s="6" t="s">
        <v>19</v>
      </c>
      <c r="P9" s="19">
        <f>-P8*0.07</f>
        <v>0</v>
      </c>
      <c r="T9" s="20"/>
    </row>
    <row r="10" spans="1:20" x14ac:dyDescent="0.25">
      <c r="A10" s="6" t="s">
        <v>23</v>
      </c>
      <c r="B10" s="17"/>
      <c r="C10" s="17"/>
      <c r="D10" s="17"/>
      <c r="E10" s="17"/>
      <c r="F10" s="17"/>
      <c r="G10" s="17"/>
      <c r="H10" s="18"/>
      <c r="I10" s="17">
        <v>0</v>
      </c>
      <c r="K10" s="6" t="s">
        <v>23</v>
      </c>
      <c r="L10" s="17">
        <v>0</v>
      </c>
      <c r="O10" s="6" t="s">
        <v>24</v>
      </c>
      <c r="P10" s="17"/>
    </row>
    <row r="11" spans="1:20" x14ac:dyDescent="0.25">
      <c r="A11" s="6" t="s">
        <v>25</v>
      </c>
      <c r="B11" s="17"/>
      <c r="C11" s="17"/>
      <c r="D11" s="17"/>
      <c r="E11" s="17"/>
      <c r="F11" s="17"/>
      <c r="G11" s="17"/>
      <c r="H11" s="18"/>
      <c r="I11" s="17"/>
      <c r="K11" s="6" t="s">
        <v>25</v>
      </c>
      <c r="L11" s="17"/>
      <c r="O11" s="6" t="s">
        <v>25</v>
      </c>
      <c r="P11" s="17"/>
    </row>
    <row r="12" spans="1:20" x14ac:dyDescent="0.25">
      <c r="A12" s="6" t="s">
        <v>26</v>
      </c>
      <c r="B12" s="17"/>
      <c r="C12" s="17"/>
      <c r="D12" s="17"/>
      <c r="E12" s="17"/>
      <c r="F12" s="17"/>
      <c r="G12" s="17"/>
      <c r="H12" s="18"/>
      <c r="I12" s="17">
        <f>-I6*I5*4196.3</f>
        <v>0</v>
      </c>
      <c r="J12" t="s">
        <v>27</v>
      </c>
      <c r="K12" s="6" t="s">
        <v>26</v>
      </c>
      <c r="L12" s="17">
        <f>-L6*L5*(4196.3/5.8)</f>
        <v>-10299022.5</v>
      </c>
      <c r="M12" t="s">
        <v>28</v>
      </c>
      <c r="O12" s="6" t="s">
        <v>26</v>
      </c>
      <c r="P12" s="17">
        <f>-P6*P5*2706</f>
        <v>0</v>
      </c>
    </row>
    <row r="13" spans="1:20" x14ac:dyDescent="0.25">
      <c r="A13" s="6" t="s">
        <v>29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0</v>
      </c>
      <c r="K13" s="6" t="s">
        <v>29</v>
      </c>
      <c r="L13" s="21">
        <f>+L8+L9+L10+L11+L12</f>
        <v>5190080.9999999981</v>
      </c>
      <c r="O13" s="6" t="s">
        <v>29</v>
      </c>
      <c r="P13" s="21">
        <f>+P8+P9+P10+P11+P12</f>
        <v>0</v>
      </c>
    </row>
    <row r="14" spans="1:20" x14ac:dyDescent="0.25">
      <c r="A14" s="6" t="s">
        <v>30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0</v>
      </c>
      <c r="J14" t="s">
        <v>31</v>
      </c>
      <c r="K14" s="6" t="s">
        <v>30</v>
      </c>
      <c r="L14" s="17">
        <f>-L13*0.3</f>
        <v>-1557024.2999999993</v>
      </c>
      <c r="M14" t="s">
        <v>32</v>
      </c>
      <c r="O14" s="6" t="s">
        <v>30</v>
      </c>
      <c r="P14" s="17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33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0</v>
      </c>
      <c r="K16" s="26" t="s">
        <v>33</v>
      </c>
      <c r="L16" s="15">
        <f t="shared" ref="L16" si="7">+L13+L14</f>
        <v>3633056.6999999988</v>
      </c>
      <c r="O16" s="26" t="s">
        <v>33</v>
      </c>
      <c r="P16" s="15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8">
        <f>I16-I12</f>
        <v>0</v>
      </c>
      <c r="K18" t="s">
        <v>35</v>
      </c>
      <c r="L18" s="28">
        <f>L16-L12</f>
        <v>13932079.199999999</v>
      </c>
      <c r="O18" t="s">
        <v>35</v>
      </c>
      <c r="P18" s="28">
        <f>P16-P12</f>
        <v>0</v>
      </c>
      <c r="Q18" t="s">
        <v>36</v>
      </c>
    </row>
    <row r="19" spans="1:17" ht="15.75" thickTop="1" x14ac:dyDescent="0.25">
      <c r="A19" t="s">
        <v>37</v>
      </c>
      <c r="I19" s="44">
        <f>I18*0.3</f>
        <v>0</v>
      </c>
      <c r="K19" t="s">
        <v>37</v>
      </c>
      <c r="L19" s="47">
        <f>L18*0.3</f>
        <v>4179623.76</v>
      </c>
    </row>
    <row r="21" spans="1:17" x14ac:dyDescent="0.25">
      <c r="A21" s="29"/>
      <c r="B21" s="30"/>
      <c r="C21" s="30"/>
      <c r="D21" s="30"/>
      <c r="E21" s="30"/>
      <c r="F21" s="30"/>
      <c r="G21" s="30"/>
      <c r="H21" s="30"/>
      <c r="I21" s="31"/>
      <c r="L21" s="31"/>
      <c r="P21" s="31">
        <f>P18*10/3</f>
        <v>0</v>
      </c>
    </row>
    <row r="22" spans="1:17" x14ac:dyDescent="0.25">
      <c r="A22" s="29"/>
      <c r="B22" s="29">
        <v>2014</v>
      </c>
      <c r="C22" s="29"/>
      <c r="D22" s="29"/>
      <c r="E22" s="29"/>
      <c r="F22" s="29"/>
      <c r="G22" s="29"/>
      <c r="H22" s="29"/>
      <c r="I22" s="29"/>
    </row>
    <row r="23" spans="1:17" s="29" customFormat="1" x14ac:dyDescent="0.25">
      <c r="B23" s="29">
        <v>2015</v>
      </c>
      <c r="I23" s="45">
        <v>636913.95822661929</v>
      </c>
      <c r="J23"/>
      <c r="K23"/>
      <c r="O23"/>
    </row>
    <row r="24" spans="1:17" s="29" customFormat="1" x14ac:dyDescent="0.25">
      <c r="A24" s="32"/>
      <c r="J24"/>
      <c r="K24" s="33"/>
      <c r="O24"/>
      <c r="P24" s="34"/>
    </row>
    <row r="25" spans="1:17" s="29" customFormat="1" x14ac:dyDescent="0.25">
      <c r="I25" s="35"/>
      <c r="J25" s="36"/>
      <c r="K25" s="37"/>
      <c r="L25" s="38"/>
      <c r="O25"/>
    </row>
    <row r="26" spans="1:17" s="29" customFormat="1" x14ac:dyDescent="0.25">
      <c r="I26" s="34"/>
      <c r="J26" s="4"/>
      <c r="K26" s="39"/>
      <c r="O26"/>
    </row>
    <row r="27" spans="1:17" s="29" customFormat="1" x14ac:dyDescent="0.25">
      <c r="I27" s="35"/>
      <c r="J27" s="4"/>
      <c r="K27" s="39"/>
      <c r="O27"/>
    </row>
    <row r="28" spans="1:17" s="29" customFormat="1" x14ac:dyDescent="0.25">
      <c r="I28" s="34"/>
      <c r="J28">
        <f>109*600</f>
        <v>65400</v>
      </c>
      <c r="K28"/>
      <c r="O28"/>
    </row>
    <row r="29" spans="1:17" s="29" customFormat="1" x14ac:dyDescent="0.25">
      <c r="J29" s="40"/>
      <c r="K29"/>
      <c r="O29"/>
    </row>
    <row r="30" spans="1:17" s="29" customFormat="1" x14ac:dyDescent="0.25">
      <c r="J30"/>
      <c r="K30"/>
      <c r="O30"/>
    </row>
    <row r="31" spans="1:17" s="29" customFormat="1" x14ac:dyDescent="0.25">
      <c r="I31" s="35"/>
      <c r="J31" s="41"/>
      <c r="K31" s="36"/>
      <c r="L31" s="35"/>
      <c r="M31" s="42"/>
      <c r="O31"/>
    </row>
    <row r="32" spans="1:17" s="29" customFormat="1" x14ac:dyDescent="0.25">
      <c r="I32" s="35"/>
      <c r="J32" s="40"/>
      <c r="K32" s="36"/>
      <c r="L32" s="35"/>
      <c r="M32" s="42"/>
      <c r="O32"/>
    </row>
    <row r="33" spans="1:15" s="29" customFormat="1" x14ac:dyDescent="0.25">
      <c r="I33" s="43"/>
      <c r="J33" s="43"/>
      <c r="K33" s="36"/>
      <c r="L33" s="35"/>
      <c r="M33" s="42"/>
      <c r="O33"/>
    </row>
    <row r="34" spans="1:15" s="29" customFormat="1" x14ac:dyDescent="0.25">
      <c r="I34" s="34"/>
      <c r="J34" s="34"/>
      <c r="K34" s="34"/>
      <c r="L34" s="34"/>
      <c r="M34" s="42"/>
      <c r="O34"/>
    </row>
    <row r="35" spans="1:15" s="29" customFormat="1" x14ac:dyDescent="0.25">
      <c r="J35"/>
      <c r="K35"/>
      <c r="O35"/>
    </row>
    <row r="36" spans="1:15" s="29" customFormat="1" x14ac:dyDescent="0.25">
      <c r="J36"/>
      <c r="K36"/>
      <c r="O36"/>
    </row>
    <row r="37" spans="1:15" s="29" customFormat="1" x14ac:dyDescent="0.25">
      <c r="J37"/>
      <c r="K37"/>
      <c r="O37"/>
    </row>
    <row r="38" spans="1:15" s="29" customFormat="1" x14ac:dyDescent="0.25">
      <c r="J38"/>
      <c r="K38"/>
      <c r="O38"/>
    </row>
    <row r="39" spans="1:15" s="29" customFormat="1" x14ac:dyDescent="0.25">
      <c r="J39"/>
      <c r="K39"/>
      <c r="O39"/>
    </row>
    <row r="40" spans="1:15" s="29" customFormat="1" x14ac:dyDescent="0.25">
      <c r="J40"/>
      <c r="K40"/>
      <c r="O40"/>
    </row>
    <row r="41" spans="1:15" s="29" customFormat="1" x14ac:dyDescent="0.25">
      <c r="J41"/>
      <c r="K41"/>
      <c r="O41"/>
    </row>
    <row r="42" spans="1:15" s="29" customFormat="1" x14ac:dyDescent="0.25">
      <c r="J42"/>
      <c r="K42"/>
      <c r="O42"/>
    </row>
    <row r="43" spans="1:15" s="29" customFormat="1" x14ac:dyDescent="0.25">
      <c r="J43"/>
      <c r="K43"/>
      <c r="O43"/>
    </row>
    <row r="44" spans="1:15" s="29" customFormat="1" x14ac:dyDescent="0.25">
      <c r="J44"/>
      <c r="K44"/>
      <c r="O44"/>
    </row>
    <row r="45" spans="1:15" s="29" customFormat="1" x14ac:dyDescent="0.25">
      <c r="J45"/>
      <c r="K45"/>
      <c r="O45"/>
    </row>
    <row r="46" spans="1:15" s="29" customFormat="1" x14ac:dyDescent="0.25">
      <c r="J46"/>
      <c r="K46"/>
      <c r="O46"/>
    </row>
    <row r="47" spans="1:15" s="29" customFormat="1" x14ac:dyDescent="0.25">
      <c r="J47"/>
      <c r="K47"/>
      <c r="O47"/>
    </row>
    <row r="48" spans="1:15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15" s="29" customFormat="1" x14ac:dyDescent="0.25">
      <c r="J49"/>
      <c r="K49"/>
      <c r="O49"/>
    </row>
    <row r="50" spans="1:15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15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15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15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15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5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5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5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15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15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2017-03-15T02:43:18Z</dcterms:created>
  <dcterms:modified xsi:type="dcterms:W3CDTF">2018-02-21T23:59:59Z</dcterms:modified>
</cp:coreProperties>
</file>