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29F3C27B-10E1-4D59-B8BF-8CD3C2355B86}" xr6:coauthVersionLast="47" xr6:coauthVersionMax="47" xr10:uidLastSave="{00000000-0000-0000-0000-000000000000}"/>
  <bookViews>
    <workbookView xWindow="-98" yWindow="-98" windowWidth="19396" windowHeight="10276" activeTab="1" xr2:uid="{475D5EBA-D112-40E5-A330-522F139B372E}"/>
  </bookViews>
  <sheets>
    <sheet name="SPARES FOR SERVICING" sheetId="1" r:id="rId1"/>
    <sheet name="SAVING ON CONDITION MONITO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2" l="1"/>
  <c r="G33" i="2"/>
  <c r="G26" i="2"/>
  <c r="G25" i="2"/>
  <c r="G24" i="2"/>
  <c r="G20" i="2"/>
  <c r="G19" i="2"/>
  <c r="G18" i="2"/>
  <c r="G13" i="2"/>
  <c r="G12" i="2"/>
  <c r="G11" i="2"/>
  <c r="G6" i="2"/>
  <c r="G5" i="2"/>
  <c r="G4" i="2"/>
  <c r="G22" i="2" l="1"/>
  <c r="G8" i="2"/>
  <c r="G15" i="2"/>
  <c r="F26" i="1" l="1"/>
  <c r="F25" i="1"/>
  <c r="F24" i="1"/>
  <c r="F23" i="1"/>
  <c r="F22" i="1"/>
  <c r="F21" i="1"/>
  <c r="F20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<sst xmlns="http://schemas.openxmlformats.org/spreadsheetml/2006/main" count="154" uniqueCount="87">
  <si>
    <t>S/N</t>
  </si>
  <si>
    <t>IA SUSTATION</t>
  </si>
  <si>
    <t>GENERATORS/CAPACITY</t>
  </si>
  <si>
    <t>MATERIAL REQUIREMENT FOR SERVICING</t>
  </si>
  <si>
    <t>RH DIFFERENCE</t>
  </si>
  <si>
    <t>SERVICING BASE ON 250RH</t>
  </si>
  <si>
    <t xml:space="preserve">SERVICING BASE ON CONDITION MONITORING </t>
  </si>
  <si>
    <t>REMARK</t>
  </si>
  <si>
    <t>SUBSTATION.1</t>
  </si>
  <si>
    <t>GEN1.1690KVA(D3516)</t>
  </si>
  <si>
    <t>OIL F.IR-0746,FUEL F.IR-0749,AIR F.8N-6309,2DRUMS RIMULAXW40</t>
  </si>
  <si>
    <t>NOT DUE</t>
  </si>
  <si>
    <t>GEN2.1100KVA(C32)</t>
  </si>
  <si>
    <t>OIL F.IR-0746,FUEL F.IR-0749,AIR F.287-1530&amp;269-7041,1.5DRUMS RIMULAXW40</t>
  </si>
  <si>
    <t>SUBSTATION.2</t>
  </si>
  <si>
    <t>GEN1.2000KVA(D3516)</t>
  </si>
  <si>
    <t>OIL F.IR-0746,FUEL F.IR-0749,AIR F208-9065208-9066,2DRUMS RIMULAXW40</t>
  </si>
  <si>
    <t>GEN2.1500KVA(D3512)</t>
  </si>
  <si>
    <t>OIL F.IR-0746,FUEL F.IR-0749,AIR F.8N-3378,2DRUMS RIMULAXW40</t>
  </si>
  <si>
    <t>SUBSTATION.4</t>
  </si>
  <si>
    <t>GEN1.1000KVA(D3508)</t>
  </si>
  <si>
    <t>OIL F.IR-0746,FUEL F.IR-0749,AIR 287-1530&amp;269-7041,1.5DRUMS RIMULAXW40</t>
  </si>
  <si>
    <t>GEN2.500KVA(D3412)</t>
  </si>
  <si>
    <t>OIL F.IR-0726,FUEL F.IR-0716,AIR F.8N-6309,1DRUM RIMULXW40</t>
  </si>
  <si>
    <t>SUBSTATION.5</t>
  </si>
  <si>
    <t>GEN1.725KVA(D3412)</t>
  </si>
  <si>
    <t>OIL F.IR-0726,FUEL F.IR-0716,AIR F.142-1339,1DRUM RIMULXW40</t>
  </si>
  <si>
    <t>GEN2.810KVA(D3412)</t>
  </si>
  <si>
    <t>OIL F.IR-0726,FUEL F.IR-0716,AIR F.974-1996,1DRUM RIMULXW40</t>
  </si>
  <si>
    <t>SUBSTATION.6</t>
  </si>
  <si>
    <t>GEN1.500KVA(D3412)</t>
  </si>
  <si>
    <t>SUBSTATION.7</t>
  </si>
  <si>
    <t>GEN1.1500KVA(D3512)</t>
  </si>
  <si>
    <t>GEN2.1825KVA(D3516)</t>
  </si>
  <si>
    <t>OIL F.IR-0746,FUEL F.IR-0749,AIR F.4P-0710,2DRUMS RIMULAXW40</t>
  </si>
  <si>
    <t>GEN3.1100KVA(C32)</t>
  </si>
  <si>
    <t>DUE</t>
  </si>
  <si>
    <t>SUBSTATION.8</t>
  </si>
  <si>
    <t>OIL F.IR-0746,FUEL F.IR-0749,AIR F.IF-0710,2DRUMS RIMULAXW40</t>
  </si>
  <si>
    <t>GEN2.1275KVA(D3512)</t>
  </si>
  <si>
    <t>OIL F.IR-0746,FUEL F.IR-0749,AIR F.4P-0710,1.5DRUMS RIMULAXW40</t>
  </si>
  <si>
    <t>GEN3.2000KVA(D3516)</t>
  </si>
  <si>
    <t>OIL F.IR-0746,FUEL F.IR-0749,AIR F.IF-0710,1.5DRUMS RIMULAXW40</t>
  </si>
  <si>
    <t xml:space="preserve">D3508 OIL FILTER </t>
  </si>
  <si>
    <t>PART NO. 1R-0726</t>
  </si>
  <si>
    <t>PART NO. 1R-0756.</t>
  </si>
  <si>
    <t>D3412 FUEL FILTERS</t>
  </si>
  <si>
    <t>PART NO. 1R-0749.</t>
  </si>
  <si>
    <t xml:space="preserve">D3412 OIL FILTERS </t>
  </si>
  <si>
    <t>PART NO.1R-0716.</t>
  </si>
  <si>
    <t>D3508 AIR FILTERS</t>
  </si>
  <si>
    <t>PART NO. 8N-6309.</t>
  </si>
  <si>
    <t xml:space="preserve"> 4P-0710</t>
  </si>
  <si>
    <t>LUBE OIL  FOR SERVICING.</t>
  </si>
  <si>
    <t>11 drum</t>
  </si>
  <si>
    <t>AUGUST 1ST 2024</t>
  </si>
  <si>
    <t>AUGUST 31ST 2024</t>
  </si>
  <si>
    <t xml:space="preserve"> DUE</t>
  </si>
  <si>
    <t>RA SERVICING MATERIALS FOR AUGUST 2024</t>
  </si>
  <si>
    <t>PAT NO.</t>
  </si>
  <si>
    <t>QTY</t>
  </si>
  <si>
    <t>AMOUNT</t>
  </si>
  <si>
    <t>Oil filter</t>
  </si>
  <si>
    <t>1R-0726</t>
  </si>
  <si>
    <t>Fuel filter</t>
  </si>
  <si>
    <t>1R-0749</t>
  </si>
  <si>
    <t>Air filter</t>
  </si>
  <si>
    <t>8N-6309</t>
  </si>
  <si>
    <t xml:space="preserve">Rimula Oil </t>
  </si>
  <si>
    <t>XW40</t>
  </si>
  <si>
    <t>SUB. 1 GEN 2</t>
  </si>
  <si>
    <t>1R-1808</t>
  </si>
  <si>
    <t>1R-7055</t>
  </si>
  <si>
    <t>208-9065</t>
  </si>
  <si>
    <t>Sub.2 Gen 2</t>
  </si>
  <si>
    <t>UNIT PRICE</t>
  </si>
  <si>
    <t>AMOUNT ($)</t>
  </si>
  <si>
    <t>Sub. 7 Gen 3</t>
  </si>
  <si>
    <t>IA SAVINGS</t>
  </si>
  <si>
    <t>RA SAVINGS</t>
  </si>
  <si>
    <t xml:space="preserve">COST SAVINGS ON SPARES AND LUBRICATION FOR THE MONTH OF AUGUST  IA </t>
  </si>
  <si>
    <t>AMOUNT (#)</t>
  </si>
  <si>
    <t>Sub.5 Gen 1</t>
  </si>
  <si>
    <t>AUGUST 2024 IA COST SAVING AS A RESULT OF OEM/ CONDITION MONITORING</t>
  </si>
  <si>
    <t>JULY 2024 Report/Warning</t>
  </si>
  <si>
    <t>NAIRA (#)</t>
  </si>
  <si>
    <t>DOLLAR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</si>
</sst>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wrapText="1"/>
    </xf>
    <xf numFmtId="0" fontId="4" fillId="7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wrapText="1"/>
    </xf>
    <xf numFmtId="0" fontId="4" fillId="8" borderId="6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wrapText="1"/>
    </xf>
    <xf numFmtId="0" fontId="4" fillId="9" borderId="6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wrapText="1"/>
    </xf>
    <xf numFmtId="0" fontId="0" fillId="0" borderId="15" xfId="0" applyBorder="1" applyAlignment="1">
      <alignment vertical="center"/>
    </xf>
    <xf numFmtId="0" fontId="0" fillId="0" borderId="15" xfId="0" applyBorder="1"/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horizontal="center"/>
    </xf>
    <xf numFmtId="3" fontId="2" fillId="0" borderId="21" xfId="0" applyNumberFormat="1" applyFont="1" applyBorder="1" applyAlignment="1">
      <alignment horizontal="right"/>
    </xf>
    <xf numFmtId="43" fontId="2" fillId="0" borderId="10" xfId="1" applyFont="1" applyBorder="1"/>
    <xf numFmtId="0" fontId="2" fillId="0" borderId="23" xfId="0" applyFont="1" applyBorder="1" applyAlignment="1">
      <alignment vertical="center"/>
    </xf>
    <xf numFmtId="0" fontId="2" fillId="0" borderId="13" xfId="0" applyFont="1" applyBorder="1" applyAlignment="1">
      <alignment horizontal="center"/>
    </xf>
    <xf numFmtId="3" fontId="2" fillId="0" borderId="24" xfId="0" applyNumberFormat="1" applyFont="1" applyBorder="1" applyAlignment="1">
      <alignment horizontal="right"/>
    </xf>
    <xf numFmtId="43" fontId="2" fillId="0" borderId="6" xfId="1" applyFont="1" applyBorder="1"/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horizontal="center"/>
    </xf>
    <xf numFmtId="164" fontId="2" fillId="0" borderId="28" xfId="1" applyNumberFormat="1" applyFont="1" applyBorder="1" applyAlignment="1">
      <alignment horizontal="right" vertical="center"/>
    </xf>
    <xf numFmtId="3" fontId="2" fillId="0" borderId="28" xfId="0" applyNumberFormat="1" applyFont="1" applyBorder="1" applyAlignment="1">
      <alignment horizontal="right"/>
    </xf>
    <xf numFmtId="4" fontId="2" fillId="0" borderId="24" xfId="0" applyNumberFormat="1" applyFont="1" applyBorder="1" applyAlignment="1">
      <alignment horizontal="right"/>
    </xf>
    <xf numFmtId="43" fontId="2" fillId="5" borderId="6" xfId="1" applyFont="1" applyFill="1" applyBorder="1"/>
    <xf numFmtId="0" fontId="0" fillId="0" borderId="27" xfId="0" applyBorder="1" applyAlignment="1">
      <alignment horizontal="center"/>
    </xf>
    <xf numFmtId="3" fontId="0" fillId="0" borderId="29" xfId="0" applyNumberFormat="1" applyBorder="1"/>
    <xf numFmtId="43" fontId="2" fillId="2" borderId="18" xfId="0" applyNumberFormat="1" applyFont="1" applyFill="1" applyBorder="1"/>
    <xf numFmtId="0" fontId="0" fillId="0" borderId="30" xfId="0" applyBorder="1" applyAlignment="1">
      <alignment horizontal="center"/>
    </xf>
    <xf numFmtId="0" fontId="0" fillId="0" borderId="31" xfId="0" applyBorder="1"/>
    <xf numFmtId="0" fontId="3" fillId="0" borderId="6" xfId="0" applyFont="1" applyBorder="1" applyAlignment="1">
      <alignment horizontal="center" vertical="center"/>
    </xf>
    <xf numFmtId="0" fontId="0" fillId="0" borderId="6" xfId="0" applyBorder="1"/>
    <xf numFmtId="0" fontId="0" fillId="3" borderId="6" xfId="0" applyFill="1" applyBorder="1" applyAlignment="1">
      <alignment horizontal="right" vertical="center"/>
    </xf>
    <xf numFmtId="0" fontId="4" fillId="3" borderId="6" xfId="0" applyFont="1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43" fontId="2" fillId="3" borderId="0" xfId="0" applyNumberFormat="1" applyFont="1" applyFill="1" applyAlignment="1">
      <alignment horizontal="center" vertical="center"/>
    </xf>
    <xf numFmtId="0" fontId="2" fillId="3" borderId="6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5" fillId="0" borderId="36" xfId="0" applyFont="1" applyBorder="1" applyAlignment="1">
      <alignment horizontal="center"/>
    </xf>
    <xf numFmtId="43" fontId="6" fillId="0" borderId="10" xfId="1" applyFont="1" applyBorder="1" applyAlignment="1">
      <alignment horizontal="center"/>
    </xf>
    <xf numFmtId="43" fontId="6" fillId="0" borderId="10" xfId="1" applyFont="1" applyBorder="1"/>
    <xf numFmtId="43" fontId="6" fillId="0" borderId="37" xfId="1" applyFont="1" applyBorder="1"/>
    <xf numFmtId="0" fontId="5" fillId="0" borderId="38" xfId="0" applyFont="1" applyBorder="1" applyAlignment="1">
      <alignment horizontal="center"/>
    </xf>
    <xf numFmtId="43" fontId="6" fillId="0" borderId="6" xfId="1" applyFont="1" applyBorder="1" applyAlignment="1">
      <alignment horizontal="center"/>
    </xf>
    <xf numFmtId="43" fontId="6" fillId="0" borderId="6" xfId="1" applyFont="1" applyBorder="1"/>
    <xf numFmtId="43" fontId="6" fillId="0" borderId="8" xfId="1" applyFont="1" applyBorder="1"/>
    <xf numFmtId="43" fontId="6" fillId="0" borderId="5" xfId="1" applyFont="1" applyBorder="1"/>
    <xf numFmtId="43" fontId="6" fillId="0" borderId="39" xfId="1" applyFont="1" applyBorder="1"/>
    <xf numFmtId="43" fontId="6" fillId="0" borderId="7" xfId="1" applyFont="1" applyBorder="1"/>
    <xf numFmtId="0" fontId="5" fillId="0" borderId="40" xfId="0" applyFont="1" applyBorder="1" applyAlignment="1">
      <alignment horizontal="center"/>
    </xf>
    <xf numFmtId="43" fontId="6" fillId="0" borderId="5" xfId="1" applyFont="1" applyBorder="1" applyAlignment="1">
      <alignment horizontal="center"/>
    </xf>
    <xf numFmtId="43" fontId="6" fillId="0" borderId="13" xfId="1" applyFont="1" applyBorder="1"/>
    <xf numFmtId="43" fontId="6" fillId="0" borderId="41" xfId="1" applyFont="1" applyBorder="1"/>
    <xf numFmtId="0" fontId="5" fillId="5" borderId="32" xfId="0" applyFont="1" applyFill="1" applyBorder="1" applyAlignment="1">
      <alignment horizontal="center"/>
    </xf>
    <xf numFmtId="43" fontId="5" fillId="5" borderId="27" xfId="1" applyFont="1" applyFill="1" applyBorder="1" applyAlignment="1">
      <alignment horizontal="center"/>
    </xf>
    <xf numFmtId="43" fontId="5" fillId="2" borderId="35" xfId="1" applyFont="1" applyFill="1" applyBorder="1"/>
    <xf numFmtId="43" fontId="5" fillId="2" borderId="29" xfId="1" applyFont="1" applyFill="1" applyBorder="1"/>
    <xf numFmtId="43" fontId="5" fillId="5" borderId="29" xfId="1" applyFont="1" applyFill="1" applyBorder="1" applyAlignment="1">
      <alignment horizontal="center"/>
    </xf>
    <xf numFmtId="43" fontId="5" fillId="2" borderId="42" xfId="1" applyFont="1" applyFill="1" applyBorder="1"/>
    <xf numFmtId="43" fontId="6" fillId="0" borderId="43" xfId="1" applyFont="1" applyBorder="1"/>
    <xf numFmtId="43" fontId="5" fillId="2" borderId="32" xfId="1" applyFont="1" applyFill="1" applyBorder="1"/>
    <xf numFmtId="43" fontId="5" fillId="2" borderId="25" xfId="1" applyFont="1" applyFill="1" applyBorder="1"/>
    <xf numFmtId="0" fontId="5" fillId="0" borderId="44" xfId="0" applyFont="1" applyBorder="1" applyAlignment="1">
      <alignment horizontal="center"/>
    </xf>
    <xf numFmtId="43" fontId="6" fillId="0" borderId="0" xfId="1" applyFont="1" applyBorder="1"/>
    <xf numFmtId="43" fontId="5" fillId="0" borderId="25" xfId="1" applyFont="1" applyBorder="1"/>
    <xf numFmtId="0" fontId="5" fillId="0" borderId="45" xfId="0" applyFont="1" applyBorder="1" applyAlignment="1">
      <alignment horizontal="center"/>
    </xf>
    <xf numFmtId="0" fontId="0" fillId="0" borderId="46" xfId="0" applyBorder="1"/>
    <xf numFmtId="0" fontId="0" fillId="0" borderId="46" xfId="0" applyBorder="1" applyAlignment="1">
      <alignment horizontal="center"/>
    </xf>
    <xf numFmtId="43" fontId="5" fillId="5" borderId="27" xfId="1" applyFont="1" applyFill="1" applyBorder="1"/>
    <xf numFmtId="43" fontId="5" fillId="5" borderId="29" xfId="1" applyFont="1" applyFill="1" applyBorder="1"/>
    <xf numFmtId="43" fontId="8" fillId="2" borderId="32" xfId="0" applyNumberFormat="1" applyFont="1" applyFill="1" applyBorder="1"/>
    <xf numFmtId="43" fontId="8" fillId="2" borderId="25" xfId="0" applyNumberFormat="1" applyFont="1" applyFill="1" applyBorder="1"/>
    <xf numFmtId="0" fontId="7" fillId="2" borderId="7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9" fillId="11" borderId="7" xfId="0" applyFont="1" applyFill="1" applyBorder="1" applyAlignment="1">
      <alignment horizontal="center"/>
    </xf>
    <xf numFmtId="0" fontId="9" fillId="11" borderId="16" xfId="0" applyFont="1" applyFill="1" applyBorder="1" applyAlignment="1">
      <alignment horizontal="center"/>
    </xf>
    <xf numFmtId="0" fontId="9" fillId="11" borderId="1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5" fillId="10" borderId="32" xfId="0" applyFont="1" applyFill="1" applyBorder="1" applyAlignment="1">
      <alignment horizontal="center"/>
    </xf>
    <xf numFmtId="0" fontId="5" fillId="10" borderId="33" xfId="0" applyFont="1" applyFill="1" applyBorder="1" applyAlignment="1">
      <alignment horizontal="center"/>
    </xf>
    <xf numFmtId="0" fontId="5" fillId="10" borderId="34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5" borderId="32" xfId="0" applyFont="1" applyFill="1" applyBorder="1" applyAlignment="1">
      <alignment horizontal="center"/>
    </xf>
    <xf numFmtId="0" fontId="5" fillId="5" borderId="34" xfId="0" applyFont="1" applyFill="1" applyBorder="1" applyAlignment="1">
      <alignment horizontal="center"/>
    </xf>
    <xf numFmtId="0" fontId="5" fillId="5" borderId="45" xfId="0" applyFont="1" applyFill="1" applyBorder="1" applyAlignment="1">
      <alignment horizontal="center"/>
    </xf>
    <xf numFmtId="0" fontId="5" fillId="5" borderId="47" xfId="0" applyFont="1" applyFill="1" applyBorder="1" applyAlignment="1">
      <alignment horizontal="center"/>
    </xf>
    <xf numFmtId="43" fontId="5" fillId="3" borderId="18" xfId="0" applyNumberFormat="1" applyFont="1" applyFill="1" applyBorder="1"/>
    <xf numFmtId="0" fontId="5" fillId="0" borderId="6" xfId="0" applyFont="1" applyBorder="1" applyAlignment="1">
      <alignment horizontal="center"/>
    </xf>
    <xf numFmtId="43" fontId="5" fillId="3" borderId="6" xfId="1" applyFont="1" applyFill="1" applyBorder="1"/>
    <xf numFmtId="43" fontId="5" fillId="0" borderId="6" xfId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1563-BBE1-4BCC-A3B9-3711729B43D9}">
  <dimension ref="A1:T31"/>
  <sheetViews>
    <sheetView topLeftCell="A7" workbookViewId="0">
      <selection activeCell="F6" sqref="F6"/>
    </sheetView>
  </sheetViews>
  <sheetFormatPr defaultRowHeight="14.25" x14ac:dyDescent="0.45"/>
  <cols>
    <col min="1" max="1" width="9.06640625" style="55"/>
    <col min="2" max="2" width="22.33203125" customWidth="1"/>
    <col min="3" max="3" width="24.1328125" customWidth="1"/>
    <col min="4" max="4" width="22.73046875" customWidth="1"/>
    <col min="5" max="5" width="20.59765625" customWidth="1"/>
    <col min="6" max="6" width="21.33203125" customWidth="1"/>
    <col min="7" max="7" width="16.265625" customWidth="1"/>
    <col min="8" max="8" width="18.265625" customWidth="1"/>
    <col min="9" max="9" width="29.1328125" customWidth="1"/>
    <col min="10" max="10" width="19.59765625" style="45" customWidth="1"/>
  </cols>
  <sheetData>
    <row r="1" spans="1:20" ht="19.149999999999999" customHeight="1" x14ac:dyDescent="0.5">
      <c r="A1" s="99" t="s">
        <v>83</v>
      </c>
      <c r="B1" s="100"/>
      <c r="C1" s="100"/>
      <c r="D1" s="100"/>
      <c r="E1" s="100"/>
      <c r="F1" s="100"/>
      <c r="G1" s="100"/>
      <c r="H1" s="100"/>
      <c r="I1" s="100"/>
      <c r="J1" s="101"/>
      <c r="K1" s="52" t="s">
        <v>0</v>
      </c>
      <c r="L1" s="1" t="s">
        <v>1</v>
      </c>
      <c r="M1" s="2" t="s">
        <v>2</v>
      </c>
      <c r="N1" s="3" t="s">
        <v>3</v>
      </c>
      <c r="O1" s="1" t="s">
        <v>55</v>
      </c>
      <c r="P1" s="3" t="s">
        <v>56</v>
      </c>
      <c r="Q1" s="1" t="s">
        <v>4</v>
      </c>
      <c r="R1" s="3" t="s">
        <v>5</v>
      </c>
      <c r="S1" s="4" t="s">
        <v>6</v>
      </c>
      <c r="T1" s="44" t="s">
        <v>7</v>
      </c>
    </row>
    <row r="2" spans="1:20" ht="57" x14ac:dyDescent="0.45">
      <c r="A2" s="118">
        <v>1</v>
      </c>
      <c r="B2" s="120" t="s">
        <v>8</v>
      </c>
      <c r="C2" s="5" t="s">
        <v>9</v>
      </c>
      <c r="D2" s="6" t="s">
        <v>10</v>
      </c>
      <c r="E2" s="60">
        <v>6901</v>
      </c>
      <c r="F2" s="61">
        <v>6973</v>
      </c>
      <c r="G2" s="47">
        <f t="shared" ref="G2:G16" si="0">F2-E2</f>
        <v>72</v>
      </c>
      <c r="H2" s="47" t="s">
        <v>11</v>
      </c>
      <c r="I2" s="48" t="s">
        <v>84</v>
      </c>
      <c r="J2" s="46"/>
    </row>
    <row r="3" spans="1:20" ht="61.25" customHeight="1" x14ac:dyDescent="0.45">
      <c r="A3" s="119"/>
      <c r="B3" s="121"/>
      <c r="C3" s="5" t="s">
        <v>12</v>
      </c>
      <c r="D3" s="6" t="s">
        <v>13</v>
      </c>
      <c r="E3" s="47">
        <v>5105.1000000000004</v>
      </c>
      <c r="F3" s="47">
        <v>6967</v>
      </c>
      <c r="G3" s="47">
        <f t="shared" si="0"/>
        <v>1861.8999999999996</v>
      </c>
      <c r="H3" s="49" t="s">
        <v>57</v>
      </c>
      <c r="I3" s="48" t="s">
        <v>84</v>
      </c>
      <c r="J3" s="50"/>
    </row>
    <row r="4" spans="1:20" ht="57" x14ac:dyDescent="0.45">
      <c r="A4" s="122">
        <v>2</v>
      </c>
      <c r="B4" s="124" t="s">
        <v>14</v>
      </c>
      <c r="C4" s="5" t="s">
        <v>15</v>
      </c>
      <c r="D4" s="6" t="s">
        <v>16</v>
      </c>
      <c r="E4" s="47">
        <v>4923.1000000000004</v>
      </c>
      <c r="F4" s="47">
        <v>4923.1000000000004</v>
      </c>
      <c r="G4" s="47">
        <f t="shared" si="0"/>
        <v>0</v>
      </c>
      <c r="H4" s="47" t="s">
        <v>11</v>
      </c>
      <c r="I4" s="48" t="s">
        <v>84</v>
      </c>
      <c r="J4" s="46"/>
    </row>
    <row r="5" spans="1:20" ht="57" x14ac:dyDescent="0.45">
      <c r="A5" s="123"/>
      <c r="B5" s="125"/>
      <c r="C5" s="7" t="s">
        <v>17</v>
      </c>
      <c r="D5" s="8" t="s">
        <v>18</v>
      </c>
      <c r="E5" s="47">
        <v>4281.3</v>
      </c>
      <c r="F5" s="47">
        <v>4565.1000000000004</v>
      </c>
      <c r="G5" s="47">
        <f t="shared" si="0"/>
        <v>283.80000000000018</v>
      </c>
      <c r="H5" s="49" t="s">
        <v>57</v>
      </c>
      <c r="I5" s="48" t="s">
        <v>84</v>
      </c>
      <c r="J5" s="50"/>
    </row>
    <row r="6" spans="1:20" ht="57" x14ac:dyDescent="0.45">
      <c r="A6" s="126">
        <v>3</v>
      </c>
      <c r="B6" s="128" t="s">
        <v>19</v>
      </c>
      <c r="C6" s="9" t="s">
        <v>20</v>
      </c>
      <c r="D6" s="10" t="s">
        <v>21</v>
      </c>
      <c r="E6" s="47">
        <v>20347</v>
      </c>
      <c r="F6" s="47">
        <v>20525</v>
      </c>
      <c r="G6" s="47">
        <f t="shared" si="0"/>
        <v>178</v>
      </c>
      <c r="H6" s="49" t="s">
        <v>11</v>
      </c>
      <c r="I6" s="48" t="s">
        <v>84</v>
      </c>
      <c r="J6" s="51"/>
    </row>
    <row r="7" spans="1:20" ht="42.75" x14ac:dyDescent="0.45">
      <c r="A7" s="127"/>
      <c r="B7" s="129"/>
      <c r="C7" s="9" t="s">
        <v>22</v>
      </c>
      <c r="D7" s="10" t="s">
        <v>23</v>
      </c>
      <c r="E7" s="47">
        <v>6902</v>
      </c>
      <c r="F7" s="47">
        <v>6902</v>
      </c>
      <c r="G7" s="47">
        <f t="shared" si="0"/>
        <v>0</v>
      </c>
      <c r="H7" s="49" t="s">
        <v>11</v>
      </c>
      <c r="I7" s="48" t="s">
        <v>84</v>
      </c>
      <c r="J7" s="50"/>
    </row>
    <row r="8" spans="1:20" ht="42.75" x14ac:dyDescent="0.45">
      <c r="A8" s="102">
        <v>4</v>
      </c>
      <c r="B8" s="104" t="s">
        <v>24</v>
      </c>
      <c r="C8" s="11" t="s">
        <v>25</v>
      </c>
      <c r="D8" s="12" t="s">
        <v>26</v>
      </c>
      <c r="E8" s="47">
        <v>775</v>
      </c>
      <c r="F8" s="47">
        <v>775</v>
      </c>
      <c r="G8" s="47">
        <f t="shared" si="0"/>
        <v>0</v>
      </c>
      <c r="H8" s="49" t="s">
        <v>11</v>
      </c>
      <c r="I8" s="48" t="s">
        <v>84</v>
      </c>
      <c r="J8" s="50"/>
    </row>
    <row r="9" spans="1:20" ht="42.75" x14ac:dyDescent="0.45">
      <c r="A9" s="103"/>
      <c r="B9" s="105"/>
      <c r="C9" s="11" t="s">
        <v>27</v>
      </c>
      <c r="D9" s="12" t="s">
        <v>28</v>
      </c>
      <c r="E9" s="47">
        <v>3538</v>
      </c>
      <c r="F9" s="47">
        <v>3817</v>
      </c>
      <c r="G9" s="47">
        <f t="shared" si="0"/>
        <v>279</v>
      </c>
      <c r="H9" s="49" t="s">
        <v>36</v>
      </c>
      <c r="I9" s="48" t="s">
        <v>84</v>
      </c>
      <c r="J9" s="50"/>
    </row>
    <row r="10" spans="1:20" ht="42.75" x14ac:dyDescent="0.45">
      <c r="A10" s="53">
        <v>5</v>
      </c>
      <c r="B10" s="13" t="s">
        <v>29</v>
      </c>
      <c r="C10" s="13" t="s">
        <v>30</v>
      </c>
      <c r="D10" s="14" t="s">
        <v>28</v>
      </c>
      <c r="E10" s="47">
        <v>2769</v>
      </c>
      <c r="F10" s="47">
        <v>2948</v>
      </c>
      <c r="G10" s="47">
        <f t="shared" si="0"/>
        <v>179</v>
      </c>
      <c r="H10" s="49" t="s">
        <v>11</v>
      </c>
      <c r="I10" s="48" t="s">
        <v>84</v>
      </c>
      <c r="J10" s="50"/>
    </row>
    <row r="11" spans="1:20" ht="57" x14ac:dyDescent="0.45">
      <c r="A11" s="106">
        <v>6</v>
      </c>
      <c r="B11" s="109" t="s">
        <v>31</v>
      </c>
      <c r="C11" s="5" t="s">
        <v>32</v>
      </c>
      <c r="D11" s="6" t="s">
        <v>10</v>
      </c>
      <c r="E11" s="47">
        <v>5065.2</v>
      </c>
      <c r="F11" s="47">
        <v>5199</v>
      </c>
      <c r="G11" s="47">
        <f t="shared" si="0"/>
        <v>133.80000000000018</v>
      </c>
      <c r="H11" s="47" t="s">
        <v>11</v>
      </c>
      <c r="I11" s="48" t="s">
        <v>84</v>
      </c>
      <c r="J11" s="46"/>
    </row>
    <row r="12" spans="1:20" ht="57" x14ac:dyDescent="0.45">
      <c r="A12" s="107"/>
      <c r="B12" s="110"/>
      <c r="C12" s="15" t="s">
        <v>33</v>
      </c>
      <c r="D12" s="16" t="s">
        <v>34</v>
      </c>
      <c r="E12" s="47">
        <v>3689</v>
      </c>
      <c r="F12" s="47">
        <v>3689</v>
      </c>
      <c r="G12" s="47">
        <f t="shared" si="0"/>
        <v>0</v>
      </c>
      <c r="H12" s="49" t="s">
        <v>11</v>
      </c>
      <c r="I12" s="48" t="s">
        <v>84</v>
      </c>
      <c r="J12" s="50"/>
    </row>
    <row r="13" spans="1:20" ht="57" x14ac:dyDescent="0.45">
      <c r="A13" s="108"/>
      <c r="B13" s="111"/>
      <c r="C13" s="5" t="s">
        <v>35</v>
      </c>
      <c r="D13" s="6" t="s">
        <v>13</v>
      </c>
      <c r="E13" s="47">
        <v>6634.3</v>
      </c>
      <c r="F13" s="47">
        <v>6933</v>
      </c>
      <c r="G13" s="47">
        <f t="shared" si="0"/>
        <v>298.69999999999982</v>
      </c>
      <c r="H13" s="47" t="s">
        <v>36</v>
      </c>
      <c r="I13" s="48" t="s">
        <v>84</v>
      </c>
      <c r="J13" s="46"/>
    </row>
    <row r="14" spans="1:20" ht="57" x14ac:dyDescent="0.45">
      <c r="A14" s="112">
        <v>7</v>
      </c>
      <c r="B14" s="115" t="s">
        <v>37</v>
      </c>
      <c r="C14" s="17" t="s">
        <v>15</v>
      </c>
      <c r="D14" s="18" t="s">
        <v>38</v>
      </c>
      <c r="E14" s="47">
        <v>4777</v>
      </c>
      <c r="F14" s="47">
        <v>4777</v>
      </c>
      <c r="G14" s="47">
        <f t="shared" si="0"/>
        <v>0</v>
      </c>
      <c r="H14" s="49" t="s">
        <v>11</v>
      </c>
      <c r="I14" s="48" t="s">
        <v>84</v>
      </c>
      <c r="J14" s="50"/>
    </row>
    <row r="15" spans="1:20" ht="57" x14ac:dyDescent="0.45">
      <c r="A15" s="113"/>
      <c r="B15" s="116"/>
      <c r="C15" s="17" t="s">
        <v>39</v>
      </c>
      <c r="D15" s="18" t="s">
        <v>40</v>
      </c>
      <c r="E15" s="47">
        <v>5014.7</v>
      </c>
      <c r="F15" s="47">
        <v>5203.5</v>
      </c>
      <c r="G15" s="47">
        <f t="shared" si="0"/>
        <v>188.80000000000018</v>
      </c>
      <c r="H15" s="49" t="s">
        <v>11</v>
      </c>
      <c r="I15" s="48" t="s">
        <v>84</v>
      </c>
      <c r="J15" s="50"/>
    </row>
    <row r="16" spans="1:20" ht="57" x14ac:dyDescent="0.45">
      <c r="A16" s="114"/>
      <c r="B16" s="117"/>
      <c r="C16" s="17" t="s">
        <v>41</v>
      </c>
      <c r="D16" s="18" t="s">
        <v>42</v>
      </c>
      <c r="E16" s="47">
        <v>2296.4</v>
      </c>
      <c r="F16" s="47">
        <v>2485.1</v>
      </c>
      <c r="G16" s="47">
        <f t="shared" si="0"/>
        <v>188.69999999999982</v>
      </c>
      <c r="H16" s="49" t="s">
        <v>11</v>
      </c>
      <c r="I16" s="48" t="s">
        <v>84</v>
      </c>
      <c r="J16" s="50"/>
      <c r="K16" s="43"/>
    </row>
    <row r="17" spans="1:9" ht="14.65" thickBot="1" x14ac:dyDescent="0.5">
      <c r="A17" s="54"/>
      <c r="B17" s="19"/>
      <c r="C17" s="20"/>
      <c r="D17" s="20"/>
      <c r="E17" s="21"/>
      <c r="F17" s="21"/>
      <c r="G17" s="22"/>
      <c r="H17" s="22"/>
      <c r="I17" s="42"/>
    </row>
    <row r="18" spans="1:9" x14ac:dyDescent="0.45">
      <c r="B18" s="23"/>
      <c r="G18" s="24"/>
      <c r="H18" s="24"/>
      <c r="I18" s="24"/>
    </row>
    <row r="19" spans="1:9" ht="18" x14ac:dyDescent="0.55000000000000004">
      <c r="A19" s="96" t="s">
        <v>58</v>
      </c>
      <c r="B19" s="97"/>
      <c r="C19" s="97"/>
      <c r="D19" s="97"/>
      <c r="E19" s="97"/>
      <c r="F19" s="98"/>
    </row>
    <row r="20" spans="1:9" ht="14.65" thickBot="1" x14ac:dyDescent="0.5">
      <c r="A20" s="56">
        <v>1</v>
      </c>
      <c r="B20" s="25" t="s">
        <v>43</v>
      </c>
      <c r="C20" s="26" t="s">
        <v>44</v>
      </c>
      <c r="D20" s="26">
        <v>0</v>
      </c>
      <c r="E20" s="27">
        <v>46000</v>
      </c>
      <c r="F20" s="28">
        <f>D20*E20</f>
        <v>0</v>
      </c>
    </row>
    <row r="21" spans="1:9" ht="14.65" thickBot="1" x14ac:dyDescent="0.5">
      <c r="A21" s="57">
        <v>2</v>
      </c>
      <c r="B21" s="29" t="s">
        <v>43</v>
      </c>
      <c r="C21" s="30" t="s">
        <v>45</v>
      </c>
      <c r="D21" s="30">
        <v>0</v>
      </c>
      <c r="E21" s="31">
        <v>23000</v>
      </c>
      <c r="F21" s="32">
        <f t="shared" ref="F21:F26" si="1">D21*E21</f>
        <v>0</v>
      </c>
    </row>
    <row r="22" spans="1:9" ht="14.65" thickBot="1" x14ac:dyDescent="0.5">
      <c r="A22" s="58">
        <v>3</v>
      </c>
      <c r="B22" s="33" t="s">
        <v>46</v>
      </c>
      <c r="C22" s="34" t="s">
        <v>47</v>
      </c>
      <c r="D22" s="34">
        <v>0</v>
      </c>
      <c r="E22" s="35">
        <v>23000</v>
      </c>
      <c r="F22" s="32">
        <f t="shared" si="1"/>
        <v>0</v>
      </c>
    </row>
    <row r="23" spans="1:9" ht="14.65" thickBot="1" x14ac:dyDescent="0.5">
      <c r="A23" s="57">
        <v>4</v>
      </c>
      <c r="B23" s="29" t="s">
        <v>48</v>
      </c>
      <c r="C23" s="30" t="s">
        <v>49</v>
      </c>
      <c r="D23" s="30">
        <v>0</v>
      </c>
      <c r="E23" s="31">
        <v>46000</v>
      </c>
      <c r="F23" s="32">
        <f t="shared" si="1"/>
        <v>0</v>
      </c>
    </row>
    <row r="24" spans="1:9" ht="14.65" thickBot="1" x14ac:dyDescent="0.5">
      <c r="A24" s="58">
        <v>5</v>
      </c>
      <c r="B24" s="33" t="s">
        <v>50</v>
      </c>
      <c r="C24" s="34" t="s">
        <v>51</v>
      </c>
      <c r="D24" s="34">
        <v>0</v>
      </c>
      <c r="E24" s="36">
        <v>90000</v>
      </c>
      <c r="F24" s="32">
        <f t="shared" si="1"/>
        <v>0</v>
      </c>
    </row>
    <row r="25" spans="1:9" ht="14.65" thickBot="1" x14ac:dyDescent="0.5">
      <c r="A25" s="58">
        <v>7</v>
      </c>
      <c r="B25" s="33" t="s">
        <v>50</v>
      </c>
      <c r="C25" s="34" t="s">
        <v>52</v>
      </c>
      <c r="D25" s="34">
        <v>0</v>
      </c>
      <c r="E25" s="36">
        <v>90000</v>
      </c>
      <c r="F25" s="32">
        <f t="shared" si="1"/>
        <v>0</v>
      </c>
    </row>
    <row r="26" spans="1:9" ht="14.65" thickBot="1" x14ac:dyDescent="0.5">
      <c r="A26" s="57">
        <v>8</v>
      </c>
      <c r="B26" s="29" t="s">
        <v>53</v>
      </c>
      <c r="C26" s="30" t="s">
        <v>54</v>
      </c>
      <c r="D26" s="30">
        <v>0</v>
      </c>
      <c r="E26" s="37">
        <v>3560.96</v>
      </c>
      <c r="F26" s="38">
        <f t="shared" si="1"/>
        <v>0</v>
      </c>
    </row>
    <row r="27" spans="1:9" ht="14.65" thickBot="1" x14ac:dyDescent="0.5">
      <c r="A27" s="58"/>
      <c r="B27" s="33"/>
      <c r="C27" s="39"/>
      <c r="D27" s="39"/>
      <c r="E27" s="40"/>
      <c r="F27" s="41">
        <v>0</v>
      </c>
    </row>
    <row r="28" spans="1:9" x14ac:dyDescent="0.45">
      <c r="A28" s="59"/>
      <c r="C28" s="24"/>
      <c r="D28" s="24"/>
    </row>
    <row r="29" spans="1:9" x14ac:dyDescent="0.45">
      <c r="B29" s="23"/>
      <c r="G29" s="24"/>
      <c r="H29" s="24"/>
      <c r="I29" s="24"/>
    </row>
    <row r="30" spans="1:9" x14ac:dyDescent="0.45">
      <c r="B30" s="24"/>
      <c r="C30" s="24"/>
      <c r="D30" s="24"/>
    </row>
    <row r="31" spans="1:9" x14ac:dyDescent="0.45">
      <c r="B31" s="24"/>
      <c r="C31" s="24"/>
      <c r="D31" s="24"/>
    </row>
  </sheetData>
  <mergeCells count="14">
    <mergeCell ref="A19:F19"/>
    <mergeCell ref="A1:J1"/>
    <mergeCell ref="A8:A9"/>
    <mergeCell ref="B8:B9"/>
    <mergeCell ref="A11:A13"/>
    <mergeCell ref="B11:B13"/>
    <mergeCell ref="A14:A16"/>
    <mergeCell ref="B14:B16"/>
    <mergeCell ref="A2:A3"/>
    <mergeCell ref="B2:B3"/>
    <mergeCell ref="A4:A5"/>
    <mergeCell ref="B4:B5"/>
    <mergeCell ref="A6:A7"/>
    <mergeCell ref="B6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5FED-EE9A-41BF-ACC6-8974C1680A91}">
  <dimension ref="B1:H33"/>
  <sheetViews>
    <sheetView tabSelected="1" topLeftCell="A22" workbookViewId="0">
      <selection activeCell="N32" sqref="N32"/>
    </sheetView>
  </sheetViews>
  <sheetFormatPr defaultRowHeight="14.25" x14ac:dyDescent="0.45"/>
  <cols>
    <col min="3" max="3" width="12.796875" customWidth="1"/>
    <col min="4" max="4" width="10.33203125" customWidth="1"/>
    <col min="6" max="6" width="14.796875" customWidth="1"/>
    <col min="7" max="7" width="15.33203125" customWidth="1"/>
    <col min="8" max="8" width="22.33203125" customWidth="1"/>
  </cols>
  <sheetData>
    <row r="1" spans="2:8" ht="14.65" thickBot="1" x14ac:dyDescent="0.5">
      <c r="B1" s="130" t="s">
        <v>80</v>
      </c>
      <c r="C1" s="131"/>
      <c r="D1" s="131"/>
      <c r="E1" s="131"/>
      <c r="F1" s="131"/>
      <c r="G1" s="131"/>
      <c r="H1" s="132"/>
    </row>
    <row r="2" spans="2:8" ht="14.65" thickBot="1" x14ac:dyDescent="0.5">
      <c r="B2" s="133"/>
      <c r="C2" s="134"/>
      <c r="D2" s="134"/>
      <c r="E2" s="134"/>
      <c r="F2" s="134"/>
      <c r="G2" s="134"/>
      <c r="H2" s="135"/>
    </row>
    <row r="3" spans="2:8" ht="14.65" thickBot="1" x14ac:dyDescent="0.5">
      <c r="B3" s="77">
        <v>1</v>
      </c>
      <c r="C3" s="78" t="s">
        <v>70</v>
      </c>
      <c r="D3" s="78" t="s">
        <v>59</v>
      </c>
      <c r="E3" s="78" t="s">
        <v>60</v>
      </c>
      <c r="F3" s="92" t="s">
        <v>75</v>
      </c>
      <c r="G3" s="92" t="s">
        <v>81</v>
      </c>
      <c r="H3" s="93" t="s">
        <v>76</v>
      </c>
    </row>
    <row r="4" spans="2:8" x14ac:dyDescent="0.45">
      <c r="B4" s="62"/>
      <c r="C4" s="64" t="s">
        <v>62</v>
      </c>
      <c r="D4" s="63" t="s">
        <v>71</v>
      </c>
      <c r="E4" s="63">
        <v>1</v>
      </c>
      <c r="F4" s="64">
        <v>46000</v>
      </c>
      <c r="G4" s="64">
        <f>E4*F4</f>
        <v>46000</v>
      </c>
      <c r="H4" s="65"/>
    </row>
    <row r="5" spans="2:8" x14ac:dyDescent="0.45">
      <c r="B5" s="66"/>
      <c r="C5" s="68" t="s">
        <v>64</v>
      </c>
      <c r="D5" s="67" t="s">
        <v>72</v>
      </c>
      <c r="E5" s="67">
        <v>5</v>
      </c>
      <c r="F5" s="68">
        <v>23000</v>
      </c>
      <c r="G5" s="64">
        <f t="shared" ref="G5:G6" si="0">E5*F5</f>
        <v>115000</v>
      </c>
      <c r="H5" s="69"/>
    </row>
    <row r="6" spans="2:8" x14ac:dyDescent="0.45">
      <c r="B6" s="66"/>
      <c r="C6" s="68" t="s">
        <v>66</v>
      </c>
      <c r="D6" s="67" t="s">
        <v>73</v>
      </c>
      <c r="E6" s="67">
        <v>2</v>
      </c>
      <c r="F6" s="68">
        <v>295000</v>
      </c>
      <c r="G6" s="64">
        <f t="shared" si="0"/>
        <v>590000</v>
      </c>
      <c r="H6" s="69"/>
    </row>
    <row r="7" spans="2:8" ht="14.65" thickBot="1" x14ac:dyDescent="0.5">
      <c r="B7" s="66"/>
      <c r="C7" s="68" t="s">
        <v>68</v>
      </c>
      <c r="D7" s="67" t="s">
        <v>69</v>
      </c>
      <c r="E7" s="67">
        <v>1</v>
      </c>
      <c r="F7" s="68"/>
      <c r="G7" s="70"/>
      <c r="H7" s="71">
        <v>3560.96</v>
      </c>
    </row>
    <row r="8" spans="2:8" ht="14.65" thickBot="1" x14ac:dyDescent="0.5">
      <c r="B8" s="66"/>
      <c r="C8" s="68"/>
      <c r="D8" s="67"/>
      <c r="E8" s="67"/>
      <c r="F8" s="72"/>
      <c r="G8" s="79">
        <f>G4+G5+G6</f>
        <v>751000</v>
      </c>
      <c r="H8" s="80">
        <v>3560.96</v>
      </c>
    </row>
    <row r="9" spans="2:8" ht="14.65" thickBot="1" x14ac:dyDescent="0.5">
      <c r="B9" s="73"/>
      <c r="C9" s="70"/>
      <c r="D9" s="74"/>
      <c r="E9" s="74"/>
      <c r="F9" s="70"/>
      <c r="G9" s="75"/>
      <c r="H9" s="76"/>
    </row>
    <row r="10" spans="2:8" ht="14.65" thickBot="1" x14ac:dyDescent="0.5">
      <c r="B10" s="77">
        <v>2</v>
      </c>
      <c r="C10" s="78" t="s">
        <v>74</v>
      </c>
      <c r="D10" s="78" t="s">
        <v>59</v>
      </c>
      <c r="E10" s="78" t="s">
        <v>60</v>
      </c>
      <c r="F10" s="92" t="s">
        <v>75</v>
      </c>
      <c r="G10" s="92" t="s">
        <v>81</v>
      </c>
      <c r="H10" s="93" t="s">
        <v>76</v>
      </c>
    </row>
    <row r="11" spans="2:8" x14ac:dyDescent="0.45">
      <c r="B11" s="73"/>
      <c r="C11" s="64" t="s">
        <v>62</v>
      </c>
      <c r="D11" s="63" t="s">
        <v>63</v>
      </c>
      <c r="E11" s="63">
        <v>3</v>
      </c>
      <c r="F11" s="64">
        <v>46000</v>
      </c>
      <c r="G11" s="64">
        <f>E11*F11</f>
        <v>138000</v>
      </c>
      <c r="H11" s="65"/>
    </row>
    <row r="12" spans="2:8" x14ac:dyDescent="0.45">
      <c r="B12" s="73"/>
      <c r="C12" s="68" t="s">
        <v>64</v>
      </c>
      <c r="D12" s="67" t="s">
        <v>65</v>
      </c>
      <c r="E12" s="67">
        <v>5</v>
      </c>
      <c r="F12" s="68">
        <v>23000</v>
      </c>
      <c r="G12" s="64">
        <f t="shared" ref="G12:G13" si="1">E12*F12</f>
        <v>115000</v>
      </c>
      <c r="H12" s="69"/>
    </row>
    <row r="13" spans="2:8" x14ac:dyDescent="0.45">
      <c r="B13" s="73"/>
      <c r="C13" s="68" t="s">
        <v>66</v>
      </c>
      <c r="D13" s="67" t="s">
        <v>67</v>
      </c>
      <c r="E13" s="67">
        <v>2</v>
      </c>
      <c r="F13" s="68">
        <v>90000</v>
      </c>
      <c r="G13" s="64">
        <f t="shared" si="1"/>
        <v>180000</v>
      </c>
      <c r="H13" s="69"/>
    </row>
    <row r="14" spans="2:8" ht="14.65" thickBot="1" x14ac:dyDescent="0.5">
      <c r="B14" s="73"/>
      <c r="C14" s="68" t="s">
        <v>68</v>
      </c>
      <c r="D14" s="67" t="s">
        <v>69</v>
      </c>
      <c r="E14" s="67">
        <v>2</v>
      </c>
      <c r="F14" s="68"/>
      <c r="G14" s="70"/>
      <c r="H14" s="71">
        <v>3560.96</v>
      </c>
    </row>
    <row r="15" spans="2:8" x14ac:dyDescent="0.45">
      <c r="B15" s="73"/>
      <c r="C15" s="68"/>
      <c r="D15" s="67"/>
      <c r="E15" s="67"/>
      <c r="F15" s="72"/>
      <c r="G15" s="82">
        <f>G11+G12+G13</f>
        <v>433000</v>
      </c>
      <c r="H15" s="82">
        <v>7121.92</v>
      </c>
    </row>
    <row r="16" spans="2:8" ht="14.65" thickBot="1" x14ac:dyDescent="0.5">
      <c r="B16" s="73"/>
      <c r="C16" s="70"/>
      <c r="D16" s="74"/>
      <c r="E16" s="74"/>
      <c r="F16" s="70"/>
      <c r="G16" s="68"/>
      <c r="H16" s="68"/>
    </row>
    <row r="17" spans="2:8" ht="14.65" thickBot="1" x14ac:dyDescent="0.5">
      <c r="B17" s="77">
        <v>3</v>
      </c>
      <c r="C17" s="78" t="s">
        <v>82</v>
      </c>
      <c r="D17" s="78" t="s">
        <v>59</v>
      </c>
      <c r="E17" s="78" t="s">
        <v>60</v>
      </c>
      <c r="F17" s="78" t="s">
        <v>75</v>
      </c>
      <c r="G17" s="78" t="s">
        <v>61</v>
      </c>
      <c r="H17" s="81" t="s">
        <v>76</v>
      </c>
    </row>
    <row r="18" spans="2:8" x14ac:dyDescent="0.45">
      <c r="B18" s="62"/>
      <c r="C18" s="64" t="s">
        <v>62</v>
      </c>
      <c r="D18" s="63" t="s">
        <v>63</v>
      </c>
      <c r="E18" s="63">
        <v>2</v>
      </c>
      <c r="F18" s="64">
        <v>46000</v>
      </c>
      <c r="G18" s="64">
        <f>E18*F18</f>
        <v>92000</v>
      </c>
      <c r="H18" s="65"/>
    </row>
    <row r="19" spans="2:8" x14ac:dyDescent="0.45">
      <c r="B19" s="66"/>
      <c r="C19" s="68" t="s">
        <v>64</v>
      </c>
      <c r="D19" s="67" t="s">
        <v>65</v>
      </c>
      <c r="E19" s="67">
        <v>3</v>
      </c>
      <c r="F19" s="68">
        <v>23000</v>
      </c>
      <c r="G19" s="64">
        <f t="shared" ref="G19:G20" si="2">E19*F19</f>
        <v>69000</v>
      </c>
      <c r="H19" s="69"/>
    </row>
    <row r="20" spans="2:8" x14ac:dyDescent="0.45">
      <c r="B20" s="66"/>
      <c r="C20" s="68" t="s">
        <v>66</v>
      </c>
      <c r="D20" s="67" t="s">
        <v>67</v>
      </c>
      <c r="E20" s="67">
        <v>2</v>
      </c>
      <c r="F20" s="68">
        <v>90000</v>
      </c>
      <c r="G20" s="64">
        <f t="shared" si="2"/>
        <v>180000</v>
      </c>
      <c r="H20" s="69"/>
    </row>
    <row r="21" spans="2:8" ht="14.65" thickBot="1" x14ac:dyDescent="0.5">
      <c r="B21" s="66"/>
      <c r="C21" s="68" t="s">
        <v>68</v>
      </c>
      <c r="D21" s="67" t="s">
        <v>69</v>
      </c>
      <c r="E21" s="67">
        <v>2</v>
      </c>
      <c r="F21" s="68"/>
      <c r="G21" s="70"/>
      <c r="H21" s="71">
        <v>3560.96</v>
      </c>
    </row>
    <row r="22" spans="2:8" ht="14.65" thickBot="1" x14ac:dyDescent="0.5">
      <c r="B22" s="73"/>
      <c r="C22" s="70"/>
      <c r="D22" s="74"/>
      <c r="E22" s="74"/>
      <c r="F22" s="83"/>
      <c r="G22" s="84">
        <f>G18+G19+G20</f>
        <v>341000</v>
      </c>
      <c r="H22" s="85">
        <v>7121.92</v>
      </c>
    </row>
    <row r="23" spans="2:8" ht="14.65" thickBot="1" x14ac:dyDescent="0.5">
      <c r="B23" s="77">
        <v>4</v>
      </c>
      <c r="C23" s="78" t="s">
        <v>77</v>
      </c>
      <c r="D23" s="78" t="s">
        <v>59</v>
      </c>
      <c r="E23" s="78" t="s">
        <v>60</v>
      </c>
      <c r="F23" s="78" t="s">
        <v>75</v>
      </c>
      <c r="G23" s="78" t="s">
        <v>61</v>
      </c>
      <c r="H23" s="81" t="s">
        <v>76</v>
      </c>
    </row>
    <row r="24" spans="2:8" x14ac:dyDescent="0.45">
      <c r="B24" s="62"/>
      <c r="C24" s="64" t="s">
        <v>62</v>
      </c>
      <c r="D24" s="63" t="s">
        <v>71</v>
      </c>
      <c r="E24" s="63">
        <v>1</v>
      </c>
      <c r="F24" s="64">
        <v>46000</v>
      </c>
      <c r="G24" s="64">
        <f>E24*F24</f>
        <v>46000</v>
      </c>
      <c r="H24" s="65"/>
    </row>
    <row r="25" spans="2:8" x14ac:dyDescent="0.45">
      <c r="B25" s="66"/>
      <c r="C25" s="68" t="s">
        <v>64</v>
      </c>
      <c r="D25" s="67" t="s">
        <v>72</v>
      </c>
      <c r="E25" s="67">
        <v>5</v>
      </c>
      <c r="F25" s="68">
        <v>23000</v>
      </c>
      <c r="G25" s="64">
        <f t="shared" ref="G25:G26" si="3">E25*F25</f>
        <v>115000</v>
      </c>
      <c r="H25" s="69"/>
    </row>
    <row r="26" spans="2:8" x14ac:dyDescent="0.45">
      <c r="B26" s="66"/>
      <c r="C26" s="68" t="s">
        <v>66</v>
      </c>
      <c r="D26" s="67" t="s">
        <v>73</v>
      </c>
      <c r="E26" s="67">
        <v>2</v>
      </c>
      <c r="F26" s="68">
        <v>295000</v>
      </c>
      <c r="G26" s="64">
        <f t="shared" si="3"/>
        <v>590000</v>
      </c>
      <c r="H26" s="69"/>
    </row>
    <row r="27" spans="2:8" ht="14.65" thickBot="1" x14ac:dyDescent="0.5">
      <c r="B27" s="66"/>
      <c r="C27" s="68" t="s">
        <v>68</v>
      </c>
      <c r="D27" s="67" t="s">
        <v>69</v>
      </c>
      <c r="E27" s="67">
        <v>1</v>
      </c>
      <c r="F27" s="68"/>
      <c r="G27" s="70"/>
      <c r="H27" s="71">
        <v>3560.96</v>
      </c>
    </row>
    <row r="28" spans="2:8" x14ac:dyDescent="0.45">
      <c r="B28" s="73"/>
      <c r="C28" s="70"/>
      <c r="D28" s="74"/>
      <c r="E28" s="74"/>
      <c r="F28" s="83"/>
      <c r="G28" s="82">
        <v>751000</v>
      </c>
      <c r="H28" s="82">
        <v>3560.96</v>
      </c>
    </row>
    <row r="29" spans="2:8" x14ac:dyDescent="0.45">
      <c r="B29" s="141"/>
      <c r="C29" s="68"/>
      <c r="D29" s="67"/>
      <c r="E29" s="67"/>
      <c r="F29" s="68"/>
      <c r="G29" s="142"/>
      <c r="H29" s="142"/>
    </row>
    <row r="30" spans="2:8" x14ac:dyDescent="0.45">
      <c r="B30" s="141"/>
      <c r="C30" s="68"/>
      <c r="D30" s="67"/>
      <c r="E30" s="67"/>
      <c r="F30" s="68"/>
      <c r="G30" s="143" t="s">
        <v>85</v>
      </c>
      <c r="H30" s="143" t="s">
        <v>86</v>
      </c>
    </row>
    <row r="31" spans="2:8" ht="14.65" thickBot="1" x14ac:dyDescent="0.5">
      <c r="B31" s="89"/>
      <c r="C31" s="90"/>
      <c r="D31" s="91"/>
      <c r="E31" s="138" t="s">
        <v>78</v>
      </c>
      <c r="F31" s="139"/>
      <c r="G31" s="140">
        <v>2276000</v>
      </c>
      <c r="H31" s="140">
        <v>21365.759999999998</v>
      </c>
    </row>
    <row r="32" spans="2:8" ht="14.65" thickBot="1" x14ac:dyDescent="0.5">
      <c r="B32" s="86"/>
      <c r="D32" s="24"/>
      <c r="E32" s="136" t="s">
        <v>79</v>
      </c>
      <c r="F32" s="137"/>
      <c r="G32" s="87">
        <v>0</v>
      </c>
      <c r="H32" s="88">
        <v>0</v>
      </c>
    </row>
    <row r="33" spans="2:8" ht="15.75" thickBot="1" x14ac:dyDescent="0.5">
      <c r="B33" s="89"/>
      <c r="C33" s="90"/>
      <c r="D33" s="91"/>
      <c r="E33" s="91"/>
      <c r="F33" s="90"/>
      <c r="G33" s="94">
        <f>G31+G32</f>
        <v>2276000</v>
      </c>
      <c r="H33" s="95">
        <f>SUM(H31:H32)</f>
        <v>21365.759999999998</v>
      </c>
    </row>
  </sheetData>
  <mergeCells count="4">
    <mergeCell ref="B1:H1"/>
    <mergeCell ref="B2:H2"/>
    <mergeCell ref="E31:F31"/>
    <mergeCell ref="E32:F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SPARES FOR SERVICING</vt:lpstr>
      <vt:lpstr>SAVING ON CONDITION MONITORING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Onoriode, Festus SPDCTP-TPA</dc:creator>
  <cp:lastModifiedBy>Onoriode, Festus SPDCTP-TPA</cp:lastModifiedBy>
  <dcterms:created xsi:type="dcterms:W3CDTF">2024-10-24T14:13:45Z</dcterms:created>
  <dcterms:modified xsi:type="dcterms:W3CDTF">2024-10-25T08:04:01Z</dcterms:modified>
</cp:coreProperties>
</file>