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Wamuo\Desktop\"/>
    </mc:Choice>
  </mc:AlternateContent>
  <xr:revisionPtr revIDLastSave="0" documentId="8_{54EDC64B-B222-4A18-8E47-4AE16BB5BA51}" xr6:coauthVersionLast="47" xr6:coauthVersionMax="47" xr10:uidLastSave="{00000000-0000-0000-0000-000000000000}"/>
  <bookViews>
    <workbookView xWindow="-108" yWindow="-108" windowWidth="23256" windowHeight="12576" activeTab="1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G46" i="2"/>
  <c r="G45" i="2"/>
  <c r="G44" i="2"/>
  <c r="G40" i="2"/>
  <c r="G39" i="2"/>
  <c r="G38" i="2"/>
  <c r="G42" i="2" s="1"/>
  <c r="H50" i="2"/>
  <c r="H5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G48" i="2" l="1"/>
  <c r="G34" i="2"/>
  <c r="G33" i="2"/>
  <c r="G32" i="2"/>
  <c r="G27" i="2"/>
  <c r="G28" i="2"/>
  <c r="F15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G36" i="2" l="1"/>
  <c r="G26" i="2"/>
  <c r="G30" i="2" s="1"/>
  <c r="G20" i="2"/>
  <c r="G21" i="2"/>
  <c r="G19" i="2"/>
  <c r="G13" i="2"/>
  <c r="G14" i="2"/>
  <c r="G12" i="2"/>
  <c r="G6" i="2"/>
  <c r="G7" i="2"/>
  <c r="G5" i="2"/>
  <c r="F2" i="1"/>
  <c r="G9" i="2" l="1"/>
  <c r="G16" i="2"/>
  <c r="G23" i="2"/>
  <c r="G52" i="2" l="1"/>
</calcChain>
</file>

<file path=xl/sharedStrings.xml><?xml version="1.0" encoding="utf-8"?>
<sst xmlns="http://schemas.openxmlformats.org/spreadsheetml/2006/main" count="166" uniqueCount="87">
  <si>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</si>
  <si>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</si>
  <si>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</si>
  <si>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</si>
  <si>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</si>
  <si>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</si>
  <si>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</si>
  <si>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</si>
  <si>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</si>
  <si>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</si>
  <si>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</si>
  <si>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</si>
  <si>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</si>
  <si>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</si>
  <si>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</si>
  <si>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</si>
  <si>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</si>
  <si>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</si>
  <si>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</si>
  <si>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</si>
  <si>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</si>
  <si>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</si>
  <si>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</si>
  <si>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</si>
  <si>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</si>
  <si>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</si>
  <si>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</si>
  <si>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</si>
  <si>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</si>
  <si>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</si>
  <si>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</si>
  <si>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</si>
  <si>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</si>
  <si>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</si>
  <si>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</si>
  <si>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</si>
  <si>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</si>
  <si>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</si>
  <si>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</si>
  <si>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</si>
  <si>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</si>
  <si>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DUE</t>
  </si>
  <si>
    <t>NOT DUE</t>
  </si>
  <si>
    <t xml:space="preserve">Rimula Oil </t>
  </si>
  <si>
    <t>Air filter</t>
  </si>
  <si>
    <t>8N-6309</t>
  </si>
  <si>
    <t>Fuel filter</t>
  </si>
  <si>
    <t>1R-0749</t>
  </si>
  <si>
    <t>Oil filter</t>
  </si>
  <si>
    <t>1R-0726</t>
  </si>
  <si>
    <t>208-9065</t>
  </si>
  <si>
    <t>XW40</t>
  </si>
  <si>
    <t>Sub. 2 Gen 1</t>
  </si>
  <si>
    <t>Sub. 7 Gen 1</t>
  </si>
  <si>
    <t>Sub. 7 Gen 3</t>
  </si>
  <si>
    <t>287-1530</t>
  </si>
  <si>
    <t>Sub. 1 Gen 1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</si>
  <si>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</si>
  <si>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</si>
  <si>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</si>
  <si>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</si>
  <si>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</si>
  <si>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Sub. 7 Gen 2</t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</si>
  <si>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</si>
  <si>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</si>
  <si>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</si>
  <si>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</si>
  <si>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</si>
  <si>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</si>
  <si>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</si>
  <si>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</si>
  <si>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</si>
  <si>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</si>
  <si>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</si>
  <si>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D3412 AIR FILTERS </t>
  </si>
  <si>
    <t xml:space="preserve">PART NO. 142-1339 </t>
  </si>
  <si>
    <t xml:space="preserve"> 4P-0710</t>
  </si>
  <si>
    <t>LUBE OIL  FOR SERVICING.</t>
  </si>
  <si>
    <t>11 drum</t>
  </si>
  <si>
    <t>RA SERVICING MATERIALS FOR APRIL 2023</t>
  </si>
  <si>
    <r>
      <t>MAR.31</t>
    </r>
    <r>
      <rPr>
        <b/>
        <i/>
        <sz val="12"/>
        <color rgb="FFC00000"/>
        <rFont val="Calibri"/>
        <family val="2"/>
      </rPr>
      <t>ˢᵗ RH</t>
    </r>
  </si>
  <si>
    <t>APR.31ˢᵗ RH</t>
  </si>
  <si>
    <t>APR.2023 Report/Warning</t>
  </si>
  <si>
    <t>DF</t>
  </si>
  <si>
    <t>Sub. 8 Gen 2</t>
  </si>
  <si>
    <t>Sub. 4 Gen 1</t>
  </si>
  <si>
    <t>COST SAVINGS ON SPARES AND LUBRICATION FOR THE MONTH OF APRIL IA /RA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</si>
</sst>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8" xfId="0" applyFont="1" applyBorder="1"/>
    <xf numFmtId="43" fontId="7" fillId="0" borderId="13" xfId="1" applyFont="1" applyBorder="1"/>
    <xf numFmtId="43" fontId="7" fillId="0" borderId="1" xfId="1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3" fontId="7" fillId="0" borderId="11" xfId="1" applyFont="1" applyBorder="1"/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43" fontId="7" fillId="0" borderId="1" xfId="1" applyFont="1" applyBorder="1" applyAlignment="1">
      <alignment horizontal="left"/>
    </xf>
    <xf numFmtId="43" fontId="7" fillId="0" borderId="1" xfId="1" applyFont="1" applyBorder="1" applyAlignment="1">
      <alignment horizontal="center"/>
    </xf>
    <xf numFmtId="43" fontId="7" fillId="0" borderId="13" xfId="1" applyFont="1" applyBorder="1" applyAlignment="1">
      <alignment horizontal="left"/>
    </xf>
    <xf numFmtId="43" fontId="7" fillId="0" borderId="13" xfId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43" fontId="7" fillId="0" borderId="12" xfId="1" applyFont="1" applyBorder="1"/>
    <xf numFmtId="43" fontId="7" fillId="0" borderId="12" xfId="1" applyFont="1" applyBorder="1" applyAlignment="1">
      <alignment horizontal="center"/>
    </xf>
    <xf numFmtId="43" fontId="7" fillId="0" borderId="29" xfId="1" applyFont="1" applyBorder="1"/>
    <xf numFmtId="43" fontId="8" fillId="2" borderId="18" xfId="1" applyFont="1" applyFill="1" applyBorder="1"/>
    <xf numFmtId="43" fontId="7" fillId="0" borderId="17" xfId="1" applyFont="1" applyBorder="1"/>
    <xf numFmtId="43" fontId="8" fillId="2" borderId="19" xfId="1" applyFont="1" applyFill="1" applyBorder="1"/>
    <xf numFmtId="43" fontId="8" fillId="2" borderId="24" xfId="1" applyFont="1" applyFill="1" applyBorder="1"/>
    <xf numFmtId="43" fontId="8" fillId="2" borderId="19" xfId="1" applyFont="1" applyFill="1" applyBorder="1" applyAlignment="1">
      <alignment vertical="center"/>
    </xf>
    <xf numFmtId="0" fontId="8" fillId="0" borderId="24" xfId="0" applyFont="1" applyBorder="1" applyAlignment="1">
      <alignment horizontal="center"/>
    </xf>
    <xf numFmtId="0" fontId="2" fillId="10" borderId="1" xfId="0" applyFont="1" applyFill="1" applyBorder="1"/>
    <xf numFmtId="0" fontId="0" fillId="10" borderId="6" xfId="0" applyFill="1" applyBorder="1"/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43" fontId="8" fillId="2" borderId="27" xfId="1" applyFont="1" applyFill="1" applyBorder="1"/>
    <xf numFmtId="43" fontId="7" fillId="0" borderId="20" xfId="1" applyFont="1" applyBorder="1"/>
    <xf numFmtId="43" fontId="7" fillId="0" borderId="20" xfId="1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43" fontId="8" fillId="2" borderId="18" xfId="0" applyNumberFormat="1" applyFont="1" applyFill="1" applyBorder="1"/>
    <xf numFmtId="43" fontId="8" fillId="2" borderId="24" xfId="0" applyNumberFormat="1" applyFont="1" applyFill="1" applyBorder="1"/>
    <xf numFmtId="43" fontId="7" fillId="10" borderId="18" xfId="0" applyNumberFormat="1" applyFont="1" applyFill="1" applyBorder="1"/>
    <xf numFmtId="43" fontId="7" fillId="0" borderId="23" xfId="1" applyFont="1" applyBorder="1"/>
    <xf numFmtId="43" fontId="7" fillId="0" borderId="6" xfId="1" applyFont="1" applyBorder="1"/>
    <xf numFmtId="43" fontId="7" fillId="0" borderId="30" xfId="1" applyFont="1" applyBorder="1"/>
    <xf numFmtId="43" fontId="8" fillId="2" borderId="21" xfId="1" applyFont="1" applyFill="1" applyBorder="1" applyAlignment="1">
      <alignment vertical="center"/>
    </xf>
    <xf numFmtId="43" fontId="7" fillId="0" borderId="33" xfId="1" applyFont="1" applyBorder="1"/>
    <xf numFmtId="43" fontId="8" fillId="2" borderId="21" xfId="1" applyFont="1" applyFill="1" applyBorder="1"/>
    <xf numFmtId="43" fontId="7" fillId="0" borderId="21" xfId="1" applyFont="1" applyBorder="1"/>
    <xf numFmtId="0" fontId="8" fillId="0" borderId="3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7" fillId="0" borderId="0" xfId="1" applyFont="1" applyBorder="1"/>
    <xf numFmtId="0" fontId="8" fillId="0" borderId="38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36" xfId="0" applyFont="1" applyBorder="1"/>
    <xf numFmtId="0" fontId="6" fillId="0" borderId="2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6" fillId="0" borderId="39" xfId="0" applyFont="1" applyBorder="1"/>
    <xf numFmtId="0" fontId="6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/>
    <xf numFmtId="43" fontId="0" fillId="0" borderId="0" xfId="0" applyNumberFormat="1"/>
    <xf numFmtId="0" fontId="8" fillId="4" borderId="19" xfId="0" applyFont="1" applyFill="1" applyBorder="1" applyAlignment="1">
      <alignment horizontal="center" vertical="center"/>
    </xf>
    <xf numFmtId="43" fontId="8" fillId="4" borderId="20" xfId="1" applyFont="1" applyFill="1" applyBorder="1" applyAlignment="1">
      <alignment horizontal="center" vertical="center"/>
    </xf>
    <xf numFmtId="43" fontId="8" fillId="4" borderId="22" xfId="1" applyFont="1" applyFill="1" applyBorder="1" applyAlignment="1">
      <alignment horizontal="center" vertical="center"/>
    </xf>
    <xf numFmtId="43" fontId="8" fillId="4" borderId="24" xfId="1" applyFont="1" applyFill="1" applyBorder="1" applyAlignment="1">
      <alignment horizontal="center" vertical="center"/>
    </xf>
    <xf numFmtId="43" fontId="8" fillId="4" borderId="18" xfId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/>
    </xf>
    <xf numFmtId="43" fontId="8" fillId="4" borderId="20" xfId="1" applyFont="1" applyFill="1" applyBorder="1" applyAlignment="1">
      <alignment horizontal="center"/>
    </xf>
    <xf numFmtId="43" fontId="7" fillId="4" borderId="20" xfId="1" applyFont="1" applyFill="1" applyBorder="1" applyAlignment="1">
      <alignment horizontal="center"/>
    </xf>
    <xf numFmtId="43" fontId="7" fillId="4" borderId="20" xfId="1" applyFont="1" applyFill="1" applyBorder="1"/>
    <xf numFmtId="43" fontId="7" fillId="4" borderId="21" xfId="1" applyFont="1" applyFill="1" applyBorder="1"/>
    <xf numFmtId="43" fontId="8" fillId="4" borderId="21" xfId="1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32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3" fontId="6" fillId="0" borderId="22" xfId="0" applyNumberFormat="1" applyFont="1" applyBorder="1" applyAlignment="1">
      <alignment horizontal="right"/>
    </xf>
    <xf numFmtId="3" fontId="6" fillId="0" borderId="40" xfId="0" applyNumberFormat="1" applyFont="1" applyBorder="1" applyAlignment="1">
      <alignment horizontal="right"/>
    </xf>
    <xf numFmtId="164" fontId="6" fillId="0" borderId="22" xfId="1" applyNumberFormat="1" applyFont="1" applyBorder="1" applyAlignment="1">
      <alignment horizontal="right" vertical="center"/>
    </xf>
    <xf numFmtId="0" fontId="0" fillId="0" borderId="1" xfId="0" applyBorder="1"/>
    <xf numFmtId="43" fontId="6" fillId="0" borderId="1" xfId="1" applyFont="1" applyBorder="1"/>
    <xf numFmtId="43" fontId="8" fillId="0" borderId="0" xfId="1" applyFont="1" applyBorder="1"/>
    <xf numFmtId="43" fontId="6" fillId="2" borderId="41" xfId="0" applyNumberFormat="1" applyFont="1" applyFill="1" applyBorder="1"/>
    <xf numFmtId="4" fontId="6" fillId="0" borderId="40" xfId="0" applyNumberFormat="1" applyFont="1" applyBorder="1" applyAlignment="1">
      <alignment horizontal="right"/>
    </xf>
    <xf numFmtId="43" fontId="8" fillId="0" borderId="18" xfId="1" applyFont="1" applyBorder="1"/>
    <xf numFmtId="43" fontId="6" fillId="0" borderId="0" xfId="1" applyFont="1" applyBorder="1"/>
    <xf numFmtId="43" fontId="6" fillId="2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K31"/>
  <sheetViews>
    <sheetView workbookViewId="0">
      <selection activeCell="G1" sqref="G1"/>
    </sheetView>
  </sheetViews>
  <sheetFormatPr defaultRowHeight="14.4" x14ac:dyDescent="0.3"/>
  <cols>
    <col min="1" max="1" width="5.44140625" customWidth="1"/>
    <col min="2" max="2" width="20.6640625" customWidth="1"/>
    <col min="3" max="3" width="24.21875" customWidth="1"/>
    <col min="4" max="4" width="40.21875" customWidth="1"/>
    <col min="5" max="5" width="14.77734375" customWidth="1"/>
    <col min="6" max="7" width="15" customWidth="1"/>
    <col min="8" max="8" width="16.5546875" style="24" hidden="1" customWidth="1"/>
    <col min="9" max="9" width="18.33203125" style="24" customWidth="1"/>
    <col min="10" max="10" width="30" style="24" customWidth="1"/>
    <col min="11" max="11" width="14.44140625" customWidth="1"/>
  </cols>
  <sheetData>
    <row r="1" spans="1:11" s="58" customFormat="1" ht="31.5" customHeight="1" x14ac:dyDescent="0.3">
      <c r="A1" s="52" t="s">
        <v>0</v>
      </c>
      <c r="B1" s="53" t="s">
        <v>4</v>
      </c>
      <c r="C1" s="53" t="s">
        <v>1</v>
      </c>
      <c r="D1" s="54" t="s">
        <v>27</v>
      </c>
      <c r="E1" s="55" t="s">
        <v>80</v>
      </c>
      <c r="F1" s="55" t="s">
        <v>81</v>
      </c>
      <c r="G1" s="55" t="s">
        <v>83</v>
      </c>
      <c r="H1" s="55" t="s">
        <v>26</v>
      </c>
      <c r="I1" s="56" t="s">
        <v>2</v>
      </c>
      <c r="J1" s="57" t="s">
        <v>40</v>
      </c>
      <c r="K1" s="48" t="s">
        <v>3</v>
      </c>
    </row>
    <row r="2" spans="1:11" s="45" customFormat="1" ht="27" customHeight="1" x14ac:dyDescent="0.3">
      <c r="A2" s="123">
        <v>1</v>
      </c>
      <c r="B2" s="121" t="s">
        <v>5</v>
      </c>
      <c r="C2" s="6" t="s">
        <v>6</v>
      </c>
      <c r="D2" s="14" t="s">
        <v>28</v>
      </c>
      <c r="E2" s="43">
        <v>5777</v>
      </c>
      <c r="F2" s="43">
        <f>E2+H2</f>
        <v>6058</v>
      </c>
      <c r="G2" s="59">
        <f>F2-E2+H2</f>
        <v>562</v>
      </c>
      <c r="H2" s="59">
        <v>281</v>
      </c>
      <c r="I2" s="49" t="s">
        <v>41</v>
      </c>
      <c r="J2" s="46" t="s">
        <v>82</v>
      </c>
      <c r="K2" s="44"/>
    </row>
    <row r="3" spans="1:11" ht="28.8" x14ac:dyDescent="0.3">
      <c r="A3" s="124"/>
      <c r="B3" s="122"/>
      <c r="C3" s="6" t="s">
        <v>7</v>
      </c>
      <c r="D3" s="14" t="s">
        <v>36</v>
      </c>
      <c r="E3" s="5">
        <v>3090.2</v>
      </c>
      <c r="F3" s="43">
        <f t="shared" ref="F3:F16" si="0">E3+H3</f>
        <v>3146.5</v>
      </c>
      <c r="G3" s="49">
        <f t="shared" ref="G3:G16" si="1">F3-E3+H3</f>
        <v>112.60000000000018</v>
      </c>
      <c r="H3" s="50">
        <v>56.3</v>
      </c>
      <c r="I3" s="50" t="s">
        <v>42</v>
      </c>
      <c r="J3" s="46" t="s">
        <v>82</v>
      </c>
      <c r="K3" s="1"/>
    </row>
    <row r="4" spans="1:11" s="45" customFormat="1" ht="28.8" x14ac:dyDescent="0.3">
      <c r="A4" s="125">
        <v>2</v>
      </c>
      <c r="B4" s="127" t="s">
        <v>8</v>
      </c>
      <c r="C4" s="6" t="s">
        <v>9</v>
      </c>
      <c r="D4" s="14" t="s">
        <v>30</v>
      </c>
      <c r="E4" s="43">
        <v>4529.6000000000004</v>
      </c>
      <c r="F4" s="43">
        <f t="shared" si="0"/>
        <v>4870.6000000000004</v>
      </c>
      <c r="G4" s="59">
        <f t="shared" si="1"/>
        <v>682</v>
      </c>
      <c r="H4" s="59">
        <v>341</v>
      </c>
      <c r="I4" s="49" t="s">
        <v>42</v>
      </c>
      <c r="J4" s="46" t="s">
        <v>82</v>
      </c>
      <c r="K4" s="44"/>
    </row>
    <row r="5" spans="1:11" ht="28.8" x14ac:dyDescent="0.3">
      <c r="A5" s="126"/>
      <c r="B5" s="128"/>
      <c r="C5" s="7" t="s">
        <v>10</v>
      </c>
      <c r="D5" s="15" t="s">
        <v>31</v>
      </c>
      <c r="E5" s="5">
        <v>2240</v>
      </c>
      <c r="F5" s="43">
        <f t="shared" si="0"/>
        <v>2362</v>
      </c>
      <c r="G5" s="49">
        <f t="shared" si="1"/>
        <v>244</v>
      </c>
      <c r="H5" s="50">
        <v>122</v>
      </c>
      <c r="I5" s="50" t="s">
        <v>42</v>
      </c>
      <c r="J5" s="46" t="s">
        <v>82</v>
      </c>
      <c r="K5" s="1"/>
    </row>
    <row r="6" spans="1:11" ht="28.8" x14ac:dyDescent="0.3">
      <c r="A6" s="131">
        <v>3</v>
      </c>
      <c r="B6" s="129" t="s">
        <v>11</v>
      </c>
      <c r="C6" s="8" t="s">
        <v>12</v>
      </c>
      <c r="D6" s="16" t="s">
        <v>29</v>
      </c>
      <c r="E6" s="5">
        <v>1192.7</v>
      </c>
      <c r="F6" s="43">
        <f t="shared" si="0"/>
        <v>1340.7</v>
      </c>
      <c r="G6" s="59">
        <f t="shared" si="1"/>
        <v>296</v>
      </c>
      <c r="H6" s="50">
        <v>148</v>
      </c>
      <c r="I6" s="50" t="s">
        <v>42</v>
      </c>
      <c r="J6" s="46" t="s">
        <v>82</v>
      </c>
      <c r="K6" s="1"/>
    </row>
    <row r="7" spans="1:11" ht="28.8" x14ac:dyDescent="0.3">
      <c r="A7" s="132"/>
      <c r="B7" s="130"/>
      <c r="C7" s="8" t="s">
        <v>13</v>
      </c>
      <c r="D7" s="16" t="s">
        <v>32</v>
      </c>
      <c r="E7" s="5">
        <v>6899.1</v>
      </c>
      <c r="F7" s="43">
        <f t="shared" si="0"/>
        <v>6899.2000000000007</v>
      </c>
      <c r="G7" s="49">
        <f t="shared" si="1"/>
        <v>0.2000000000003638</v>
      </c>
      <c r="H7" s="50">
        <v>0.1</v>
      </c>
      <c r="I7" s="50" t="s">
        <v>42</v>
      </c>
      <c r="J7" s="46" t="s">
        <v>82</v>
      </c>
      <c r="K7" s="1"/>
    </row>
    <row r="8" spans="1:11" ht="28.8" x14ac:dyDescent="0.3">
      <c r="A8" s="105">
        <v>4</v>
      </c>
      <c r="B8" s="107" t="s">
        <v>14</v>
      </c>
      <c r="C8" s="9" t="s">
        <v>15</v>
      </c>
      <c r="D8" s="17" t="s">
        <v>33</v>
      </c>
      <c r="E8" s="5">
        <v>33</v>
      </c>
      <c r="F8" s="43">
        <f t="shared" si="0"/>
        <v>53</v>
      </c>
      <c r="G8" s="49">
        <f t="shared" si="1"/>
        <v>40</v>
      </c>
      <c r="H8" s="50">
        <v>20</v>
      </c>
      <c r="I8" s="50" t="s">
        <v>42</v>
      </c>
      <c r="J8" s="46" t="s">
        <v>82</v>
      </c>
      <c r="K8" s="1"/>
    </row>
    <row r="9" spans="1:11" ht="28.8" x14ac:dyDescent="0.3">
      <c r="A9" s="106"/>
      <c r="B9" s="108"/>
      <c r="C9" s="9" t="s">
        <v>16</v>
      </c>
      <c r="D9" s="17" t="s">
        <v>34</v>
      </c>
      <c r="E9" s="5">
        <v>5951</v>
      </c>
      <c r="F9" s="43">
        <f t="shared" si="0"/>
        <v>6103</v>
      </c>
      <c r="G9" s="49">
        <f t="shared" si="1"/>
        <v>304</v>
      </c>
      <c r="H9" s="50">
        <v>152</v>
      </c>
      <c r="I9" s="50" t="s">
        <v>42</v>
      </c>
      <c r="J9" s="46" t="s">
        <v>82</v>
      </c>
      <c r="K9" s="1"/>
    </row>
    <row r="10" spans="1:11" ht="28.8" x14ac:dyDescent="0.3">
      <c r="A10" s="10">
        <v>5</v>
      </c>
      <c r="B10" s="11" t="s">
        <v>17</v>
      </c>
      <c r="C10" s="11" t="s">
        <v>18</v>
      </c>
      <c r="D10" s="18" t="s">
        <v>34</v>
      </c>
      <c r="E10" s="5">
        <v>4545</v>
      </c>
      <c r="F10" s="43">
        <f t="shared" si="0"/>
        <v>4720</v>
      </c>
      <c r="G10" s="49">
        <f t="shared" si="1"/>
        <v>350</v>
      </c>
      <c r="H10" s="50">
        <v>175</v>
      </c>
      <c r="I10" s="50" t="s">
        <v>42</v>
      </c>
      <c r="J10" s="46" t="s">
        <v>82</v>
      </c>
      <c r="K10" s="1"/>
    </row>
    <row r="11" spans="1:11" s="45" customFormat="1" ht="28.8" x14ac:dyDescent="0.3">
      <c r="A11" s="109">
        <v>6</v>
      </c>
      <c r="B11" s="112" t="s">
        <v>19</v>
      </c>
      <c r="C11" s="6" t="s">
        <v>20</v>
      </c>
      <c r="D11" s="14" t="s">
        <v>28</v>
      </c>
      <c r="E11" s="43">
        <v>3841.1</v>
      </c>
      <c r="F11" s="43">
        <f t="shared" si="0"/>
        <v>4119.3</v>
      </c>
      <c r="G11" s="59">
        <f t="shared" si="1"/>
        <v>556.40000000000032</v>
      </c>
      <c r="H11" s="59">
        <v>278.2</v>
      </c>
      <c r="I11" s="49" t="s">
        <v>41</v>
      </c>
      <c r="J11" s="46" t="s">
        <v>82</v>
      </c>
      <c r="K11" s="44"/>
    </row>
    <row r="12" spans="1:11" ht="28.8" x14ac:dyDescent="0.3">
      <c r="A12" s="110"/>
      <c r="B12" s="113"/>
      <c r="C12" s="12" t="s">
        <v>21</v>
      </c>
      <c r="D12" s="19" t="s">
        <v>35</v>
      </c>
      <c r="E12" s="5">
        <v>3344.2</v>
      </c>
      <c r="F12" s="43">
        <f t="shared" si="0"/>
        <v>3344.3999999999996</v>
      </c>
      <c r="G12" s="49">
        <f t="shared" si="1"/>
        <v>0.39999999999981811</v>
      </c>
      <c r="H12" s="50">
        <v>0.2</v>
      </c>
      <c r="I12" s="50" t="s">
        <v>42</v>
      </c>
      <c r="J12" s="46" t="s">
        <v>82</v>
      </c>
      <c r="K12" s="1"/>
    </row>
    <row r="13" spans="1:11" s="45" customFormat="1" ht="28.8" x14ac:dyDescent="0.3">
      <c r="A13" s="111"/>
      <c r="B13" s="114"/>
      <c r="C13" s="6" t="s">
        <v>22</v>
      </c>
      <c r="D13" s="14" t="s">
        <v>36</v>
      </c>
      <c r="E13" s="43">
        <v>4240.2</v>
      </c>
      <c r="F13" s="43">
        <f t="shared" si="0"/>
        <v>4598.8</v>
      </c>
      <c r="G13" s="59">
        <f t="shared" si="1"/>
        <v>717.20000000000039</v>
      </c>
      <c r="H13" s="59">
        <v>358.6</v>
      </c>
      <c r="I13" s="49" t="s">
        <v>41</v>
      </c>
      <c r="J13" s="46" t="s">
        <v>82</v>
      </c>
      <c r="K13" s="44"/>
    </row>
    <row r="14" spans="1:11" ht="28.8" x14ac:dyDescent="0.3">
      <c r="A14" s="115">
        <v>7</v>
      </c>
      <c r="B14" s="118" t="s">
        <v>23</v>
      </c>
      <c r="C14" s="13" t="s">
        <v>9</v>
      </c>
      <c r="D14" s="20" t="s">
        <v>37</v>
      </c>
      <c r="E14" s="5">
        <v>3688</v>
      </c>
      <c r="F14" s="43">
        <f t="shared" si="0"/>
        <v>3801</v>
      </c>
      <c r="G14" s="49">
        <f t="shared" si="1"/>
        <v>226</v>
      </c>
      <c r="H14" s="50">
        <v>113</v>
      </c>
      <c r="I14" s="50" t="s">
        <v>42</v>
      </c>
      <c r="J14" s="46" t="s">
        <v>82</v>
      </c>
      <c r="K14" s="1"/>
    </row>
    <row r="15" spans="1:11" ht="28.8" x14ac:dyDescent="0.3">
      <c r="A15" s="116"/>
      <c r="B15" s="119"/>
      <c r="C15" s="13" t="s">
        <v>24</v>
      </c>
      <c r="D15" s="20" t="s">
        <v>38</v>
      </c>
      <c r="E15" s="5">
        <v>3500</v>
      </c>
      <c r="F15" s="43">
        <f>E15+H15</f>
        <v>4173.3999999999996</v>
      </c>
      <c r="G15" s="59">
        <f t="shared" si="1"/>
        <v>1346.7999999999997</v>
      </c>
      <c r="H15" s="59">
        <v>673.4</v>
      </c>
      <c r="I15" s="50" t="s">
        <v>42</v>
      </c>
      <c r="J15" s="46" t="s">
        <v>82</v>
      </c>
      <c r="K15" s="1"/>
    </row>
    <row r="16" spans="1:11" ht="28.8" x14ac:dyDescent="0.3">
      <c r="A16" s="117"/>
      <c r="B16" s="120"/>
      <c r="C16" s="13" t="s">
        <v>25</v>
      </c>
      <c r="D16" s="20" t="s">
        <v>39</v>
      </c>
      <c r="E16" s="5">
        <v>1096</v>
      </c>
      <c r="F16" s="43">
        <f t="shared" si="0"/>
        <v>1173</v>
      </c>
      <c r="G16" s="49">
        <f t="shared" si="1"/>
        <v>154</v>
      </c>
      <c r="H16" s="50">
        <v>77</v>
      </c>
      <c r="I16" s="50" t="s">
        <v>42</v>
      </c>
      <c r="J16" s="46" t="s">
        <v>82</v>
      </c>
      <c r="K16" s="1"/>
    </row>
    <row r="17" spans="1:11" ht="15" thickBot="1" x14ac:dyDescent="0.35">
      <c r="A17" s="2"/>
      <c r="B17" s="3"/>
      <c r="C17" s="3"/>
      <c r="D17" s="3"/>
      <c r="E17" s="21"/>
      <c r="F17" s="21"/>
      <c r="G17" s="21"/>
      <c r="H17" s="51"/>
      <c r="I17" s="51"/>
      <c r="J17" s="47"/>
      <c r="K17" s="4"/>
    </row>
    <row r="21" spans="1:11" ht="15" thickBot="1" x14ac:dyDescent="0.35"/>
    <row r="22" spans="1:11" ht="15" thickBot="1" x14ac:dyDescent="0.35">
      <c r="A22" s="103" t="s">
        <v>79</v>
      </c>
      <c r="B22" s="104"/>
      <c r="C22" s="104"/>
      <c r="D22" s="104"/>
      <c r="E22" s="104"/>
      <c r="F22" s="144"/>
      <c r="G22" s="76"/>
      <c r="H22"/>
    </row>
    <row r="23" spans="1:11" ht="15" thickBot="1" x14ac:dyDescent="0.35">
      <c r="A23" s="82">
        <v>1</v>
      </c>
      <c r="B23" s="83" t="s">
        <v>65</v>
      </c>
      <c r="C23" s="84" t="s">
        <v>66</v>
      </c>
      <c r="D23" s="84">
        <v>18</v>
      </c>
      <c r="E23" s="141">
        <v>46000</v>
      </c>
      <c r="F23" s="145">
        <v>828000</v>
      </c>
      <c r="G23" s="150"/>
      <c r="H23"/>
    </row>
    <row r="24" spans="1:11" ht="15" thickBot="1" x14ac:dyDescent="0.35">
      <c r="A24" s="85">
        <v>2</v>
      </c>
      <c r="B24" s="86" t="s">
        <v>65</v>
      </c>
      <c r="C24" s="87" t="s">
        <v>67</v>
      </c>
      <c r="D24" s="87">
        <v>30</v>
      </c>
      <c r="E24" s="142">
        <v>23000</v>
      </c>
      <c r="F24" s="145">
        <v>690000</v>
      </c>
      <c r="G24" s="150"/>
      <c r="H24"/>
    </row>
    <row r="25" spans="1:11" ht="15" thickBot="1" x14ac:dyDescent="0.35">
      <c r="A25" s="82">
        <v>3</v>
      </c>
      <c r="B25" s="83" t="s">
        <v>68</v>
      </c>
      <c r="C25" s="84" t="s">
        <v>69</v>
      </c>
      <c r="D25" s="84">
        <v>16</v>
      </c>
      <c r="E25" s="143">
        <v>23000</v>
      </c>
      <c r="F25" s="145">
        <v>368000</v>
      </c>
      <c r="G25" s="150"/>
      <c r="H25"/>
    </row>
    <row r="26" spans="1:11" ht="15" thickBot="1" x14ac:dyDescent="0.35">
      <c r="A26" s="85">
        <v>4</v>
      </c>
      <c r="B26" s="86" t="s">
        <v>70</v>
      </c>
      <c r="C26" s="87" t="s">
        <v>71</v>
      </c>
      <c r="D26" s="87">
        <v>16</v>
      </c>
      <c r="E26" s="142">
        <v>46000</v>
      </c>
      <c r="F26" s="145">
        <v>736000</v>
      </c>
      <c r="G26" s="150"/>
      <c r="H26"/>
    </row>
    <row r="27" spans="1:11" ht="15" thickBot="1" x14ac:dyDescent="0.35">
      <c r="A27" s="82">
        <v>5</v>
      </c>
      <c r="B27" s="83" t="s">
        <v>72</v>
      </c>
      <c r="C27" s="84" t="s">
        <v>73</v>
      </c>
      <c r="D27" s="84">
        <v>6</v>
      </c>
      <c r="E27" s="141">
        <v>90000</v>
      </c>
      <c r="F27" s="145">
        <v>540000</v>
      </c>
      <c r="G27" s="150"/>
      <c r="H27"/>
    </row>
    <row r="28" spans="1:11" ht="15" thickBot="1" x14ac:dyDescent="0.35">
      <c r="A28" s="85">
        <v>6</v>
      </c>
      <c r="B28" s="86" t="s">
        <v>74</v>
      </c>
      <c r="C28" s="87" t="s">
        <v>75</v>
      </c>
      <c r="D28" s="87">
        <v>8</v>
      </c>
      <c r="E28" s="142">
        <v>90000</v>
      </c>
      <c r="F28" s="145">
        <v>720000</v>
      </c>
      <c r="G28" s="150"/>
      <c r="H28"/>
    </row>
    <row r="29" spans="1:11" ht="15" thickBot="1" x14ac:dyDescent="0.35">
      <c r="A29" s="82">
        <v>7</v>
      </c>
      <c r="B29" s="83" t="s">
        <v>72</v>
      </c>
      <c r="C29" s="84" t="s">
        <v>76</v>
      </c>
      <c r="D29" s="84">
        <v>8</v>
      </c>
      <c r="E29" s="141">
        <v>90000</v>
      </c>
      <c r="F29" s="145">
        <v>720000</v>
      </c>
      <c r="G29" s="150"/>
      <c r="H29"/>
    </row>
    <row r="30" spans="1:11" ht="15" thickBot="1" x14ac:dyDescent="0.35">
      <c r="A30" s="85">
        <v>8</v>
      </c>
      <c r="B30" s="86" t="s">
        <v>77</v>
      </c>
      <c r="C30" s="87" t="s">
        <v>78</v>
      </c>
      <c r="D30" s="87">
        <v>11</v>
      </c>
      <c r="E30" s="148">
        <v>3560.96</v>
      </c>
      <c r="F30" s="144"/>
      <c r="G30" s="76"/>
      <c r="H30" s="146">
        <v>39170.559999999998</v>
      </c>
    </row>
    <row r="31" spans="1:11" ht="15" thickBot="1" x14ac:dyDescent="0.35">
      <c r="A31" s="82"/>
      <c r="B31" s="83"/>
      <c r="C31" s="88"/>
      <c r="D31" s="88"/>
      <c r="E31" s="89"/>
      <c r="F31" s="147">
        <v>4641170.5599999996</v>
      </c>
      <c r="G31" s="151"/>
      <c r="H31"/>
    </row>
  </sheetData>
  <mergeCells count="13">
    <mergeCell ref="B2:B3"/>
    <mergeCell ref="A2:A3"/>
    <mergeCell ref="A4:A5"/>
    <mergeCell ref="B4:B5"/>
    <mergeCell ref="B6:B7"/>
    <mergeCell ref="A6:A7"/>
    <mergeCell ref="A22:E22"/>
    <mergeCell ref="A8:A9"/>
    <mergeCell ref="B8:B9"/>
    <mergeCell ref="A11:A13"/>
    <mergeCell ref="B11:B13"/>
    <mergeCell ref="A14:A16"/>
    <mergeCell ref="B14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M52"/>
  <sheetViews>
    <sheetView tabSelected="1" workbookViewId="0">
      <selection activeCell="K8" sqref="K8"/>
    </sheetView>
  </sheetViews>
  <sheetFormatPr defaultRowHeight="14.4" x14ac:dyDescent="0.3"/>
  <cols>
    <col min="2" max="2" width="8.77734375" style="25"/>
    <col min="3" max="3" width="26.88671875" customWidth="1"/>
    <col min="4" max="4" width="14.109375" style="24" customWidth="1"/>
    <col min="5" max="5" width="13" style="24" customWidth="1"/>
    <col min="6" max="6" width="17.44140625" customWidth="1"/>
    <col min="7" max="7" width="20.33203125" customWidth="1"/>
    <col min="8" max="8" width="17.77734375" customWidth="1"/>
    <col min="13" max="13" width="12.5546875" bestFit="1" customWidth="1"/>
  </cols>
  <sheetData>
    <row r="1" spans="2:13" ht="15" thickBot="1" x14ac:dyDescent="0.35"/>
    <row r="2" spans="2:13" ht="15" thickBot="1" x14ac:dyDescent="0.35">
      <c r="B2" s="133" t="s">
        <v>86</v>
      </c>
      <c r="C2" s="134"/>
      <c r="D2" s="134"/>
      <c r="E2" s="134"/>
      <c r="F2" s="134"/>
      <c r="G2" s="134"/>
      <c r="H2" s="135"/>
    </row>
    <row r="3" spans="2:13" ht="15" thickBot="1" x14ac:dyDescent="0.35">
      <c r="B3" s="138"/>
      <c r="C3" s="139"/>
      <c r="D3" s="139"/>
      <c r="E3" s="139"/>
      <c r="F3" s="139"/>
      <c r="G3" s="139"/>
      <c r="H3" s="140"/>
    </row>
    <row r="4" spans="2:13" ht="21.45" customHeight="1" thickBot="1" x14ac:dyDescent="0.35">
      <c r="B4" s="91">
        <v>1</v>
      </c>
      <c r="C4" s="92" t="s">
        <v>56</v>
      </c>
      <c r="D4" s="92" t="s">
        <v>57</v>
      </c>
      <c r="E4" s="92" t="s">
        <v>58</v>
      </c>
      <c r="F4" s="93" t="s">
        <v>59</v>
      </c>
      <c r="G4" s="94" t="s">
        <v>60</v>
      </c>
      <c r="H4" s="95" t="s">
        <v>61</v>
      </c>
    </row>
    <row r="5" spans="2:13" x14ac:dyDescent="0.3">
      <c r="B5" s="27"/>
      <c r="C5" s="31" t="s">
        <v>48</v>
      </c>
      <c r="D5" s="32" t="s">
        <v>49</v>
      </c>
      <c r="E5" s="32">
        <v>3</v>
      </c>
      <c r="F5" s="22">
        <v>46000</v>
      </c>
      <c r="G5" s="22">
        <f>E5*F5</f>
        <v>138000</v>
      </c>
      <c r="H5" s="68"/>
    </row>
    <row r="6" spans="2:13" x14ac:dyDescent="0.3">
      <c r="B6" s="28"/>
      <c r="C6" s="29" t="s">
        <v>46</v>
      </c>
      <c r="D6" s="30" t="s">
        <v>47</v>
      </c>
      <c r="E6" s="30">
        <v>5</v>
      </c>
      <c r="F6" s="23">
        <v>23000</v>
      </c>
      <c r="G6" s="22">
        <f t="shared" ref="G6:G7" si="0">E6*F6</f>
        <v>115000</v>
      </c>
      <c r="H6" s="69"/>
    </row>
    <row r="7" spans="2:13" x14ac:dyDescent="0.3">
      <c r="B7" s="28"/>
      <c r="C7" s="29" t="s">
        <v>44</v>
      </c>
      <c r="D7" s="30" t="s">
        <v>45</v>
      </c>
      <c r="E7" s="30">
        <v>2</v>
      </c>
      <c r="F7" s="23">
        <v>90000</v>
      </c>
      <c r="G7" s="22">
        <f t="shared" si="0"/>
        <v>180000</v>
      </c>
      <c r="H7" s="69"/>
    </row>
    <row r="8" spans="2:13" ht="21.45" customHeight="1" thickBot="1" x14ac:dyDescent="0.35">
      <c r="B8" s="28"/>
      <c r="C8" s="23" t="s">
        <v>43</v>
      </c>
      <c r="D8" s="30" t="s">
        <v>51</v>
      </c>
      <c r="E8" s="30">
        <v>2</v>
      </c>
      <c r="F8" s="23"/>
      <c r="G8" s="34"/>
      <c r="H8" s="70">
        <v>3560.96</v>
      </c>
    </row>
    <row r="9" spans="2:13" ht="16.8" customHeight="1" thickBot="1" x14ac:dyDescent="0.35">
      <c r="B9" s="28"/>
      <c r="C9" s="23"/>
      <c r="D9" s="30"/>
      <c r="E9" s="30"/>
      <c r="F9" s="26"/>
      <c r="G9" s="41">
        <f>G5+G6+G7</f>
        <v>433000</v>
      </c>
      <c r="H9" s="71">
        <v>3560.96</v>
      </c>
    </row>
    <row r="10" spans="2:13" ht="15" thickBot="1" x14ac:dyDescent="0.35">
      <c r="B10" s="33"/>
      <c r="C10" s="34"/>
      <c r="D10" s="35"/>
      <c r="E10" s="35"/>
      <c r="F10" s="34"/>
      <c r="G10" s="38"/>
      <c r="H10" s="72"/>
    </row>
    <row r="11" spans="2:13" ht="15" thickBot="1" x14ac:dyDescent="0.35">
      <c r="B11" s="96">
        <v>2</v>
      </c>
      <c r="C11" s="97" t="s">
        <v>52</v>
      </c>
      <c r="D11" s="98"/>
      <c r="E11" s="98"/>
      <c r="F11" s="99"/>
      <c r="G11" s="99"/>
      <c r="H11" s="100"/>
    </row>
    <row r="12" spans="2:13" x14ac:dyDescent="0.3">
      <c r="B12" s="27"/>
      <c r="C12" s="22" t="s">
        <v>48</v>
      </c>
      <c r="D12" s="32" t="s">
        <v>49</v>
      </c>
      <c r="E12" s="32">
        <v>3</v>
      </c>
      <c r="F12" s="22">
        <v>46000</v>
      </c>
      <c r="G12" s="22">
        <f>E12*F12</f>
        <v>138000</v>
      </c>
      <c r="H12" s="68"/>
    </row>
    <row r="13" spans="2:13" x14ac:dyDescent="0.3">
      <c r="B13" s="28"/>
      <c r="C13" s="23" t="s">
        <v>46</v>
      </c>
      <c r="D13" s="30" t="s">
        <v>47</v>
      </c>
      <c r="E13" s="30">
        <v>5</v>
      </c>
      <c r="F13" s="23">
        <v>23000</v>
      </c>
      <c r="G13" s="22">
        <f t="shared" ref="G13:G14" si="1">E13*F13</f>
        <v>115000</v>
      </c>
      <c r="H13" s="69"/>
    </row>
    <row r="14" spans="2:13" x14ac:dyDescent="0.3">
      <c r="B14" s="28"/>
      <c r="C14" s="23" t="s">
        <v>44</v>
      </c>
      <c r="D14" s="30" t="s">
        <v>50</v>
      </c>
      <c r="E14" s="30">
        <v>2</v>
      </c>
      <c r="F14" s="23">
        <v>295000</v>
      </c>
      <c r="G14" s="22">
        <f t="shared" si="1"/>
        <v>590000</v>
      </c>
      <c r="H14" s="69"/>
    </row>
    <row r="15" spans="2:13" ht="15" thickBot="1" x14ac:dyDescent="0.35">
      <c r="B15" s="28"/>
      <c r="C15" s="23" t="s">
        <v>43</v>
      </c>
      <c r="D15" s="30" t="s">
        <v>51</v>
      </c>
      <c r="E15" s="30">
        <v>2</v>
      </c>
      <c r="F15" s="23"/>
      <c r="G15" s="34"/>
      <c r="H15" s="70">
        <v>3560.96</v>
      </c>
    </row>
    <row r="16" spans="2:13" ht="15" thickBot="1" x14ac:dyDescent="0.35">
      <c r="B16" s="28"/>
      <c r="C16" s="23"/>
      <c r="D16" s="30"/>
      <c r="E16" s="30"/>
      <c r="F16" s="26"/>
      <c r="G16" s="39">
        <f>G12+G13+G14</f>
        <v>843000</v>
      </c>
      <c r="H16" s="73">
        <v>3560.96</v>
      </c>
      <c r="M16" s="90"/>
    </row>
    <row r="17" spans="2:8" ht="15" thickBot="1" x14ac:dyDescent="0.35">
      <c r="B17" s="33"/>
      <c r="C17" s="34"/>
      <c r="D17" s="35"/>
      <c r="E17" s="35"/>
      <c r="F17" s="34"/>
      <c r="G17" s="38"/>
      <c r="H17" s="72"/>
    </row>
    <row r="18" spans="2:8" ht="15" thickBot="1" x14ac:dyDescent="0.35">
      <c r="B18" s="96">
        <v>3</v>
      </c>
      <c r="C18" s="97" t="s">
        <v>53</v>
      </c>
      <c r="D18" s="97"/>
      <c r="E18" s="97"/>
      <c r="F18" s="97"/>
      <c r="G18" s="97"/>
      <c r="H18" s="101"/>
    </row>
    <row r="19" spans="2:8" x14ac:dyDescent="0.3">
      <c r="B19" s="27"/>
      <c r="C19" s="22" t="s">
        <v>48</v>
      </c>
      <c r="D19" s="32" t="s">
        <v>49</v>
      </c>
      <c r="E19" s="32">
        <v>3</v>
      </c>
      <c r="F19" s="22">
        <v>46000</v>
      </c>
      <c r="G19" s="22">
        <f>E19*F19</f>
        <v>138000</v>
      </c>
      <c r="H19" s="68"/>
    </row>
    <row r="20" spans="2:8" x14ac:dyDescent="0.3">
      <c r="B20" s="28"/>
      <c r="C20" s="23" t="s">
        <v>46</v>
      </c>
      <c r="D20" s="30" t="s">
        <v>47</v>
      </c>
      <c r="E20" s="30">
        <v>5</v>
      </c>
      <c r="F20" s="23">
        <v>23000</v>
      </c>
      <c r="G20" s="22">
        <f t="shared" ref="G20:G21" si="2">E20*F20</f>
        <v>115000</v>
      </c>
      <c r="H20" s="69"/>
    </row>
    <row r="21" spans="2:8" x14ac:dyDescent="0.3">
      <c r="B21" s="28"/>
      <c r="C21" s="23" t="s">
        <v>44</v>
      </c>
      <c r="D21" s="30" t="s">
        <v>45</v>
      </c>
      <c r="E21" s="30">
        <v>2</v>
      </c>
      <c r="F21" s="23">
        <v>90000</v>
      </c>
      <c r="G21" s="22">
        <f t="shared" si="2"/>
        <v>180000</v>
      </c>
      <c r="H21" s="69"/>
    </row>
    <row r="22" spans="2:8" ht="15" thickBot="1" x14ac:dyDescent="0.35">
      <c r="B22" s="28"/>
      <c r="C22" s="23" t="s">
        <v>43</v>
      </c>
      <c r="D22" s="30" t="s">
        <v>51</v>
      </c>
      <c r="E22" s="30">
        <v>2</v>
      </c>
      <c r="F22" s="23"/>
      <c r="G22" s="34"/>
      <c r="H22" s="70">
        <v>3560.96</v>
      </c>
    </row>
    <row r="23" spans="2:8" ht="15" thickBot="1" x14ac:dyDescent="0.35">
      <c r="B23" s="28"/>
      <c r="C23" s="23"/>
      <c r="D23" s="30"/>
      <c r="E23" s="30"/>
      <c r="F23" s="26"/>
      <c r="G23" s="37">
        <f>G19+G20+G21</f>
        <v>433000</v>
      </c>
      <c r="H23" s="37">
        <v>3560.96</v>
      </c>
    </row>
    <row r="24" spans="2:8" ht="15" thickBot="1" x14ac:dyDescent="0.35">
      <c r="B24" s="33"/>
      <c r="C24" s="34"/>
      <c r="D24" s="35"/>
      <c r="E24" s="35"/>
      <c r="F24" s="34"/>
      <c r="G24" s="38"/>
      <c r="H24" s="72"/>
    </row>
    <row r="25" spans="2:8" ht="15" thickBot="1" x14ac:dyDescent="0.35">
      <c r="B25" s="96">
        <v>4</v>
      </c>
      <c r="C25" s="97" t="s">
        <v>54</v>
      </c>
      <c r="D25" s="97"/>
      <c r="E25" s="97"/>
      <c r="F25" s="97"/>
      <c r="G25" s="97"/>
      <c r="H25" s="101"/>
    </row>
    <row r="26" spans="2:8" x14ac:dyDescent="0.3">
      <c r="B26" s="27"/>
      <c r="C26" s="22" t="s">
        <v>48</v>
      </c>
      <c r="D26" s="32" t="s">
        <v>49</v>
      </c>
      <c r="E26" s="32">
        <v>3</v>
      </c>
      <c r="F26" s="22">
        <v>46000</v>
      </c>
      <c r="G26" s="22">
        <f>E26*F26</f>
        <v>138000</v>
      </c>
      <c r="H26" s="68"/>
    </row>
    <row r="27" spans="2:8" x14ac:dyDescent="0.3">
      <c r="B27" s="28"/>
      <c r="C27" s="23" t="s">
        <v>46</v>
      </c>
      <c r="D27" s="30" t="s">
        <v>47</v>
      </c>
      <c r="E27" s="30">
        <v>5</v>
      </c>
      <c r="F27" s="23">
        <v>23000</v>
      </c>
      <c r="G27" s="22">
        <f t="shared" ref="G27:G28" si="3">E27*F27</f>
        <v>115000</v>
      </c>
      <c r="H27" s="69"/>
    </row>
    <row r="28" spans="2:8" x14ac:dyDescent="0.3">
      <c r="B28" s="28"/>
      <c r="C28" s="23" t="s">
        <v>44</v>
      </c>
      <c r="D28" s="30" t="s">
        <v>55</v>
      </c>
      <c r="E28" s="30">
        <v>2</v>
      </c>
      <c r="F28" s="23">
        <v>295000</v>
      </c>
      <c r="G28" s="22">
        <f t="shared" si="3"/>
        <v>590000</v>
      </c>
      <c r="H28" s="69"/>
    </row>
    <row r="29" spans="2:8" ht="15" thickBot="1" x14ac:dyDescent="0.35">
      <c r="B29" s="28"/>
      <c r="C29" s="23" t="s">
        <v>43</v>
      </c>
      <c r="D29" s="30" t="s">
        <v>51</v>
      </c>
      <c r="E29" s="30">
        <v>2</v>
      </c>
      <c r="F29" s="23"/>
      <c r="G29" s="34"/>
      <c r="H29" s="70">
        <v>3560.96</v>
      </c>
    </row>
    <row r="30" spans="2:8" ht="15" thickBot="1" x14ac:dyDescent="0.35">
      <c r="B30" s="33"/>
      <c r="C30" s="34"/>
      <c r="D30" s="35"/>
      <c r="E30" s="35"/>
      <c r="F30" s="36"/>
      <c r="G30" s="40">
        <f>G26+G27+G28</f>
        <v>843000</v>
      </c>
      <c r="H30" s="37">
        <v>3560.96</v>
      </c>
    </row>
    <row r="31" spans="2:8" ht="15" thickBot="1" x14ac:dyDescent="0.35">
      <c r="B31" s="96">
        <v>3</v>
      </c>
      <c r="C31" s="97" t="s">
        <v>62</v>
      </c>
      <c r="D31" s="97"/>
      <c r="E31" s="97"/>
      <c r="F31" s="97"/>
      <c r="G31" s="97"/>
      <c r="H31" s="101"/>
    </row>
    <row r="32" spans="2:8" x14ac:dyDescent="0.3">
      <c r="B32" s="27"/>
      <c r="C32" s="22" t="s">
        <v>48</v>
      </c>
      <c r="D32" s="32" t="s">
        <v>49</v>
      </c>
      <c r="E32" s="32">
        <v>3</v>
      </c>
      <c r="F32" s="22">
        <v>46000</v>
      </c>
      <c r="G32" s="22">
        <f>E32*F32</f>
        <v>138000</v>
      </c>
      <c r="H32" s="68"/>
    </row>
    <row r="33" spans="2:8" ht="14.4" customHeight="1" x14ac:dyDescent="0.3">
      <c r="B33" s="28"/>
      <c r="C33" s="23" t="s">
        <v>46</v>
      </c>
      <c r="D33" s="30" t="s">
        <v>47</v>
      </c>
      <c r="E33" s="30">
        <v>5</v>
      </c>
      <c r="F33" s="23">
        <v>23000</v>
      </c>
      <c r="G33" s="22">
        <f t="shared" ref="G33:G34" si="4">E33*F33</f>
        <v>115000</v>
      </c>
      <c r="H33" s="69"/>
    </row>
    <row r="34" spans="2:8" x14ac:dyDescent="0.3">
      <c r="B34" s="28"/>
      <c r="C34" s="23" t="s">
        <v>44</v>
      </c>
      <c r="D34" s="30" t="s">
        <v>45</v>
      </c>
      <c r="E34" s="30">
        <v>2</v>
      </c>
      <c r="F34" s="23">
        <v>90000</v>
      </c>
      <c r="G34" s="22">
        <f t="shared" si="4"/>
        <v>180000</v>
      </c>
      <c r="H34" s="69"/>
    </row>
    <row r="35" spans="2:8" ht="15" thickBot="1" x14ac:dyDescent="0.35">
      <c r="B35" s="28"/>
      <c r="C35" s="23" t="s">
        <v>43</v>
      </c>
      <c r="D35" s="30" t="s">
        <v>51</v>
      </c>
      <c r="E35" s="30">
        <v>2</v>
      </c>
      <c r="F35" s="23"/>
      <c r="G35" s="34"/>
      <c r="H35" s="70">
        <v>3560.96</v>
      </c>
    </row>
    <row r="36" spans="2:8" ht="15" thickBot="1" x14ac:dyDescent="0.35">
      <c r="B36" s="33"/>
      <c r="C36" s="34"/>
      <c r="D36" s="35"/>
      <c r="E36" s="35"/>
      <c r="F36" s="36"/>
      <c r="G36" s="60">
        <f>G32+G33+G34</f>
        <v>433000</v>
      </c>
      <c r="H36" s="60">
        <v>3560.96</v>
      </c>
    </row>
    <row r="37" spans="2:8" ht="15" thickBot="1" x14ac:dyDescent="0.35">
      <c r="B37" s="102">
        <v>4</v>
      </c>
      <c r="C37" s="97" t="s">
        <v>85</v>
      </c>
      <c r="D37" s="97"/>
      <c r="E37" s="97"/>
      <c r="F37" s="97"/>
      <c r="G37" s="97"/>
      <c r="H37" s="101"/>
    </row>
    <row r="38" spans="2:8" x14ac:dyDescent="0.3">
      <c r="B38" s="27"/>
      <c r="C38" s="22" t="s">
        <v>48</v>
      </c>
      <c r="D38" s="32" t="s">
        <v>49</v>
      </c>
      <c r="E38" s="32">
        <v>3</v>
      </c>
      <c r="F38" s="22">
        <v>46000</v>
      </c>
      <c r="G38" s="22">
        <f>E38*F38</f>
        <v>138000</v>
      </c>
      <c r="H38" s="68"/>
    </row>
    <row r="39" spans="2:8" x14ac:dyDescent="0.3">
      <c r="B39" s="28"/>
      <c r="C39" s="23" t="s">
        <v>46</v>
      </c>
      <c r="D39" s="30" t="s">
        <v>47</v>
      </c>
      <c r="E39" s="30">
        <v>5</v>
      </c>
      <c r="F39" s="23">
        <v>23000</v>
      </c>
      <c r="G39" s="22">
        <f t="shared" ref="G39:G40" si="5">E39*F39</f>
        <v>115000</v>
      </c>
      <c r="H39" s="69"/>
    </row>
    <row r="40" spans="2:8" x14ac:dyDescent="0.3">
      <c r="B40" s="28"/>
      <c r="C40" s="23" t="s">
        <v>44</v>
      </c>
      <c r="D40" s="30" t="s">
        <v>55</v>
      </c>
      <c r="E40" s="30">
        <v>2</v>
      </c>
      <c r="F40" s="23">
        <v>295000</v>
      </c>
      <c r="G40" s="22">
        <f t="shared" si="5"/>
        <v>590000</v>
      </c>
      <c r="H40" s="69"/>
    </row>
    <row r="41" spans="2:8" ht="15" thickBot="1" x14ac:dyDescent="0.35">
      <c r="B41" s="28"/>
      <c r="C41" s="23" t="s">
        <v>43</v>
      </c>
      <c r="D41" s="30" t="s">
        <v>51</v>
      </c>
      <c r="E41" s="30">
        <v>1</v>
      </c>
      <c r="F41" s="23"/>
      <c r="G41" s="34"/>
      <c r="H41" s="70">
        <v>3560.96</v>
      </c>
    </row>
    <row r="42" spans="2:8" ht="15" thickBot="1" x14ac:dyDescent="0.35">
      <c r="B42" s="33"/>
      <c r="C42" s="34"/>
      <c r="D42" s="35"/>
      <c r="E42" s="35"/>
      <c r="F42" s="36"/>
      <c r="G42" s="40">
        <f>G38+G39+G40</f>
        <v>843000</v>
      </c>
      <c r="H42" s="37">
        <v>3560.96</v>
      </c>
    </row>
    <row r="43" spans="2:8" ht="15" thickBot="1" x14ac:dyDescent="0.35">
      <c r="B43" s="102">
        <v>3</v>
      </c>
      <c r="C43" s="97" t="s">
        <v>84</v>
      </c>
      <c r="D43" s="97"/>
      <c r="E43" s="97"/>
      <c r="F43" s="97"/>
      <c r="G43" s="97"/>
      <c r="H43" s="101"/>
    </row>
    <row r="44" spans="2:8" x14ac:dyDescent="0.3">
      <c r="B44" s="27"/>
      <c r="C44" s="22" t="s">
        <v>48</v>
      </c>
      <c r="D44" s="32" t="s">
        <v>49</v>
      </c>
      <c r="E44" s="32">
        <v>3</v>
      </c>
      <c r="F44" s="22">
        <v>46000</v>
      </c>
      <c r="G44" s="22">
        <f>E44*F44</f>
        <v>138000</v>
      </c>
      <c r="H44" s="68"/>
    </row>
    <row r="45" spans="2:8" x14ac:dyDescent="0.3">
      <c r="B45" s="28"/>
      <c r="C45" s="23" t="s">
        <v>46</v>
      </c>
      <c r="D45" s="30" t="s">
        <v>47</v>
      </c>
      <c r="E45" s="30">
        <v>5</v>
      </c>
      <c r="F45" s="23">
        <v>23000</v>
      </c>
      <c r="G45" s="22">
        <f t="shared" ref="G45:G46" si="6">E45*F45</f>
        <v>115000</v>
      </c>
      <c r="H45" s="69"/>
    </row>
    <row r="46" spans="2:8" x14ac:dyDescent="0.3">
      <c r="B46" s="28"/>
      <c r="C46" s="23" t="s">
        <v>44</v>
      </c>
      <c r="D46" s="30" t="s">
        <v>45</v>
      </c>
      <c r="E46" s="30">
        <v>2</v>
      </c>
      <c r="F46" s="23">
        <v>90000</v>
      </c>
      <c r="G46" s="22">
        <f t="shared" si="6"/>
        <v>180000</v>
      </c>
      <c r="H46" s="69"/>
    </row>
    <row r="47" spans="2:8" ht="15" thickBot="1" x14ac:dyDescent="0.35">
      <c r="B47" s="28"/>
      <c r="C47" s="23" t="s">
        <v>43</v>
      </c>
      <c r="D47" s="30" t="s">
        <v>51</v>
      </c>
      <c r="E47" s="30">
        <v>1</v>
      </c>
      <c r="F47" s="23"/>
      <c r="G47" s="34"/>
      <c r="H47" s="70">
        <v>3560.96</v>
      </c>
    </row>
    <row r="48" spans="2:8" ht="15" thickBot="1" x14ac:dyDescent="0.35">
      <c r="B48" s="33"/>
      <c r="C48" s="34"/>
      <c r="D48" s="35"/>
      <c r="E48" s="35"/>
      <c r="F48" s="36"/>
      <c r="G48" s="60">
        <f>G44+G45+G46</f>
        <v>433000</v>
      </c>
      <c r="H48" s="60">
        <v>3560.96</v>
      </c>
    </row>
    <row r="49" spans="2:8" ht="15" thickBot="1" x14ac:dyDescent="0.35">
      <c r="B49" s="42"/>
      <c r="C49" s="61"/>
      <c r="D49" s="62"/>
      <c r="E49" s="62"/>
      <c r="F49" s="61"/>
      <c r="G49" s="61"/>
      <c r="H49" s="74"/>
    </row>
    <row r="50" spans="2:8" ht="15" thickBot="1" x14ac:dyDescent="0.35">
      <c r="B50" s="42"/>
      <c r="C50" s="63"/>
      <c r="D50" s="64"/>
      <c r="E50" s="136" t="s">
        <v>64</v>
      </c>
      <c r="F50" s="137"/>
      <c r="G50" s="67">
        <f>G9+G16+G23+G30+G36+G42+G48</f>
        <v>4261000</v>
      </c>
      <c r="H50" s="67">
        <f>H9+H16+H23+H30+H36</f>
        <v>17804.8</v>
      </c>
    </row>
    <row r="51" spans="2:8" ht="15" thickBot="1" x14ac:dyDescent="0.35">
      <c r="B51" s="75"/>
      <c r="C51" s="76"/>
      <c r="D51" s="77"/>
      <c r="E51" s="136" t="s">
        <v>63</v>
      </c>
      <c r="F51" s="137"/>
      <c r="G51" s="78">
        <v>4641170.5599999996</v>
      </c>
      <c r="H51" s="149">
        <v>39170.559999999998</v>
      </c>
    </row>
    <row r="52" spans="2:8" ht="15" thickBot="1" x14ac:dyDescent="0.35">
      <c r="B52" s="79"/>
      <c r="C52" s="80"/>
      <c r="D52" s="81"/>
      <c r="E52" s="81"/>
      <c r="F52" s="80"/>
      <c r="G52" s="66">
        <f>G50+G51</f>
        <v>8902170.5599999987</v>
      </c>
      <c r="H52" s="65">
        <f>H50+H51</f>
        <v>56975.360000000001</v>
      </c>
    </row>
  </sheetData>
  <mergeCells count="4">
    <mergeCell ref="B2:H2"/>
    <mergeCell ref="E51:F51"/>
    <mergeCell ref="E50:F50"/>
    <mergeCell ref="B3:H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Wamuo, Kelechi SPDC-REE/N/SM</cp:lastModifiedBy>
  <dcterms:created xsi:type="dcterms:W3CDTF">2023-03-07T10:15:41Z</dcterms:created>
  <dcterms:modified xsi:type="dcterms:W3CDTF">2023-05-02T14:38:39Z</dcterms:modified>
</cp:coreProperties>
</file>