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lechi.Wamuo\Desktop\"/>
    </mc:Choice>
  </mc:AlternateContent>
  <xr:revisionPtr revIDLastSave="0" documentId="8_{F3FA2EF3-6EE5-4888-BEBF-3C63F008E207}" xr6:coauthVersionLast="47" xr6:coauthVersionMax="47" xr10:uidLastSave="{00000000-0000-0000-0000-000000000000}"/>
  <bookViews>
    <workbookView xWindow="-108" yWindow="-108" windowWidth="23256" windowHeight="13896" activeTab="1" xr2:uid="{F2091400-40EE-4BE0-8421-6C8AD1CB9936}"/>
  </bookViews>
  <sheets>
    <sheet name="Spares for Servicing " sheetId="1" r:id="rId1"/>
    <sheet name="SAVING ON CONDITION MONITORING 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7" i="2" l="1"/>
  <c r="F24" i="1"/>
  <c r="F25" i="1"/>
  <c r="F26" i="1"/>
  <c r="F27" i="1"/>
  <c r="F28" i="1"/>
  <c r="F29" i="1"/>
  <c r="F23" i="1"/>
  <c r="H39" i="2"/>
  <c r="F30" i="1" l="1"/>
  <c r="G34" i="2"/>
  <c r="G33" i="2"/>
  <c r="G32" i="2"/>
  <c r="G27" i="2"/>
  <c r="G28" i="2"/>
  <c r="G36" i="2" l="1"/>
  <c r="G26" i="2"/>
  <c r="G30" i="2" s="1"/>
  <c r="G20" i="2"/>
  <c r="G21" i="2"/>
  <c r="G19" i="2"/>
  <c r="G13" i="2"/>
  <c r="G14" i="2"/>
  <c r="G12" i="2"/>
  <c r="G6" i="2"/>
  <c r="G7" i="2"/>
  <c r="G5" i="2"/>
  <c r="G9" i="2" l="1"/>
  <c r="G16" i="2"/>
  <c r="G23" i="2"/>
  <c r="G39" i="2" l="1"/>
  <c r="G3" i="1"/>
  <c r="G2" i="1"/>
  <c r="G4" i="1"/>
  <c r="G5" i="1"/>
  <c r="G6" i="1"/>
  <c r="G9" i="1"/>
  <c r="G10" i="1"/>
  <c r="G11" i="1"/>
  <c r="G12" i="1"/>
  <c r="G13" i="1"/>
  <c r="G14" i="1"/>
  <c r="G15" i="1"/>
  <c r="G16" i="1"/>
  <c r="E8" i="1"/>
  <c r="G8" i="1"/>
  <c r="G7" i="1"/>
  <c r="E7" i="1"/>
</calcChain>
</file>

<file path=xl/sharedStrings.xml><?xml version="1.0" encoding="utf-8"?>
<sst xmlns="http://schemas.openxmlformats.org/spreadsheetml/2006/main" count="147" uniqueCount="85">
  <si>
    <t>S/N</t>
  </si>
  <si>
    <t>GENERATORS/CAPACITY</t>
  </si>
  <si>
    <t>SERVICING BASE ON 250RH</t>
  </si>
  <si>
    <t>REMARK</t>
  </si>
  <si>
    <t>IA SUSTATION</t>
  </si>
  <si>
    <t>SUBSTATION.1</t>
  </si>
  <si>
    <t>GEN1.1690KVA(D3516)</t>
  </si>
  <si>
    <t>GEN2.1100KVA(C32)</t>
  </si>
  <si>
    <t>SUBSTATION.2</t>
  </si>
  <si>
    <t>GEN1.2000KVA(D3516)</t>
  </si>
  <si>
    <t>GEN2.1500KVA(D3512)</t>
  </si>
  <si>
    <t>SUBSTATION.4</t>
  </si>
  <si>
    <t>GEN1.1000KVA(D3508)</t>
  </si>
  <si>
    <t>GEN2.500KVA(D3412)</t>
  </si>
  <si>
    <t>SUBSTATION.5</t>
  </si>
  <si>
    <t>GEN1.725KVA(D3412)</t>
  </si>
  <si>
    <t>GEN2.810KVA(D3412)</t>
  </si>
  <si>
    <t>SUBSTATION.6</t>
  </si>
  <si>
    <t>GEN1.500KVA(D3412)</t>
  </si>
  <si>
    <t>SUBSTATION.7</t>
  </si>
  <si>
    <t>GEN1.1500KVA(D3512)</t>
  </si>
  <si>
    <t>GEN2.1825KVA(D3516)</t>
  </si>
  <si>
    <t>GEN3.1100KVA(C32)</t>
  </si>
  <si>
    <t>SUBSTATION.8</t>
  </si>
  <si>
    <t>GEN2.1275KVA(D3512)</t>
  </si>
  <si>
    <t>GEN3.2000KVA(D3516)</t>
  </si>
  <si>
    <t>RH DIFFERENCE</t>
  </si>
  <si>
    <t>MATERIAL REQUIREMENT FOR SERVICING</t>
  </si>
  <si>
    <t>OIL F.IR-0746,FUEL F.IR-0749,AIR F.8N-6309,2DRUMS RIMULAXW40</t>
  </si>
  <si>
    <t>OIL F.IR-0746,FUEL F.IR-0749,AIR 287-1530&amp;269-7041,1.5DRUMS RIMULAXW40</t>
  </si>
  <si>
    <t>OIL F.IR-0746,FUEL F.IR-0749,AIR F208-9065208-9066,2DRUMS RIMULAXW40</t>
  </si>
  <si>
    <t>OIL F.IR-0746,FUEL F.IR-0749,AIR F.8N-3378,2DRUMS RIMULAXW40</t>
  </si>
  <si>
    <t>OIL F.IR-0726,FUEL F.IR-0716,AIR F.8N-6309,1DRUM RIMULXW40</t>
  </si>
  <si>
    <t>OIL F.IR-0726,FUEL F.IR-0716,AIR F.142-1339,1DRUM RIMULXW40</t>
  </si>
  <si>
    <t>OIL F.IR-0726,FUEL F.IR-0716,AIR F.974-1996,1DRUM RIMULXW40</t>
  </si>
  <si>
    <t>OIL F.IR-0746,FUEL F.IR-0749,AIR F.4P-0710,2DRUMS RIMULAXW40</t>
  </si>
  <si>
    <t>OIL F.IR-0746,FUEL F.IR-0749,AIR F.287-1530&amp;269-7041,1.5DRUMS RIMULAXW40</t>
  </si>
  <si>
    <t>OIL F.IR-0746,FUEL F.IR-0749,AIR F.IF-0710,2DRUMS RIMULAXW40</t>
  </si>
  <si>
    <t>OIL F.IR-0746,FUEL F.IR-0749,AIR F.4P-0710,1.5DRUMS RIMULAXW40</t>
  </si>
  <si>
    <t>OIL F.IR-0746,FUEL F.IR-0749,AIR F.IF-0710,1.5DRUMS RIMULAXW40</t>
  </si>
  <si>
    <t xml:space="preserve">SERVICING BASE ON CONDITION MONITORING </t>
  </si>
  <si>
    <t>DUE</t>
  </si>
  <si>
    <t>NOT DUE</t>
  </si>
  <si>
    <t xml:space="preserve">Rimula Oil </t>
  </si>
  <si>
    <t>Air filter</t>
  </si>
  <si>
    <t>8N-6309</t>
  </si>
  <si>
    <t>Fuel filter</t>
  </si>
  <si>
    <t>1R-0749</t>
  </si>
  <si>
    <t>Oil filter</t>
  </si>
  <si>
    <t>1R-0726</t>
  </si>
  <si>
    <t>208-9065</t>
  </si>
  <si>
    <t>XW40</t>
  </si>
  <si>
    <t>287-1530</t>
  </si>
  <si>
    <t>PAT NO.</t>
  </si>
  <si>
    <t>QTY</t>
  </si>
  <si>
    <t xml:space="preserve">UNIT PRICE </t>
  </si>
  <si>
    <t>AMOUNT</t>
  </si>
  <si>
    <r>
      <t>AMOUNT($</t>
    </r>
    <r>
      <rPr>
        <b/>
        <u val="singleAccounting"/>
        <sz val="11"/>
        <color theme="1"/>
        <rFont val="Book Antiqua"/>
        <family val="1"/>
      </rPr>
      <t>)</t>
    </r>
  </si>
  <si>
    <t>RA SAVINGS</t>
  </si>
  <si>
    <t>IA SAVINGS</t>
  </si>
  <si>
    <t xml:space="preserve">D3508 OIL FILTER </t>
  </si>
  <si>
    <t>PART NO. 1R-0726</t>
  </si>
  <si>
    <t>PART NO. 1R-0756.</t>
  </si>
  <si>
    <t>D3412 FUEL FILTERS</t>
  </si>
  <si>
    <t>PART NO. 1R-0749.</t>
  </si>
  <si>
    <t xml:space="preserve">D3412 OIL FILTERS </t>
  </si>
  <si>
    <t>PART NO.1R-0716.</t>
  </si>
  <si>
    <t>D3508 AIR FILTERS</t>
  </si>
  <si>
    <t>PART NO. 8N-6309.</t>
  </si>
  <si>
    <t xml:space="preserve"> 4P-0710</t>
  </si>
  <si>
    <t>LUBE OIL  FOR SERVICING.</t>
  </si>
  <si>
    <t>11 drum</t>
  </si>
  <si>
    <t>DF</t>
  </si>
  <si>
    <t>SUB. 2 GEN 1</t>
  </si>
  <si>
    <t>Gen set is due for top overhaul.</t>
  </si>
  <si>
    <t>JUNE.2023 Report/Warning</t>
  </si>
  <si>
    <t xml:space="preserve"> DUE</t>
  </si>
  <si>
    <t>Sub. 7 Gen 1</t>
  </si>
  <si>
    <t>Sub. 7 Gen 3</t>
  </si>
  <si>
    <t>Sub. 8 Gen 2</t>
  </si>
  <si>
    <t>JULY 30TH</t>
  </si>
  <si>
    <t>AUGUST 31ST</t>
  </si>
  <si>
    <t>COST SAVINGS ON SPARES AND LUBRICATION FOR THE MONTH OF AUGUST IA /RA</t>
  </si>
  <si>
    <t>SUB.1 GEN 1</t>
  </si>
  <si>
    <t>RA SERVICING MATERIALS FOR AUGUST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</si>
</sst>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2"/>
      <color rgb="FFC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Book Antiqua"/>
      <family val="1"/>
    </font>
    <font>
      <b/>
      <sz val="11"/>
      <color theme="1"/>
      <name val="Book Antiqua"/>
      <family val="1"/>
    </font>
    <font>
      <b/>
      <u val="singleAccounting"/>
      <sz val="11"/>
      <color theme="1"/>
      <name val="Book Antiqua"/>
      <family val="1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150">
    <xf numFmtId="0" fontId="0" fillId="0" borderId="0" xfId="0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2" fillId="6" borderId="5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2" fillId="4" borderId="1" xfId="0" applyFont="1" applyFill="1" applyBorder="1" applyAlignment="1">
      <alignment horizontal="center" wrapText="1"/>
    </xf>
    <xf numFmtId="0" fontId="2" fillId="5" borderId="1" xfId="0" applyFont="1" applyFill="1" applyBorder="1" applyAlignment="1">
      <alignment horizontal="center" wrapText="1"/>
    </xf>
    <xf numFmtId="0" fontId="2" fillId="6" borderId="1" xfId="0" applyFont="1" applyFill="1" applyBorder="1" applyAlignment="1">
      <alignment horizontal="center" wrapText="1"/>
    </xf>
    <xf numFmtId="0" fontId="2" fillId="7" borderId="1" xfId="0" applyFont="1" applyFill="1" applyBorder="1" applyAlignment="1">
      <alignment horizontal="center" wrapText="1"/>
    </xf>
    <xf numFmtId="0" fontId="2" fillId="8" borderId="1" xfId="0" applyFont="1" applyFill="1" applyBorder="1" applyAlignment="1">
      <alignment horizontal="center" wrapText="1"/>
    </xf>
    <xf numFmtId="0" fontId="2" fillId="0" borderId="8" xfId="0" applyFont="1" applyBorder="1"/>
    <xf numFmtId="43" fontId="6" fillId="0" borderId="13" xfId="1" applyFont="1" applyBorder="1"/>
    <xf numFmtId="43" fontId="6" fillId="0" borderId="1" xfId="1" applyFont="1" applyBorder="1"/>
    <xf numFmtId="0" fontId="0" fillId="0" borderId="0" xfId="0" applyAlignment="1">
      <alignment horizontal="center"/>
    </xf>
    <xf numFmtId="0" fontId="7" fillId="0" borderId="0" xfId="0" applyFont="1" applyAlignment="1">
      <alignment horizontal="center"/>
    </xf>
    <xf numFmtId="43" fontId="6" fillId="0" borderId="11" xfId="1" applyFont="1" applyBorder="1"/>
    <xf numFmtId="0" fontId="7" fillId="0" borderId="25" xfId="0" applyFont="1" applyBorder="1" applyAlignment="1">
      <alignment horizontal="center"/>
    </xf>
    <xf numFmtId="0" fontId="7" fillId="0" borderId="26" xfId="0" applyFont="1" applyBorder="1" applyAlignment="1">
      <alignment horizontal="center"/>
    </xf>
    <xf numFmtId="43" fontId="6" fillId="0" borderId="1" xfId="1" applyFont="1" applyBorder="1" applyAlignment="1">
      <alignment horizontal="left"/>
    </xf>
    <xf numFmtId="43" fontId="6" fillId="0" borderId="1" xfId="1" applyFont="1" applyBorder="1" applyAlignment="1">
      <alignment horizontal="center"/>
    </xf>
    <xf numFmtId="43" fontId="6" fillId="0" borderId="13" xfId="1" applyFont="1" applyBorder="1" applyAlignment="1">
      <alignment horizontal="left"/>
    </xf>
    <xf numFmtId="43" fontId="6" fillId="0" borderId="13" xfId="1" applyFont="1" applyBorder="1" applyAlignment="1">
      <alignment horizontal="center"/>
    </xf>
    <xf numFmtId="0" fontId="7" fillId="0" borderId="28" xfId="0" applyFont="1" applyBorder="1" applyAlignment="1">
      <alignment horizontal="center"/>
    </xf>
    <xf numFmtId="43" fontId="6" fillId="0" borderId="12" xfId="1" applyFont="1" applyBorder="1"/>
    <xf numFmtId="43" fontId="6" fillId="0" borderId="12" xfId="1" applyFont="1" applyBorder="1" applyAlignment="1">
      <alignment horizontal="center"/>
    </xf>
    <xf numFmtId="43" fontId="6" fillId="0" borderId="29" xfId="1" applyFont="1" applyBorder="1"/>
    <xf numFmtId="43" fontId="7" fillId="2" borderId="18" xfId="1" applyFont="1" applyFill="1" applyBorder="1"/>
    <xf numFmtId="43" fontId="6" fillId="0" borderId="17" xfId="1" applyFont="1" applyBorder="1"/>
    <xf numFmtId="43" fontId="7" fillId="2" borderId="19" xfId="1" applyFont="1" applyFill="1" applyBorder="1"/>
    <xf numFmtId="43" fontId="7" fillId="2" borderId="24" xfId="1" applyFont="1" applyFill="1" applyBorder="1"/>
    <xf numFmtId="43" fontId="7" fillId="2" borderId="19" xfId="1" applyFont="1" applyFill="1" applyBorder="1" applyAlignment="1">
      <alignment vertical="center"/>
    </xf>
    <xf numFmtId="0" fontId="7" fillId="0" borderId="24" xfId="0" applyFont="1" applyBorder="1" applyAlignment="1">
      <alignment horizontal="center"/>
    </xf>
    <xf numFmtId="0" fontId="2" fillId="10" borderId="1" xfId="0" applyFont="1" applyFill="1" applyBorder="1"/>
    <xf numFmtId="0" fontId="0" fillId="10" borderId="6" xfId="0" applyFill="1" applyBorder="1"/>
    <xf numFmtId="0" fontId="0" fillId="10" borderId="0" xfId="0" applyFill="1"/>
    <xf numFmtId="0" fontId="0" fillId="10" borderId="11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2" fillId="10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2" fillId="2" borderId="1" xfId="0" applyFont="1" applyFill="1" applyBorder="1" applyAlignment="1">
      <alignment horizontal="center"/>
    </xf>
    <xf numFmtId="43" fontId="7" fillId="2" borderId="27" xfId="1" applyFont="1" applyFill="1" applyBorder="1"/>
    <xf numFmtId="0" fontId="0" fillId="0" borderId="31" xfId="0" applyBorder="1"/>
    <xf numFmtId="0" fontId="0" fillId="0" borderId="31" xfId="0" applyBorder="1" applyAlignment="1">
      <alignment horizontal="center"/>
    </xf>
    <xf numFmtId="43" fontId="7" fillId="2" borderId="18" xfId="0" applyNumberFormat="1" applyFont="1" applyFill="1" applyBorder="1"/>
    <xf numFmtId="43" fontId="7" fillId="2" borderId="24" xfId="0" applyNumberFormat="1" applyFont="1" applyFill="1" applyBorder="1"/>
    <xf numFmtId="43" fontId="6" fillId="10" borderId="18" xfId="0" applyNumberFormat="1" applyFont="1" applyFill="1" applyBorder="1"/>
    <xf numFmtId="43" fontId="6" fillId="0" borderId="23" xfId="1" applyFont="1" applyBorder="1"/>
    <xf numFmtId="43" fontId="6" fillId="0" borderId="6" xfId="1" applyFont="1" applyBorder="1"/>
    <xf numFmtId="43" fontId="6" fillId="0" borderId="30" xfId="1" applyFont="1" applyBorder="1"/>
    <xf numFmtId="43" fontId="7" fillId="2" borderId="21" xfId="1" applyFont="1" applyFill="1" applyBorder="1" applyAlignment="1">
      <alignment vertical="center"/>
    </xf>
    <xf numFmtId="43" fontId="6" fillId="0" borderId="33" xfId="1" applyFont="1" applyBorder="1"/>
    <xf numFmtId="43" fontId="7" fillId="2" borderId="21" xfId="1" applyFont="1" applyFill="1" applyBorder="1"/>
    <xf numFmtId="0" fontId="7" fillId="0" borderId="37" xfId="0" applyFont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43" fontId="6" fillId="0" borderId="0" xfId="1" applyFont="1" applyBorder="1"/>
    <xf numFmtId="0" fontId="7" fillId="0" borderId="38" xfId="0" applyFont="1" applyBorder="1" applyAlignment="1">
      <alignment horizontal="center"/>
    </xf>
    <xf numFmtId="0" fontId="0" fillId="0" borderId="35" xfId="0" applyBorder="1"/>
    <xf numFmtId="0" fontId="0" fillId="0" borderId="35" xfId="0" applyBorder="1" applyAlignment="1">
      <alignment horizontal="center"/>
    </xf>
    <xf numFmtId="0" fontId="0" fillId="0" borderId="18" xfId="0" applyBorder="1" applyAlignment="1">
      <alignment horizontal="center"/>
    </xf>
    <xf numFmtId="0" fontId="5" fillId="0" borderId="20" xfId="0" applyFont="1" applyBorder="1" applyAlignment="1">
      <alignment horizontal="center"/>
    </xf>
    <xf numFmtId="0" fontId="0" fillId="0" borderId="34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0" fillId="0" borderId="20" xfId="0" applyBorder="1" applyAlignment="1">
      <alignment horizontal="center"/>
    </xf>
    <xf numFmtId="3" fontId="0" fillId="0" borderId="21" xfId="0" applyNumberFormat="1" applyBorder="1"/>
    <xf numFmtId="43" fontId="0" fillId="0" borderId="0" xfId="0" applyNumberFormat="1"/>
    <xf numFmtId="0" fontId="7" fillId="4" borderId="19" xfId="0" applyFont="1" applyFill="1" applyBorder="1" applyAlignment="1">
      <alignment horizontal="center" vertical="center"/>
    </xf>
    <xf numFmtId="43" fontId="7" fillId="4" borderId="20" xfId="1" applyFont="1" applyFill="1" applyBorder="1" applyAlignment="1">
      <alignment horizontal="center" vertical="center"/>
    </xf>
    <xf numFmtId="43" fontId="7" fillId="4" borderId="22" xfId="1" applyFont="1" applyFill="1" applyBorder="1" applyAlignment="1">
      <alignment horizontal="center" vertical="center"/>
    </xf>
    <xf numFmtId="43" fontId="7" fillId="4" borderId="24" xfId="1" applyFont="1" applyFill="1" applyBorder="1" applyAlignment="1">
      <alignment horizontal="center" vertical="center"/>
    </xf>
    <xf numFmtId="43" fontId="7" fillId="4" borderId="18" xfId="1" applyFont="1" applyFill="1" applyBorder="1" applyAlignment="1">
      <alignment horizontal="center" vertical="center"/>
    </xf>
    <xf numFmtId="0" fontId="7" fillId="4" borderId="24" xfId="0" applyFont="1" applyFill="1" applyBorder="1" applyAlignment="1">
      <alignment horizontal="center"/>
    </xf>
    <xf numFmtId="43" fontId="7" fillId="4" borderId="20" xfId="1" applyFont="1" applyFill="1" applyBorder="1" applyAlignment="1">
      <alignment horizontal="center"/>
    </xf>
    <xf numFmtId="43" fontId="6" fillId="4" borderId="20" xfId="1" applyFont="1" applyFill="1" applyBorder="1" applyAlignment="1">
      <alignment horizontal="center"/>
    </xf>
    <xf numFmtId="43" fontId="6" fillId="4" borderId="20" xfId="1" applyFont="1" applyFill="1" applyBorder="1"/>
    <xf numFmtId="43" fontId="6" fillId="4" borderId="21" xfId="1" applyFont="1" applyFill="1" applyBorder="1"/>
    <xf numFmtId="43" fontId="7" fillId="4" borderId="21" xfId="1" applyFont="1" applyFill="1" applyBorder="1" applyAlignment="1">
      <alignment horizontal="center"/>
    </xf>
    <xf numFmtId="3" fontId="5" fillId="0" borderId="22" xfId="0" applyNumberFormat="1" applyFont="1" applyBorder="1" applyAlignment="1">
      <alignment horizontal="right"/>
    </xf>
    <xf numFmtId="3" fontId="5" fillId="0" borderId="40" xfId="0" applyNumberFormat="1" applyFont="1" applyBorder="1" applyAlignment="1">
      <alignment horizontal="right"/>
    </xf>
    <xf numFmtId="164" fontId="5" fillId="0" borderId="22" xfId="1" applyNumberFormat="1" applyFont="1" applyBorder="1" applyAlignment="1">
      <alignment horizontal="right" vertical="center"/>
    </xf>
    <xf numFmtId="0" fontId="0" fillId="0" borderId="1" xfId="0" applyBorder="1"/>
    <xf numFmtId="43" fontId="5" fillId="0" borderId="1" xfId="1" applyFont="1" applyBorder="1"/>
    <xf numFmtId="43" fontId="7" fillId="0" borderId="0" xfId="1" applyFont="1" applyBorder="1"/>
    <xf numFmtId="43" fontId="5" fillId="2" borderId="41" xfId="0" applyNumberFormat="1" applyFont="1" applyFill="1" applyBorder="1"/>
    <xf numFmtId="4" fontId="5" fillId="0" borderId="40" xfId="0" applyNumberFormat="1" applyFont="1" applyBorder="1" applyAlignment="1">
      <alignment horizontal="right"/>
    </xf>
    <xf numFmtId="43" fontId="7" fillId="0" borderId="18" xfId="1" applyFont="1" applyBorder="1"/>
    <xf numFmtId="43" fontId="5" fillId="0" borderId="0" xfId="1" applyFont="1" applyBorder="1"/>
    <xf numFmtId="43" fontId="5" fillId="4" borderId="1" xfId="1" applyFont="1" applyFill="1" applyBorder="1"/>
    <xf numFmtId="43" fontId="5" fillId="10" borderId="0" xfId="0" applyNumberFormat="1" applyFont="1" applyFill="1" applyBorder="1"/>
    <xf numFmtId="0" fontId="0" fillId="0" borderId="6" xfId="0" applyBorder="1" applyAlignment="1">
      <alignment horizontal="center" wrapText="1"/>
    </xf>
    <xf numFmtId="0" fontId="0" fillId="0" borderId="8" xfId="0" applyBorder="1" applyAlignment="1">
      <alignment vertical="center"/>
    </xf>
    <xf numFmtId="0" fontId="0" fillId="0" borderId="0" xfId="0" applyAlignment="1">
      <alignment vertical="center"/>
    </xf>
    <xf numFmtId="0" fontId="5" fillId="0" borderId="36" xfId="0" applyFont="1" applyBorder="1" applyAlignment="1">
      <alignment vertical="center"/>
    </xf>
    <xf numFmtId="0" fontId="5" fillId="0" borderId="39" xfId="0" applyFont="1" applyBorder="1" applyAlignment="1">
      <alignment vertical="center"/>
    </xf>
    <xf numFmtId="0" fontId="2" fillId="6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2" fillId="3" borderId="14" xfId="0" applyFont="1" applyFill="1" applyBorder="1" applyAlignment="1">
      <alignment horizontal="center" wrapText="1"/>
    </xf>
    <xf numFmtId="0" fontId="2" fillId="3" borderId="15" xfId="0" applyFont="1" applyFill="1" applyBorder="1" applyAlignment="1">
      <alignment horizontal="center" wrapText="1"/>
    </xf>
    <xf numFmtId="0" fontId="2" fillId="3" borderId="12" xfId="0" applyFont="1" applyFill="1" applyBorder="1" applyAlignment="1">
      <alignment horizontal="center" vertical="center" wrapText="1"/>
    </xf>
    <xf numFmtId="0" fontId="2" fillId="3" borderId="13" xfId="0" applyFont="1" applyFill="1" applyBorder="1" applyAlignment="1">
      <alignment horizontal="center" vertical="center" wrapText="1"/>
    </xf>
    <xf numFmtId="0" fontId="2" fillId="4" borderId="12" xfId="0" applyFont="1" applyFill="1" applyBorder="1" applyAlignment="1">
      <alignment horizontal="center" vertical="center" wrapText="1"/>
    </xf>
    <xf numFmtId="0" fontId="2" fillId="4" borderId="13" xfId="0" applyFont="1" applyFill="1" applyBorder="1" applyAlignment="1">
      <alignment horizontal="center" vertical="center" wrapText="1"/>
    </xf>
    <xf numFmtId="0" fontId="2" fillId="4" borderId="14" xfId="0" applyFont="1" applyFill="1" applyBorder="1" applyAlignment="1">
      <alignment horizontal="center"/>
    </xf>
    <xf numFmtId="0" fontId="2" fillId="4" borderId="15" xfId="0" applyFont="1" applyFill="1" applyBorder="1" applyAlignment="1">
      <alignment horizontal="center"/>
    </xf>
    <xf numFmtId="0" fontId="5" fillId="2" borderId="24" xfId="0" applyFont="1" applyFill="1" applyBorder="1" applyAlignment="1">
      <alignment horizontal="center"/>
    </xf>
    <xf numFmtId="0" fontId="5" fillId="2" borderId="31" xfId="0" applyFont="1" applyFill="1" applyBorder="1" applyAlignment="1">
      <alignment horizontal="center"/>
    </xf>
    <xf numFmtId="0" fontId="2" fillId="5" borderId="14" xfId="0" applyFont="1" applyFill="1" applyBorder="1" applyAlignment="1">
      <alignment horizontal="center"/>
    </xf>
    <xf numFmtId="0" fontId="2" fillId="5" borderId="15" xfId="0" applyFont="1" applyFill="1" applyBorder="1" applyAlignment="1">
      <alignment horizontal="center"/>
    </xf>
    <xf numFmtId="0" fontId="2" fillId="5" borderId="12" xfId="0" applyFont="1" applyFill="1" applyBorder="1" applyAlignment="1">
      <alignment horizontal="center" vertical="center"/>
    </xf>
    <xf numFmtId="0" fontId="2" fillId="5" borderId="13" xfId="0" applyFont="1" applyFill="1" applyBorder="1" applyAlignment="1">
      <alignment horizontal="center" vertical="center"/>
    </xf>
    <xf numFmtId="0" fontId="2" fillId="7" borderId="14" xfId="0" applyFont="1" applyFill="1" applyBorder="1" applyAlignment="1">
      <alignment horizontal="center"/>
    </xf>
    <xf numFmtId="0" fontId="2" fillId="7" borderId="16" xfId="0" applyFont="1" applyFill="1" applyBorder="1" applyAlignment="1">
      <alignment horizontal="center"/>
    </xf>
    <xf numFmtId="0" fontId="2" fillId="7" borderId="15" xfId="0" applyFont="1" applyFill="1" applyBorder="1" applyAlignment="1">
      <alignment horizontal="center"/>
    </xf>
    <xf numFmtId="0" fontId="2" fillId="7" borderId="12" xfId="0" applyFont="1" applyFill="1" applyBorder="1" applyAlignment="1">
      <alignment horizontal="center" vertical="center"/>
    </xf>
    <xf numFmtId="0" fontId="2" fillId="7" borderId="17" xfId="0" applyFont="1" applyFill="1" applyBorder="1" applyAlignment="1">
      <alignment horizontal="center" vertical="center"/>
    </xf>
    <xf numFmtId="0" fontId="2" fillId="7" borderId="13" xfId="0" applyFont="1" applyFill="1" applyBorder="1" applyAlignment="1">
      <alignment horizontal="center" vertical="center"/>
    </xf>
    <xf numFmtId="0" fontId="2" fillId="8" borderId="14" xfId="0" applyFont="1" applyFill="1" applyBorder="1" applyAlignment="1">
      <alignment horizontal="center"/>
    </xf>
    <xf numFmtId="0" fontId="2" fillId="8" borderId="16" xfId="0" applyFont="1" applyFill="1" applyBorder="1" applyAlignment="1">
      <alignment horizontal="center"/>
    </xf>
    <xf numFmtId="0" fontId="2" fillId="8" borderId="15" xfId="0" applyFont="1" applyFill="1" applyBorder="1" applyAlignment="1">
      <alignment horizontal="center"/>
    </xf>
    <xf numFmtId="0" fontId="2" fillId="8" borderId="12" xfId="0" applyFont="1" applyFill="1" applyBorder="1" applyAlignment="1">
      <alignment horizontal="center" vertical="center"/>
    </xf>
    <xf numFmtId="0" fontId="2" fillId="8" borderId="17" xfId="0" applyFont="1" applyFill="1" applyBorder="1" applyAlignment="1">
      <alignment horizontal="center" vertical="center"/>
    </xf>
    <xf numFmtId="0" fontId="2" fillId="8" borderId="13" xfId="0" applyFont="1" applyFill="1" applyBorder="1" applyAlignment="1">
      <alignment horizontal="center" vertical="center"/>
    </xf>
    <xf numFmtId="0" fontId="7" fillId="9" borderId="24" xfId="0" applyFont="1" applyFill="1" applyBorder="1" applyAlignment="1">
      <alignment horizontal="center"/>
    </xf>
    <xf numFmtId="0" fontId="7" fillId="9" borderId="31" xfId="0" applyFont="1" applyFill="1" applyBorder="1" applyAlignment="1">
      <alignment horizontal="center"/>
    </xf>
    <xf numFmtId="0" fontId="7" fillId="9" borderId="32" xfId="0" applyFont="1" applyFill="1" applyBorder="1" applyAlignment="1">
      <alignment horizontal="center"/>
    </xf>
    <xf numFmtId="0" fontId="7" fillId="4" borderId="24" xfId="0" applyFont="1" applyFill="1" applyBorder="1" applyAlignment="1">
      <alignment horizontal="center"/>
    </xf>
    <xf numFmtId="0" fontId="7" fillId="4" borderId="32" xfId="0" applyFont="1" applyFill="1" applyBorder="1" applyAlignment="1">
      <alignment horizontal="center"/>
    </xf>
    <xf numFmtId="0" fontId="7" fillId="0" borderId="24" xfId="0" applyFont="1" applyBorder="1" applyAlignment="1">
      <alignment horizontal="center"/>
    </xf>
    <xf numFmtId="0" fontId="7" fillId="0" borderId="31" xfId="0" applyFont="1" applyBorder="1" applyAlignment="1">
      <alignment horizontal="center"/>
    </xf>
    <xf numFmtId="0" fontId="7" fillId="0" borderId="32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49D7B-B7E6-4818-AFA4-5001D9AE6945}">
  <dimension ref="A1:K30"/>
  <sheetViews>
    <sheetView topLeftCell="A11" workbookViewId="0">
      <selection activeCell="A22" sqref="A22:E22"/>
    </sheetView>
  </sheetViews>
  <sheetFormatPr defaultRowHeight="14.4" x14ac:dyDescent="0.3"/>
  <cols>
    <col min="1" max="1" width="5.44140625" customWidth="1"/>
    <col min="2" max="2" width="20.6640625" style="102" customWidth="1"/>
    <col min="3" max="3" width="24.33203125" customWidth="1"/>
    <col min="4" max="4" width="40.33203125" customWidth="1"/>
    <col min="5" max="5" width="14.6640625" customWidth="1"/>
    <col min="6" max="7" width="15" customWidth="1"/>
    <col min="8" max="8" width="16.5546875" style="16" hidden="1" customWidth="1"/>
    <col min="9" max="9" width="18.33203125" style="16" customWidth="1"/>
    <col min="10" max="10" width="30" style="16" customWidth="1"/>
    <col min="11" max="11" width="23.44140625" customWidth="1"/>
  </cols>
  <sheetData>
    <row r="1" spans="1:11" s="49" customFormat="1" ht="31.5" customHeight="1" x14ac:dyDescent="0.3">
      <c r="A1" s="44" t="s">
        <v>0</v>
      </c>
      <c r="B1" s="46" t="s">
        <v>4</v>
      </c>
      <c r="C1" s="45" t="s">
        <v>1</v>
      </c>
      <c r="D1" s="47" t="s">
        <v>27</v>
      </c>
      <c r="E1" s="46" t="s">
        <v>80</v>
      </c>
      <c r="F1" s="46" t="s">
        <v>81</v>
      </c>
      <c r="G1" s="46" t="s">
        <v>72</v>
      </c>
      <c r="H1" s="46" t="s">
        <v>26</v>
      </c>
      <c r="I1" s="47" t="s">
        <v>2</v>
      </c>
      <c r="J1" s="48" t="s">
        <v>40</v>
      </c>
      <c r="K1" s="40" t="s">
        <v>3</v>
      </c>
    </row>
    <row r="2" spans="1:11" s="37" customFormat="1" ht="27" customHeight="1" x14ac:dyDescent="0.3">
      <c r="A2" s="114">
        <v>1</v>
      </c>
      <c r="B2" s="112" t="s">
        <v>5</v>
      </c>
      <c r="C2" s="106" t="s">
        <v>6</v>
      </c>
      <c r="D2" s="6" t="s">
        <v>28</v>
      </c>
      <c r="E2" s="35">
        <v>6165</v>
      </c>
      <c r="F2" s="35">
        <v>6251</v>
      </c>
      <c r="G2" s="41">
        <f>F2-E2</f>
        <v>86</v>
      </c>
      <c r="H2" s="50">
        <v>281</v>
      </c>
      <c r="I2" s="41" t="s">
        <v>42</v>
      </c>
      <c r="J2" s="38" t="s">
        <v>75</v>
      </c>
      <c r="K2" s="36"/>
    </row>
    <row r="3" spans="1:11" ht="28.8" x14ac:dyDescent="0.3">
      <c r="A3" s="115"/>
      <c r="B3" s="113"/>
      <c r="C3" s="106" t="s">
        <v>7</v>
      </c>
      <c r="D3" s="6" t="s">
        <v>36</v>
      </c>
      <c r="E3" s="35">
        <v>3202.8</v>
      </c>
      <c r="F3" s="35">
        <v>3457</v>
      </c>
      <c r="G3" s="50">
        <f t="shared" ref="G3:G16" si="0">F3-E3+H3</f>
        <v>310.49999999999983</v>
      </c>
      <c r="H3" s="42">
        <v>56.3</v>
      </c>
      <c r="I3" s="42" t="s">
        <v>42</v>
      </c>
      <c r="J3" s="38" t="s">
        <v>75</v>
      </c>
      <c r="K3" s="1"/>
    </row>
    <row r="4" spans="1:11" s="37" customFormat="1" ht="28.8" x14ac:dyDescent="0.3">
      <c r="A4" s="116">
        <v>2</v>
      </c>
      <c r="B4" s="118" t="s">
        <v>8</v>
      </c>
      <c r="C4" s="106" t="s">
        <v>9</v>
      </c>
      <c r="D4" s="6" t="s">
        <v>30</v>
      </c>
      <c r="E4" s="35">
        <v>4656.6000000000004</v>
      </c>
      <c r="F4" s="35">
        <v>4732.5</v>
      </c>
      <c r="G4" s="50">
        <f t="shared" si="0"/>
        <v>416.89999999999964</v>
      </c>
      <c r="H4" s="50">
        <v>341</v>
      </c>
      <c r="I4" s="41" t="s">
        <v>41</v>
      </c>
      <c r="J4" s="38" t="s">
        <v>75</v>
      </c>
      <c r="K4" s="36"/>
    </row>
    <row r="5" spans="1:11" ht="28.8" x14ac:dyDescent="0.3">
      <c r="A5" s="117"/>
      <c r="B5" s="119"/>
      <c r="C5" s="107" t="s">
        <v>10</v>
      </c>
      <c r="D5" s="7" t="s">
        <v>31</v>
      </c>
      <c r="E5" s="35">
        <v>2863.2</v>
      </c>
      <c r="F5" s="35">
        <v>2892</v>
      </c>
      <c r="G5" s="41">
        <f t="shared" si="0"/>
        <v>150.80000000000018</v>
      </c>
      <c r="H5" s="42">
        <v>122</v>
      </c>
      <c r="I5" s="42" t="s">
        <v>42</v>
      </c>
      <c r="J5" s="38" t="s">
        <v>75</v>
      </c>
      <c r="K5" s="1"/>
    </row>
    <row r="6" spans="1:11" ht="28.8" x14ac:dyDescent="0.3">
      <c r="A6" s="122">
        <v>3</v>
      </c>
      <c r="B6" s="120" t="s">
        <v>11</v>
      </c>
      <c r="C6" s="108" t="s">
        <v>12</v>
      </c>
      <c r="D6" s="8" t="s">
        <v>29</v>
      </c>
      <c r="E6" s="35">
        <v>12503</v>
      </c>
      <c r="F6" s="35">
        <v>12580</v>
      </c>
      <c r="G6" s="41">
        <f t="shared" si="0"/>
        <v>225</v>
      </c>
      <c r="H6" s="42">
        <v>148</v>
      </c>
      <c r="I6" s="42" t="s">
        <v>42</v>
      </c>
      <c r="J6" s="38" t="s">
        <v>75</v>
      </c>
      <c r="K6" s="100" t="s">
        <v>74</v>
      </c>
    </row>
    <row r="7" spans="1:11" ht="28.8" x14ac:dyDescent="0.3">
      <c r="A7" s="123"/>
      <c r="B7" s="121"/>
      <c r="C7" s="108" t="s">
        <v>13</v>
      </c>
      <c r="D7" s="8" t="s">
        <v>32</v>
      </c>
      <c r="E7" s="35">
        <f t="shared" ref="E7:E8" ca="1" si="1">D7+G7</f>
        <v>6899.3000000000011</v>
      </c>
      <c r="F7" s="35">
        <v>6901</v>
      </c>
      <c r="G7" s="41">
        <f t="shared" ca="1" si="0"/>
        <v>0.2000000000003638</v>
      </c>
      <c r="H7" s="42">
        <v>0.1</v>
      </c>
      <c r="I7" s="42" t="s">
        <v>42</v>
      </c>
      <c r="J7" s="38" t="s">
        <v>75</v>
      </c>
      <c r="K7" s="1"/>
    </row>
    <row r="8" spans="1:11" ht="28.8" x14ac:dyDescent="0.3">
      <c r="A8" s="126">
        <v>4</v>
      </c>
      <c r="B8" s="128" t="s">
        <v>14</v>
      </c>
      <c r="C8" s="109" t="s">
        <v>15</v>
      </c>
      <c r="D8" s="9" t="s">
        <v>33</v>
      </c>
      <c r="E8" s="35">
        <f t="shared" ca="1" si="1"/>
        <v>73</v>
      </c>
      <c r="F8" s="35">
        <v>100</v>
      </c>
      <c r="G8" s="41">
        <f t="shared" ca="1" si="0"/>
        <v>40</v>
      </c>
      <c r="H8" s="42">
        <v>20</v>
      </c>
      <c r="I8" s="42" t="s">
        <v>42</v>
      </c>
      <c r="J8" s="38" t="s">
        <v>75</v>
      </c>
      <c r="K8" s="1"/>
    </row>
    <row r="9" spans="1:11" ht="28.8" x14ac:dyDescent="0.3">
      <c r="A9" s="127"/>
      <c r="B9" s="129"/>
      <c r="C9" s="109" t="s">
        <v>16</v>
      </c>
      <c r="D9" s="9" t="s">
        <v>34</v>
      </c>
      <c r="E9" s="35">
        <v>2350</v>
      </c>
      <c r="F9" s="35">
        <v>2413</v>
      </c>
      <c r="G9" s="41">
        <f t="shared" si="0"/>
        <v>215</v>
      </c>
      <c r="H9" s="42">
        <v>152</v>
      </c>
      <c r="I9" s="42" t="s">
        <v>42</v>
      </c>
      <c r="J9" s="38" t="s">
        <v>75</v>
      </c>
      <c r="K9" s="1"/>
    </row>
    <row r="10" spans="1:11" ht="28.8" x14ac:dyDescent="0.3">
      <c r="A10" s="5">
        <v>5</v>
      </c>
      <c r="B10" s="105" t="s">
        <v>17</v>
      </c>
      <c r="C10" s="105" t="s">
        <v>18</v>
      </c>
      <c r="D10" s="10" t="s">
        <v>34</v>
      </c>
      <c r="E10" s="35">
        <v>5151</v>
      </c>
      <c r="F10" s="35">
        <v>5226</v>
      </c>
      <c r="G10" s="41">
        <f t="shared" si="0"/>
        <v>250</v>
      </c>
      <c r="H10" s="42">
        <v>175</v>
      </c>
      <c r="I10" s="42" t="s">
        <v>42</v>
      </c>
      <c r="J10" s="38" t="s">
        <v>75</v>
      </c>
      <c r="K10" s="1"/>
    </row>
    <row r="11" spans="1:11" s="37" customFormat="1" ht="28.8" x14ac:dyDescent="0.3">
      <c r="A11" s="130">
        <v>6</v>
      </c>
      <c r="B11" s="133" t="s">
        <v>19</v>
      </c>
      <c r="C11" s="106" t="s">
        <v>20</v>
      </c>
      <c r="D11" s="6" t="s">
        <v>28</v>
      </c>
      <c r="E11" s="35">
        <v>4435.7</v>
      </c>
      <c r="F11" s="35">
        <v>4471.2</v>
      </c>
      <c r="G11" s="50">
        <f t="shared" si="0"/>
        <v>313.7</v>
      </c>
      <c r="H11" s="50">
        <v>278.2</v>
      </c>
      <c r="I11" s="41" t="s">
        <v>76</v>
      </c>
      <c r="J11" s="38" t="s">
        <v>75</v>
      </c>
      <c r="K11" s="36"/>
    </row>
    <row r="12" spans="1:11" ht="28.8" x14ac:dyDescent="0.3">
      <c r="A12" s="131"/>
      <c r="B12" s="134"/>
      <c r="C12" s="110" t="s">
        <v>21</v>
      </c>
      <c r="D12" s="11" t="s">
        <v>35</v>
      </c>
      <c r="E12" s="35">
        <v>2207</v>
      </c>
      <c r="F12" s="35">
        <v>2263</v>
      </c>
      <c r="G12" s="41">
        <f t="shared" si="0"/>
        <v>56.2</v>
      </c>
      <c r="H12" s="42">
        <v>0.2</v>
      </c>
      <c r="I12" s="42" t="s">
        <v>42</v>
      </c>
      <c r="J12" s="38" t="s">
        <v>75</v>
      </c>
      <c r="K12" s="1"/>
    </row>
    <row r="13" spans="1:11" s="37" customFormat="1" ht="28.8" x14ac:dyDescent="0.3">
      <c r="A13" s="132"/>
      <c r="B13" s="135"/>
      <c r="C13" s="106" t="s">
        <v>22</v>
      </c>
      <c r="D13" s="6" t="s">
        <v>36</v>
      </c>
      <c r="E13" s="35">
        <v>4928</v>
      </c>
      <c r="F13" s="35">
        <v>5066</v>
      </c>
      <c r="G13" s="50">
        <f t="shared" si="0"/>
        <v>496.6</v>
      </c>
      <c r="H13" s="50">
        <v>358.6</v>
      </c>
      <c r="I13" s="41" t="s">
        <v>41</v>
      </c>
      <c r="J13" s="38" t="s">
        <v>75</v>
      </c>
      <c r="K13" s="36"/>
    </row>
    <row r="14" spans="1:11" ht="28.8" x14ac:dyDescent="0.3">
      <c r="A14" s="136">
        <v>7</v>
      </c>
      <c r="B14" s="139" t="s">
        <v>23</v>
      </c>
      <c r="C14" s="111" t="s">
        <v>9</v>
      </c>
      <c r="D14" s="12" t="s">
        <v>37</v>
      </c>
      <c r="E14" s="35">
        <v>3913</v>
      </c>
      <c r="F14" s="35">
        <v>3964.1</v>
      </c>
      <c r="G14" s="41">
        <f t="shared" si="0"/>
        <v>164.09999999999991</v>
      </c>
      <c r="H14" s="42">
        <v>113</v>
      </c>
      <c r="I14" s="42" t="s">
        <v>42</v>
      </c>
      <c r="J14" s="38" t="s">
        <v>75</v>
      </c>
      <c r="K14" s="1"/>
    </row>
    <row r="15" spans="1:11" ht="28.8" x14ac:dyDescent="0.3">
      <c r="A15" s="137"/>
      <c r="B15" s="140"/>
      <c r="C15" s="106" t="s">
        <v>24</v>
      </c>
      <c r="D15" s="6" t="s">
        <v>38</v>
      </c>
      <c r="E15" s="35">
        <v>3540.3</v>
      </c>
      <c r="F15" s="35">
        <v>3625.6</v>
      </c>
      <c r="G15" s="50">
        <f t="shared" si="0"/>
        <v>758.6999999999997</v>
      </c>
      <c r="H15" s="50">
        <v>673.4</v>
      </c>
      <c r="I15" s="42" t="s">
        <v>41</v>
      </c>
      <c r="J15" s="38" t="s">
        <v>75</v>
      </c>
      <c r="K15" s="1"/>
    </row>
    <row r="16" spans="1:11" ht="28.8" x14ac:dyDescent="0.3">
      <c r="A16" s="138"/>
      <c r="B16" s="141"/>
      <c r="C16" s="111" t="s">
        <v>25</v>
      </c>
      <c r="D16" s="12" t="s">
        <v>39</v>
      </c>
      <c r="E16" s="35">
        <v>1520.7</v>
      </c>
      <c r="F16" s="35">
        <v>1609.6</v>
      </c>
      <c r="G16" s="41">
        <f t="shared" si="0"/>
        <v>165.89999999999986</v>
      </c>
      <c r="H16" s="42">
        <v>77</v>
      </c>
      <c r="I16" s="42" t="s">
        <v>42</v>
      </c>
      <c r="J16" s="38" t="s">
        <v>75</v>
      </c>
      <c r="K16" s="1"/>
    </row>
    <row r="17" spans="1:11" ht="15" thickBot="1" x14ac:dyDescent="0.35">
      <c r="A17" s="2"/>
      <c r="B17" s="101"/>
      <c r="C17" s="3"/>
      <c r="D17" s="3"/>
      <c r="E17" s="13"/>
      <c r="F17" s="13"/>
      <c r="G17" s="13"/>
      <c r="H17" s="43"/>
      <c r="I17" s="43"/>
      <c r="J17" s="39"/>
      <c r="K17" s="4"/>
    </row>
    <row r="21" spans="1:11" ht="15" thickBot="1" x14ac:dyDescent="0.35"/>
    <row r="22" spans="1:11" ht="15" thickBot="1" x14ac:dyDescent="0.35">
      <c r="A22" s="124" t="s">
        <v>84</v>
      </c>
      <c r="B22" s="125"/>
      <c r="C22" s="125"/>
      <c r="D22" s="125"/>
      <c r="E22" s="125"/>
      <c r="F22" s="91"/>
      <c r="G22" s="64"/>
      <c r="H22"/>
    </row>
    <row r="23" spans="1:11" ht="15" thickBot="1" x14ac:dyDescent="0.35">
      <c r="A23" s="70">
        <v>1</v>
      </c>
      <c r="B23" s="103" t="s">
        <v>60</v>
      </c>
      <c r="C23" s="71" t="s">
        <v>61</v>
      </c>
      <c r="D23" s="71">
        <v>18</v>
      </c>
      <c r="E23" s="88">
        <v>46000</v>
      </c>
      <c r="F23" s="92">
        <f>D23*E23</f>
        <v>828000</v>
      </c>
      <c r="G23" s="97"/>
      <c r="H23"/>
    </row>
    <row r="24" spans="1:11" ht="15" thickBot="1" x14ac:dyDescent="0.35">
      <c r="A24" s="72">
        <v>2</v>
      </c>
      <c r="B24" s="104" t="s">
        <v>60</v>
      </c>
      <c r="C24" s="73" t="s">
        <v>62</v>
      </c>
      <c r="D24" s="73">
        <v>35</v>
      </c>
      <c r="E24" s="89">
        <v>23000</v>
      </c>
      <c r="F24" s="92">
        <f t="shared" ref="F24:F29" si="2">D24*E24</f>
        <v>805000</v>
      </c>
      <c r="G24" s="97"/>
      <c r="H24"/>
    </row>
    <row r="25" spans="1:11" ht="15" thickBot="1" x14ac:dyDescent="0.35">
      <c r="A25" s="70">
        <v>3</v>
      </c>
      <c r="B25" s="103" t="s">
        <v>63</v>
      </c>
      <c r="C25" s="71" t="s">
        <v>64</v>
      </c>
      <c r="D25" s="71">
        <v>16</v>
      </c>
      <c r="E25" s="90">
        <v>23000</v>
      </c>
      <c r="F25" s="92">
        <f t="shared" si="2"/>
        <v>368000</v>
      </c>
      <c r="G25" s="97"/>
      <c r="H25"/>
    </row>
    <row r="26" spans="1:11" ht="15" thickBot="1" x14ac:dyDescent="0.35">
      <c r="A26" s="72">
        <v>4</v>
      </c>
      <c r="B26" s="104" t="s">
        <v>65</v>
      </c>
      <c r="C26" s="73" t="s">
        <v>66</v>
      </c>
      <c r="D26" s="73">
        <v>16</v>
      </c>
      <c r="E26" s="89">
        <v>46000</v>
      </c>
      <c r="F26" s="92">
        <f t="shared" si="2"/>
        <v>736000</v>
      </c>
      <c r="G26" s="97"/>
      <c r="H26"/>
    </row>
    <row r="27" spans="1:11" ht="15" thickBot="1" x14ac:dyDescent="0.35">
      <c r="A27" s="70">
        <v>5</v>
      </c>
      <c r="B27" s="103" t="s">
        <v>67</v>
      </c>
      <c r="C27" s="71" t="s">
        <v>68</v>
      </c>
      <c r="D27" s="71">
        <v>4</v>
      </c>
      <c r="E27" s="88">
        <v>90000</v>
      </c>
      <c r="F27" s="92">
        <f t="shared" si="2"/>
        <v>360000</v>
      </c>
      <c r="G27" s="97"/>
      <c r="H27"/>
    </row>
    <row r="28" spans="1:11" ht="15" thickBot="1" x14ac:dyDescent="0.35">
      <c r="A28" s="70">
        <v>7</v>
      </c>
      <c r="B28" s="103" t="s">
        <v>67</v>
      </c>
      <c r="C28" s="71" t="s">
        <v>69</v>
      </c>
      <c r="D28" s="71">
        <v>6</v>
      </c>
      <c r="E28" s="88">
        <v>90000</v>
      </c>
      <c r="F28" s="92">
        <f t="shared" si="2"/>
        <v>540000</v>
      </c>
      <c r="G28" s="97"/>
      <c r="H28"/>
    </row>
    <row r="29" spans="1:11" ht="15" thickBot="1" x14ac:dyDescent="0.35">
      <c r="A29" s="72">
        <v>8</v>
      </c>
      <c r="B29" s="104" t="s">
        <v>70</v>
      </c>
      <c r="C29" s="73" t="s">
        <v>71</v>
      </c>
      <c r="D29" s="73">
        <v>13</v>
      </c>
      <c r="E29" s="95">
        <v>3560.96</v>
      </c>
      <c r="F29" s="98">
        <f t="shared" si="2"/>
        <v>46292.480000000003</v>
      </c>
      <c r="G29" s="64"/>
      <c r="H29" s="93">
        <v>39170.559999999998</v>
      </c>
    </row>
    <row r="30" spans="1:11" ht="15" thickBot="1" x14ac:dyDescent="0.35">
      <c r="A30" s="70"/>
      <c r="B30" s="103"/>
      <c r="C30" s="74"/>
      <c r="D30" s="74"/>
      <c r="E30" s="75"/>
      <c r="F30" s="94">
        <f>F23+F24+F25+F26+F27+F28</f>
        <v>3637000</v>
      </c>
      <c r="G30" s="99"/>
      <c r="H30"/>
    </row>
  </sheetData>
  <mergeCells count="13">
    <mergeCell ref="A22:E22"/>
    <mergeCell ref="A8:A9"/>
    <mergeCell ref="B8:B9"/>
    <mergeCell ref="A11:A13"/>
    <mergeCell ref="B11:B13"/>
    <mergeCell ref="A14:A16"/>
    <mergeCell ref="B14:B16"/>
    <mergeCell ref="B2:B3"/>
    <mergeCell ref="A2:A3"/>
    <mergeCell ref="A4:A5"/>
    <mergeCell ref="B4:B5"/>
    <mergeCell ref="B6:B7"/>
    <mergeCell ref="A6:A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D1891-1AD3-451C-B28F-4A1916E7C640}">
  <dimension ref="B1:M39"/>
  <sheetViews>
    <sheetView tabSelected="1" topLeftCell="A17" workbookViewId="0">
      <selection activeCell="J33" sqref="J33"/>
    </sheetView>
  </sheetViews>
  <sheetFormatPr defaultRowHeight="14.4" x14ac:dyDescent="0.3"/>
  <cols>
    <col min="2" max="2" width="8.6640625" style="17"/>
    <col min="3" max="3" width="26.88671875" customWidth="1"/>
    <col min="4" max="4" width="14.109375" style="16" customWidth="1"/>
    <col min="5" max="5" width="13" style="16" customWidth="1"/>
    <col min="6" max="6" width="17.44140625" customWidth="1"/>
    <col min="7" max="7" width="20.33203125" customWidth="1"/>
    <col min="8" max="8" width="17.6640625" customWidth="1"/>
    <col min="13" max="13" width="12.5546875" bestFit="1" customWidth="1"/>
  </cols>
  <sheetData>
    <row r="1" spans="2:13" ht="15" thickBot="1" x14ac:dyDescent="0.35"/>
    <row r="2" spans="2:13" ht="15" thickBot="1" x14ac:dyDescent="0.35">
      <c r="B2" s="142" t="s">
        <v>82</v>
      </c>
      <c r="C2" s="143"/>
      <c r="D2" s="143"/>
      <c r="E2" s="143"/>
      <c r="F2" s="143"/>
      <c r="G2" s="143"/>
      <c r="H2" s="144"/>
    </row>
    <row r="3" spans="2:13" ht="15" thickBot="1" x14ac:dyDescent="0.35">
      <c r="B3" s="147"/>
      <c r="C3" s="148"/>
      <c r="D3" s="148"/>
      <c r="E3" s="148"/>
      <c r="F3" s="148"/>
      <c r="G3" s="148"/>
      <c r="H3" s="149"/>
    </row>
    <row r="4" spans="2:13" ht="21.45" customHeight="1" thickBot="1" x14ac:dyDescent="0.35">
      <c r="B4" s="77">
        <v>1</v>
      </c>
      <c r="C4" s="78" t="s">
        <v>73</v>
      </c>
      <c r="D4" s="78" t="s">
        <v>53</v>
      </c>
      <c r="E4" s="78" t="s">
        <v>54</v>
      </c>
      <c r="F4" s="79" t="s">
        <v>55</v>
      </c>
      <c r="G4" s="80" t="s">
        <v>56</v>
      </c>
      <c r="H4" s="81" t="s">
        <v>57</v>
      </c>
    </row>
    <row r="5" spans="2:13" x14ac:dyDescent="0.3">
      <c r="B5" s="19"/>
      <c r="C5" s="23" t="s">
        <v>48</v>
      </c>
      <c r="D5" s="24" t="s">
        <v>49</v>
      </c>
      <c r="E5" s="24">
        <v>3</v>
      </c>
      <c r="F5" s="14">
        <v>46000</v>
      </c>
      <c r="G5" s="14">
        <f>E5*F5</f>
        <v>138000</v>
      </c>
      <c r="H5" s="57"/>
    </row>
    <row r="6" spans="2:13" x14ac:dyDescent="0.3">
      <c r="B6" s="20"/>
      <c r="C6" s="21" t="s">
        <v>46</v>
      </c>
      <c r="D6" s="22" t="s">
        <v>47</v>
      </c>
      <c r="E6" s="22">
        <v>5</v>
      </c>
      <c r="F6" s="15">
        <v>23000</v>
      </c>
      <c r="G6" s="14">
        <f t="shared" ref="G6:G7" si="0">E6*F6</f>
        <v>115000</v>
      </c>
      <c r="H6" s="58"/>
    </row>
    <row r="7" spans="2:13" x14ac:dyDescent="0.3">
      <c r="B7" s="20"/>
      <c r="C7" s="21" t="s">
        <v>44</v>
      </c>
      <c r="D7" s="22" t="s">
        <v>45</v>
      </c>
      <c r="E7" s="22">
        <v>2</v>
      </c>
      <c r="F7" s="15">
        <v>90000</v>
      </c>
      <c r="G7" s="14">
        <f t="shared" si="0"/>
        <v>180000</v>
      </c>
      <c r="H7" s="58"/>
    </row>
    <row r="8" spans="2:13" ht="21.45" customHeight="1" thickBot="1" x14ac:dyDescent="0.35">
      <c r="B8" s="20"/>
      <c r="C8" s="15" t="s">
        <v>43</v>
      </c>
      <c r="D8" s="22" t="s">
        <v>51</v>
      </c>
      <c r="E8" s="22">
        <v>2</v>
      </c>
      <c r="F8" s="15"/>
      <c r="G8" s="26"/>
      <c r="H8" s="59">
        <v>3560.96</v>
      </c>
    </row>
    <row r="9" spans="2:13" ht="16.95" customHeight="1" thickBot="1" x14ac:dyDescent="0.35">
      <c r="B9" s="20"/>
      <c r="C9" s="15"/>
      <c r="D9" s="22"/>
      <c r="E9" s="22"/>
      <c r="F9" s="18"/>
      <c r="G9" s="33">
        <f>G5+G6+G7</f>
        <v>433000</v>
      </c>
      <c r="H9" s="60">
        <v>3560.96</v>
      </c>
    </row>
    <row r="10" spans="2:13" ht="15" thickBot="1" x14ac:dyDescent="0.35">
      <c r="B10" s="25"/>
      <c r="C10" s="26"/>
      <c r="D10" s="27"/>
      <c r="E10" s="27"/>
      <c r="F10" s="26"/>
      <c r="G10" s="30"/>
      <c r="H10" s="61"/>
    </row>
    <row r="11" spans="2:13" ht="15" thickBot="1" x14ac:dyDescent="0.35">
      <c r="B11" s="82">
        <v>2</v>
      </c>
      <c r="C11" s="83" t="s">
        <v>83</v>
      </c>
      <c r="D11" s="84"/>
      <c r="E11" s="84"/>
      <c r="F11" s="85"/>
      <c r="G11" s="85"/>
      <c r="H11" s="86"/>
    </row>
    <row r="12" spans="2:13" x14ac:dyDescent="0.3">
      <c r="B12" s="19"/>
      <c r="C12" s="14" t="s">
        <v>48</v>
      </c>
      <c r="D12" s="24" t="s">
        <v>49</v>
      </c>
      <c r="E12" s="24">
        <v>3</v>
      </c>
      <c r="F12" s="14">
        <v>46000</v>
      </c>
      <c r="G12" s="14">
        <f>E12*F12</f>
        <v>138000</v>
      </c>
      <c r="H12" s="57"/>
    </row>
    <row r="13" spans="2:13" x14ac:dyDescent="0.3">
      <c r="B13" s="20"/>
      <c r="C13" s="15" t="s">
        <v>46</v>
      </c>
      <c r="D13" s="22" t="s">
        <v>47</v>
      </c>
      <c r="E13" s="22">
        <v>5</v>
      </c>
      <c r="F13" s="15">
        <v>23000</v>
      </c>
      <c r="G13" s="14">
        <f t="shared" ref="G13:G14" si="1">E13*F13</f>
        <v>115000</v>
      </c>
      <c r="H13" s="58"/>
    </row>
    <row r="14" spans="2:13" x14ac:dyDescent="0.3">
      <c r="B14" s="20"/>
      <c r="C14" s="15" t="s">
        <v>44</v>
      </c>
      <c r="D14" s="22" t="s">
        <v>50</v>
      </c>
      <c r="E14" s="22">
        <v>2</v>
      </c>
      <c r="F14" s="15">
        <v>295000</v>
      </c>
      <c r="G14" s="14">
        <f t="shared" si="1"/>
        <v>590000</v>
      </c>
      <c r="H14" s="58"/>
    </row>
    <row r="15" spans="2:13" ht="15" thickBot="1" x14ac:dyDescent="0.35">
      <c r="B15" s="20"/>
      <c r="C15" s="15" t="s">
        <v>43</v>
      </c>
      <c r="D15" s="22" t="s">
        <v>51</v>
      </c>
      <c r="E15" s="22">
        <v>2</v>
      </c>
      <c r="F15" s="15"/>
      <c r="G15" s="26"/>
      <c r="H15" s="59">
        <v>3560.96</v>
      </c>
    </row>
    <row r="16" spans="2:13" ht="15" thickBot="1" x14ac:dyDescent="0.35">
      <c r="B16" s="20"/>
      <c r="C16" s="15"/>
      <c r="D16" s="22"/>
      <c r="E16" s="22"/>
      <c r="F16" s="18"/>
      <c r="G16" s="31">
        <f>G12+G13+G14</f>
        <v>843000</v>
      </c>
      <c r="H16" s="62">
        <v>3560.96</v>
      </c>
      <c r="M16" s="76"/>
    </row>
    <row r="17" spans="2:8" ht="15" thickBot="1" x14ac:dyDescent="0.35">
      <c r="B17" s="25"/>
      <c r="C17" s="26"/>
      <c r="D17" s="27"/>
      <c r="E17" s="27"/>
      <c r="F17" s="26"/>
      <c r="G17" s="30"/>
      <c r="H17" s="61"/>
    </row>
    <row r="18" spans="2:8" ht="15" thickBot="1" x14ac:dyDescent="0.35">
      <c r="B18" s="82">
        <v>3</v>
      </c>
      <c r="C18" s="83" t="s">
        <v>77</v>
      </c>
      <c r="D18" s="83"/>
      <c r="E18" s="83"/>
      <c r="F18" s="83"/>
      <c r="G18" s="83"/>
      <c r="H18" s="87"/>
    </row>
    <row r="19" spans="2:8" x14ac:dyDescent="0.3">
      <c r="B19" s="19"/>
      <c r="C19" s="14" t="s">
        <v>48</v>
      </c>
      <c r="D19" s="24" t="s">
        <v>49</v>
      </c>
      <c r="E19" s="24">
        <v>3</v>
      </c>
      <c r="F19" s="14">
        <v>46000</v>
      </c>
      <c r="G19" s="14">
        <f>E19*F19</f>
        <v>138000</v>
      </c>
      <c r="H19" s="57"/>
    </row>
    <row r="20" spans="2:8" x14ac:dyDescent="0.3">
      <c r="B20" s="20"/>
      <c r="C20" s="15" t="s">
        <v>46</v>
      </c>
      <c r="D20" s="22" t="s">
        <v>47</v>
      </c>
      <c r="E20" s="22">
        <v>5</v>
      </c>
      <c r="F20" s="15">
        <v>23000</v>
      </c>
      <c r="G20" s="14">
        <f t="shared" ref="G20:G21" si="2">E20*F20</f>
        <v>115000</v>
      </c>
      <c r="H20" s="58"/>
    </row>
    <row r="21" spans="2:8" x14ac:dyDescent="0.3">
      <c r="B21" s="20"/>
      <c r="C21" s="15" t="s">
        <v>44</v>
      </c>
      <c r="D21" s="22" t="s">
        <v>45</v>
      </c>
      <c r="E21" s="22">
        <v>2</v>
      </c>
      <c r="F21" s="15">
        <v>90000</v>
      </c>
      <c r="G21" s="14">
        <f t="shared" si="2"/>
        <v>180000</v>
      </c>
      <c r="H21" s="58"/>
    </row>
    <row r="22" spans="2:8" ht="15" thickBot="1" x14ac:dyDescent="0.35">
      <c r="B22" s="20"/>
      <c r="C22" s="15" t="s">
        <v>43</v>
      </c>
      <c r="D22" s="22" t="s">
        <v>51</v>
      </c>
      <c r="E22" s="22">
        <v>2</v>
      </c>
      <c r="F22" s="15"/>
      <c r="G22" s="26"/>
      <c r="H22" s="59">
        <v>3560.96</v>
      </c>
    </row>
    <row r="23" spans="2:8" ht="15" thickBot="1" x14ac:dyDescent="0.35">
      <c r="B23" s="20"/>
      <c r="C23" s="15"/>
      <c r="D23" s="22"/>
      <c r="E23" s="22"/>
      <c r="F23" s="18"/>
      <c r="G23" s="29">
        <f>G19+G20+G21</f>
        <v>433000</v>
      </c>
      <c r="H23" s="29">
        <v>3560.96</v>
      </c>
    </row>
    <row r="24" spans="2:8" ht="15" thickBot="1" x14ac:dyDescent="0.35">
      <c r="B24" s="25"/>
      <c r="C24" s="26"/>
      <c r="D24" s="27"/>
      <c r="E24" s="27"/>
      <c r="F24" s="26"/>
      <c r="G24" s="30"/>
      <c r="H24" s="61"/>
    </row>
    <row r="25" spans="2:8" ht="15" thickBot="1" x14ac:dyDescent="0.35">
      <c r="B25" s="82">
        <v>4</v>
      </c>
      <c r="C25" s="83" t="s">
        <v>78</v>
      </c>
      <c r="D25" s="83"/>
      <c r="E25" s="83"/>
      <c r="F25" s="83"/>
      <c r="G25" s="83"/>
      <c r="H25" s="87"/>
    </row>
    <row r="26" spans="2:8" x14ac:dyDescent="0.3">
      <c r="B26" s="19"/>
      <c r="C26" s="14" t="s">
        <v>48</v>
      </c>
      <c r="D26" s="24" t="s">
        <v>49</v>
      </c>
      <c r="E26" s="24">
        <v>3</v>
      </c>
      <c r="F26" s="14">
        <v>46000</v>
      </c>
      <c r="G26" s="14">
        <f>E26*F26</f>
        <v>138000</v>
      </c>
      <c r="H26" s="57"/>
    </row>
    <row r="27" spans="2:8" x14ac:dyDescent="0.3">
      <c r="B27" s="20"/>
      <c r="C27" s="15" t="s">
        <v>46</v>
      </c>
      <c r="D27" s="22" t="s">
        <v>47</v>
      </c>
      <c r="E27" s="22">
        <v>5</v>
      </c>
      <c r="F27" s="15">
        <v>23000</v>
      </c>
      <c r="G27" s="14">
        <f t="shared" ref="G27:G28" si="3">E27*F27</f>
        <v>115000</v>
      </c>
      <c r="H27" s="58"/>
    </row>
    <row r="28" spans="2:8" x14ac:dyDescent="0.3">
      <c r="B28" s="20"/>
      <c r="C28" s="15" t="s">
        <v>44</v>
      </c>
      <c r="D28" s="22" t="s">
        <v>52</v>
      </c>
      <c r="E28" s="22">
        <v>2</v>
      </c>
      <c r="F28" s="15">
        <v>295000</v>
      </c>
      <c r="G28" s="14">
        <f t="shared" si="3"/>
        <v>590000</v>
      </c>
      <c r="H28" s="58"/>
    </row>
    <row r="29" spans="2:8" ht="15" thickBot="1" x14ac:dyDescent="0.35">
      <c r="B29" s="20"/>
      <c r="C29" s="15" t="s">
        <v>43</v>
      </c>
      <c r="D29" s="22" t="s">
        <v>51</v>
      </c>
      <c r="E29" s="22">
        <v>2</v>
      </c>
      <c r="F29" s="15"/>
      <c r="G29" s="26"/>
      <c r="H29" s="59">
        <v>3560.96</v>
      </c>
    </row>
    <row r="30" spans="2:8" ht="15" thickBot="1" x14ac:dyDescent="0.35">
      <c r="B30" s="25"/>
      <c r="C30" s="26"/>
      <c r="D30" s="27"/>
      <c r="E30" s="27"/>
      <c r="F30" s="28"/>
      <c r="G30" s="32">
        <f>G26+G27+G28</f>
        <v>843000</v>
      </c>
      <c r="H30" s="29">
        <v>3560.96</v>
      </c>
    </row>
    <row r="31" spans="2:8" ht="15" thickBot="1" x14ac:dyDescent="0.35">
      <c r="B31" s="82">
        <v>5</v>
      </c>
      <c r="C31" s="83" t="s">
        <v>79</v>
      </c>
      <c r="D31" s="83"/>
      <c r="E31" s="83"/>
      <c r="F31" s="83"/>
      <c r="G31" s="83"/>
      <c r="H31" s="87"/>
    </row>
    <row r="32" spans="2:8" x14ac:dyDescent="0.3">
      <c r="B32" s="19"/>
      <c r="C32" s="14" t="s">
        <v>48</v>
      </c>
      <c r="D32" s="24" t="s">
        <v>49</v>
      </c>
      <c r="E32" s="24">
        <v>3</v>
      </c>
      <c r="F32" s="14">
        <v>46000</v>
      </c>
      <c r="G32" s="14">
        <f>E32*F32</f>
        <v>138000</v>
      </c>
      <c r="H32" s="57"/>
    </row>
    <row r="33" spans="2:8" ht="14.4" customHeight="1" x14ac:dyDescent="0.3">
      <c r="B33" s="20"/>
      <c r="C33" s="15" t="s">
        <v>46</v>
      </c>
      <c r="D33" s="22" t="s">
        <v>47</v>
      </c>
      <c r="E33" s="22">
        <v>5</v>
      </c>
      <c r="F33" s="15">
        <v>23000</v>
      </c>
      <c r="G33" s="14">
        <f t="shared" ref="G33:G34" si="4">E33*F33</f>
        <v>115000</v>
      </c>
      <c r="H33" s="58"/>
    </row>
    <row r="34" spans="2:8" x14ac:dyDescent="0.3">
      <c r="B34" s="20"/>
      <c r="C34" s="15" t="s">
        <v>44</v>
      </c>
      <c r="D34" s="22" t="s">
        <v>45</v>
      </c>
      <c r="E34" s="22">
        <v>2</v>
      </c>
      <c r="F34" s="15">
        <v>90000</v>
      </c>
      <c r="G34" s="14">
        <f t="shared" si="4"/>
        <v>180000</v>
      </c>
      <c r="H34" s="58"/>
    </row>
    <row r="35" spans="2:8" ht="15" thickBot="1" x14ac:dyDescent="0.35">
      <c r="B35" s="20"/>
      <c r="C35" s="15" t="s">
        <v>43</v>
      </c>
      <c r="D35" s="22" t="s">
        <v>51</v>
      </c>
      <c r="E35" s="22">
        <v>3</v>
      </c>
      <c r="F35" s="15"/>
      <c r="G35" s="26"/>
      <c r="H35" s="59">
        <v>3560.96</v>
      </c>
    </row>
    <row r="36" spans="2:8" ht="15" thickBot="1" x14ac:dyDescent="0.35">
      <c r="B36" s="25"/>
      <c r="C36" s="26"/>
      <c r="D36" s="27"/>
      <c r="E36" s="27"/>
      <c r="F36" s="28"/>
      <c r="G36" s="51">
        <f>G32+G33+G34</f>
        <v>433000</v>
      </c>
      <c r="H36" s="51">
        <v>3560.96</v>
      </c>
    </row>
    <row r="37" spans="2:8" ht="15" thickBot="1" x14ac:dyDescent="0.35">
      <c r="B37" s="34"/>
      <c r="C37" s="52"/>
      <c r="D37" s="53"/>
      <c r="E37" s="145" t="s">
        <v>59</v>
      </c>
      <c r="F37" s="146"/>
      <c r="G37" s="56">
        <v>2985000</v>
      </c>
      <c r="H37" s="56">
        <f>H9+H16+H23+H30+H36</f>
        <v>17804.8</v>
      </c>
    </row>
    <row r="38" spans="2:8" ht="15" thickBot="1" x14ac:dyDescent="0.35">
      <c r="B38" s="63"/>
      <c r="C38" s="64"/>
      <c r="D38" s="65"/>
      <c r="E38" s="145" t="s">
        <v>58</v>
      </c>
      <c r="F38" s="146"/>
      <c r="G38" s="66">
        <v>3637000</v>
      </c>
      <c r="H38" s="96">
        <v>46292.480000000003</v>
      </c>
    </row>
    <row r="39" spans="2:8" ht="15" thickBot="1" x14ac:dyDescent="0.35">
      <c r="B39" s="67"/>
      <c r="C39" s="68"/>
      <c r="D39" s="69"/>
      <c r="E39" s="69"/>
      <c r="F39" s="68"/>
      <c r="G39" s="55">
        <f>G37+G38</f>
        <v>6622000</v>
      </c>
      <c r="H39" s="54">
        <f>H37+H38</f>
        <v>64097.279999999999</v>
      </c>
    </row>
  </sheetData>
  <mergeCells count="4">
    <mergeCell ref="B2:H2"/>
    <mergeCell ref="E38:F38"/>
    <mergeCell ref="E37:F37"/>
    <mergeCell ref="B3:H3"/>
  </mergeCells>
  <pageMargins left="0.7" right="0.7" top="0.75" bottom="0.75" header="0.3" footer="0.3"/>
  <pageSetup paperSize="9" orientation="portrait" r:id="rId1"/>
</worksheet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Spares for Servicing </vt:lpstr>
      <vt:lpstr>SAVING ON CONDITION MONITORING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Wamuo, Kelechi SPDC-REE/N/SM</cp:lastModifiedBy>
  <dcterms:created xsi:type="dcterms:W3CDTF">2023-03-07T10:15:41Z</dcterms:created>
  <dcterms:modified xsi:type="dcterms:W3CDTF">2023-09-04T09:19:30Z</dcterms:modified>
</cp:coreProperties>
</file>