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aka.Omanukwue\Desktop\Water Services\Projects\"/>
    </mc:Choice>
  </mc:AlternateContent>
  <xr:revisionPtr revIDLastSave="0" documentId="8_{94A0CA46-1D55-4787-930F-BB0557DA2F2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20" yWindow="-120" windowWidth="38640" windowHeight="21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5" l="1"/>
  <c r="E29" i="5"/>
  <c r="E30" i="5"/>
  <c r="E22" i="5"/>
  <c r="E24" i="5" l="1"/>
  <c r="F24" i="5" l="1"/>
  <c r="E31" i="5"/>
  <c r="F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<sst xmlns="http://schemas.openxmlformats.org/spreadsheetml/2006/main" count="308" uniqueCount="139">
  <si>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</si>
  <si>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</si>
  <si>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</si>
  <si>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</si>
  <si>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</si>
  <si>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</si>
  <si>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</si>
  <si>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</si>
  <si>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</si>
  <si>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</si>
  <si>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</si>
  <si>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</si>
  <si>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</si>
  <si>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</si>
  <si>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</si>
  <si>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</si>
  <si>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</si>
  <si>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</si>
  <si>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</si>
  <si>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</si>
  <si>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</si>
  <si>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</si>
  <si>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</si>
  <si>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</si>
  <si>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</si>
  <si>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</si>
  <si>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</si>
  <si>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</si>
  <si>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</si>
  <si>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</si>
  <si>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</si>
  <si>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</si>
  <si>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</si>
  <si>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</si>
  <si>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</si>
  <si>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</si>
  <si>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</si>
  <si>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</si>
  <si>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</si>
  <si>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</si>
  <si>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</si>
  <si>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</si>
  <si>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</si>
  <si>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</si>
  <si>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</si>
  <si>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</si>
  <si>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</si>
  <si>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</si>
  <si>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</si>
  <si>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</si>
  <si>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</si>
  <si>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</si>
  <si>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</si>
  <si>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</si>
  <si>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</si>
  <si>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</si>
  <si>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</si>
  <si>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</si>
  <si>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</si>
  <si>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</si>
  <si>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</si>
  <si>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</si>
  <si>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</si>
  <si>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</si>
  <si>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</si>
  <si>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</si>
  <si>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</si>
  <si>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</si>
  <si>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</si>
  <si>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</si>
  <si>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</si>
  <si>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</si>
  <si>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</si>
  <si>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</si>
  <si>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</si>
  <si>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</si>
  <si>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</si>
  <si>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</si>
  <si>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</si>
  <si>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</si>
  <si>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</si>
  <si>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</si>
  <si>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</si>
  <si>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</si>
  <si>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</si>
  <si>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</si>
  <si>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</si>
  <si>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</si>
  <si>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</si>
  <si>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</si>
  <si>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</si>
  <si>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</si>
  <si>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</si>
  <si>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</si>
  <si>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</si>
  <si>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</si>
  <si>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</si>
  <si>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</si>
  <si>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</si>
  <si>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</si>
  <si>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</si>
  <si>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</si>
  <si>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</si>
  <si>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</si>
  <si>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</si>
  <si>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</si>
  <si>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</si>
  <si>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</si>
  <si>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</si>
  <si>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</si>
  <si>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</si>
  <si>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</si>
  <si>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</si>
  <si>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</si>
  <si>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</si>
  <si>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</si>
  <si>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</si>
  <si>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</si>
  <si>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</si>
  <si>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</si>
  <si>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</si>
  <si>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</si>
  <si>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</si>
  <si>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</si>
  <si>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</si>
  <si>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</si>
  <si>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</si>
  <si>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</si>
  <si>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</si>
  <si>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</si>
  <si>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</si>
  <si>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</si>
  <si>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</si>
  <si>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</si>
  <si>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</si>
  <si>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</si>
  <si>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</si>
  <si>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r>
      <rPr>
        <sz val="20"/>
        <color rgb="FF00B050"/>
        <rFont val="Futura Medium"/>
      </rPr>
      <t>SNEPCO- BONGA MAI</t>
    </r>
    <r>
      <rPr>
        <sz val="20"/>
        <color rgb="FF00B050"/>
        <rFont val="Calibri"/>
        <family val="2"/>
        <scheme val="minor"/>
      </rPr>
      <t>N</t>
    </r>
  </si>
  <si>
    <t>SPDC- ANOS MIDSTREAM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</si>
</sst>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"/>
  </numFmts>
  <fonts count="14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00B050"/>
      <name val="Futura Medium"/>
    </font>
    <font>
      <sz val="20"/>
      <color theme="1"/>
      <name val="Calibri"/>
      <family val="2"/>
      <scheme val="minor"/>
    </font>
    <font>
      <sz val="20"/>
      <color theme="9" tint="-0.249977111117893"/>
      <name val="Futura Medium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1" fillId="4" borderId="19" xfId="0" applyNumberFormat="1" applyFont="1" applyFill="1" applyBorder="1"/>
    <xf numFmtId="2" fontId="1" fillId="4" borderId="18" xfId="0" applyNumberFormat="1" applyFont="1" applyFill="1" applyBorder="1"/>
    <xf numFmtId="166" fontId="1" fillId="4" borderId="1" xfId="0" applyNumberFormat="1" applyFont="1" applyFill="1" applyBorder="1"/>
    <xf numFmtId="166" fontId="1" fillId="4" borderId="19" xfId="0" applyNumberFormat="1" applyFont="1" applyFill="1" applyBorder="1"/>
    <xf numFmtId="166" fontId="1" fillId="4" borderId="18" xfId="0" applyNumberFormat="1" applyFont="1" applyFill="1" applyBorder="1"/>
    <xf numFmtId="0" fontId="10" fillId="10" borderId="1" xfId="0" applyFont="1" applyFill="1" applyBorder="1"/>
    <xf numFmtId="0" fontId="12" fillId="10" borderId="1" xfId="0" applyFont="1" applyFill="1" applyBorder="1"/>
    <xf numFmtId="0" fontId="13" fillId="10" borderId="1" xfId="0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zoomScale="85" zoomScaleNormal="85" workbookViewId="0">
      <selection activeCell="F23" sqref="F23"/>
    </sheetView>
  </sheetViews>
  <sheetFormatPr defaultColWidth="9.140625" defaultRowHeight="15"/>
  <cols>
    <col min="1" max="1" width="8.7109375" style="72"/>
    <col min="2" max="2" width="14.28515625" style="72" customWidth="1"/>
    <col min="3" max="3" width="68.7109375" style="72" customWidth="1"/>
    <col min="4" max="4" width="28.42578125" style="72" customWidth="1"/>
    <col min="5" max="5" width="7.28515625" style="72" hidden="1" customWidth="1"/>
    <col min="6" max="6" width="28.5703125" style="105" customWidth="1"/>
    <col min="7" max="7" width="4.28515625" style="72" customWidth="1"/>
    <col min="8" max="8" width="17.5703125" style="72" customWidth="1"/>
    <col min="9" max="9" width="4.7109375" style="72" customWidth="1"/>
    <col min="10" max="10" width="18.5703125" style="72" customWidth="1"/>
    <col min="11" max="11" width="15.42578125" style="72" customWidth="1"/>
    <col min="12" max="12" width="14.28515625" style="72" bestFit="1" customWidth="1"/>
    <col min="13" max="14" width="13.28515625" style="72" bestFit="1" customWidth="1"/>
    <col min="15" max="15" width="31.5703125" style="72" customWidth="1"/>
    <col min="16" max="16" width="8.7109375" customWidth="1"/>
    <col min="18" max="18" width="13.28515625" bestFit="1" customWidth="1"/>
    <col min="19" max="20" width="14.28515625" bestFit="1" customWidth="1"/>
  </cols>
  <sheetData>
    <row r="1" spans="2:20" ht="15.75" thickBot="1"/>
    <row r="2" spans="2:20" ht="27" thickBot="1">
      <c r="C2" s="159" t="s">
        <v>0</v>
      </c>
      <c r="D2" s="160"/>
      <c r="E2" s="160"/>
      <c r="F2" s="161"/>
    </row>
    <row r="3" spans="2:20" hidden="1">
      <c r="C3" s="72">
        <v>1</v>
      </c>
      <c r="D3" s="72">
        <v>2</v>
      </c>
      <c r="E3" s="72">
        <v>3</v>
      </c>
      <c r="F3" s="136">
        <v>4</v>
      </c>
      <c r="G3" s="72">
        <v>5</v>
      </c>
      <c r="H3" s="72">
        <v>6</v>
      </c>
      <c r="I3" s="72">
        <v>7</v>
      </c>
    </row>
    <row r="4" spans="2:20" ht="30" hidden="1">
      <c r="C4" s="74"/>
      <c r="D4" s="75" t="s">
        <v>1</v>
      </c>
      <c r="E4" s="76" t="s">
        <v>2</v>
      </c>
      <c r="F4" s="106" t="s">
        <v>3</v>
      </c>
      <c r="G4" s="106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7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7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7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7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7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47">
        <v>0.41</v>
      </c>
    </row>
    <row r="10" spans="2:20" hidden="1">
      <c r="B10" s="73"/>
      <c r="C10" s="140" t="s">
        <v>24</v>
      </c>
      <c r="D10" s="141">
        <v>1</v>
      </c>
      <c r="E10" s="142">
        <v>1</v>
      </c>
      <c r="F10" s="143">
        <v>0.68</v>
      </c>
      <c r="G10" s="84"/>
      <c r="I10" s="73"/>
      <c r="J10" s="73"/>
      <c r="K10" s="87"/>
      <c r="M10" s="73" t="s">
        <v>25</v>
      </c>
      <c r="O10" s="140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6" t="s">
        <v>26</v>
      </c>
      <c r="D11" s="127">
        <v>0.75</v>
      </c>
      <c r="E11" s="118">
        <v>0.55000000000000004</v>
      </c>
      <c r="F11" s="128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8">
        <v>1</v>
      </c>
      <c r="Q11" s="119">
        <v>3.79</v>
      </c>
      <c r="R11" s="120">
        <v>0</v>
      </c>
      <c r="S11" s="121">
        <v>0.04</v>
      </c>
    </row>
    <row r="12" spans="2:20" hidden="1">
      <c r="B12" s="73"/>
      <c r="C12" s="126" t="s">
        <v>28</v>
      </c>
      <c r="D12" s="127">
        <v>0.75</v>
      </c>
      <c r="E12" s="118">
        <v>0.44</v>
      </c>
      <c r="F12" s="128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3"/>
      <c r="C13" s="126" t="s">
        <v>30</v>
      </c>
      <c r="D13" s="127">
        <v>0.73</v>
      </c>
      <c r="E13" s="118">
        <v>1</v>
      </c>
      <c r="F13" s="128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8">
        <v>1</v>
      </c>
      <c r="Q13" s="119">
        <v>3.3</v>
      </c>
      <c r="R13" s="120">
        <v>0</v>
      </c>
      <c r="S13" s="121">
        <v>0</v>
      </c>
    </row>
    <row r="14" spans="2:20" ht="15.75" hidden="1" thickBot="1">
      <c r="B14" s="73"/>
      <c r="C14" s="129" t="s">
        <v>32</v>
      </c>
      <c r="D14" s="130">
        <v>1</v>
      </c>
      <c r="E14" s="122">
        <v>0.5</v>
      </c>
      <c r="F14" s="131">
        <v>1</v>
      </c>
      <c r="G14" s="84"/>
      <c r="I14" s="73"/>
      <c r="O14" s="89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.75" hidden="1" thickBot="1">
      <c r="B15" s="73"/>
      <c r="C15" s="126" t="s">
        <v>33</v>
      </c>
      <c r="D15" s="132">
        <v>1</v>
      </c>
      <c r="E15" s="133">
        <v>0.33</v>
      </c>
      <c r="F15" s="134">
        <v>1</v>
      </c>
      <c r="G15" s="84"/>
      <c r="I15" s="73"/>
      <c r="O15" s="89"/>
      <c r="P15" s="51"/>
      <c r="Q15" s="52"/>
      <c r="R15" s="53"/>
      <c r="S15" s="54"/>
    </row>
    <row r="16" spans="2:20" ht="15.75" hidden="1" thickBot="1">
      <c r="B16" s="73"/>
      <c r="C16" s="126" t="s">
        <v>34</v>
      </c>
      <c r="D16" s="127">
        <v>1</v>
      </c>
      <c r="E16" s="118">
        <v>0.27800000000000002</v>
      </c>
      <c r="F16" s="135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6" t="s">
        <v>36</v>
      </c>
      <c r="D17" s="127">
        <v>0.5</v>
      </c>
      <c r="E17" s="118">
        <v>1</v>
      </c>
      <c r="F17" s="135">
        <v>0.5</v>
      </c>
      <c r="G17" s="84"/>
      <c r="I17" s="73"/>
      <c r="O17" s="78"/>
      <c r="P17" s="30"/>
      <c r="Q17" s="92"/>
      <c r="S17" s="1"/>
    </row>
    <row r="18" spans="2:20" ht="15.75" thickBot="1">
      <c r="B18" s="73"/>
      <c r="C18" s="78"/>
      <c r="D18" s="73"/>
      <c r="E18" s="85"/>
      <c r="F18" s="108"/>
      <c r="G18" s="84"/>
      <c r="I18" s="73"/>
      <c r="O18" s="78"/>
      <c r="P18" s="30"/>
      <c r="Q18" s="92"/>
      <c r="S18" s="1"/>
    </row>
    <row r="19" spans="2:20" ht="15.75" thickBot="1">
      <c r="C19" s="95" t="s">
        <v>37</v>
      </c>
      <c r="D19" s="96" t="s">
        <v>38</v>
      </c>
      <c r="E19" s="97"/>
      <c r="F19" s="109"/>
    </row>
    <row r="20" spans="2:20">
      <c r="C20" s="98" t="s">
        <v>39</v>
      </c>
      <c r="D20" s="114" t="s">
        <v>40</v>
      </c>
      <c r="E20" s="90"/>
      <c r="F20" s="110"/>
    </row>
    <row r="21" spans="2:20">
      <c r="C21" s="69"/>
      <c r="D21" s="156"/>
      <c r="E21" s="157"/>
      <c r="F21" s="158"/>
      <c r="K21" s="72" t="s">
        <v>41</v>
      </c>
    </row>
    <row r="22" spans="2:20" ht="15.75" thickBot="1">
      <c r="C22" s="69" t="s">
        <v>42</v>
      </c>
      <c r="D22" s="115" t="s">
        <v>11</v>
      </c>
      <c r="E22" s="144">
        <f>IF(D22=$K$4,(VLOOKUP(D24,$C$5:$F$17,2,FALSE)),(VLOOKUP(D24,$C$5:$F$17,4,FALSE)))</f>
        <v>0.2</v>
      </c>
      <c r="F22" s="111">
        <v>12000</v>
      </c>
      <c r="S22" s="137"/>
      <c r="T22" s="138"/>
    </row>
    <row r="23" spans="2:20" ht="26.25">
      <c r="C23" s="70" t="s">
        <v>43</v>
      </c>
      <c r="D23" s="116" t="s">
        <v>44</v>
      </c>
      <c r="E23" s="82"/>
      <c r="F23" s="111">
        <v>0</v>
      </c>
      <c r="H23" s="152" t="s">
        <v>45</v>
      </c>
      <c r="I23" s="153"/>
      <c r="J23" s="93" t="s">
        <v>46</v>
      </c>
      <c r="M23" s="137"/>
      <c r="N23" s="139"/>
    </row>
    <row r="24" spans="2:20" ht="15.75" thickBot="1">
      <c r="C24" s="69" t="s">
        <v>47</v>
      </c>
      <c r="D24" s="117" t="s">
        <v>10</v>
      </c>
      <c r="E24" s="145">
        <f>VLOOKUP(D24,$C$4:$F$17,3,FALSE)</f>
        <v>0.3</v>
      </c>
      <c r="F24" s="104">
        <f>(F22-F23)*E24*E22</f>
        <v>720</v>
      </c>
      <c r="H24" s="154"/>
      <c r="I24" s="155"/>
      <c r="J24" s="94" t="s">
        <v>48</v>
      </c>
    </row>
    <row r="25" spans="2:20" ht="27" thickBot="1">
      <c r="C25" s="70" t="s">
        <v>49</v>
      </c>
    </row>
    <row r="26" spans="2:20" ht="15.75" thickBot="1">
      <c r="C26" s="69" t="s">
        <v>50</v>
      </c>
      <c r="D26" s="97" t="s">
        <v>51</v>
      </c>
      <c r="E26" s="97"/>
      <c r="F26" s="109"/>
    </row>
    <row r="27" spans="2:20">
      <c r="C27" s="69" t="s">
        <v>52</v>
      </c>
      <c r="D27" s="90" t="s">
        <v>53</v>
      </c>
      <c r="E27" s="90"/>
      <c r="F27" s="110"/>
    </row>
    <row r="28" spans="2:20">
      <c r="C28" s="69" t="s">
        <v>54</v>
      </c>
      <c r="D28" s="100" t="s">
        <v>17</v>
      </c>
      <c r="E28" s="146">
        <f>IF(D28=$K$7,(VLOOKUP(D31,$O$4:$S$16,3,FALSE)),IF(D28=$K$8,(VLOOKUP(D31,$O$4:S$16,4,FALSE)),(VLOOKUP(D31,$O$4:S$16,5,FALSE))))</f>
        <v>3.1</v>
      </c>
      <c r="F28" s="111">
        <v>0</v>
      </c>
    </row>
    <row r="29" spans="2:20">
      <c r="C29" s="69" t="s">
        <v>55</v>
      </c>
      <c r="D29" s="102" t="s">
        <v>56</v>
      </c>
      <c r="E29" s="147">
        <f>(VLOOKUP(D31,$C$5:$F$16,3,FALSE))</f>
        <v>0.3</v>
      </c>
      <c r="F29" s="111">
        <v>0</v>
      </c>
    </row>
    <row r="30" spans="2:20">
      <c r="C30" s="69" t="s">
        <v>57</v>
      </c>
      <c r="D30" s="99" t="s">
        <v>44</v>
      </c>
      <c r="E30" s="147">
        <f>(VLOOKUP(D31,$C$5:$F$16,4,FALSE))</f>
        <v>0.2</v>
      </c>
      <c r="F30" s="111">
        <v>0</v>
      </c>
    </row>
    <row r="31" spans="2:20" ht="27" thickBot="1">
      <c r="C31" s="70" t="s">
        <v>58</v>
      </c>
      <c r="D31" s="101" t="s">
        <v>10</v>
      </c>
      <c r="E31" s="148">
        <f>VLOOKUP(D31,$O$4:$S$16,2,FALSE)</f>
        <v>0.3</v>
      </c>
      <c r="F31" s="103">
        <f>(((F29/365)*F28*E31*E28)*1000)-(F30*E30*E29)</f>
        <v>0</v>
      </c>
      <c r="G31" s="113"/>
      <c r="J31" s="113"/>
      <c r="R31" s="137"/>
      <c r="S31" s="138"/>
      <c r="T31" s="138"/>
    </row>
    <row r="32" spans="2:20">
      <c r="C32" s="69" t="s">
        <v>59</v>
      </c>
      <c r="N32"/>
    </row>
    <row r="33" spans="3:8" ht="15.75" thickBot="1">
      <c r="C33" s="71"/>
      <c r="D33" s="78"/>
      <c r="E33" s="73"/>
      <c r="F33" s="108"/>
      <c r="G33" s="87"/>
    </row>
    <row r="34" spans="3:8">
      <c r="D34" s="73"/>
      <c r="E34" s="73"/>
      <c r="F34" s="108"/>
      <c r="G34" s="85"/>
    </row>
    <row r="35" spans="3:8">
      <c r="D35" s="91"/>
      <c r="E35" s="73"/>
      <c r="F35" s="108"/>
      <c r="G35" s="85"/>
    </row>
    <row r="36" spans="3:8" ht="15.75" thickBot="1">
      <c r="D36" s="78"/>
      <c r="E36" s="78"/>
      <c r="F36" s="78"/>
      <c r="G36" s="78"/>
      <c r="H36" s="78"/>
    </row>
    <row r="37" spans="3:8">
      <c r="C37" s="162" t="s">
        <v>60</v>
      </c>
      <c r="F37" s="108"/>
      <c r="G37" s="88"/>
    </row>
    <row r="38" spans="3:8" ht="15.75" thickBot="1">
      <c r="C38" s="163"/>
      <c r="D38" s="78"/>
      <c r="E38" s="73"/>
      <c r="F38" s="108"/>
      <c r="G38" s="88"/>
    </row>
    <row r="39" spans="3:8">
      <c r="D39" s="73"/>
      <c r="E39" s="73"/>
      <c r="F39" s="108"/>
      <c r="G39" s="88"/>
    </row>
    <row r="40" spans="3:8">
      <c r="D40" s="91"/>
      <c r="E40" s="73"/>
      <c r="F40" s="108"/>
      <c r="G40" s="88"/>
    </row>
    <row r="41" spans="3:8">
      <c r="D41" s="78"/>
      <c r="E41" s="73"/>
      <c r="F41" s="108"/>
      <c r="G41" s="88"/>
    </row>
    <row r="42" spans="3:8" ht="26.25">
      <c r="C42" s="149" t="s">
        <v>137</v>
      </c>
      <c r="D42" s="150"/>
      <c r="E42" s="150"/>
      <c r="F42" s="112"/>
    </row>
    <row r="43" spans="3:8" ht="26.25">
      <c r="C43" s="151" t="s">
        <v>138</v>
      </c>
      <c r="D43" s="150"/>
      <c r="E43" s="150"/>
      <c r="F43" s="112"/>
    </row>
    <row r="44" spans="3:8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:H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109375" defaultRowHeight="12.75"/>
  <cols>
    <col min="1" max="1" width="8.7109375" style="1" customWidth="1"/>
    <col min="2" max="2" width="26.7109375" style="1" bestFit="1" customWidth="1"/>
    <col min="3" max="3" width="12" style="1" customWidth="1"/>
    <col min="4" max="6" width="20.7109375" style="1"/>
    <col min="7" max="7" width="26.7109375" style="1" customWidth="1"/>
    <col min="8" max="8" width="20.7109375" style="1"/>
    <col min="9" max="9" width="15.28515625" style="1" customWidth="1"/>
    <col min="10" max="10" width="12.85546875" style="1" customWidth="1"/>
    <col min="11" max="16384" width="20.7109375" style="1"/>
  </cols>
  <sheetData>
    <row r="1" spans="2:11" ht="13.5" thickBot="1"/>
    <row r="2" spans="2:11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5.5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5.5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2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2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25" thickBot="1">
      <c r="K11" s="18" t="s">
        <v>74</v>
      </c>
    </row>
    <row r="12" spans="2:11" ht="13.5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5.5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5.5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2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5.5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.5" thickBot="1">
      <c r="B24" s="38"/>
      <c r="C24" s="39"/>
      <c r="D24" s="40" t="s">
        <v>48</v>
      </c>
    </row>
    <row r="25" spans="2:9">
      <c r="G25" s="9" t="s">
        <v>82</v>
      </c>
      <c r="H25" s="27" t="s">
        <v>62</v>
      </c>
      <c r="I25" s="28" t="s">
        <v>63</v>
      </c>
    </row>
    <row r="26" spans="2:9">
      <c r="G26" s="15" t="s">
        <v>83</v>
      </c>
      <c r="H26" s="8">
        <v>5</v>
      </c>
      <c r="I26" s="29"/>
    </row>
    <row r="27" spans="2:9">
      <c r="G27" s="25" t="s">
        <v>68</v>
      </c>
      <c r="H27" s="8">
        <v>365</v>
      </c>
      <c r="I27" s="29"/>
    </row>
    <row r="28" spans="2:9">
      <c r="G28" s="15" t="s">
        <v>84</v>
      </c>
      <c r="H28" s="2">
        <v>15.65</v>
      </c>
      <c r="I28" s="26">
        <f>(H27/365)*H28*H26</f>
        <v>78.25</v>
      </c>
    </row>
    <row r="29" spans="2:9">
      <c r="G29" s="15" t="s">
        <v>85</v>
      </c>
      <c r="H29" s="2">
        <v>0.3</v>
      </c>
      <c r="I29" s="16">
        <f>I28*H29</f>
        <v>23.474999999999998</v>
      </c>
    </row>
    <row r="30" spans="2:9">
      <c r="G30" s="15" t="s">
        <v>71</v>
      </c>
      <c r="H30" s="2">
        <v>0.66669999999999996</v>
      </c>
      <c r="I30" s="16">
        <f>I28*H30</f>
        <v>52.169274999999999</v>
      </c>
    </row>
    <row r="31" spans="2:9" ht="25.5">
      <c r="G31" s="17" t="s">
        <v>72</v>
      </c>
      <c r="H31" s="2">
        <v>0.15</v>
      </c>
      <c r="I31" s="16">
        <f>I28*H31</f>
        <v>11.737499999999999</v>
      </c>
    </row>
    <row r="32" spans="2:9" ht="25.5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109375" defaultRowHeight="12.75"/>
  <cols>
    <col min="1" max="1" width="8.7109375" style="1"/>
    <col min="2" max="2" width="25" style="1" customWidth="1"/>
    <col min="3" max="3" width="8.7109375" style="1"/>
    <col min="4" max="4" width="17.140625" style="1" customWidth="1"/>
    <col min="5" max="5" width="6.85546875" style="1" customWidth="1"/>
    <col min="6" max="6" width="6.42578125" style="1" customWidth="1"/>
    <col min="7" max="7" width="22.28515625" style="1" bestFit="1" customWidth="1"/>
    <col min="8" max="8" width="8.7109375" style="1"/>
    <col min="9" max="9" width="12.140625" style="1" customWidth="1"/>
    <col min="10" max="11" width="5.28515625" style="1" customWidth="1"/>
    <col min="12" max="12" width="25.85546875" style="1" customWidth="1"/>
    <col min="13" max="13" width="14" style="1" customWidth="1"/>
    <col min="14" max="14" width="10.85546875" style="1" customWidth="1"/>
    <col min="15" max="16384" width="8.7109375" style="1"/>
  </cols>
  <sheetData>
    <row r="2" spans="2:14" ht="13.5" thickBot="1"/>
    <row r="3" spans="2:14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.5" thickBot="1">
      <c r="D10" s="30"/>
      <c r="I10" s="30"/>
      <c r="N10" s="30"/>
    </row>
    <row r="11" spans="2:14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.5" thickBot="1">
      <c r="D18" s="30"/>
      <c r="I18" s="30"/>
      <c r="N18" s="30"/>
    </row>
    <row r="19" spans="2:14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6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.5" thickBot="1"/>
    <row r="26" spans="2:14">
      <c r="B26" s="35" t="s">
        <v>45</v>
      </c>
      <c r="C26" s="36"/>
      <c r="D26" s="37" t="s">
        <v>81</v>
      </c>
    </row>
    <row r="27" spans="2:14" ht="13.5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5"/>
  <cols>
    <col min="2" max="2" width="24.7109375" customWidth="1"/>
    <col min="3" max="3" width="14.85546875" customWidth="1"/>
    <col min="4" max="4" width="16" customWidth="1"/>
  </cols>
  <sheetData>
    <row r="1" spans="2:4" ht="15.7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.7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.7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.7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.7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6.899999999999999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.75" thickBot="1">
      <c r="B22" s="32" t="s">
        <v>118</v>
      </c>
      <c r="C22" s="19">
        <v>1</v>
      </c>
      <c r="D22" s="24">
        <f>D21*C22</f>
        <v>0.16</v>
      </c>
    </row>
    <row r="24" spans="2:4" ht="15.75" thickBot="1"/>
    <row r="25" spans="2:4">
      <c r="B25" s="35" t="s">
        <v>45</v>
      </c>
      <c r="C25" s="36"/>
      <c r="D25" s="37" t="s">
        <v>81</v>
      </c>
    </row>
    <row r="26" spans="2:4" ht="15.7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5"/>
  <cols>
    <col min="2" max="2" width="14.28515625" customWidth="1"/>
    <col min="3" max="3" width="31.5703125" customWidth="1"/>
    <col min="4" max="4" width="24.7109375" customWidth="1"/>
    <col min="5" max="5" width="8.5703125" customWidth="1"/>
    <col min="6" max="7" width="10.5703125" customWidth="1"/>
    <col min="8" max="8" width="10.7109375" customWidth="1"/>
    <col min="9" max="9" width="14.7109375" customWidth="1"/>
    <col min="11" max="11" width="21.85546875" customWidth="1"/>
    <col min="15" max="15" width="22" customWidth="1"/>
    <col min="16" max="16" width="17.28515625" customWidth="1"/>
  </cols>
  <sheetData>
    <row r="3" spans="2:20" ht="15.7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2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.7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.7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.7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.7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.7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.7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 ht="26.25">
      <c r="D27" s="25" t="s">
        <v>68</v>
      </c>
      <c r="E27" s="58"/>
      <c r="F27" s="59"/>
      <c r="G27" s="60">
        <v>365</v>
      </c>
    </row>
    <row r="28" spans="4:7" ht="15.7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.7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 ht="26.25">
      <c r="D32" s="25" t="s">
        <v>68</v>
      </c>
      <c r="E32" s="58"/>
      <c r="F32" s="59"/>
      <c r="G32" s="60">
        <v>365</v>
      </c>
    </row>
    <row r="33" spans="4:7" ht="15.7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.7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 ht="26.25">
      <c r="D37" s="25" t="s">
        <v>68</v>
      </c>
      <c r="E37" s="58"/>
      <c r="F37" s="59"/>
      <c r="G37" s="60">
        <v>365</v>
      </c>
    </row>
    <row r="38" spans="4:7" ht="15.7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5" ma:contentTypeDescription="Shell Document Content Type" ma:contentTypeScope="" ma:versionID="fda1358a668a8aedc98d3f6da629ad42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afc17c5ea193e34128e8a135336eae2d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70EF08-E546-486A-BFB6-5CC70DE38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Omanukwue, Odinaka M SPDC-REE/N/CU</cp:lastModifiedBy>
  <cp:revision/>
  <cp:lastPrinted>2024-08-26T17:01:29Z</cp:lastPrinted>
  <dcterms:created xsi:type="dcterms:W3CDTF">2019-03-08T09:08:42Z</dcterms:created>
  <dcterms:modified xsi:type="dcterms:W3CDTF">2024-08-26T17:45:19Z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