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.Folarin\Desktop\General\Cadence\"/>
    </mc:Choice>
  </mc:AlternateContent>
  <xr:revisionPtr revIDLastSave="0" documentId="8_{31A0F411-4740-40CF-9285-A8BB00035A53}" xr6:coauthVersionLast="31" xr6:coauthVersionMax="31" xr10:uidLastSave="{00000000-0000-0000-0000-000000000000}"/>
  <bookViews>
    <workbookView xWindow="0" yWindow="0" windowWidth="19200" windowHeight="6380" xr2:uid="{505DA2AE-562A-488A-9CBC-F6D3106AFBE0}"/>
  </bookViews>
  <sheets>
    <sheet name="ATE Proces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[7]Sheet1!#REF!</definedName>
    <definedName name="____bsu1">[7]Sheet1!#REF!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[8]PDS1!$B$1:$O$30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'[9]OPEX Forecast Inputs'!#REF!</definedName>
    <definedName name="____TS63">'[9]OPEX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[7]Sheet1!#REF!</definedName>
    <definedName name="___bsu1">[7]Sheet1!#REF!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[8]PDS1!$B$1:$O$30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'[9]OPEX Forecast Inputs'!#REF!</definedName>
    <definedName name="___TS63">'[9]OPEX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[7]Sheet1!#REF!</definedName>
    <definedName name="__bsu1">[7]Sheet1!#REF!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[8]PDS1!$B$1:$O$30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'[9]OPEX Forecast Inputs'!#REF!</definedName>
    <definedName name="__TS63">'[9]OPEX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[7]Sheet1!#REF!</definedName>
    <definedName name="_bsu1">[7]Sheet1!#REF!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[8]PDS1!$B$1:$O$30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'[9]OPEX Forecast Inputs'!#REF!</definedName>
    <definedName name="_TS63">'[9]OPEX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'[9]OPEX Forecast Inputs'!#REF!</definedName>
    <definedName name="A_DOWN_ASPHALT">'[9]OPEX Forecast Inputs'!#REF!</definedName>
    <definedName name="A_DOWN_COMP" localSheetId="0">'[9]OPEX Forecast Inputs'!#REF!</definedName>
    <definedName name="A_DOWN_COMP">'[9]OPEX Forecast Inputs'!#REF!</definedName>
    <definedName name="A_DOWN_FAC" localSheetId="0">'[9]OPEX Forecast Inputs'!#REF!</definedName>
    <definedName name="A_DOWN_FAC">'[9]OPEX Forecast Inputs'!#REF!</definedName>
    <definedName name="A_DOWN_GAS" localSheetId="0">'[9]OPEX Forecast Inputs'!#REF!</definedName>
    <definedName name="A_DOWN_GAS">'[9]OPEX Forecast Inputs'!#REF!</definedName>
    <definedName name="A_DOWN_HURR" localSheetId="0">'[9]OPEX Forecast Inputs'!#REF!</definedName>
    <definedName name="A_DOWN_HURR">'[9]OPEX Forecast Inputs'!#REF!</definedName>
    <definedName name="A_DOWN_INIT" localSheetId="0">'[9]OPEX Forecast Inputs'!#REF!</definedName>
    <definedName name="A_DOWN_INIT">'[9]OPEX Forecast Inputs'!#REF!</definedName>
    <definedName name="A_DOWN_MULTI" localSheetId="0">'[9]OPEX Forecast Inputs'!#REF!</definedName>
    <definedName name="A_DOWN_MULTI">'[9]OPEX Forecast Inputs'!#REF!</definedName>
    <definedName name="A_DOWN_O_1" localSheetId="0">'[9]OPEX Forecast Inputs'!#REF!</definedName>
    <definedName name="A_DOWN_O_1">'[9]OPEX Forecast Inputs'!#REF!</definedName>
    <definedName name="A_DOWN_O_2" localSheetId="0">'[9]OPEX Forecast Inputs'!#REF!</definedName>
    <definedName name="A_DOWN_O_2">'[9]OPEX Forecast Inputs'!#REF!</definedName>
    <definedName name="A_DOWN_PIPE" localSheetId="0">'[9]OPEX Forecast Inputs'!#REF!</definedName>
    <definedName name="A_DOWN_PIPE">'[9]OPEX Forecast Inputs'!#REF!</definedName>
    <definedName name="A_DOWN_SUB" localSheetId="0">'[9]OPEX Forecast Inputs'!#REF!</definedName>
    <definedName name="A_DOWN_SUB">'[9]OPEX Forecast Inputs'!#REF!</definedName>
    <definedName name="A_DOWN_WATER" localSheetId="0">'[9]OPEX Forecast Inputs'!#REF!</definedName>
    <definedName name="A_DOWN_WATER">'[9]OPEX Forecast Inputs'!#REF!</definedName>
    <definedName name="A_O_ASPH" localSheetId="0">[9]Assumptions!#REF!</definedName>
    <definedName name="A_O_ASPH">[9]Assumptions!#REF!</definedName>
    <definedName name="A_O_ASPH2" localSheetId="0">[9]Assumptions!#REF!</definedName>
    <definedName name="A_O_ASPH2">[9]Assumptions!#REF!</definedName>
    <definedName name="A_O_COMP" localSheetId="0">[9]Assumptions!#REF!</definedName>
    <definedName name="A_O_COMP">[9]Assumptions!#REF!</definedName>
    <definedName name="A_O_COMP2" localSheetId="0">[9]Assumptions!#REF!</definedName>
    <definedName name="A_O_COMP2">[9]Assumptions!#REF!</definedName>
    <definedName name="A_O_GAS" localSheetId="0">[9]Assumptions!#REF!</definedName>
    <definedName name="A_O_GAS">[9]Assumptions!#REF!</definedName>
    <definedName name="A_O_GAS2" localSheetId="0">[9]Assumptions!#REF!</definedName>
    <definedName name="A_O_GAS2">[9]Assumptions!#REF!</definedName>
    <definedName name="A_O_INIT" localSheetId="0">[9]Assumptions!#REF!</definedName>
    <definedName name="A_O_INIT">[9]Assumptions!#REF!</definedName>
    <definedName name="A_O_INIT2" localSheetId="0">[9]Assumptions!#REF!</definedName>
    <definedName name="A_O_INIT2">[9]Assumptions!#REF!</definedName>
    <definedName name="A_O_MULTI" localSheetId="0">[9]Assumptions!#REF!</definedName>
    <definedName name="A_O_MULTI">[9]Assumptions!#REF!</definedName>
    <definedName name="A_O_MULTI2" localSheetId="0">[9]Assumptions!#REF!</definedName>
    <definedName name="A_O_MULTI2">[9]Assumptions!#REF!</definedName>
    <definedName name="A_O_WATER" localSheetId="0">[9]Assumptions!#REF!</definedName>
    <definedName name="A_O_WATER">[9]Assumptions!#REF!</definedName>
    <definedName name="A_O_WATER2" localSheetId="0">[9]Assumptions!#REF!</definedName>
    <definedName name="A_O_WATER2">[9]Assumptions!#REF!</definedName>
    <definedName name="A_SUB_FAC" localSheetId="0">[9]Assumptions!#REF!</definedName>
    <definedName name="A_SUB_FAC">[9]Assumptions!#REF!</definedName>
    <definedName name="A_SUB_FAC2" localSheetId="0">[9]Assumptions!#REF!</definedName>
    <definedName name="A_SUB_FAC2">[9]Assumptions!#REF!</definedName>
    <definedName name="A_TLP_FAC" localSheetId="0">[9]Assumptions!#REF!</definedName>
    <definedName name="A_TLP_FAC">[9]Assumptions!#REF!</definedName>
    <definedName name="A_TLP_FAC2" localSheetId="0">[9]Assumptions!#REF!</definedName>
    <definedName name="A_TLP_FAC2">[9]Assumptions!#REF!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[10]Sheet1!$B$1:$B$644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'[11]Cons_QTRLY_ KPI_ EST'!$C$5:$F$106</definedName>
    <definedName name="ActualYTD">'[11]Cons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'[12]POM-AFE'!$A$3:$A$104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'[18]List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'[19]#REF'!$B$23:$B$195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[20]Economics!$C$13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[9]Assumptions!#REF!</definedName>
    <definedName name="Assump_D_0_1">[9]Assumptions!#REF!</definedName>
    <definedName name="aszdxfc" localSheetId="0">IF('[21]prodprof 1'!XEE1&lt;=[0]!CumP,'[21]prodprof 1'!XEE1*[0]!GORP,[0]!CumP*[0]!GORP+('[21]prodprof 1'!XEE1-[0]!CumP)*([0]!GORP+('[21]prodprof 1'!XEE1-[0]!CumP)*0.5*[0]!SlopeG))</definedName>
    <definedName name="aszdxfc">IF('[21]prodprof 1'!XEE1&lt;=CumP,'[21]prodprof 1'!XEE1*GORP,CumP*GORP+('[21]prodprof 1'!XEE1-CumP)*(GORP+('[21]prodprof 1'!XEE1-CumP)*0.5*SlopeG))</definedName>
    <definedName name="aszdxfc1" localSheetId="0">IF('[21]prodprof 1'!XEE1&lt;=[0]!CumP,'[21]prodprof 1'!XEE1*[0]!GORP,[0]!CumP*[0]!GORP+('[21]prodprof 1'!XEE1-[0]!CumP)*([0]!GORP+('[21]prodprof 1'!XEE1-[0]!CumP)*0.5*[0]!SlopeG))</definedName>
    <definedName name="aszdxfc1">IF('[21]prodprof 1'!XEE1&lt;=CumP,'[21]prodprof 1'!XEE1*GORP,CumP*GORP+('[21]prodprof 1'!XEE1-CumP)*(GORP+('[21]prodprof 1'!XEE1-CumP)*0.5*SlopeG))</definedName>
    <definedName name="aszdxfc1000" localSheetId="0">IF('[21]prodprof 1'!XEE1&lt;=[0]!CumP,'[21]prodprof 1'!XEE1*[0]!GORP,[0]!CumP*[0]!GORP+('[21]prodprof 1'!XEE1-[0]!CumP)*([0]!GORP+('[21]prodprof 1'!XEE1-[0]!CumP)*0.5*[0]!SlopeG))</definedName>
    <definedName name="aszdxfc1000">IF('[21]prodprof 1'!XEE1&lt;=CumP,'[21]prodprof 1'!XEE1*GORP,CumP*GORP+('[21]prodprof 1'!XEE1-CumP)*(GORP+('[21]prodprof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'[22]AWARDED (2)'!$A$5:$B$74</definedName>
    <definedName name="b">'[23]Mapping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'[10]Budget Data'!$A$2:$AI$170</definedName>
    <definedName name="Base_Year" localSheetId="0">#REF!</definedName>
    <definedName name="Base_Year">#REF!</definedName>
    <definedName name="base2">'[24]Mapping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[25]estgl81!$Y$39:$Y$43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'[26]Budget,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'[29]Data Entry'!$G$11</definedName>
    <definedName name="Brass_Barrels">'[29]Data Entry'!$C$11</definedName>
    <definedName name="Brass_Offtake">[31]Demand!#REF!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'[33]2005'!$A$168:$B$260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'[21]prodprof 1'!$F$22</definedName>
    <definedName name="CumGas" localSheetId="0">IF('[21]prodprof 1'!XEE1&lt;=[0]!CumP,'[21]prodprof 1'!XEE1*[0]!GORP,[0]!CumP*[0]!GORP+('[21]prodprof 1'!XEE1-[0]!CumP)*([0]!GORP+('[21]prodprof 1'!XEE1-[0]!CumP)*0.5*[0]!SlopeG))</definedName>
    <definedName name="CumGas">IF('[21]prodprof 1'!XEE1&lt;=CumP,'[21]prodprof 1'!XEE1*GORP,CumP*GORP+('[21]prodprof 1'!XEE1-CumP)*(GORP+('[21]prodprof 1'!XEE1-CumP)*0.5*SlopeG))</definedName>
    <definedName name="cumgas1" localSheetId="0">IF('[21]prodprof 1'!XEE1&lt;=[0]!CumP,'[21]prodprof 1'!XEE1*[0]!GORP,[0]!CumP*[0]!GORP+('[21]prodprof 1'!XEE1-[0]!CumP)*([0]!GORP+('[21]prodprof 1'!XEE1-[0]!CumP)*0.5*[0]!SlopeG))</definedName>
    <definedName name="cumgas1">IF('[21]prodprof 1'!XEE1&lt;=CumP,'[21]prodprof 1'!XEE1*GORP,CumP*GORP+('[21]prodprof 1'!XEE1-CumP)*(GORP+('[21]prodprof 1'!XEE1-CumP)*0.5*SlopeG))</definedName>
    <definedName name="CumOil">#N/A</definedName>
    <definedName name="CumP">'[21]prodprof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[9]Assumptions!#REF!</definedName>
    <definedName name="D_Asphalt">[9]Assumptions!#REF!</definedName>
    <definedName name="D_Comp" localSheetId="0">[9]Assumptions!#REF!</definedName>
    <definedName name="D_Comp">[9]Assumptions!#REF!</definedName>
    <definedName name="D_fac" localSheetId="0">[9]Assumptions!#REF!</definedName>
    <definedName name="D_fac">[9]Assumptions!#REF!</definedName>
    <definedName name="D_G1">#REF!</definedName>
    <definedName name="D_G2">#REF!</definedName>
    <definedName name="D_G3">#REF!</definedName>
    <definedName name="D_G4">#REF!</definedName>
    <definedName name="D_Gas" localSheetId="0">[9]Assumptions!#REF!</definedName>
    <definedName name="D_Gas">[9]Assumptions!#REF!</definedName>
    <definedName name="D_Init" localSheetId="0">[9]Assumptions!#REF!</definedName>
    <definedName name="D_Init">[9]Assumptions!#REF!</definedName>
    <definedName name="D_Multi" localSheetId="0">[9]Assumptions!#REF!</definedName>
    <definedName name="D_Multi">[9]Assumptions!#REF!</definedName>
    <definedName name="D_O_1" localSheetId="0">[9]Assumptions!#REF!</definedName>
    <definedName name="D_O_1">[9]Assumptions!#REF!</definedName>
    <definedName name="D_O_2" localSheetId="0">[9]Assumptions!#REF!</definedName>
    <definedName name="D_O_2">[9]Assumptions!#REF!</definedName>
    <definedName name="D_Pipe" localSheetId="0">[9]Assumptions!#REF!</definedName>
    <definedName name="D_Pipe">[9]Assumptions!#REF!</definedName>
    <definedName name="D_Sub" localSheetId="0">[9]Assumptions!#REF!</definedName>
    <definedName name="D_Sub">[9]Assumptions!#REF!</definedName>
    <definedName name="D_Subsea" localSheetId="0">[9]Assumptions!#REF!</definedName>
    <definedName name="D_Subsea">[9]Assumptions!#REF!</definedName>
    <definedName name="D_SubseaWells" localSheetId="0">[9]Assumptions!#REF!</definedName>
    <definedName name="D_SubseaWells">[9]Assumptions!#REF!</definedName>
    <definedName name="D_Water" localSheetId="0">[9]Assumptions!#REF!</definedName>
    <definedName name="D_Water">[9]Assumptions!#REF!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'[42]General Inputs'!$E$11</definedName>
    <definedName name="Days_to_Date">'[42]General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'[21]prodprof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[31]Demand!$D$3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'[43]do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'[9]OPEX Forecast Inputs'!#REF!</definedName>
    <definedName name="Down_Asphalt">'[9]OPEX Forecast Inputs'!#REF!</definedName>
    <definedName name="Down_Comp" localSheetId="0">'[9]OPEX Forecast Inputs'!#REF!</definedName>
    <definedName name="Down_Comp">'[9]OPEX Forecast Inputs'!#REF!</definedName>
    <definedName name="Down_Fac" localSheetId="0">'[9]OPEX Forecast Inputs'!#REF!</definedName>
    <definedName name="Down_Fac">'[9]OPEX Forecast Inputs'!#REF!</definedName>
    <definedName name="Down_Gas" localSheetId="0">'[9]OPEX Forecast Inputs'!#REF!</definedName>
    <definedName name="Down_Gas">'[9]OPEX Forecast Inputs'!#REF!</definedName>
    <definedName name="Down_Hurr" localSheetId="0">'[9]OPEX Forecast Inputs'!#REF!</definedName>
    <definedName name="Down_Hurr">'[9]OPEX Forecast Inputs'!#REF!</definedName>
    <definedName name="Down_Init" localSheetId="0">'[9]OPEX Forecast Inputs'!#REF!</definedName>
    <definedName name="Down_Init">'[9]OPEX Forecast Inputs'!#REF!</definedName>
    <definedName name="Down_Multi" localSheetId="0">'[9]OPEX Forecast Inputs'!#REF!</definedName>
    <definedName name="Down_Multi">'[9]OPEX Forecast Inputs'!#REF!</definedName>
    <definedName name="Down_O_1" localSheetId="0">'[9]OPEX Forecast Inputs'!#REF!</definedName>
    <definedName name="Down_O_1">'[9]OPEX Forecast Inputs'!#REF!</definedName>
    <definedName name="Down_O_2" localSheetId="0">'[9]OPEX Forecast Inputs'!#REF!</definedName>
    <definedName name="Down_O_2">'[9]OPEX Forecast Inputs'!#REF!</definedName>
    <definedName name="Down_Pipe" localSheetId="0">'[9]OPEX Forecast Inputs'!#REF!</definedName>
    <definedName name="Down_Pipe">'[9]OPEX Forecast Inputs'!#REF!</definedName>
    <definedName name="Down_Sub" localSheetId="0">'[9]OPEX Forecast Inputs'!#REF!</definedName>
    <definedName name="Down_Sub">'[9]OPEX Forecast Inputs'!#REF!</definedName>
    <definedName name="Down_SubPipe" localSheetId="0">'[9]OPEX Forecast Inputs'!#REF!</definedName>
    <definedName name="Down_SubPipe">'[9]OPEX Forecast Inputs'!#REF!</definedName>
    <definedName name="Down_Subsea" localSheetId="0">'[9]OPEX Forecast Inputs'!#REF!</definedName>
    <definedName name="Down_Subsea">'[9]OPEX Forecast Inputs'!#REF!</definedName>
    <definedName name="Down_SubseaPipeline" localSheetId="0">'[9]OPEX Forecast Inputs'!#REF!</definedName>
    <definedName name="Down_SubseaPipeline">'[9]OPEX Forecast Inputs'!#REF!</definedName>
    <definedName name="Down_SubWells" localSheetId="0">'[9]OPEX Forecast Inputs'!#REF!</definedName>
    <definedName name="Down_SubWells">'[9]OPEX Forecast Inputs'!#REF!</definedName>
    <definedName name="Down_Water" localSheetId="0">'[9]OPEX Forecast Inputs'!#REF!</definedName>
    <definedName name="Down_Water">'[9]OPEX Forecast Inputs'!#REF!</definedName>
    <definedName name="Downtime_O_1" localSheetId="0">'[9]OPEX Forecast Inputs'!#REF!</definedName>
    <definedName name="Downtime_O_1">'[9]OPEX Forecast Inputs'!#REF!</definedName>
    <definedName name="Downtime_O_2" localSheetId="0">'[9]OPEX Forecast Inputs'!#REF!</definedName>
    <definedName name="Downtime_O_2">'[9]OPEX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'[10]Exp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oration_MType" localSheetId="0">#REF!</definedName>
    <definedName name="Exploration_MType">#REF!</definedName>
    <definedName name="expp">[26]Sheet1!$B$9:$E$29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[30]Sheet1!$D$159:$AZ$159</definedName>
    <definedName name="feee">[44]AFE!$A$2:$B$125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[47]Profiles!#REF!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RP">'[21]prodprof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'[49]Reservoir Summary Data'!$B$59</definedName>
    <definedName name="Horizontal_Rate_5.5">'[49]Reservoir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[50]Definitions!$I$2:$I$101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IF(AND('[21]prodprof 1'!XET1&lt;='[21]prodprof 1'!$F$33,'[21]prodprof 1'!$F$38="YES"),'[21]prodprof 1'!XEZ1+'[21]prodprof 1'!$F$39*('[21]prodprof 1'!XEX1*'[21]prodprof 1'!$F$41+('[21]prodprof 1'!XEY1*1000-'[21]prodprof 1'!XEX1*'[21]prodprof 1'!$F$42)/('[21]prodprof 1'!$F$43*'[21]prodprof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P">#REF!</definedName>
    <definedName name="Item" localSheetId="0">#REF!</definedName>
    <definedName name="Item">#REF!</definedName>
    <definedName name="item2">[14]ActivityData!$A$5:$A$178</definedName>
    <definedName name="JAN">[51]Sheet1!$G$6:$K$67</definedName>
    <definedName name="jnl" localSheetId="0">[52]mar!#REF!</definedName>
    <definedName name="jnl">[52]mar!#REF!</definedName>
    <definedName name="June">'[53]#REF'!$B$3:$O$77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[27]SetUp!$D$10</definedName>
    <definedName name="LiquidTotalFactor">[2]Parameters!$C$3</definedName>
    <definedName name="list">[54]Sheet2!$A$1:$A$157</definedName>
    <definedName name="lists">[55]Sheet1!$A$1:$A$161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'[43]do not Delete'!$E$2:$E$9</definedName>
    <definedName name="Log_Air_Crew" localSheetId="0">'[9]OPEX Forecast Inputs'!#REF!</definedName>
    <definedName name="Log_Air_Crew">'[9]OPEX Forecast Inputs'!#REF!</definedName>
    <definedName name="Log_Air_Sup" localSheetId="0">'[9]OPEX Forecast Inputs'!#REF!</definedName>
    <definedName name="Log_Air_Sup">'[9]OPEX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'[56]Lookup Sheet'!$BC$2:$BD$13</definedName>
    <definedName name="LUT_Fields">'[56]Lookup Sheet'!$O$2:$S$146</definedName>
    <definedName name="LUT_iPPS">'[56]Lookup Sheet'!$B$2:$L$1846</definedName>
    <definedName name="LUT_Prod_Facilities">'[56]Lookup Sheet'!$U$2:$W$90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'[49]Vivaldi Hub 1.3 tcf'!#REF!</definedName>
    <definedName name="Number_of_wells">'[49]Vivaldi Hub 1.3 tcf'!#REF!</definedName>
    <definedName name="O1_Inp">[30]Sheet1!$D$65:$AZ$65</definedName>
    <definedName name="O2_Inp">[30]Sheet1!$D$66:$AZ$66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[47]Profiles!#REF!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[60]Demand!$E$488:$DA$488</definedName>
    <definedName name="OK5_capacity">[60]Demand!$D$471</definedName>
    <definedName name="OK5_DCQ_overwrite">[60]Demand!$E$479:$DA$479</definedName>
    <definedName name="OK5_end_contract">[60]Demand!$D$499</definedName>
    <definedName name="OK5_end_contract_overwrite">[60]Demand!$D$496</definedName>
    <definedName name="OK5_MDQ_nom_uplift">[60]Demand!$D$501</definedName>
    <definedName name="OK5_MDQ_uplift_overwrite">[60]Demand!$E$503:$DA$503</definedName>
    <definedName name="OK5_nom_ACQ">[60]Demand!$D$490</definedName>
    <definedName name="OK5_nom_DCQ">[60]Demand!$D$476</definedName>
    <definedName name="OK5_nom_DCQ_per_mtpa">[60]Demand!$D$474</definedName>
    <definedName name="OK5_nom_MDQ">[60]Demand!$D$502</definedName>
    <definedName name="OK5_nom_TCQ">[60]Demand!$D$495</definedName>
    <definedName name="OK5_nom_updays_per_yr">[60]Demand!$D$482</definedName>
    <definedName name="OK5_on_strm">[60]Demand!$D$472</definedName>
    <definedName name="OK5_power">[60]Demand!$E$506:$DA$506</definedName>
    <definedName name="OK5_rerating">[60]Demand!$D$475</definedName>
    <definedName name="OK5_supply_frc">[60]Demand!$D$473</definedName>
    <definedName name="OK5_TCQ_withpower">[60]Demand!$D$510</definedName>
    <definedName name="OK5_updays_overwrite">[60]Demand!$E$484:$DA$484</definedName>
    <definedName name="OK5_uprating">[60]Demand!$E$477:$DA$477</definedName>
    <definedName name="OK5_yrs_at_ACQ">[60]Demand!$D$494</definedName>
    <definedName name="OK6_buildup_offtake_overwrite">[60]Demand!$E$532:$DA$532</definedName>
    <definedName name="OK6_capacity">[60]Demand!$D$515</definedName>
    <definedName name="OK6_DCQ_overwrite">[60]Demand!$E$523:$DA$523</definedName>
    <definedName name="OK6_end_contract">[60]Demand!$D$543</definedName>
    <definedName name="OK6_end_contract_overwrite">[60]Demand!$D$540</definedName>
    <definedName name="OK6_MDQ_nom_uplift">[60]Demand!$D$545</definedName>
    <definedName name="OK6_MDQ_uplift_overwrite">[60]Demand!$E$547:$DA$547</definedName>
    <definedName name="OK6_nom_ACQ">[60]Demand!$D$534</definedName>
    <definedName name="OK6_nom_DCQ">[60]Demand!$D$520</definedName>
    <definedName name="OK6_nom_DCQ_per_mtpa">[60]Demand!$D$518</definedName>
    <definedName name="OK6_nom_MDQ">[60]Demand!$D$546</definedName>
    <definedName name="OK6_nom_TCQ">[60]Demand!$D$539</definedName>
    <definedName name="OK6_nom_updays_per_yr">[60]Demand!$D$526</definedName>
    <definedName name="OK6_on_strm">[60]Demand!$D$516</definedName>
    <definedName name="OK6_power">[60]Demand!$E$550:$DA$550</definedName>
    <definedName name="OK6_rerating">[60]Demand!$D$519</definedName>
    <definedName name="OK6_supply_frc">[60]Demand!$D$517</definedName>
    <definedName name="OK6_TCQ_withpower">[60]Demand!$D$554</definedName>
    <definedName name="OK6_updays_overwrite">[60]Demand!$E$528:$DA$528</definedName>
    <definedName name="OK6_uprating">[60]Demand!$E$521:$DA$521</definedName>
    <definedName name="OK6_yrs_at_ACQ">[60]Demand!$D$538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[61]FORMS!#REF!</definedName>
    <definedName name="POVNDRCD">[61]FORMS!#REF!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'[19]#REF'!$B$65:$P$149</definedName>
    <definedName name="Print_Area_2">'[19]#REF'!$B$3:$O$77</definedName>
    <definedName name="Print_Area_MI" localSheetId="0">[62]TER2!#REF!</definedName>
    <definedName name="Print_Area_MI">[62]TER2!#REF!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'[9]OPEX Forecast Inputs'!#REF!</definedName>
    <definedName name="Prod_Sub_Gas">'[9]OPEX Forecast Inputs'!#REF!</definedName>
    <definedName name="Prod_Sub_Gas_Inj" localSheetId="0">'[9]OPEX Forecast Inputs'!#REF!</definedName>
    <definedName name="Prod_Sub_Gas_Inj">'[9]OPEX Forecast Inputs'!#REF!</definedName>
    <definedName name="Prod_Sub_H2O_Inj" localSheetId="0">'[9]OPEX Forecast Inputs'!#REF!</definedName>
    <definedName name="Prod_Sub_H2O_Inj">'[9]OPEX Forecast Inputs'!#REF!</definedName>
    <definedName name="Prod_Sub_Inf_Horiz" localSheetId="0">'[9]OPEX Forecast Inputs'!#REF!</definedName>
    <definedName name="Prod_Sub_Inf_Horiz">'[9]OPEX Forecast Inputs'!#REF!</definedName>
    <definedName name="Prod_Sub_Inf_Vert" localSheetId="0">'[9]OPEX Forecast Inputs'!#REF!</definedName>
    <definedName name="Prod_Sub_Inf_Vert">'[9]OPEX Forecast Inputs'!#REF!</definedName>
    <definedName name="Prod_Sub_Mat_Horiz" localSheetId="0">'[9]OPEX Forecast Inputs'!#REF!</definedName>
    <definedName name="Prod_Sub_Mat_Horiz">'[9]OPEX Forecast Inputs'!#REF!</definedName>
    <definedName name="Prod_Sub_Mat_Vert" localSheetId="0">'[9]OPEX Forecast Inputs'!#REF!</definedName>
    <definedName name="Prod_Sub_Mat_Vert">'[9]OPEX Forecast Inputs'!#REF!</definedName>
    <definedName name="Prod_Subsea_Gas" localSheetId="0">'[9]OPEX Forecast Inputs'!#REF!</definedName>
    <definedName name="Prod_Subsea_Gas">'[9]OPEX Forecast Inputs'!#REF!</definedName>
    <definedName name="Prod_Subsea_Oil" localSheetId="0">'[9]OPEX Forecast Inputs'!#REF!</definedName>
    <definedName name="Prod_Subsea_Oil">'[9]OPEX Forecast Inputs'!#REF!</definedName>
    <definedName name="Prod_Surf_Gas" localSheetId="0">'[9]OPEX Forecast Inputs'!#REF!</definedName>
    <definedName name="Prod_Surf_Gas">'[9]OPEX Forecast Inputs'!#REF!</definedName>
    <definedName name="Prod_Surf_Gas_Inj" localSheetId="0">'[9]OPEX Forecast Inputs'!#REF!</definedName>
    <definedName name="Prod_Surf_Gas_Inj">'[9]OPEX Forecast Inputs'!#REF!</definedName>
    <definedName name="Prod_Surf_H2O_Inj" localSheetId="0">'[9]OPEX Forecast Inputs'!#REF!</definedName>
    <definedName name="Prod_Surf_H2O_Inj">'[9]OPEX Forecast Inputs'!#REF!</definedName>
    <definedName name="Prod_Surf_Inf_Horiz" localSheetId="0">'[9]OPEX Forecast Inputs'!#REF!</definedName>
    <definedName name="Prod_Surf_Inf_Horiz">'[9]OPEX Forecast Inputs'!#REF!</definedName>
    <definedName name="Prod_Surf_Inf_Vert" localSheetId="0">'[9]OPEX Forecast Inputs'!#REF!</definedName>
    <definedName name="Prod_Surf_Inf_Vert">'[9]OPEX Forecast Inputs'!#REF!</definedName>
    <definedName name="Prod_Surf_Mat_Horiz" localSheetId="0">'[9]OPEX Forecast Inputs'!#REF!</definedName>
    <definedName name="Prod_Surf_Mat_Horiz">'[9]OPEX Forecast Inputs'!#REF!</definedName>
    <definedName name="Prod_Surf_Mat_Vert" localSheetId="0">'[9]OPEX Forecast Inputs'!#REF!</definedName>
    <definedName name="Prod_Surf_Mat_Vert">'[9]OPEX Forecast Inputs'!#REF!</definedName>
    <definedName name="Prod_Surf_Oil" localSheetId="0">'[9]OPEX Forecast Inputs'!#REF!</definedName>
    <definedName name="Prod_Surf_Oil">'[9]OPEX Forecast Inputs'!#REF!</definedName>
    <definedName name="Prod_SurfGasInj" localSheetId="0">'[9]OPEX Forecast Inputs'!#REF!</definedName>
    <definedName name="Prod_SurfGasInj">'[9]OPEX Forecast Inputs'!#REF!</definedName>
    <definedName name="Prod_SurfInfVert" localSheetId="0">'[9]OPEX Forecast Inputs'!#REF!</definedName>
    <definedName name="Prod_SurfInfVert">'[9]OPEX Forecast Inputs'!#REF!</definedName>
    <definedName name="Prod_SurfMatVert" localSheetId="0">'[9]OPEX Forecast Inputs'!#REF!</definedName>
    <definedName name="Prod_SurfMatVert">'[9]OPEX Forecast Inputs'!#REF!</definedName>
    <definedName name="Prod_SurGasInj" localSheetId="0">'[9]OPEX Forecast Inputs'!#REF!</definedName>
    <definedName name="Prod_SurGasInj">'[9]OPEX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'[21]prodprof 1'!A$5*('[21]prodprof 1'!A31-'[21]prodprof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'[42]General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'[21]prodprof 1'!$F$17</definedName>
    <definedName name="RATEREC" localSheetId="0">#REF!</definedName>
    <definedName name="RATEREC">#REF!</definedName>
    <definedName name="Ratio_disputed_capital_costs_PP_E" localSheetId="0">'[63]DATA INPUT'!#REF!</definedName>
    <definedName name="Ratio_disputed_capital_costs_PP_E">'[63]DATA INPUT'!#REF!</definedName>
    <definedName name="Ratio_disputed_capital_costs_PP_E_Bonga" localSheetId="0">'[63]DATA INPUT'!#REF!</definedName>
    <definedName name="Ratio_disputed_capital_costs_PP_E_Bonga">'[63]DATA INPUT'!#REF!</definedName>
    <definedName name="Ratio_disputed_capital_costs_PP_E_Erha" localSheetId="0">'[63]DATA INPUT'!#REF!</definedName>
    <definedName name="Ratio_disputed_capital_costs_PP_E_Erha">'[63]DATA INPUT'!#REF!</definedName>
    <definedName name="RawData" localSheetId="0">#REF!</definedName>
    <definedName name="RawData">#REF!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[52]mar!#REF!</definedName>
    <definedName name="rig">[52]mar!#REF!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rating_Income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'[21]prodprof 1'!$B$28</definedName>
    <definedName name="SlopeWE">'[21]prodprof 1'!$C$28</definedName>
    <definedName name="SlopeWH">'[21]prodprof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">#REF!</definedName>
    <definedName name="Start_date" localSheetId="0">#REF!</definedName>
    <definedName name="Start_date">#REF!</definedName>
    <definedName name="STATUS">'[36]BASE DATA'!$A$2:$A$21</definedName>
    <definedName name="Status_Flag">[20]Economics!$F$12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'[9]OPEX Forecast Inputs'!#REF!</definedName>
    <definedName name="Surf_Gas_H2O">'[9]OPEX Forecast Inputs'!#REF!</definedName>
    <definedName name="Surf_Vert" localSheetId="0">'[9]OPEX Forecast Inputs'!#REF!</definedName>
    <definedName name="Surf_Vert">'[9]OPEX Forecast Inputs'!#REF!</definedName>
    <definedName name="Surf_Vert_Gas_Ijn" localSheetId="0">'[9]OPEX Forecast Inputs'!#REF!</definedName>
    <definedName name="Surf_Vert_Gas_Ijn">'[9]OPEX Forecast Inputs'!#REF!</definedName>
    <definedName name="Surf_Vert_H20" localSheetId="0">'[9]OPEX Forecast Inputs'!#REF!</definedName>
    <definedName name="Surf_Vert_H20">'[9]OPEX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[30]Sheet1!$D$175:$AZ$175</definedName>
    <definedName name="TAXSUM" localSheetId="0">#REF!</definedName>
    <definedName name="TAXSUM">#REF!</definedName>
    <definedName name="tb">'[49]Reservoir Summary Data'!$B$39</definedName>
    <definedName name="TB_Rate_4.5">'[49]Reservoir Summary Data'!$B$60</definedName>
    <definedName name="TB_Rate_5.5">'[49]Reservoir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[66]Full_Year!#REF!</definedName>
    <definedName name="TEST16">[66]Full_Year!#REF!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[67]SetUp!$C$1001</definedName>
    <definedName name="tol_nonfin">[67]SetUp!$D$1001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'[49]Reservoir Summary Data'!$B$58</definedName>
    <definedName name="Vertical_EGP_Rate_5.5">'[49]Reservoir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'[21]prodprof 1'!$F$18</definedName>
    <definedName name="Well_Type">[68]Engine!$A$24:$A$33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IF('[21]prodprof 1'!XEE1&lt;=[0]!CumP,'[21]prodprof 1'!XEE1*[0]!GORP,[0]!CumP*[0]!GORP+('[21]prodprof 1'!XEE1-[0]!CumP)*([0]!GORP+('[21]prodprof 1'!XEE1-[0]!CumP)*0.5*[0]!SlopeG))</definedName>
    <definedName name="wsdcgf">IF('[21]prodprof 1'!XEE1&lt;=CumP,'[21]prodprof 1'!XEE1*GORP,CumP*GORP+('[21]prodprof 1'!XEE1-CumP)*(GORP+('[21]prodprof 1'!XEE1-CumP)*0.5*SlopeG))</definedName>
    <definedName name="WW" localSheetId="0">#REF!</definedName>
    <definedName name="WW">#REF!</definedName>
    <definedName name="X_rate">'[69]As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[39]SetUp!$I$1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'[70]Shell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L13" i="1"/>
  <c r="I13" i="1"/>
  <c r="H13" i="1"/>
  <c r="G13" i="1"/>
  <c r="L9" i="1"/>
  <c r="L10" i="1" s="1"/>
  <c r="F9" i="1"/>
  <c r="F10" i="1" s="1"/>
  <c r="B9" i="1"/>
  <c r="B10" i="1" s="1"/>
  <c r="P8" i="1"/>
  <c r="P9" i="1" s="1"/>
  <c r="L8" i="1"/>
  <c r="I8" i="1"/>
  <c r="I9" i="1" s="1"/>
  <c r="H8" i="1"/>
  <c r="H9" i="1" s="1"/>
  <c r="G8" i="1"/>
  <c r="G9" i="1" s="1"/>
  <c r="F8" i="1"/>
  <c r="E8" i="1"/>
  <c r="E9" i="1" s="1"/>
  <c r="D8" i="1"/>
  <c r="D9" i="1" s="1"/>
  <c r="C8" i="1"/>
  <c r="C9" i="1" s="1"/>
  <c r="B8" i="1"/>
  <c r="R5" i="1"/>
  <c r="M4" i="1"/>
  <c r="J3" i="1"/>
  <c r="H10" i="1" l="1"/>
  <c r="H14" i="1" s="1"/>
  <c r="E10" i="1"/>
  <c r="E14" i="1" s="1"/>
  <c r="I10" i="1"/>
  <c r="I14" i="1"/>
  <c r="D10" i="1"/>
  <c r="D14" i="1" s="1"/>
  <c r="C10" i="1"/>
  <c r="C14" i="1"/>
  <c r="G10" i="1"/>
  <c r="G14" i="1"/>
  <c r="P10" i="1"/>
  <c r="P14" i="1"/>
  <c r="B14" i="1"/>
  <c r="F14" i="1"/>
  <c r="L14" i="1"/>
  <c r="E15" i="1" l="1"/>
  <c r="E17" i="1" s="1"/>
  <c r="D15" i="1"/>
  <c r="D17" i="1" s="1"/>
  <c r="H15" i="1"/>
  <c r="H17" i="1" s="1"/>
  <c r="H19" i="1" s="1"/>
  <c r="H20" i="1" s="1"/>
  <c r="F15" i="1"/>
  <c r="F17" i="1"/>
  <c r="P15" i="1"/>
  <c r="P17" i="1" s="1"/>
  <c r="P19" i="1" s="1"/>
  <c r="C15" i="1"/>
  <c r="C17" i="1" s="1"/>
  <c r="I15" i="1"/>
  <c r="I17" i="1"/>
  <c r="I19" i="1" s="1"/>
  <c r="G15" i="1"/>
  <c r="G17" i="1"/>
  <c r="G19" i="1" s="1"/>
  <c r="G20" i="1" s="1"/>
  <c r="B15" i="1"/>
  <c r="B17" i="1"/>
  <c r="L15" i="1"/>
  <c r="L17" i="1"/>
  <c r="L19" i="1" s="1"/>
  <c r="P23" i="1" l="1"/>
  <c r="P21" i="1"/>
  <c r="I20" i="1"/>
  <c r="I21" i="1"/>
  <c r="L20" i="1"/>
  <c r="L21" i="1"/>
</calcChain>
</file>

<file path=xl/sharedStrings.xml><?xml version="1.0" encoding="utf-8"?>
<sst xmlns="http://schemas.openxmlformats.org/spreadsheetml/2006/main" count="65" uniqueCount="40">
  <si>
    <t>ATE Process &amp; Reimbursables MGT. at AFAM VI Power Plant</t>
  </si>
  <si>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</si>
  <si>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</si>
  <si>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</si>
  <si>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</si>
  <si>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</si>
  <si>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</si>
  <si>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</si>
  <si>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</si>
  <si>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</si>
  <si>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</si>
  <si>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</si>
  <si>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</si>
  <si>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</si>
  <si>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</si>
  <si>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</si>
  <si>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</si>
  <si>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</si>
  <si>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</si>
  <si>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</si>
  <si>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</si>
  <si>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</si>
  <si>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</si>
  <si>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</si>
  <si>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</si>
  <si>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</si>
  <si>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</si>
  <si>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</si>
  <si>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</si>
  <si>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</si>
  <si>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</si>
  <si>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</si>
  <si>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</si>
  <si>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</si>
  <si>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</si>
  <si>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</si>
  <si>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</si>
  <si>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</si>
  <si>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</si>
  <si>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Excluding tax expense (CSD impact)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</si>
</sst>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E46C0A"/>
      <name val="Futura Medium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0" fillId="2" borderId="0" xfId="0" applyFill="1" applyAlignment="1">
      <alignment horizontal="center" wrapText="1"/>
    </xf>
    <xf numFmtId="9" fontId="5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6" fontId="0" fillId="4" borderId="1" xfId="2" applyNumberFormat="1" applyFont="1" applyFill="1" applyBorder="1"/>
    <xf numFmtId="166" fontId="0" fillId="4" borderId="1" xfId="3" applyNumberFormat="1" applyFont="1" applyFill="1" applyBorder="1"/>
    <xf numFmtId="0" fontId="0" fillId="0" borderId="0" xfId="0" applyFill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5" borderId="5" xfId="0" applyNumberFormat="1" applyFont="1" applyFill="1" applyBorder="1"/>
    <xf numFmtId="165" fontId="3" fillId="0" borderId="6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6" xfId="0" applyNumberFormat="1" applyFill="1" applyBorder="1"/>
    <xf numFmtId="165" fontId="0" fillId="0" borderId="6" xfId="0" applyNumberFormat="1" applyBorder="1"/>
    <xf numFmtId="0" fontId="6" fillId="0" borderId="0" xfId="0" applyFont="1" applyFill="1" applyBorder="1"/>
    <xf numFmtId="168" fontId="3" fillId="5" borderId="0" xfId="2" applyNumberFormat="1" applyFont="1" applyFill="1" applyBorder="1"/>
    <xf numFmtId="164" fontId="7" fillId="0" borderId="0" xfId="3" applyNumberFormat="1" applyFont="1"/>
    <xf numFmtId="167" fontId="0" fillId="0" borderId="0" xfId="0" applyNumberFormat="1" applyFill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3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7" fontId="0" fillId="0" borderId="0" xfId="0" applyNumberForma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168" fontId="0" fillId="0" borderId="0" xfId="0" applyNumberFormat="1" applyFill="1"/>
  </cellXfs>
  <cellStyles count="5">
    <cellStyle name="Comma" xfId="1" builtinId="3"/>
    <cellStyle name="Comma 10 23" xfId="4" xr:uid="{5B78B9DC-CFE0-4DA3-8BD2-CE548E45B305}"/>
    <cellStyle name="Comma 10 6" xfId="2" xr:uid="{B783203F-A88E-4888-A7F0-53E22C7720B7}"/>
    <cellStyle name="Comma 2" xfId="3" xr:uid="{39846325-EFF2-4FE4-8F31-3D5312CB331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cent.Folarin/AppData/Local/Microsoft/Windows/INetCache/Content.Outlook/OCPH4EOR/Afam_FCF%20Folarin%20V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/>
      <sheetData sheetId="595"/>
      <sheetData sheetId="596"/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/>
      <sheetData sheetId="713"/>
      <sheetData sheetId="714"/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/>
      <sheetData sheetId="772"/>
      <sheetData sheetId="773"/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/>
      <sheetData sheetId="831"/>
      <sheetData sheetId="832"/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 Process"/>
      <sheetName val="Sheet2"/>
      <sheetName val="Neotiated Didcount"/>
      <sheetName val="Elimination of Tariff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E618-C7CB-4537-A2E5-7A7061436FDA}">
  <dimension ref="A1:R67"/>
  <sheetViews>
    <sheetView tabSelected="1" topLeftCell="A11" zoomScale="85" zoomScaleNormal="85" workbookViewId="0">
      <selection activeCell="X3" sqref="X3"/>
    </sheetView>
  </sheetViews>
  <sheetFormatPr defaultColWidth="6.7265625" defaultRowHeight="14.5" x14ac:dyDescent="0.35"/>
  <cols>
    <col min="1" max="1" width="47" bestFit="1" customWidth="1"/>
    <col min="2" max="6" width="5.1796875" hidden="1" customWidth="1"/>
    <col min="7" max="7" width="11.54296875" hidden="1" customWidth="1"/>
    <col min="8" max="8" width="11.453125" customWidth="1"/>
    <col min="9" max="9" width="12.54296875" hidden="1" customWidth="1"/>
    <col min="10" max="10" width="38" hidden="1" customWidth="1"/>
    <col min="11" max="11" width="47" hidden="1" customWidth="1"/>
    <col min="12" max="12" width="11.54296875" hidden="1" customWidth="1"/>
    <col min="13" max="13" width="33.26953125" hidden="1" customWidth="1"/>
    <col min="14" max="14" width="0" hidden="1" customWidth="1"/>
    <col min="15" max="15" width="47" hidden="1" customWidth="1"/>
    <col min="16" max="16" width="5.1796875" hidden="1" customWidth="1"/>
    <col min="17" max="17" width="0" hidden="1" customWidth="1"/>
    <col min="18" max="18" width="5.1796875" hidden="1" customWidth="1"/>
    <col min="19" max="19" width="37.26953125" customWidth="1"/>
    <col min="20" max="20" width="20" customWidth="1"/>
  </cols>
  <sheetData>
    <row r="1" spans="1:18" ht="23.5" x14ac:dyDescent="0.55000000000000004">
      <c r="A1" s="1" t="s">
        <v>0</v>
      </c>
    </row>
    <row r="2" spans="1:18" ht="22.5" customHeight="1" x14ac:dyDescent="0.35">
      <c r="B2" s="2"/>
      <c r="C2" s="2"/>
      <c r="D2" s="2"/>
      <c r="E2" s="2"/>
      <c r="F2" s="2"/>
      <c r="G2" s="2"/>
      <c r="H2" s="2"/>
      <c r="I2" s="2"/>
      <c r="L2" s="2"/>
      <c r="P2" s="2"/>
    </row>
    <row r="3" spans="1:18" ht="18.5" x14ac:dyDescent="0.45">
      <c r="A3" s="3" t="s">
        <v>1</v>
      </c>
      <c r="B3" s="4">
        <v>2008</v>
      </c>
      <c r="C3" s="4">
        <v>2009</v>
      </c>
      <c r="D3" s="4">
        <v>2010</v>
      </c>
      <c r="E3" s="4">
        <v>2011</v>
      </c>
      <c r="F3" s="4">
        <v>2012</v>
      </c>
      <c r="G3" s="4">
        <v>2017</v>
      </c>
      <c r="H3" s="4">
        <v>2018</v>
      </c>
      <c r="I3" s="4">
        <v>2019</v>
      </c>
      <c r="J3" s="5">
        <f>I7*1000</f>
        <v>10000</v>
      </c>
      <c r="K3" s="3" t="s">
        <v>2</v>
      </c>
      <c r="L3" s="4">
        <v>2017</v>
      </c>
      <c r="O3" s="3" t="s">
        <v>3</v>
      </c>
      <c r="P3" s="4">
        <v>2017</v>
      </c>
    </row>
    <row r="4" spans="1:18" x14ac:dyDescent="0.35">
      <c r="A4" s="6" t="s">
        <v>4</v>
      </c>
      <c r="K4" s="6" t="s">
        <v>5</v>
      </c>
      <c r="M4" s="5">
        <f>L7*1000</f>
        <v>100000</v>
      </c>
      <c r="O4" s="6" t="s">
        <v>4</v>
      </c>
    </row>
    <row r="5" spans="1:18" x14ac:dyDescent="0.35">
      <c r="A5" s="7" t="s">
        <v>6</v>
      </c>
      <c r="B5" s="8"/>
      <c r="C5" s="8"/>
      <c r="D5" s="8"/>
      <c r="E5" s="8"/>
      <c r="F5" s="8"/>
      <c r="G5" s="8">
        <v>51</v>
      </c>
      <c r="H5" s="8">
        <v>0</v>
      </c>
      <c r="I5" s="8">
        <v>51.37</v>
      </c>
      <c r="J5" t="s">
        <v>7</v>
      </c>
      <c r="K5" s="7" t="s">
        <v>8</v>
      </c>
      <c r="L5" s="9">
        <v>1.17</v>
      </c>
      <c r="M5" t="s">
        <v>7</v>
      </c>
      <c r="O5" s="7" t="s">
        <v>6</v>
      </c>
      <c r="P5" s="10">
        <v>0</v>
      </c>
      <c r="R5" s="5">
        <f>P7*1000</f>
        <v>0</v>
      </c>
    </row>
    <row r="6" spans="1:18" x14ac:dyDescent="0.35">
      <c r="A6" s="11" t="s">
        <v>9</v>
      </c>
      <c r="B6" s="11">
        <v>366</v>
      </c>
      <c r="C6" s="11">
        <v>365</v>
      </c>
      <c r="D6" s="11">
        <v>365</v>
      </c>
      <c r="E6" s="11">
        <v>365</v>
      </c>
      <c r="F6" s="11">
        <v>366</v>
      </c>
      <c r="G6" s="11">
        <v>183</v>
      </c>
      <c r="H6" s="11">
        <v>0</v>
      </c>
      <c r="I6" s="11">
        <v>365</v>
      </c>
      <c r="K6" s="7" t="s">
        <v>9</v>
      </c>
      <c r="L6" s="11">
        <v>365</v>
      </c>
      <c r="O6" s="7" t="s">
        <v>9</v>
      </c>
      <c r="P6" s="11">
        <v>0</v>
      </c>
    </row>
    <row r="7" spans="1:18" x14ac:dyDescent="0.35">
      <c r="A7" s="11" t="s">
        <v>10</v>
      </c>
      <c r="B7" s="12"/>
      <c r="C7" s="12"/>
      <c r="D7" s="12"/>
      <c r="E7" s="12"/>
      <c r="F7" s="12"/>
      <c r="G7" s="13">
        <v>0.4</v>
      </c>
      <c r="H7" s="13">
        <v>0</v>
      </c>
      <c r="I7" s="14">
        <v>10</v>
      </c>
      <c r="J7" s="15" t="s">
        <v>11</v>
      </c>
      <c r="K7" s="7" t="s">
        <v>12</v>
      </c>
      <c r="L7" s="16">
        <v>100</v>
      </c>
      <c r="M7" t="s">
        <v>13</v>
      </c>
      <c r="O7" s="7" t="s">
        <v>10</v>
      </c>
      <c r="P7" s="17">
        <v>0</v>
      </c>
    </row>
    <row r="8" spans="1:18" x14ac:dyDescent="0.35">
      <c r="A8" s="7" t="s">
        <v>14</v>
      </c>
      <c r="B8" s="18">
        <f t="shared" ref="B8:I8" si="0">B7*B6*1000</f>
        <v>0</v>
      </c>
      <c r="C8" s="18">
        <f t="shared" si="0"/>
        <v>0</v>
      </c>
      <c r="D8" s="18">
        <f t="shared" si="0"/>
        <v>0</v>
      </c>
      <c r="E8" s="18">
        <f t="shared" si="0"/>
        <v>0</v>
      </c>
      <c r="F8" s="18">
        <f t="shared" si="0"/>
        <v>0</v>
      </c>
      <c r="G8" s="18">
        <f t="shared" si="0"/>
        <v>73200</v>
      </c>
      <c r="H8" s="18">
        <f t="shared" si="0"/>
        <v>0</v>
      </c>
      <c r="I8" s="18">
        <f t="shared" si="0"/>
        <v>3650000</v>
      </c>
      <c r="K8" s="7" t="s">
        <v>15</v>
      </c>
      <c r="L8" s="18">
        <f>L7*L6*1000</f>
        <v>36500000</v>
      </c>
      <c r="O8" s="7" t="s">
        <v>16</v>
      </c>
      <c r="P8" s="18">
        <f t="shared" ref="P8" si="1">P7*P6*1000</f>
        <v>0</v>
      </c>
    </row>
    <row r="9" spans="1:18" ht="15" thickBot="1" x14ac:dyDescent="0.4">
      <c r="A9" s="7" t="s">
        <v>17</v>
      </c>
      <c r="B9" s="19">
        <f t="shared" ref="B9:I9" si="2">+B8*B5</f>
        <v>0</v>
      </c>
      <c r="C9" s="19">
        <f t="shared" si="2"/>
        <v>0</v>
      </c>
      <c r="D9" s="19">
        <f t="shared" si="2"/>
        <v>0</v>
      </c>
      <c r="E9" s="19">
        <f t="shared" si="2"/>
        <v>0</v>
      </c>
      <c r="F9" s="19">
        <f t="shared" si="2"/>
        <v>0</v>
      </c>
      <c r="G9" s="20">
        <f t="shared" si="2"/>
        <v>3733200</v>
      </c>
      <c r="H9" s="20">
        <f t="shared" si="2"/>
        <v>0</v>
      </c>
      <c r="I9" s="20">
        <f t="shared" si="2"/>
        <v>187500500</v>
      </c>
      <c r="K9" s="7" t="s">
        <v>18</v>
      </c>
      <c r="L9" s="20">
        <f>+L8*L5</f>
        <v>42705000</v>
      </c>
      <c r="O9" s="7" t="s">
        <v>19</v>
      </c>
      <c r="P9" s="20">
        <f>+P8*P5*5.8</f>
        <v>0</v>
      </c>
    </row>
    <row r="10" spans="1:18" ht="15" thickTop="1" x14ac:dyDescent="0.35">
      <c r="A10" s="7" t="s">
        <v>20</v>
      </c>
      <c r="B10" s="21">
        <f t="shared" ref="B10:F10" si="3">-B9*0.2</f>
        <v>0</v>
      </c>
      <c r="C10" s="21">
        <f t="shared" si="3"/>
        <v>0</v>
      </c>
      <c r="D10" s="21">
        <f t="shared" si="3"/>
        <v>0</v>
      </c>
      <c r="E10" s="21">
        <f t="shared" si="3"/>
        <v>0</v>
      </c>
      <c r="F10" s="21">
        <f t="shared" si="3"/>
        <v>0</v>
      </c>
      <c r="G10" s="22">
        <f>-G9*0.2</f>
        <v>-746640</v>
      </c>
      <c r="H10" s="22">
        <f>-H9*0.2</f>
        <v>0</v>
      </c>
      <c r="I10" s="22">
        <f>-I9*0.2</f>
        <v>-37500100</v>
      </c>
      <c r="J10" t="s">
        <v>21</v>
      </c>
      <c r="K10" s="7" t="s">
        <v>22</v>
      </c>
      <c r="L10" s="22">
        <f>-L9*0.07</f>
        <v>-2989350.0000000005</v>
      </c>
      <c r="M10" t="s">
        <v>23</v>
      </c>
      <c r="O10" s="7" t="s">
        <v>20</v>
      </c>
      <c r="P10" s="22">
        <f>-P9*0.07</f>
        <v>0</v>
      </c>
    </row>
    <row r="11" spans="1:18" x14ac:dyDescent="0.35">
      <c r="A11" s="11" t="s">
        <v>24</v>
      </c>
      <c r="B11" s="21"/>
      <c r="C11" s="21"/>
      <c r="D11" s="21"/>
      <c r="E11" s="21"/>
      <c r="F11" s="21"/>
      <c r="G11" s="21">
        <v>-43300</v>
      </c>
      <c r="H11" s="21">
        <v>1000000</v>
      </c>
      <c r="I11" s="21">
        <v>0</v>
      </c>
      <c r="K11" s="7" t="s">
        <v>24</v>
      </c>
      <c r="L11" s="21">
        <v>0</v>
      </c>
      <c r="O11" s="7" t="s">
        <v>25</v>
      </c>
      <c r="P11" s="21"/>
    </row>
    <row r="12" spans="1:18" x14ac:dyDescent="0.35">
      <c r="A12" s="7" t="s">
        <v>26</v>
      </c>
      <c r="B12" s="21"/>
      <c r="C12" s="21"/>
      <c r="D12" s="21"/>
      <c r="E12" s="21"/>
      <c r="F12" s="21"/>
      <c r="G12" s="21"/>
      <c r="H12" s="21"/>
      <c r="I12" s="21"/>
      <c r="K12" s="7" t="s">
        <v>26</v>
      </c>
      <c r="L12" s="21"/>
      <c r="O12" s="7" t="s">
        <v>26</v>
      </c>
      <c r="P12" s="21"/>
    </row>
    <row r="13" spans="1:18" x14ac:dyDescent="0.35">
      <c r="A13" s="7" t="s">
        <v>27</v>
      </c>
      <c r="B13" s="21"/>
      <c r="C13" s="21"/>
      <c r="D13" s="21"/>
      <c r="E13" s="21"/>
      <c r="F13" s="21"/>
      <c r="G13" s="21">
        <f>-G7*G6*2706</f>
        <v>-198079.2</v>
      </c>
      <c r="H13" s="21">
        <f>-H7*H6*2706</f>
        <v>0</v>
      </c>
      <c r="I13" s="21">
        <f>-I7*I6*2706</f>
        <v>-9876900</v>
      </c>
      <c r="J13" t="s">
        <v>28</v>
      </c>
      <c r="K13" s="7" t="s">
        <v>27</v>
      </c>
      <c r="L13" s="21">
        <f>-L7*L6*(2706/5.8)</f>
        <v>-17029137.931034483</v>
      </c>
      <c r="M13" t="s">
        <v>29</v>
      </c>
      <c r="O13" s="7" t="s">
        <v>27</v>
      </c>
      <c r="P13" s="21">
        <f>-P7*P6*2706</f>
        <v>0</v>
      </c>
    </row>
    <row r="14" spans="1:18" x14ac:dyDescent="0.35">
      <c r="A14" s="7" t="s">
        <v>30</v>
      </c>
      <c r="B14" s="23">
        <f t="shared" ref="B14:F14" si="4">+B9+B10</f>
        <v>0</v>
      </c>
      <c r="C14" s="23">
        <f t="shared" si="4"/>
        <v>0</v>
      </c>
      <c r="D14" s="23">
        <f t="shared" si="4"/>
        <v>0</v>
      </c>
      <c r="E14" s="23">
        <f t="shared" si="4"/>
        <v>0</v>
      </c>
      <c r="F14" s="23">
        <f t="shared" si="4"/>
        <v>0</v>
      </c>
      <c r="G14" s="23">
        <f>+G9+G10+G11+G12+G13</f>
        <v>2745180.8</v>
      </c>
      <c r="H14" s="23">
        <f>+H9+H10+H11+H12+H13</f>
        <v>1000000</v>
      </c>
      <c r="I14" s="23">
        <f>+I9+I10+I11+I12+I13</f>
        <v>140123500</v>
      </c>
      <c r="K14" s="7" t="s">
        <v>30</v>
      </c>
      <c r="L14" s="23">
        <f>+L9+L10+L11+L12+L13</f>
        <v>22686512.068965517</v>
      </c>
      <c r="O14" s="7" t="s">
        <v>30</v>
      </c>
      <c r="P14" s="23">
        <f>+P9+P10+P11+P12+P13</f>
        <v>0</v>
      </c>
    </row>
    <row r="15" spans="1:18" x14ac:dyDescent="0.35">
      <c r="A15" s="7" t="s">
        <v>31</v>
      </c>
      <c r="B15" s="21">
        <f t="shared" ref="B15:I15" si="5">-B14*0.85</f>
        <v>0</v>
      </c>
      <c r="C15" s="21">
        <f t="shared" si="5"/>
        <v>0</v>
      </c>
      <c r="D15" s="21">
        <f t="shared" si="5"/>
        <v>0</v>
      </c>
      <c r="E15" s="21">
        <f t="shared" si="5"/>
        <v>0</v>
      </c>
      <c r="F15" s="21">
        <f t="shared" si="5"/>
        <v>0</v>
      </c>
      <c r="G15" s="21">
        <f t="shared" si="5"/>
        <v>-2333403.6799999997</v>
      </c>
      <c r="H15" s="21">
        <f t="shared" si="5"/>
        <v>-850000</v>
      </c>
      <c r="I15" s="21">
        <f t="shared" si="5"/>
        <v>-119104975</v>
      </c>
      <c r="J15" t="s">
        <v>32</v>
      </c>
      <c r="K15" s="7" t="s">
        <v>31</v>
      </c>
      <c r="L15" s="21">
        <f>-L14*0.3</f>
        <v>-6805953.6206896547</v>
      </c>
      <c r="M15" t="s">
        <v>33</v>
      </c>
      <c r="O15" s="7" t="s">
        <v>31</v>
      </c>
      <c r="P15" s="21">
        <f>-P14*0.3</f>
        <v>0</v>
      </c>
    </row>
    <row r="16" spans="1:18" x14ac:dyDescent="0.35">
      <c r="A16" s="24"/>
      <c r="B16" s="25"/>
      <c r="C16" s="25"/>
      <c r="D16" s="25"/>
      <c r="E16" s="25"/>
      <c r="F16" s="25"/>
      <c r="G16" s="25"/>
      <c r="H16" s="25"/>
      <c r="I16" s="26"/>
      <c r="K16" s="24"/>
      <c r="L16" s="26"/>
      <c r="O16" s="24"/>
      <c r="P16" s="26"/>
    </row>
    <row r="17" spans="1:17" ht="15" thickBot="1" x14ac:dyDescent="0.4">
      <c r="A17" s="27" t="s">
        <v>34</v>
      </c>
      <c r="B17" s="28">
        <f t="shared" ref="B17:I17" si="6">+B14+B15</f>
        <v>0</v>
      </c>
      <c r="C17" s="28">
        <f t="shared" si="6"/>
        <v>0</v>
      </c>
      <c r="D17" s="28">
        <f t="shared" si="6"/>
        <v>0</v>
      </c>
      <c r="E17" s="28">
        <f t="shared" si="6"/>
        <v>0</v>
      </c>
      <c r="F17" s="28">
        <f t="shared" si="6"/>
        <v>0</v>
      </c>
      <c r="G17" s="28">
        <f t="shared" si="6"/>
        <v>411777.12000000011</v>
      </c>
      <c r="H17" s="28">
        <f t="shared" si="6"/>
        <v>150000</v>
      </c>
      <c r="I17" s="19">
        <f t="shared" si="6"/>
        <v>21018525</v>
      </c>
      <c r="K17" s="27" t="s">
        <v>34</v>
      </c>
      <c r="L17" s="19">
        <f t="shared" ref="L17" si="7">+L14+L15</f>
        <v>15880558.448275862</v>
      </c>
      <c r="O17" s="27" t="s">
        <v>34</v>
      </c>
      <c r="P17" s="19">
        <f t="shared" ref="P17" si="8">+P14+P15</f>
        <v>0</v>
      </c>
    </row>
    <row r="18" spans="1:17" ht="15" thickTop="1" x14ac:dyDescent="0.35"/>
    <row r="19" spans="1:17" ht="15" thickBot="1" x14ac:dyDescent="0.4">
      <c r="A19" t="s">
        <v>35</v>
      </c>
      <c r="G19" s="29">
        <f>G17-G13</f>
        <v>609856.32000000007</v>
      </c>
      <c r="H19" s="29">
        <f>H17-H13</f>
        <v>150000</v>
      </c>
      <c r="I19" s="29">
        <f>I17-I13</f>
        <v>30895425</v>
      </c>
      <c r="K19" t="s">
        <v>35</v>
      </c>
      <c r="L19" s="29">
        <f>L17-L13</f>
        <v>32909696.379310347</v>
      </c>
      <c r="O19" t="s">
        <v>36</v>
      </c>
      <c r="P19" s="29">
        <f>P17-P13</f>
        <v>0</v>
      </c>
      <c r="Q19" t="s">
        <v>37</v>
      </c>
    </row>
    <row r="20" spans="1:17" ht="15" thickTop="1" x14ac:dyDescent="0.35">
      <c r="A20" t="s">
        <v>38</v>
      </c>
      <c r="G20" s="30">
        <f>+G19*0.3</f>
        <v>182956.89600000001</v>
      </c>
      <c r="H20" s="30">
        <f>+H19*0.3</f>
        <v>45000</v>
      </c>
      <c r="I20" s="30">
        <f>+I19*0.3</f>
        <v>9268627.5</v>
      </c>
      <c r="K20" t="s">
        <v>38</v>
      </c>
      <c r="L20" s="30">
        <f>+L19*0.3</f>
        <v>9872908.9137931038</v>
      </c>
    </row>
    <row r="21" spans="1:17" ht="15" hidden="1" thickBot="1" x14ac:dyDescent="0.4">
      <c r="A21" s="31" t="s">
        <v>39</v>
      </c>
      <c r="B21" s="31"/>
      <c r="C21" s="31"/>
      <c r="D21" s="31"/>
      <c r="E21" s="31"/>
      <c r="F21" s="31"/>
      <c r="G21" s="31"/>
      <c r="H21" s="31"/>
      <c r="I21" s="32">
        <f>I19-I15</f>
        <v>150000400</v>
      </c>
      <c r="J21" s="31" t="s">
        <v>37</v>
      </c>
      <c r="K21" s="31" t="s">
        <v>39</v>
      </c>
      <c r="L21" s="32">
        <f>L19-L15</f>
        <v>39715650</v>
      </c>
      <c r="M21" s="31" t="s">
        <v>37</v>
      </c>
      <c r="O21" t="s">
        <v>39</v>
      </c>
      <c r="P21" s="33">
        <f>P19-P15</f>
        <v>0</v>
      </c>
      <c r="Q21" t="s">
        <v>37</v>
      </c>
    </row>
    <row r="23" spans="1:17" x14ac:dyDescent="0.35">
      <c r="A23" s="34"/>
      <c r="B23" s="35"/>
      <c r="C23" s="35"/>
      <c r="D23" s="35"/>
      <c r="E23" s="35"/>
      <c r="F23" s="35"/>
      <c r="G23" s="35"/>
      <c r="H23" s="35"/>
      <c r="I23" s="36"/>
      <c r="L23" s="36"/>
      <c r="P23" s="36">
        <f>P19*10/3</f>
        <v>0</v>
      </c>
    </row>
    <row r="24" spans="1:17" x14ac:dyDescent="0.35">
      <c r="A24" s="15"/>
      <c r="B24" s="15">
        <v>2014</v>
      </c>
      <c r="C24" s="15"/>
      <c r="D24" s="15"/>
      <c r="E24" s="15"/>
      <c r="F24" s="15"/>
      <c r="G24" s="15"/>
      <c r="H24" s="15"/>
      <c r="I24" s="15"/>
    </row>
    <row r="25" spans="1:17" s="15" customFormat="1" x14ac:dyDescent="0.35">
      <c r="B25" s="15">
        <v>2015</v>
      </c>
      <c r="H25" s="37"/>
      <c r="J25"/>
      <c r="K25"/>
      <c r="O25"/>
    </row>
    <row r="26" spans="1:17" s="15" customFormat="1" x14ac:dyDescent="0.35">
      <c r="A26" s="38"/>
      <c r="J26"/>
      <c r="K26" s="39"/>
      <c r="O26"/>
      <c r="P26" s="40"/>
    </row>
    <row r="27" spans="1:17" s="15" customFormat="1" x14ac:dyDescent="0.35">
      <c r="H27" s="41"/>
      <c r="I27" s="42"/>
      <c r="J27" s="43"/>
      <c r="K27" s="44"/>
      <c r="L27" s="45"/>
      <c r="O27"/>
    </row>
    <row r="28" spans="1:17" s="15" customFormat="1" x14ac:dyDescent="0.35">
      <c r="I28" s="40"/>
      <c r="J28" s="5"/>
      <c r="K28" s="46"/>
      <c r="O28"/>
    </row>
    <row r="29" spans="1:17" s="15" customFormat="1" x14ac:dyDescent="0.35">
      <c r="I29" s="42"/>
      <c r="J29" s="5"/>
      <c r="K29" s="46"/>
      <c r="O29"/>
    </row>
    <row r="30" spans="1:17" s="15" customFormat="1" x14ac:dyDescent="0.35">
      <c r="H30" s="37"/>
      <c r="I30" s="40"/>
      <c r="J30"/>
      <c r="K30"/>
      <c r="O30"/>
    </row>
    <row r="31" spans="1:17" s="15" customFormat="1" x14ac:dyDescent="0.35">
      <c r="J31" s="47"/>
      <c r="K31" s="48"/>
      <c r="O31"/>
    </row>
    <row r="32" spans="1:17" s="15" customFormat="1" x14ac:dyDescent="0.35">
      <c r="J32"/>
      <c r="K32"/>
      <c r="O32"/>
    </row>
    <row r="33" spans="9:15" s="15" customFormat="1" x14ac:dyDescent="0.35">
      <c r="I33" s="42"/>
      <c r="J33" s="49"/>
      <c r="K33" s="43"/>
      <c r="L33" s="42"/>
      <c r="M33" s="50"/>
      <c r="O33"/>
    </row>
    <row r="34" spans="9:15" s="15" customFormat="1" x14ac:dyDescent="0.35">
      <c r="I34" s="42"/>
      <c r="J34" s="47"/>
      <c r="K34" s="43"/>
      <c r="L34" s="42"/>
      <c r="M34" s="50"/>
      <c r="O34"/>
    </row>
    <row r="35" spans="9:15" s="15" customFormat="1" x14ac:dyDescent="0.35">
      <c r="I35" s="51"/>
      <c r="J35" s="51"/>
      <c r="K35" s="43"/>
      <c r="L35" s="42"/>
      <c r="M35" s="50"/>
      <c r="O35"/>
    </row>
    <row r="36" spans="9:15" s="15" customFormat="1" x14ac:dyDescent="0.35">
      <c r="I36" s="40"/>
      <c r="J36" s="40"/>
      <c r="K36" s="40"/>
      <c r="L36" s="40"/>
      <c r="M36" s="50"/>
      <c r="O36"/>
    </row>
    <row r="37" spans="9:15" s="15" customFormat="1" x14ac:dyDescent="0.35">
      <c r="I37" s="52"/>
      <c r="J37"/>
      <c r="K37"/>
      <c r="O37"/>
    </row>
    <row r="38" spans="9:15" s="15" customFormat="1" x14ac:dyDescent="0.35">
      <c r="J38"/>
      <c r="K38"/>
      <c r="O38"/>
    </row>
    <row r="39" spans="9:15" s="15" customFormat="1" x14ac:dyDescent="0.35">
      <c r="J39"/>
      <c r="K39"/>
      <c r="O39"/>
    </row>
    <row r="40" spans="9:15" s="15" customFormat="1" x14ac:dyDescent="0.35">
      <c r="J40"/>
      <c r="K40"/>
      <c r="O40"/>
    </row>
    <row r="41" spans="9:15" s="15" customFormat="1" x14ac:dyDescent="0.35">
      <c r="J41"/>
      <c r="K41"/>
      <c r="O41"/>
    </row>
    <row r="42" spans="9:15" s="15" customFormat="1" x14ac:dyDescent="0.35">
      <c r="J42"/>
      <c r="K42"/>
      <c r="O42"/>
    </row>
    <row r="43" spans="9:15" s="15" customFormat="1" x14ac:dyDescent="0.35">
      <c r="J43"/>
      <c r="K43"/>
      <c r="O43"/>
    </row>
    <row r="44" spans="9:15" s="15" customFormat="1" x14ac:dyDescent="0.35">
      <c r="J44"/>
      <c r="K44"/>
      <c r="O44"/>
    </row>
    <row r="45" spans="9:15" s="15" customFormat="1" x14ac:dyDescent="0.35">
      <c r="J45"/>
      <c r="K45"/>
      <c r="O45"/>
    </row>
    <row r="46" spans="9:15" s="15" customFormat="1" x14ac:dyDescent="0.35">
      <c r="J46"/>
      <c r="K46"/>
      <c r="O46"/>
    </row>
    <row r="47" spans="9:15" s="15" customFormat="1" x14ac:dyDescent="0.35">
      <c r="J47"/>
      <c r="K47"/>
      <c r="O47"/>
    </row>
    <row r="48" spans="9:15" s="15" customFormat="1" x14ac:dyDescent="0.35">
      <c r="J48"/>
      <c r="K48"/>
      <c r="O48"/>
    </row>
    <row r="49" spans="1:15" s="15" customFormat="1" x14ac:dyDescent="0.35">
      <c r="J49"/>
      <c r="K49"/>
      <c r="O49"/>
    </row>
    <row r="50" spans="1:15" x14ac:dyDescent="0.35">
      <c r="A50" s="15"/>
      <c r="B50" s="15"/>
      <c r="C50" s="15"/>
      <c r="D50" s="15"/>
      <c r="E50" s="15"/>
      <c r="F50" s="15"/>
      <c r="G50" s="15"/>
      <c r="H50" s="15"/>
      <c r="I50" s="15"/>
    </row>
    <row r="51" spans="1:15" s="15" customFormat="1" x14ac:dyDescent="0.35">
      <c r="J51"/>
      <c r="K51"/>
      <c r="O51"/>
    </row>
    <row r="52" spans="1:15" x14ac:dyDescent="0.35">
      <c r="A52" s="15"/>
      <c r="B52" s="15"/>
      <c r="C52" s="15"/>
      <c r="D52" s="15"/>
      <c r="E52" s="15"/>
      <c r="F52" s="15"/>
      <c r="G52" s="15"/>
      <c r="H52" s="15"/>
      <c r="I52" s="15"/>
    </row>
    <row r="53" spans="1:15" x14ac:dyDescent="0.35">
      <c r="A53" s="15"/>
      <c r="B53" s="15"/>
      <c r="C53" s="15"/>
      <c r="D53" s="15"/>
      <c r="E53" s="15"/>
      <c r="F53" s="15"/>
      <c r="G53" s="15"/>
      <c r="H53" s="15"/>
      <c r="I53" s="15"/>
    </row>
    <row r="54" spans="1:15" x14ac:dyDescent="0.35">
      <c r="A54" s="15"/>
      <c r="B54" s="15"/>
      <c r="C54" s="15"/>
      <c r="D54" s="15"/>
      <c r="E54" s="15"/>
      <c r="F54" s="15"/>
      <c r="G54" s="15"/>
      <c r="H54" s="15"/>
      <c r="I54" s="15"/>
    </row>
    <row r="55" spans="1:15" x14ac:dyDescent="0.35">
      <c r="A55" s="15"/>
      <c r="B55" s="15"/>
      <c r="C55" s="15"/>
      <c r="D55" s="15"/>
      <c r="E55" s="15"/>
      <c r="F55" s="15"/>
      <c r="G55" s="15"/>
      <c r="H55" s="15"/>
      <c r="I55" s="15"/>
    </row>
    <row r="56" spans="1:15" x14ac:dyDescent="0.35">
      <c r="A56" s="15"/>
      <c r="B56" s="15"/>
      <c r="C56" s="15"/>
      <c r="D56" s="15"/>
      <c r="E56" s="15"/>
      <c r="F56" s="15"/>
      <c r="G56" s="15"/>
      <c r="H56" s="15"/>
      <c r="I56" s="15"/>
    </row>
    <row r="57" spans="1:15" x14ac:dyDescent="0.35">
      <c r="A57" s="15"/>
      <c r="B57" s="15"/>
      <c r="C57" s="15"/>
      <c r="D57" s="15"/>
      <c r="E57" s="15"/>
      <c r="F57" s="15"/>
      <c r="G57" s="15"/>
      <c r="H57" s="15"/>
      <c r="I57" s="15"/>
    </row>
    <row r="58" spans="1:15" x14ac:dyDescent="0.35">
      <c r="A58" s="15"/>
      <c r="B58" s="15"/>
      <c r="C58" s="15"/>
      <c r="D58" s="15"/>
      <c r="E58" s="15"/>
      <c r="F58" s="15"/>
      <c r="G58" s="15"/>
      <c r="H58" s="15"/>
      <c r="I58" s="15"/>
    </row>
    <row r="59" spans="1:15" x14ac:dyDescent="0.35">
      <c r="A59" s="15"/>
      <c r="B59" s="15"/>
      <c r="C59" s="15"/>
      <c r="D59" s="15"/>
      <c r="E59" s="15"/>
      <c r="F59" s="15"/>
      <c r="G59" s="15"/>
      <c r="H59" s="15"/>
      <c r="I59" s="15"/>
    </row>
    <row r="60" spans="1:15" x14ac:dyDescent="0.35">
      <c r="A60" s="15"/>
      <c r="B60" s="15"/>
      <c r="C60" s="15"/>
      <c r="D60" s="15"/>
      <c r="E60" s="15"/>
      <c r="F60" s="15"/>
      <c r="G60" s="15"/>
      <c r="H60" s="15"/>
      <c r="I60" s="15"/>
    </row>
    <row r="61" spans="1:15" x14ac:dyDescent="0.35">
      <c r="A61" s="15"/>
      <c r="B61" s="15"/>
      <c r="C61" s="15"/>
      <c r="D61" s="15"/>
      <c r="E61" s="15"/>
      <c r="F61" s="15"/>
      <c r="G61" s="15"/>
      <c r="H61" s="15"/>
      <c r="I61" s="15"/>
    </row>
    <row r="62" spans="1:15" x14ac:dyDescent="0.35">
      <c r="A62" s="15"/>
      <c r="B62" s="15"/>
      <c r="C62" s="15"/>
      <c r="D62" s="15"/>
      <c r="E62" s="15"/>
      <c r="F62" s="15"/>
      <c r="G62" s="15"/>
      <c r="H62" s="15"/>
      <c r="I62" s="15"/>
    </row>
    <row r="63" spans="1:15" x14ac:dyDescent="0.35">
      <c r="A63" s="15"/>
      <c r="B63" s="15"/>
      <c r="C63" s="15"/>
      <c r="D63" s="15"/>
      <c r="E63" s="15"/>
      <c r="F63" s="15"/>
      <c r="G63" s="15"/>
      <c r="H63" s="15"/>
      <c r="I63" s="15"/>
    </row>
    <row r="64" spans="1:15" x14ac:dyDescent="0.35">
      <c r="A64" s="15"/>
      <c r="B64" s="15"/>
      <c r="C64" s="15"/>
      <c r="D64" s="15"/>
      <c r="E64" s="15"/>
      <c r="F64" s="15"/>
      <c r="G64" s="15"/>
      <c r="H64" s="15"/>
      <c r="I64" s="15"/>
    </row>
    <row r="65" spans="1:9" x14ac:dyDescent="0.35">
      <c r="A65" s="15"/>
      <c r="B65" s="15"/>
      <c r="C65" s="15"/>
      <c r="D65" s="15"/>
      <c r="E65" s="15"/>
      <c r="F65" s="15"/>
      <c r="G65" s="15"/>
      <c r="H65" s="15"/>
      <c r="I65" s="15"/>
    </row>
    <row r="66" spans="1:9" x14ac:dyDescent="0.35">
      <c r="A66" s="15"/>
      <c r="B66" s="15"/>
      <c r="C66" s="15"/>
      <c r="D66" s="15"/>
      <c r="E66" s="15"/>
      <c r="F66" s="15"/>
      <c r="G66" s="15"/>
      <c r="H66" s="15"/>
      <c r="I66" s="15"/>
    </row>
    <row r="67" spans="1:9" x14ac:dyDescent="0.35">
      <c r="A67" s="15"/>
      <c r="B67" s="15"/>
      <c r="C67" s="15"/>
      <c r="D67" s="15"/>
      <c r="E67" s="15"/>
      <c r="F67" s="15"/>
      <c r="G67" s="15"/>
      <c r="H67" s="15"/>
      <c r="I67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ATE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Folarin, Vincent D SPDC-UPO/G/PLA</dc:creator>
  <cp:lastModifiedBy>Folarin, Vincent D SPDC-UPO/G/PLA</cp:lastModifiedBy>
  <dcterms:created xsi:type="dcterms:W3CDTF">2018-09-25T13:36:42Z</dcterms:created>
  <dcterms:modified xsi:type="dcterms:W3CDTF">2018-09-25T13:38:37Z</dcterms:modified>
</cp:coreProperties>
</file>