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Musa.Nabage\Desktop\Okoloma\"/>
    </mc:Choice>
  </mc:AlternateContent>
  <bookViews>
    <workbookView xWindow="0" yWindow="600" windowWidth="5865" windowHeight="2550"/>
  </bookViews>
  <sheets>
    <sheet name="Capex" sheetId="1" r:id="rId1"/>
  </sheets>
  <definedNames>
    <definedName name="_xlnm._FilterDatabase" localSheetId="0" hidden="1">Capex!$A$2:$AX$97</definedName>
    <definedName name="A0000000">"SIPM_APPL\"</definedName>
    <definedName name="AACOSTSUM">TRUE</definedName>
    <definedName name="AS2DocOpenMode">"AS2DocumentBrowse"</definedName>
    <definedName name="BCI">{"'IM V02'!$A$1:$W$57"}</definedName>
    <definedName name="BCIR">{"'IM V02'!$A$1:$W$57"}</definedName>
    <definedName name="Close">{"'IM V02'!$A$1:$W$57"}</definedName>
    <definedName name="hei">{"'IM V02'!$A$1:$W$57"}</definedName>
    <definedName name="HTML_CodePage">1252</definedName>
    <definedName name="HTML_Control">{"'IM V02'!$A$1:$W$57"}</definedName>
    <definedName name="HTML_Description">""</definedName>
    <definedName name="HTML_Email">""</definedName>
    <definedName name="HTML_Header">"IM Elan Scorecase 2002 V02"</definedName>
    <definedName name="HTML_LastUpdate">"20/12/2001"</definedName>
    <definedName name="HTML_LineAfter">FALSE</definedName>
    <definedName name="HTML_LineBefore">FALSE</definedName>
    <definedName name="HTML_Name">"Idris Sabtu"</definedName>
    <definedName name="HTML_OBDlg2">TRUE</definedName>
    <definedName name="HTML_OBDlg4">TRUE</definedName>
    <definedName name="HTML_OS">0</definedName>
    <definedName name="HTML_PathFile">"I:\IM Elan\BP V02\Scorecard\IM Elan Scorecard 2002.htm"</definedName>
    <definedName name="HTML_Title">"IM Elan Scorecard 2002"</definedName>
    <definedName name="Inter">{"'IM V02'!$A$1:$W$57"}</definedName>
    <definedName name="riskATSSboxGraph">FALSE</definedName>
    <definedName name="riskATSSincludeSimtables">TRUE</definedName>
    <definedName name="riskATSSinputsGraphs">FALSE</definedName>
    <definedName name="riskATSSoutputStatistic">3</definedName>
    <definedName name="riskATSSpercentChangeGraph">TRUE</definedName>
    <definedName name="riskATSSpercentileGraph">TRUE</definedName>
    <definedName name="riskATSSpercentileValue">0.5</definedName>
    <definedName name="riskATSSprintReport">FALSE</definedName>
    <definedName name="riskATSSreportsInActiveBook">FALSE</definedName>
    <definedName name="riskATSSreportsSelected">TRUE</definedName>
    <definedName name="riskATSSsummaryReport">TRUE</definedName>
    <definedName name="riskATSStornadoGraph">TRUE</definedName>
    <definedName name="RiskAutoStopPercChange">0.1</definedName>
    <definedName name="RiskCollectDistributionSamples">2</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-1</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2</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 name="SAPBEXdnldView">"456MYYI2H7RWR98M9OIQ9YS6N"</definedName>
    <definedName name="SAPBEXhrIndnt">1</definedName>
    <definedName name="SAPBEXrevision">1</definedName>
    <definedName name="SAPBEXsysID">"PB6"</definedName>
    <definedName name="SAPBEXwbID">"3X73J67VPPEHY0SMAPJQGGCQV"</definedName>
    <definedName name="TestB">"$B$5:INDEX(B:B,COUNTA(B:B))"</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59" i="1" l="1"/>
  <c r="AX93" i="1" l="1"/>
  <c r="AX92" i="1"/>
  <c r="AX91" i="1"/>
  <c r="AX90" i="1"/>
  <c r="AX89" i="1"/>
  <c r="AX88" i="1"/>
  <c r="AX87" i="1"/>
  <c r="AX86" i="1"/>
  <c r="AX85" i="1"/>
  <c r="AX84" i="1"/>
  <c r="AX83" i="1"/>
  <c r="AX82" i="1"/>
  <c r="AX81" i="1"/>
  <c r="AX80" i="1"/>
  <c r="AX79" i="1"/>
  <c r="AX78" i="1"/>
  <c r="AX77" i="1"/>
  <c r="AX76" i="1"/>
  <c r="AX75" i="1"/>
  <c r="AX74" i="1"/>
  <c r="AX73" i="1"/>
  <c r="AX72" i="1"/>
  <c r="AX71" i="1"/>
  <c r="AX70" i="1"/>
  <c r="AX69" i="1"/>
  <c r="AX68" i="1"/>
  <c r="AX67" i="1"/>
  <c r="AX66" i="1"/>
  <c r="AX65" i="1"/>
  <c r="AX64" i="1"/>
  <c r="AX63" i="1"/>
  <c r="AX62" i="1"/>
  <c r="AX61" i="1"/>
  <c r="AX60" i="1"/>
  <c r="AX59" i="1"/>
  <c r="AX58" i="1"/>
  <c r="AX57" i="1"/>
  <c r="AX56" i="1"/>
  <c r="AX55" i="1"/>
  <c r="AX54" i="1"/>
  <c r="AX53" i="1"/>
  <c r="AX52" i="1"/>
  <c r="AX51" i="1"/>
  <c r="AX50" i="1"/>
  <c r="AX49" i="1"/>
  <c r="AX48" i="1"/>
  <c r="AX47" i="1"/>
  <c r="AX46" i="1"/>
  <c r="AX45" i="1"/>
  <c r="AX44" i="1"/>
  <c r="AX43" i="1"/>
  <c r="AX42" i="1"/>
  <c r="AX41" i="1"/>
  <c r="AX40" i="1"/>
  <c r="AX39" i="1"/>
  <c r="AX38" i="1"/>
  <c r="AJ93" i="1"/>
  <c r="AI93" i="1" s="1"/>
  <c r="AJ92" i="1"/>
  <c r="AI92" i="1" s="1"/>
  <c r="AJ91" i="1"/>
  <c r="AI91" i="1" s="1"/>
  <c r="AJ90" i="1"/>
  <c r="AI90" i="1" s="1"/>
  <c r="AJ89" i="1"/>
  <c r="AI89" i="1" s="1"/>
  <c r="AJ88" i="1"/>
  <c r="AI88" i="1" s="1"/>
  <c r="AJ87" i="1"/>
  <c r="AI87" i="1" s="1"/>
  <c r="AJ86" i="1"/>
  <c r="AI86" i="1" s="1"/>
  <c r="AK85" i="1"/>
  <c r="AJ85" i="1" s="1"/>
  <c r="AJ84" i="1"/>
  <c r="AI84" i="1" s="1"/>
  <c r="AJ83" i="1"/>
  <c r="AI83" i="1" s="1"/>
  <c r="AJ82" i="1"/>
  <c r="AI82" i="1" s="1"/>
  <c r="AJ81" i="1"/>
  <c r="AI81" i="1" s="1"/>
  <c r="AJ80" i="1"/>
  <c r="AI80" i="1" s="1"/>
  <c r="AJ79" i="1"/>
  <c r="AI79" i="1" s="1"/>
  <c r="AJ78" i="1"/>
  <c r="AI78" i="1" s="1"/>
  <c r="AJ77" i="1"/>
  <c r="AI77" i="1" s="1"/>
  <c r="AJ76" i="1"/>
  <c r="AI76" i="1" s="1"/>
  <c r="AJ75" i="1"/>
  <c r="AI75" i="1" s="1"/>
  <c r="AJ74" i="1"/>
  <c r="AI74" i="1" s="1"/>
  <c r="AJ73" i="1"/>
  <c r="AI73" i="1" s="1"/>
  <c r="AI72" i="1"/>
  <c r="AJ71" i="1"/>
  <c r="AI71" i="1" s="1"/>
  <c r="AJ70" i="1"/>
  <c r="AI70" i="1" s="1"/>
  <c r="AJ69" i="1"/>
  <c r="AI69" i="1" s="1"/>
  <c r="AJ68" i="1"/>
  <c r="AI68" i="1" s="1"/>
  <c r="AJ67" i="1"/>
  <c r="AI67" i="1" s="1"/>
  <c r="AJ66" i="1"/>
  <c r="AI66" i="1" s="1"/>
  <c r="AI65" i="1"/>
  <c r="AI64" i="1"/>
  <c r="AJ63" i="1"/>
  <c r="AI63" i="1" s="1"/>
  <c r="AJ62" i="1"/>
  <c r="AI62" i="1" s="1"/>
  <c r="AJ61" i="1"/>
  <c r="AI61" i="1" s="1"/>
  <c r="AJ60" i="1"/>
  <c r="AI60" i="1" s="1"/>
  <c r="AJ58" i="1"/>
  <c r="AI58" i="1" s="1"/>
  <c r="AJ57" i="1"/>
  <c r="AI57" i="1" s="1"/>
  <c r="AJ56" i="1"/>
  <c r="AI56" i="1" s="1"/>
  <c r="AK55" i="1"/>
  <c r="AJ55" i="1"/>
  <c r="AI55" i="1" s="1"/>
  <c r="AJ54" i="1"/>
  <c r="AI54" i="1" s="1"/>
  <c r="AI53" i="1"/>
  <c r="AI52" i="1"/>
  <c r="AI51" i="1"/>
  <c r="AI50" i="1"/>
  <c r="AI49" i="1"/>
  <c r="AI48" i="1"/>
  <c r="AJ47" i="1"/>
  <c r="AI47" i="1" s="1"/>
  <c r="AJ46" i="1"/>
  <c r="AI46" i="1" s="1"/>
  <c r="AK45" i="1"/>
  <c r="AI44" i="1"/>
  <c r="AI43" i="1"/>
  <c r="AI42" i="1"/>
  <c r="AI41" i="1"/>
  <c r="AI40" i="1"/>
  <c r="AI39" i="1"/>
  <c r="AI38" i="1"/>
  <c r="AX37" i="1"/>
  <c r="AI37" i="1"/>
  <c r="AK95" i="1" l="1"/>
  <c r="AK97" i="1" s="1"/>
  <c r="AI45" i="1"/>
  <c r="AI85" i="1"/>
  <c r="AX36" i="1"/>
  <c r="AI36" i="1"/>
  <c r="AX35" i="1"/>
  <c r="AI35" i="1"/>
  <c r="AX34" i="1"/>
  <c r="AI34" i="1"/>
  <c r="AX33" i="1"/>
  <c r="AI33" i="1"/>
  <c r="AX32" i="1"/>
  <c r="AI32" i="1"/>
  <c r="AX31" i="1"/>
  <c r="AI31" i="1"/>
  <c r="AX30" i="1"/>
  <c r="AI30" i="1"/>
  <c r="AX21" i="1" l="1"/>
  <c r="AI21" i="1"/>
  <c r="AX20" i="1"/>
  <c r="AI20" i="1"/>
  <c r="AX19" i="1"/>
  <c r="AI19" i="1"/>
  <c r="AX18" i="1"/>
  <c r="AI18" i="1"/>
  <c r="AX17" i="1"/>
  <c r="AI17" i="1"/>
  <c r="AX16" i="1"/>
  <c r="AI16" i="1"/>
  <c r="AX15" i="1"/>
  <c r="AI15" i="1"/>
  <c r="AX14" i="1"/>
  <c r="AI14" i="1"/>
  <c r="AX13" i="1"/>
  <c r="AI13" i="1"/>
  <c r="AX12" i="1"/>
  <c r="AI12" i="1"/>
  <c r="AX11" i="1"/>
  <c r="AI11" i="1"/>
  <c r="AX10" i="1"/>
  <c r="AI10" i="1"/>
  <c r="AX8" i="1" l="1"/>
  <c r="AJ8" i="1"/>
  <c r="AI8" i="1" s="1"/>
  <c r="AX7" i="1"/>
  <c r="AJ7" i="1"/>
  <c r="AI7" i="1" s="1"/>
  <c r="AX6" i="1"/>
  <c r="AJ6" i="1"/>
  <c r="AI6" i="1" s="1"/>
  <c r="AX5" i="1"/>
  <c r="AJ5" i="1"/>
  <c r="AI5" i="1" s="1"/>
  <c r="AX4" i="1"/>
  <c r="AJ4" i="1"/>
  <c r="AI4" i="1" s="1"/>
  <c r="AX3" i="1"/>
  <c r="AJ3" i="1"/>
  <c r="AI3" i="1" l="1"/>
  <c r="AJ95" i="1"/>
  <c r="AX9" i="1"/>
  <c r="AI9" i="1" l="1"/>
  <c r="AI94" i="1" l="1"/>
  <c r="AI95" i="1" s="1"/>
</calcChain>
</file>

<file path=xl/comments1.xml><?xml version="1.0" encoding="utf-8"?>
<comments xmlns="http://schemas.openxmlformats.org/spreadsheetml/2006/main">
  <authors>
    <author>Gbenga Alabuja,</author>
  </authors>
  <commentList>
    <comment ref="AS58" authorId="0" shapeId="0">
      <text>
        <r>
          <rPr>
            <b/>
            <sz val="9"/>
            <color indexed="81"/>
            <rFont val="Tahoma"/>
            <charset val="1"/>
          </rPr>
          <t>Gbenga Alabuja,:</t>
        </r>
        <r>
          <rPr>
            <sz val="9"/>
            <color indexed="81"/>
            <rFont val="Tahoma"/>
            <charset val="1"/>
          </rPr>
          <t xml:space="preserve">
Material costs</t>
        </r>
      </text>
    </comment>
    <comment ref="AT58" authorId="0" shapeId="0">
      <text>
        <r>
          <rPr>
            <b/>
            <sz val="9"/>
            <color indexed="81"/>
            <rFont val="Tahoma"/>
            <charset val="1"/>
          </rPr>
          <t>Gbenga Alabuja,:</t>
        </r>
        <r>
          <rPr>
            <sz val="9"/>
            <color indexed="81"/>
            <rFont val="Tahoma"/>
            <charset val="1"/>
          </rPr>
          <t xml:space="preserve">
Installation</t>
        </r>
      </text>
    </comment>
    <comment ref="AQ67" authorId="0" shapeId="0">
      <text>
        <r>
          <rPr>
            <b/>
            <sz val="9"/>
            <color indexed="81"/>
            <rFont val="Tahoma"/>
            <charset val="1"/>
          </rPr>
          <t>Gbenga Alabuja,:</t>
        </r>
        <r>
          <rPr>
            <sz val="9"/>
            <color indexed="81"/>
            <rFont val="Tahoma"/>
            <charset val="1"/>
          </rPr>
          <t xml:space="preserve">
Soku EP2</t>
        </r>
      </text>
    </comment>
    <comment ref="AR67" authorId="0" shapeId="0">
      <text>
        <r>
          <rPr>
            <b/>
            <sz val="9"/>
            <color indexed="81"/>
            <rFont val="Tahoma"/>
            <charset val="1"/>
          </rPr>
          <t>Gbenga Alabuja,:</t>
        </r>
        <r>
          <rPr>
            <sz val="9"/>
            <color indexed="81"/>
            <rFont val="Tahoma"/>
            <charset val="1"/>
          </rPr>
          <t xml:space="preserve">
Belema - First Pump</t>
        </r>
      </text>
    </comment>
    <comment ref="AS67" authorId="0" shapeId="0">
      <text>
        <r>
          <rPr>
            <b/>
            <sz val="9"/>
            <color indexed="81"/>
            <rFont val="Tahoma"/>
            <charset val="1"/>
          </rPr>
          <t>Gbenga Alabuja,:</t>
        </r>
        <r>
          <rPr>
            <sz val="9"/>
            <color indexed="81"/>
            <rFont val="Tahoma"/>
            <charset val="1"/>
          </rPr>
          <t xml:space="preserve">
Belema - Second Pump</t>
        </r>
      </text>
    </comment>
    <comment ref="AU67" authorId="0" shapeId="0">
      <text>
        <r>
          <rPr>
            <b/>
            <sz val="9"/>
            <color indexed="81"/>
            <rFont val="Tahoma"/>
            <charset val="1"/>
          </rPr>
          <t>Gbenga Alabuja,:</t>
        </r>
        <r>
          <rPr>
            <sz val="9"/>
            <color indexed="81"/>
            <rFont val="Tahoma"/>
            <charset val="1"/>
          </rPr>
          <t xml:space="preserve">
Soku Effleunt Pumps 2 unit. Long lead package item</t>
        </r>
      </text>
    </comment>
    <comment ref="AO71" authorId="0" shapeId="0">
      <text>
        <r>
          <rPr>
            <b/>
            <sz val="9"/>
            <color indexed="81"/>
            <rFont val="Tahoma"/>
            <charset val="1"/>
          </rPr>
          <t>Gbenga Alabuja,:</t>
        </r>
        <r>
          <rPr>
            <sz val="9"/>
            <color indexed="81"/>
            <rFont val="Tahoma"/>
            <charset val="1"/>
          </rPr>
          <t xml:space="preserve">
Soku Distribution Board Revamp</t>
        </r>
      </text>
    </comment>
    <comment ref="AQ71" authorId="0" shapeId="0">
      <text>
        <r>
          <rPr>
            <b/>
            <sz val="9"/>
            <color indexed="81"/>
            <rFont val="Tahoma"/>
            <charset val="1"/>
          </rPr>
          <t>Gbenga Alabuja,:</t>
        </r>
        <r>
          <rPr>
            <sz val="9"/>
            <color indexed="81"/>
            <rFont val="Tahoma"/>
            <charset val="1"/>
          </rPr>
          <t xml:space="preserve">
Provision of HVAC Unit </t>
        </r>
      </text>
    </comment>
    <comment ref="AR71" authorId="0" shapeId="0">
      <text>
        <r>
          <rPr>
            <b/>
            <sz val="9"/>
            <color indexed="81"/>
            <rFont val="Tahoma"/>
            <charset val="1"/>
          </rPr>
          <t>Gbenga Alabuja,:</t>
        </r>
        <r>
          <rPr>
            <sz val="9"/>
            <color indexed="81"/>
            <rFont val="Tahoma"/>
            <charset val="1"/>
          </rPr>
          <t xml:space="preserve">
Installation of HVAC 1 unit</t>
        </r>
      </text>
    </comment>
    <comment ref="AS71" authorId="0" shapeId="0">
      <text>
        <r>
          <rPr>
            <b/>
            <sz val="9"/>
            <color indexed="81"/>
            <rFont val="Tahoma"/>
            <charset val="1"/>
          </rPr>
          <t>Gbenga Alabuja,:</t>
        </r>
        <r>
          <rPr>
            <sz val="9"/>
            <color indexed="81"/>
            <rFont val="Tahoma"/>
            <charset val="1"/>
          </rPr>
          <t xml:space="preserve">
Installation of HVAC 2 units</t>
        </r>
      </text>
    </comment>
  </commentList>
</comments>
</file>

<file path=xl/sharedStrings.xml><?xml version="1.0" encoding="utf-8"?>
<sst xmlns="http://schemas.openxmlformats.org/spreadsheetml/2006/main" count="2078" uniqueCount="530">
  <si>
    <t>UPDATE</t>
  </si>
  <si>
    <t>DO NOT UPDATE</t>
  </si>
  <si>
    <t xml:space="preserve"> UPDATE</t>
  </si>
  <si>
    <t>S/N</t>
  </si>
  <si>
    <t>PPS CODE</t>
  </si>
  <si>
    <t>SAP COST OBJECT</t>
  </si>
  <si>
    <t>SAP COST OBJECT DESCRIPTION</t>
  </si>
  <si>
    <t>Budget Book S/No</t>
  </si>
  <si>
    <t>ROLL-UP CODE</t>
  </si>
  <si>
    <t>ROLL-UP DESCRIPTION</t>
  </si>
  <si>
    <t>UAP CODE</t>
  </si>
  <si>
    <t>SHORT CODE</t>
  </si>
  <si>
    <t>DEVCOM GROUP</t>
  </si>
  <si>
    <t>VENTURE (OP17 )</t>
  </si>
  <si>
    <t>VENTURE (NAPIMS BUDGET BOOK2)</t>
  </si>
  <si>
    <t>VENTURE (NAPIMS BUDGET BOOK)</t>
  </si>
  <si>
    <t>LEVEL 2</t>
  </si>
  <si>
    <t>L 3 Description</t>
  </si>
  <si>
    <t>L 3- Ref Indicator</t>
  </si>
  <si>
    <t>L 4 Description</t>
  </si>
  <si>
    <t>L 4- Ref Indicator</t>
  </si>
  <si>
    <t>BFM</t>
  </si>
  <si>
    <t>FUNCTION</t>
  </si>
  <si>
    <t>FINANCE ADVISOR</t>
  </si>
  <si>
    <t>DEVCOM CONTACT EMAIL</t>
  </si>
  <si>
    <t>GFRM COST TYPE</t>
  </si>
  <si>
    <t>UAP COST TYPE</t>
  </si>
  <si>
    <t>WELLS / NON WELLS</t>
  </si>
  <si>
    <t>PLANNING FOCAL POINT</t>
  </si>
  <si>
    <t>MAJOR PROJECT</t>
  </si>
  <si>
    <t>OPEX BBB CODE</t>
  </si>
  <si>
    <t>SCOA ACCOUNT DESCRIPTION</t>
  </si>
  <si>
    <t>SCOA SUB-ANALYSIS</t>
  </si>
  <si>
    <t>BUDGET CLASS</t>
  </si>
  <si>
    <t>OP17 WORK SCOPE</t>
  </si>
  <si>
    <t>JV17 WORKSCOPE</t>
  </si>
  <si>
    <t>OP17 SN</t>
  </si>
  <si>
    <t>OP17 S$</t>
  </si>
  <si>
    <t>OP17 F$ @305</t>
  </si>
  <si>
    <t>Jan</t>
  </si>
  <si>
    <t>Feb</t>
  </si>
  <si>
    <t>Mar</t>
  </si>
  <si>
    <t>Apr</t>
  </si>
  <si>
    <t>May</t>
  </si>
  <si>
    <t>Jun</t>
  </si>
  <si>
    <t>Jul</t>
  </si>
  <si>
    <t>Aug</t>
  </si>
  <si>
    <t>Sep</t>
  </si>
  <si>
    <t>Oct</t>
  </si>
  <si>
    <t>Nov</t>
  </si>
  <si>
    <t>Dec</t>
  </si>
  <si>
    <t>Check</t>
  </si>
  <si>
    <t>C_FLDX_CWW_U06</t>
  </si>
  <si>
    <t>C.NG.POE.OR.14.008</t>
  </si>
  <si>
    <t>LAB, FIELD TESTING AND MEASURING EQUIPMENT</t>
  </si>
  <si>
    <t>CHEMISTRY LABORATORY UPGRADE</t>
  </si>
  <si>
    <t>OF-E&amp;M</t>
  </si>
  <si>
    <t>Base JV</t>
  </si>
  <si>
    <t>PRODUCTION</t>
  </si>
  <si>
    <t>Production Services Manager</t>
  </si>
  <si>
    <t>Hd Prodn Chemistry &amp; Discipline Lead</t>
  </si>
  <si>
    <t>IRETI OMOTOSO</t>
  </si>
  <si>
    <t>ADEPOJU, OPEYEMI</t>
  </si>
  <si>
    <t>MICHAEL.OSUAGWU@SHELL.COM</t>
  </si>
  <si>
    <t>CAPEX</t>
  </si>
  <si>
    <t>Nnaemeka Aneke</t>
  </si>
  <si>
    <t>OGI MAINTENANCE</t>
  </si>
  <si>
    <t>C_OGIS_EPP_F01</t>
  </si>
  <si>
    <t>C.NG.PPE.DP.17.003</t>
  </si>
  <si>
    <t>PIPELINES CATHODIC PROTECTION SYSTEM-EAST</t>
  </si>
  <si>
    <t>C.NG.PPE.DP.13.003</t>
  </si>
  <si>
    <t>OF-MTCE</t>
  </si>
  <si>
    <t>Pipeline Asset Manager</t>
  </si>
  <si>
    <t>UIO/G/PN</t>
  </si>
  <si>
    <t xml:space="preserve">	Head, Pipeline Operations &amp; Maintenance Mgt.                             </t>
  </si>
  <si>
    <t>UIO/G/PNP</t>
  </si>
  <si>
    <t>AGUEGBOH, OBIORA</t>
  </si>
  <si>
    <t>ADEBOYE.SOBAYO@SHELL.COM</t>
  </si>
  <si>
    <t>Ayodele Olufolahan</t>
  </si>
  <si>
    <t>CORPORATE PIPELINES EAST</t>
  </si>
  <si>
    <t>C_OGIS_EPP_F02</t>
  </si>
  <si>
    <t>C.NG.PPE.DP.17.002</t>
  </si>
  <si>
    <t>PIPELINE MANIFOLD UPGRADE -EAST</t>
  </si>
  <si>
    <t>C.NG.PPE.DP.13.002</t>
  </si>
  <si>
    <t>PIPELINE MANIFOLD UPGRADE -EAST (PIPELINES, FLOWLINES &amp; RISERS - OIL (LAND, SWAMP, AND SHALLOW WATERS))</t>
  </si>
  <si>
    <t>EWORITSE.SANIYO@SHELL.COM</t>
  </si>
  <si>
    <t>C_OGIS_EPP_F03</t>
  </si>
  <si>
    <t>C.NG.PPE.DP.17.008</t>
  </si>
  <si>
    <t xml:space="preserve">GAS PIPELINES AND MANIFOLD UPGRADE- EAST </t>
  </si>
  <si>
    <t>C.NG.PPE.DP.13.008</t>
  </si>
  <si>
    <t xml:space="preserve">GAS PIPELINES UPGRADE- EAST </t>
  </si>
  <si>
    <t>GAS</t>
  </si>
  <si>
    <t>C_OGIS_EPP_F04</t>
  </si>
  <si>
    <t>C.NG.PPE.OR.17.011</t>
  </si>
  <si>
    <t>PROCUREMENT OF OIL SPILL RESPONSE EQUIPMENT-EAST</t>
  </si>
  <si>
    <t>C.NG.PPE.OR.13.011</t>
  </si>
  <si>
    <t>HSE</t>
  </si>
  <si>
    <t>DAMIAN-PAUL.AGUIYI@SHELL.COM</t>
  </si>
  <si>
    <t>C_OGIS_EPP_F05</t>
  </si>
  <si>
    <t>C.NG.PPE.NP.17.001</t>
  </si>
  <si>
    <t>PIPELINES SECURITY IMPROVEMENT-EAST</t>
  </si>
  <si>
    <t>C.NG.PPE.NP.13.001</t>
  </si>
  <si>
    <t>OF-CIVIL</t>
  </si>
  <si>
    <t>CYPRIANA.WILKEY@SHELL.COM</t>
  </si>
  <si>
    <t>C_OGIS_EPP_F06</t>
  </si>
  <si>
    <t>C.NG.PPE.DP.17.005</t>
  </si>
  <si>
    <t>PROCUREMENT &amp; REPLACEMENT OF DEFECTIVE VALVES ON OIL NETWORKS-EAST</t>
  </si>
  <si>
    <t>C.NG.PPE.DP.13.005</t>
  </si>
  <si>
    <t>PROCUREMENT &amp; REPLACEMENT OF DEFECTIVE VALVES ON OIL AND GAS NETWORKS-EAST</t>
  </si>
  <si>
    <t>C_OGIS_PPW_A07</t>
  </si>
  <si>
    <t>C.NG.PPW.DP.17.008</t>
  </si>
  <si>
    <t>GAS PIPELINE AND MANIFOLD UPGRADE</t>
  </si>
  <si>
    <t>C.NG.PPW.DP.13.008</t>
  </si>
  <si>
    <t>SANNI.MOHAMMED@SHELL.COM</t>
  </si>
  <si>
    <t>CORPORATE PIPELINES WEST</t>
  </si>
  <si>
    <t>C_OGIS_WPP_A01</t>
  </si>
  <si>
    <t>C.NG.PPW.DP.17.003</t>
  </si>
  <si>
    <t>CATHODIC PROTECTION SYSTEM MAINTENANCE/ UPGRADES - WEST:</t>
  </si>
  <si>
    <t>C.NG.PPW.DP.13.003</t>
  </si>
  <si>
    <t>C_OGIS_WPP_A02</t>
  </si>
  <si>
    <t>C.NG.PPW.DP.17.002</t>
  </si>
  <si>
    <t>PIPELINE MANIFOLD UPGRADE-WEST</t>
  </si>
  <si>
    <t>C.NG.PPW.DP.13.002</t>
  </si>
  <si>
    <t>C_OGIS_WPP_A03</t>
  </si>
  <si>
    <t>C.NG.PPW.NP.17.001</t>
  </si>
  <si>
    <t>PIPELINES SECURITY IMPROVEMENT-WEST</t>
  </si>
  <si>
    <t>C.NG.PPW.NP.13.001</t>
  </si>
  <si>
    <t xml:space="preserve">PIPELINES SECURITY IMPROVEMENT-WEST </t>
  </si>
  <si>
    <t>C_OGIS_WPP_A05</t>
  </si>
  <si>
    <t>C.NG.PPW.OR.17.006</t>
  </si>
  <si>
    <t>PROCURMENT OF OIL SPILL RESPONSE EQUIPMENT - WEST</t>
  </si>
  <si>
    <t>C.NG.PPW.OR.13.006</t>
  </si>
  <si>
    <t>C_OGIS_ENG_Z28</t>
  </si>
  <si>
    <t>Tunde Daniyan</t>
  </si>
  <si>
    <t>C_OGIS_OZZ_U10</t>
  </si>
  <si>
    <t>EA FACILITIES</t>
  </si>
  <si>
    <t>C_OGIS_OZZ_U13</t>
  </si>
  <si>
    <t>Jide Adesalu</t>
  </si>
  <si>
    <t>Asset Manager, Swamp West Hub</t>
  </si>
  <si>
    <t>Asset Management Integration Lead</t>
  </si>
  <si>
    <t>UIO/G/PNW</t>
  </si>
  <si>
    <t>C_NOGI_CAV_A03</t>
  </si>
  <si>
    <t>C.NG.LOG.OR.09.004</t>
  </si>
  <si>
    <t>FORCADOS AIRSTRIP REHABILITATION</t>
  </si>
  <si>
    <t>UIO/G/PL</t>
  </si>
  <si>
    <t>Logistics Manager</t>
  </si>
  <si>
    <t>UIO/G/PLA</t>
  </si>
  <si>
    <t>OKEKE, JULIUS</t>
  </si>
  <si>
    <t>BABAFEMI.FAKUNLE@SHELL.COM</t>
  </si>
  <si>
    <t>NOGI_CORPORATE AVIATION</t>
  </si>
  <si>
    <t>C_NOGI_CAV_A06</t>
  </si>
  <si>
    <t>C.NG.LOG.OR.15.003</t>
  </si>
  <si>
    <t>IA PHC SEWAGE TREATMENT PLANT UPGRADE</t>
  </si>
  <si>
    <t>UIO/G/PLS</t>
  </si>
  <si>
    <t>NOGI_CORPORATE LOGISTICS</t>
  </si>
  <si>
    <t>C_NOGI_CLG_Z10</t>
  </si>
  <si>
    <t>C.NG.LOG.OR.17.002</t>
  </si>
  <si>
    <t xml:space="preserve">I.A OGUNU FACILITY UPGRADE </t>
  </si>
  <si>
    <t>I.A OGUNU FACILITY UPGRADE</t>
  </si>
  <si>
    <t>EPG-PLS</t>
  </si>
  <si>
    <t>C_NOGI_CAV_A02</t>
  </si>
  <si>
    <t>Okeke, Julius</t>
  </si>
  <si>
    <t>C_NOGI_ELG_A18</t>
  </si>
  <si>
    <t>C_NOGI_ELG_A19</t>
  </si>
  <si>
    <t>C_NOGI_ELG_A20</t>
  </si>
  <si>
    <t>C_BORT_EST_A01</t>
  </si>
  <si>
    <t>MECHANICAL UPGRADE IN BONNY TERMINAL</t>
  </si>
  <si>
    <t>Asset Manager, Swamp East Hub</t>
  </si>
  <si>
    <t>Bonny Terminal Installation Manager</t>
  </si>
  <si>
    <t>UIO/G/PNES</t>
  </si>
  <si>
    <t>OLALEYE, OLAYEMI</t>
  </si>
  <si>
    <t>VICTOR.NKETAH@SHELL.COM</t>
  </si>
  <si>
    <t>C_BORT_EST_A02</t>
  </si>
  <si>
    <t>INSPECTION  &amp; CRUDE OIL STORAGE TANKS &amp; VESSELS UPGRADE IN BONNY TERMINAL</t>
  </si>
  <si>
    <t>C_BORT_EST_A03</t>
  </si>
  <si>
    <t>C.NG.PTE.DF.17.005</t>
  </si>
  <si>
    <t>INSTRUMENT/METERING UPGRADE IN BONNY TERMINAL</t>
  </si>
  <si>
    <t>C_BORT_EST_A05</t>
  </si>
  <si>
    <t>C.NG.PTE.IE.17.003</t>
  </si>
  <si>
    <t>ELECTRICAL UPGRADE IN BONNY TERMINAL</t>
  </si>
  <si>
    <t>C_FORT_WST_A01</t>
  </si>
  <si>
    <t>REPLACEMENT OF ROTORK MOV GEARBOXES</t>
  </si>
  <si>
    <t>FORCADOS TERMINAL ROTORK MOV/GEARBOX AND PAKSCAN REPLACEMENT</t>
  </si>
  <si>
    <t>Forcados Terminal Installation Manager</t>
  </si>
  <si>
    <t>C_FORT_WST_A03</t>
  </si>
  <si>
    <t>C.NG.PTW.IE.17.051</t>
  </si>
  <si>
    <t>REPLACEMENT OF FORCADOS TERMINAL UPS BATTERIES</t>
  </si>
  <si>
    <t>C_FORT_WST_A06</t>
  </si>
  <si>
    <t>C.NG.PTW.IE.17.001</t>
  </si>
  <si>
    <t xml:space="preserve">MAJOR MID-LIFE AND END OF LIFE ELECTRICAL EQUIPMENT MAINTENANCE </t>
  </si>
  <si>
    <t>C_FORT_WST_A08</t>
  </si>
  <si>
    <t>WEST SWAMP-1 CRUDE OIL PUMPS OVERHAUL</t>
  </si>
  <si>
    <t>C_FORT_WST_A09</t>
  </si>
  <si>
    <t>FORC. TERMINAL INSTRUMENTATION UPGRADE</t>
  </si>
  <si>
    <t>C_FORT_WST_A11</t>
  </si>
  <si>
    <t>C.NG.PTW.OR.17.055</t>
  </si>
  <si>
    <t>REPLACEMENT OF VALVES AND ACTUATORS FOR FORCADOS TERM</t>
  </si>
  <si>
    <t>C_FORT_WST_A14</t>
  </si>
  <si>
    <t>C.NG.PTW.DF.15.061</t>
  </si>
  <si>
    <t xml:space="preserve">PROCUREMENT/REPLACEMENT OF 5 NOS EXPORT PUMP LUBE OIL COOLERS
</t>
  </si>
  <si>
    <t>C_FORT_WST_A15</t>
  </si>
  <si>
    <t>C_INCR_ELL_A01</t>
  </si>
  <si>
    <t>Asset Manager, Land East Hub</t>
  </si>
  <si>
    <t>UIO/G/PNEL</t>
  </si>
  <si>
    <t>C_INCR_ELL_A04</t>
  </si>
  <si>
    <t>LAND EAST GAS PLANT PROCESS PUMPS</t>
  </si>
  <si>
    <t>C_INCR_ELL_A06</t>
  </si>
  <si>
    <t>LAND MULTISTAGE AIR COMPRESSOR  OVERHAUL</t>
  </si>
  <si>
    <t>C_INCR_FWS_A16</t>
  </si>
  <si>
    <t>WS2 - ESD VALVES REPLACEMENT</t>
  </si>
  <si>
    <t>AFORD.AFODE@SHELL.COM</t>
  </si>
  <si>
    <t>C_INCR_SE2_A03</t>
  </si>
  <si>
    <t>GBENGA.ALABUJA@SHELL.COM</t>
  </si>
  <si>
    <t>C_OGIS_COR_A11</t>
  </si>
  <si>
    <t>STRUCTURAL UPGRADE OF WORKSHOP EAST</t>
  </si>
  <si>
    <t>Mgr, Turnaround &amp; Maintenance Execution</t>
  </si>
  <si>
    <t>ABIODUN.BAKARE@SHELL.COM</t>
  </si>
  <si>
    <t>C_OGIS_FWS_A09</t>
  </si>
  <si>
    <t>C_OGIS_FWS_A13</t>
  </si>
  <si>
    <t xml:space="preserve">WS1 CRUDE OIL EVACUATION PUMPS  MAJOR OVERHAUL. </t>
  </si>
  <si>
    <t>C_OGIS_FWS_A14</t>
  </si>
  <si>
    <t xml:space="preserve">WS2 CRUDE OIL EVACUATION PUMPS  MAJOR OVERHAUL. </t>
  </si>
  <si>
    <t>C_OGIS_MAI_A11</t>
  </si>
  <si>
    <t>LAND-1/2AG COMPRESSOR  INSPECTIONS/OVERHAUL</t>
  </si>
  <si>
    <t>OJIYOVWI.ONEPHROJIRE@SHELL.COM</t>
  </si>
  <si>
    <t>C_OGIS_MAI_A16</t>
  </si>
  <si>
    <t>STATUTORY REPLACEMENT OF MARINE FLOATING HOSES &amp; SUB SEA EXPORT LINES(BONNY )</t>
  </si>
  <si>
    <t>DANIEL.OKOYE@SHELL.COM</t>
  </si>
  <si>
    <t>C_OGIS_MAI_A17</t>
  </si>
  <si>
    <t>STATUTORY REPLACEMENT OF MARINE FLOATING HOSES &amp; SUB SEA EXPORT LINES(FORCADOS)</t>
  </si>
  <si>
    <t>C_OGIS_MAI_A21</t>
  </si>
  <si>
    <t>SWAMP2  WEST AG COMPRESSORS INSPECTIONS/OVERHAULS.</t>
  </si>
  <si>
    <t>C_OGIS_SE1_A14</t>
  </si>
  <si>
    <t>EAST SWAMP 1- PROCESS PUMPS UPGRADE</t>
  </si>
  <si>
    <t>C_OGIS_SE1_A17</t>
  </si>
  <si>
    <t>Asset Manager, Central Hub</t>
  </si>
  <si>
    <t>C_OGIS_SE1_A22</t>
  </si>
  <si>
    <t>KAMAR.LAWAL@SHELL.COM</t>
  </si>
  <si>
    <t>Olaleye, Olayemi</t>
  </si>
  <si>
    <t>C_FORT_WST_A16</t>
  </si>
  <si>
    <t>C_INCR_SE1_A02</t>
  </si>
  <si>
    <t>C_OGIS_COR_A14</t>
  </si>
  <si>
    <t>C_OGIS_ELL_A18</t>
  </si>
  <si>
    <t>C_OGIS_SE1_A20</t>
  </si>
  <si>
    <t>C_OGIS_WS1_Z04</t>
  </si>
  <si>
    <t>C_OKOL_ELL_A08</t>
  </si>
  <si>
    <t>C_OKOL_ELL_A09</t>
  </si>
  <si>
    <t>C_OKOL_ELL_A35</t>
  </si>
  <si>
    <t>C_OKOL_ELL_A36</t>
  </si>
  <si>
    <t>C_OKOL_ELL_A37</t>
  </si>
  <si>
    <t>C_OKOL_ELL_A38</t>
  </si>
  <si>
    <t>C_OKOL_ELL_A39</t>
  </si>
  <si>
    <t>C_OGIS_OZZ_A01</t>
  </si>
  <si>
    <t>Asset Manager, EA Hub</t>
  </si>
  <si>
    <t>OLUMIDE, VICTORIA</t>
  </si>
  <si>
    <t>C_OGIS_OZZ_U08</t>
  </si>
  <si>
    <t>C.NG.PAO.NO.14.001</t>
  </si>
  <si>
    <t xml:space="preserve">MINOR MODIFICATION </t>
  </si>
  <si>
    <t>C_OGIS_OZZ_U09</t>
  </si>
  <si>
    <t>C.NG.PAO.NO.14.001.1239</t>
  </si>
  <si>
    <t>EA ASSET ENGINERING MANPOWER</t>
  </si>
  <si>
    <t>C_FORT_WST_A43</t>
  </si>
  <si>
    <t>C_FORT_WST_A42</t>
  </si>
  <si>
    <t>TBD</t>
  </si>
  <si>
    <t>NEW</t>
  </si>
  <si>
    <t>ADEDIRAN ADEWALE</t>
  </si>
  <si>
    <t>BOGT INSTRUMENTATION UPGRADE</t>
  </si>
  <si>
    <t>C.NG.PTE.DF.18.001</t>
  </si>
  <si>
    <t>Bonny Terminal Installation Manager </t>
  </si>
  <si>
    <t>MBANEFO, DUBEM</t>
  </si>
  <si>
    <t>Upgrade of the BOGT HMIs and other obsolete/unserviceable hardware</t>
  </si>
  <si>
    <t>Upgrade of the BOGT HMIs and other obsolete/unserviceable hardware, BOGT Instrumentation upgrade.</t>
  </si>
  <si>
    <t>C.NG.PAO.HF.12.001</t>
  </si>
  <si>
    <t>EA FIRE DETECTION SYSTEM</t>
  </si>
  <si>
    <t>UPO/G/PO</t>
  </si>
  <si>
    <t>ADEOLA.OMOLE@SHELL.COM</t>
  </si>
  <si>
    <t>Mobilization/Demob of OEM and couuntry rep crew ($ 0.07M), Installation, Loop cut-over and OEM Commissioning ($0.3M)</t>
  </si>
  <si>
    <t>NEW- TO BE CREATED</t>
  </si>
  <si>
    <t>Flash Gas Overhauls</t>
  </si>
  <si>
    <t>C.NG.PAO.NO.17.002</t>
  </si>
  <si>
    <t xml:space="preserve">11KVA SWITCHGEAR UPGRADE - ENGINEERING, PROCUREMENT, OFFSHORE INSTALLATION, COMMISSIONING AND DE-COMMISSIONING </t>
  </si>
  <si>
    <t xml:space="preserve">Offshore Mobilization, Installation and Commissining of 4 nos switchgears ($0.24M); Decommissioning of existing switchgear ($0.07M) </t>
  </si>
  <si>
    <t>MPS Personnel supporting Asset Engineering ( 2 Expat - back to back; Mech/Inst/Elec); 6 nos PES (Onshore/Offshore/Lagos/PHC); 4Nos (SN)</t>
  </si>
  <si>
    <t>Sewage System Upgrade Phase 2</t>
  </si>
  <si>
    <t xml:space="preserve">Engineering Survey, Laser Scanning and Design of sewage holding tank, associated piping ($0.20M), Material Procurement ($0.18M), Onshore fabricationand re-routing of existing piping ($0.12M),Offshore Installation and OEM commissioning ($0.03M) </t>
  </si>
  <si>
    <t>Export Gas Compressor</t>
  </si>
  <si>
    <t>Overhaul of Sea Eagle Demag Delaval Compressor Spares ($ 1.89M), Service ($0.92M)</t>
  </si>
  <si>
    <t>1. 1 NOS. GROUNDBED INSTALLATION/UPGRADE - $180K
2. 12 NOS. TEST POST REPLACEMENT/INSTALLATION - $60K
3. 10 NOS. SACRIFICIAL ANODE REPLACEMENT/INSTALLATION - $50K
4. 1 NOS. SOLAR SYSTEM UPGRADE/REHABILITATION - $90K</t>
  </si>
  <si>
    <t>1. 1 NOS. GROUNDBED INSTALLATION/UPGRADE - $180K
2. 12 NOS. TEST POST REPLACEMENT/INSTALLATION - $60K
3. 11 NOS. SACRIFICIAL ANODE REPLACEMENT/INSTALLATION - $50K
4. 1 NOS. SOLAR SYSTEM UPGRADE/REHABILITATION - $90K</t>
  </si>
  <si>
    <t xml:space="preserve">1. BOMU MANIFOLD UPGRADE WORKS - $500K, 
2. 14 NOS RISER COATING REPAIR - $280K
3. KOLO CREEK MANIFOLD UPGRADE - $300K </t>
  </si>
  <si>
    <t>1. Bomu Manifold Upgrade works (Installation of Launcher and reciever barrels and manifold concrete works)
2. Kolo Creek Manifold Civil works</t>
  </si>
  <si>
    <t xml:space="preserve">1. PROCUREMENT OF 8NOS. 40" VALVES FOR GAS NETWORK -$4mln
2. REPLACEMENT OF DEFECTIVE/PASSING VALVES ON GAS MANIFOLDS $400K
</t>
  </si>
  <si>
    <t>1. PROCUREMENT OF 8NOS. 40" VALVES FOR GAS NETWORK -$4mln</t>
  </si>
  <si>
    <t>1. 900M OFFSHORE BOOMS (DESMI, LAMOR, ECO-SERVICE) - $723K
2. 1 ZODIAC BOAT FOR OFFSHORE RESPONSE - $70K</t>
  </si>
  <si>
    <t>1. 300M OFFSHORE BOOMS (DESMI, LAMOR, ECO-SERVICE) - $330K
2. 1 ZODIAC BOAT FOR OFFSHORE RESPONSE - $70K</t>
  </si>
  <si>
    <t>1. CONSTRUCTION OF GUARD HUTS/SHELTERS LAND &amp; SWAMP - $44k
2. PROCURE 4" &amp; 2" LINE PIPES FOR FABRICATION AND INSTALLATION OF ROW MOVEMENT BREAKERS &amp; SIGNPOSTS (INCL. REHABS)  - $89k
Planned Locations : 16” Agbada – Imo River (Imo river); 18" Assa - Rumuekpe (Ihuaba);  16" Nunr - Kolocreek ( Agbura); 40" EGGS II (Onunagha, Onopa, Yeneza-Epie, Opolo-Epie, Okutukutu/Etegwe, Outasega, Edepie, Imiringi, Obedum, Anyu, Akani, Elem-Sangana); 16” Egbm – Assa (Assa).</t>
  </si>
  <si>
    <t>1. CONSTRUCTION OF GUARD HUTS/SHELTERS LAND &amp; SWAMP - $44k
2. PROCURE 4" &amp; 2" LINE PIPES FOR FABRICATION AND INSTALLATION OF ROW MOVEMENT BREAKERS &amp; SIGNPOSTS (INCL. REHABS)  - $8.9k
Planned Locations : 16” Agbada – Imo River (Imo river); 18" Assa - Rumuekpe (Ihuaba);  16" Nunr - Kolocreek ( Agbura); 40" EGGS II (Onunagha, Onopa, Yeneza-Epie, Opolo-Epie, Okutukutu/Etegwe, Outasega, Edepie, Imiringi, Obedum, Anyu, Akani, Elem-Sangana); 16” Egbm – Assa (Assa).</t>
  </si>
  <si>
    <t>1. PROCUREMENT OF VALVES ON TNP OIL  NETWORK - $500K
2. REPLACEMENT OF DEFECTIVE PASSING VALVES ON TNP OIL  NETWORK - $325K</t>
  </si>
  <si>
    <t>1. DEFECTIVE VALVE CHANGE OUT NORTH BANK MANIFOLD - $81K</t>
  </si>
  <si>
    <t>1. 24 NOS. TEST POST REPLACEMENT/INSTALLATION - $120K
2. CP SYSTEMS MATERIALS/EQUIPMENTS $90k</t>
  </si>
  <si>
    <t>1. REPLACEMENT AT FORCADOS RIVER MANIFOLD - $261K
2. 2 NOS. VALVE CHANGE OUT AT FORCADOS TERMINAL - $81K
3. VALVE CHANGE OUT AT BRASS CREEK MANIFOLD - $140K</t>
  </si>
  <si>
    <t>1. CONSTRUCTION OF GUARD HUTS/SHELTERS LAND &amp; SWAMP - $69k
2. PROCURE 4" &amp; 200 2" LINE PIPES FOR FABRICATION AND INSTALLATION OF ROW MOVEMENT BREAKERS &amp; SIGNPOSTS (INCL. REHABS)  - $89k
Planned Locations : 20” TEP Otumara - Escravos (Otumara); 24” TRP   Brass Creek Mf – Forcados Terminal (Odimodi, Ogulagha, Aghoro I &amp; II, Egbemo- Angalabiri, Tamogbene,); 16” Tunu Delivery Line (Tunu, Agbidiama); 12” Benisede Delivery Line(Benisede), 20” Opukushi – Brass creek (Opukushi, Peretorugbene)</t>
  </si>
  <si>
    <t>1. CONSTRUCTION OF GUARD HUTS/SHELTERS LAND &amp; SWAMP - $69k
2. PROCURE 4" &amp; 200 2" LINE PIPES FOR FABRICATION AND INSTALLATION OF ROW MOVEMENT BREAKERS &amp; SIGNPOSTS (INCL. REHABS)  - $8.9k
Planned Locations : 20” TEP Otumara - Escravos (Otumara); 24” TRP   Brass Creek Mf – Forcados Terminal (Odimodi, Ogulagha, Aghoro I &amp; II, Egbemo- Angalabiri, Tamogbene,); 16” Tunu Delivery Line (Tunu, Agbidiama); 12” Benisede Delivery Line(Benisede), 20” Opukushi – Brass creek (Opukushi, Peretorugbene)</t>
  </si>
  <si>
    <t>1 NUMBER DESMI RO-SWEEP SYSTEMS - $253K                                                                                            
1 NUMBER ZODIAC BOAT - $70K</t>
  </si>
  <si>
    <t>C.NG.PAE.DL.17.007</t>
  </si>
  <si>
    <t>INTEGRITY IMPROVEMENT LINE PIPES</t>
  </si>
  <si>
    <t>C.NG.PAE.DL.13.007</t>
  </si>
  <si>
    <t>PMM</t>
  </si>
  <si>
    <t>JOHN.OKOJIE@SHELL.COM</t>
  </si>
  <si>
    <t>PROCUREMENT OF PIPE FITTINGS, GASKETS AND  LINE PIPES AS FOLLOWS:
1. LINE PIPES - 225K
2. FLANGES, BENDS, STUD BOLTS ETC - 175K
3. FLEXITALLIC GASKETS - 30K</t>
  </si>
  <si>
    <t>C.NG.PAE.DF.18.004</t>
  </si>
  <si>
    <t>Upgrade of the control unit at Afam V</t>
  </si>
  <si>
    <t>ruth.oluwole@shell.com</t>
  </si>
  <si>
    <t>Relocation  and upgrade of the control unit at Afam V to GRF</t>
  </si>
  <si>
    <t>Ok</t>
  </si>
  <si>
    <t>C.NG.PAE.DF.18.005</t>
  </si>
  <si>
    <t xml:space="preserve">OKOLOMA LAND FENCING </t>
  </si>
  <si>
    <t>Procurement of Materials &amp;Installation of 937M Perimeter Fencing</t>
  </si>
  <si>
    <t>C.NG.PAE.DF.18.006</t>
  </si>
  <si>
    <t>OKOLOMA CCTV</t>
  </si>
  <si>
    <t>Okoloma CCTV Completion
Procurement of Equipment &amp; Accessories -
Design Engineering, Installation and Commissioning</t>
  </si>
  <si>
    <t>C.NG.PAE.DF.18.007</t>
  </si>
  <si>
    <t>LAND EAST  ELECTRIC MOTORS</t>
  </si>
  <si>
    <t>Procurement of  3 pcs Electric motors</t>
  </si>
  <si>
    <t>C.NG.PAE.DF.18.008</t>
  </si>
  <si>
    <t>OKOLOMA HELIPAD</t>
  </si>
  <si>
    <t xml:space="preserve">Re-build of Okoloma_Afam Helipad, Concreting of Afam Helipad walkway and Resurfacing of the Helipad </t>
  </si>
  <si>
    <t>C.NG.PAE.DF.18.001</t>
  </si>
  <si>
    <t>HYDRAULIC MOBILE COMPRESSOR SCISSOR</t>
  </si>
  <si>
    <t xml:space="preserve"> Hydraulic mobile compact scissor </t>
  </si>
  <si>
    <t>UIO/G/PC</t>
  </si>
  <si>
    <t>eziokwu.abiagom@shell.com</t>
  </si>
  <si>
    <t>New</t>
  </si>
  <si>
    <t>Procurement of Hydraulic mobile compact scissor lifts at NUNR - for maintenenace of electrical light fittings at height</t>
  </si>
  <si>
    <t>C.NG.PAE.DF.18.002</t>
  </si>
  <si>
    <t>LAND WELL HEADS FENCING</t>
  </si>
  <si>
    <t>Wellhead Location Fencing of 8 wellheads in Land East</t>
  </si>
  <si>
    <t>C.NG.PAE.DF.18.003</t>
  </si>
  <si>
    <t>CONSTRUCTION OF FIRE BREAKS</t>
  </si>
  <si>
    <t>Firebreak upgrade and construction at various Land East Facilites</t>
  </si>
  <si>
    <t>NON WELLS</t>
  </si>
  <si>
    <t>Oil &amp; Other Projects</t>
  </si>
  <si>
    <t>AIR TRAFFIC CONTROL BUILDING - PRELIMINARIES, MOBILIZATION TO SITE &amp;  COMMENCE FOUNDATION CONSTRUCTION</t>
  </si>
  <si>
    <t>NYEBUCHI.IGWEH@SHELL&gt;COM</t>
  </si>
  <si>
    <t>PROCUREMENT, INSTALLATION AND COMMISSIONING OF CONTROL PANEL FOR MEDICAL WASTE INCINERATION, TRAINING AND OPERATION</t>
  </si>
  <si>
    <t>C.NG.LOG.OR.17.001</t>
  </si>
  <si>
    <t>MICHAEL.SOLUADE@SHELL.COM</t>
  </si>
  <si>
    <t xml:space="preserve"> CIVIL, ELECTRICAL UPGRADE OF FIRE STATION, BRIEFING HALL, MARINE WORKSHOP, MARINE W/SHOP, PROD W/HOUSE, AIR OP etc,
CONVERSION TO CORPORATE ARCHIVE &amp; CIVIL, ELECTRICAL UPGRADE OF W/HOUSE 4 (B4), NEW PC LAB (B22), PROJECT STORES (B29) &amp; PROD HYDRAULIC W/SHOP (B32) AND OTHER  PROJ MGT SERVICES   </t>
  </si>
  <si>
    <t xml:space="preserve"> UNDERWATER INSPECTION OF JETTY, CIVIL, ELECTRICAL UPGRADE OF FIRE STATION, BRIEFING HALL, MARINE WORKSHOP, MARINE W/SHOP, PROD W/HOUSE, AIR OP etc,
CONVERSION TO CORPORATE ARCHIVE &amp; CIVIL, ELECTRICAL UPGRADE OF W/HOUSE 4 (B4), NEW PC LAB (B22), PROJECT STORES (B29) &amp; PROD HYDRAULIC W/SHOP (B32) AND OTHER  PROJ MGT SERVICES   </t>
  </si>
  <si>
    <t>C.NG.LOG.OR.15.001</t>
  </si>
  <si>
    <t>IMPROVEMENT OF AVIATION FACILITIES EAST / WEST</t>
  </si>
  <si>
    <t>AVIATION FACILITIES IMPROVEMENTS - AUTOMATED WEATHER OBSERVING SYSTEM II FOR OGUNU I.A. HELIPORT &amp; UPGRADE UPS SYSTEM FOR OGUNU I.A. HELIPORT AIRFIELD GROUND LIGHTING</t>
  </si>
  <si>
    <t>C.NG.LOG.OR.18.002</t>
  </si>
  <si>
    <t>KIDNEY ISLAND FACILITY UPGRADE.</t>
  </si>
  <si>
    <t>NEW_C.NG.LOG.OR.18.002</t>
  </si>
  <si>
    <t xml:space="preserve">IMPROVEMENT OF JETTY FACILITIES &amp; UPGRADE OF SUNKEN BERTH 14 IN KIDNEY ISLAND 
UPGRADE OF KIDNEY ISLAND PERIMETER FENCING AND OTHER  PROJ MGT SERVICES </t>
  </si>
  <si>
    <t xml:space="preserve">UNDERWATER INSPECTION OF JETTY, IMPROVEMENT OF JETTY FACILITIES &amp; UPGRADE OF SUNKEN BERTH 14 IN KIDNEY ISLAND 
UPGRADE OF KIDNEY ISLAND PERIMETER FENCING AND OTHER  PROJ MGT SERVICES </t>
  </si>
  <si>
    <t>C.NG.LOG.OR.07.012</t>
  </si>
  <si>
    <t>LIGHT VEHICLES / OPERATIONS</t>
  </si>
  <si>
    <t>BASE JV</t>
  </si>
  <si>
    <t>DOMINIK.ATUEGBU@SHELL.COM</t>
  </si>
  <si>
    <t>ENGINE REPLACEMENT OF OPERATIONAL  MICU AMBULANCE. PROCUREMENT OF NEW ENGINE FOR MICU AMBULANCE  AND INSTALLATION COSTS.</t>
  </si>
  <si>
    <t>C.NG.LOG.OR.10.029</t>
  </si>
  <si>
    <t>IMPROVE FUEL DISPENSING AND MANAGEMENT</t>
  </si>
  <si>
    <t xml:space="preserve"> Edoghogho.Enaibre@shelll.com</t>
  </si>
  <si>
    <t xml:space="preserve">     PROCUREMENT OF FUEL RECEIVING METERS  FOR  OGUNU IA, KIDNEY ISLAND(KI), FOT &amp; BONNY .  PROCUREMENT OF VARIOUS SIZES OF HOSES FOR  OGUN, FOT, BONNY &amp; KIDNEY ISLAND.                                                                                                                                                                                                                                                                                                                         PROCUREMENT:
ELECTRIC MAGNET MOTOR WITH 10 HORSE POWER, 3” INCHES BOLTON PUMP &amp; LIQUID CONTROL (LC) FLOW METER AND ITS ASSOCIATES MOUNTED ON A MOBILE SKID QTY:3 (N11.5m). LIQUID CONTROL (LC) / FLOW METER QTY:1 (N2.9m). 1½”, 2”, 2½” &amp; 3” INCHES UNI-OIL GG, COMPOSITE HOSE (FOR FUEL OIL) STANDARD HOSE PER METER , 40 METERS STRAIGHT LENGTH, QTY:14 (N5.92m)
Required Locations: Ogunu, FOT, Bonny &amp; KI</t>
  </si>
  <si>
    <t>UPO/G/PS</t>
  </si>
  <si>
    <t>UPO/G/PSC</t>
  </si>
  <si>
    <t>1no General Purpose Oven with Fan (N559,680 &amp; $2,753), 1no Conductivity &amp; Turbidity Meter with accessories (N828,488 &amp; $20,548), 2no Monobed Deionser with housing (N124,440 &amp; $612), 1no Chemical Oxygen Demand Analyzer (N238,550 &amp; $1,173), 1no Biochemical Oxygen Demand Analyzer (N65,978 &amp; $324), 1no unit of Total Hydrocarbon Analyzer with accessories &amp; standards (N1,084,275 &amp; $5,333) and 1no unit of ERAVAP vapour pressure Tester (N6,497,964 &amp; $31,957) Total - F$93.5K</t>
  </si>
  <si>
    <t>C.NG.PTE.DF.18.004</t>
  </si>
  <si>
    <t>Phase 2: Replacement of (2) AOC and (2) COC Sump Pumps with fit for purpose pumps. F$586k
(2 of 16 pumps. 1 captured in OP16 at 293k - Item phased in MRP)
Overhaul of Main  Air Compressor ( Air pack) F$550k
(1 of 2 units captured in OP16 at F$550k - Item phased in MRP. Strategy is to procure and replace the Gas End. This is a cheaper and more reliabiable option as against buying parts for overhaul)
Overhaul  of one  Liquid Ring Vacuum Compressor (LRVC) F$320k
Activity not supported in OP16.
Total =F$1,456k</t>
  </si>
  <si>
    <t>C.NG.PTE.NT.18.004</t>
  </si>
  <si>
    <t>Crude Oil Storage Tank Inspection F$376K
(in 2017, Life extension inspection carried out on Tank 2 and 12 instead of total revamp which will typically takeout the tanks away from service for a minimum of 2 years). Plan is to do 4 tanks in 2018
Total = F$ 376k</t>
  </si>
  <si>
    <t>C.NG.PTE.DF.18.005</t>
  </si>
  <si>
    <t>Procurement of Flow Control Valve, Blowdown Valve, Shutdown Valve and Level Control Valve, Actuators and Positional) F$477K
Phase 2. This is for replacing passing/faulty valves within the New Process area. In OP16, orders have been placed for 44 valves
Installation of Fire &amp; Gas System (Abuja Residential Quarters and C&amp;I Office Building) and tie in to BOGT Central F&amp;G System F$ 423k
The entire Project was estimated was estimated to be ca F$1m which is to cover the Design, Procurement, Installation, Tie-in to DCS and Commissioning. The project is still at the Design Stage. Required to close out Fountain_812053 and Fountain_916954 for fire incidents that occurred in the accommodation FLB.
Upgrade of Distributed Control System (DCS) &amp; Safety Instrumented System (SIS) F$ 2,542K
Existing DCS already obsolete and no longer supported by OEM. NAPIMS and GM Production already engaged. Activity already in the Obsolescence Management Strategy. Technical Authority fully onboard
Provision of Flow Computers, SVC and Validation workstation for the Bonny Metering System project. F$ 230k
Tank Gauging System Upgrade F$ 480k
• 6 Tank Computers; 2 in each of the 3 tank groups in a redundancy configuration for communication with field devices and volume calculation 
• 3 OPC server; 1 in each of the 3 tank groups for communication between the Tank Computer and PAS
• 1 Fuels manager located in control room for inventory management
Total = F$4,152K</t>
  </si>
  <si>
    <t>C.NG.PTE.IE.18.003</t>
  </si>
  <si>
    <t>UPS up-grade F$300K
UPS Improvement up-grade in SS-100, SS-200, SS-300, PSS-2, Oloma manifold UPS. And expansion of BNAG UPS to Analyser House (to power GC and validation equipment)
Switchgear motor starter cubicle replacement/refurbishment F$300k
Activity not funded in OP16
Installation &amp; commissioning of HVAC units (20 Packs) in BOGT F$60K
Activity not funded in OP16
Earthing Improvement on storage tank F$340K
Total F$= 1M</t>
  </si>
  <si>
    <t>C.NG.PTW.OR.18.001</t>
  </si>
  <si>
    <t>INSPECTION OF SOLAR TURBINE MARS 100 ALTERNATORS</t>
  </si>
  <si>
    <t xml:space="preserve">OEM 100,000 Hours C-Inspection of 2 Nos 10MVA Alternators
Two (2) units planned for 2018 at $400k per unit - F$800k. 
All 5 currently running alternators are showing seepage of lube oil.  Units assessed by the OEM and the C-Inspection is recommended for all units.  Three (3) units planned for OP16 while the remaining two (2) units are to be addressed in OP17 to prevent HSSE incidents and total damage to the alternator winding.
Total = $800k
</t>
  </si>
  <si>
    <t>C.NG.PTW.OR.18.056</t>
  </si>
  <si>
    <t>a) Procurement and installation 15nos IQT Actuators and 15nos Pakboxes - F$300k
Total =F$300k</t>
  </si>
  <si>
    <t>C.NG.PTW.IE.18.051</t>
  </si>
  <si>
    <t>Replacement of AC and DC UPS in FOT
UPS, Battery cabinet &amp; bypass cabinet for UPS 20kVA_UPS921 - $61K
UPS 612 A/B dual charger  - $52K
UPS 201, 202 &amp; UPS 301 302 battery charger and rectifiers - $64K
Total = $177K</t>
  </si>
  <si>
    <t>C.NG.PTW.IE.18.001</t>
  </si>
  <si>
    <t>A. PROCUREMENT AND INSTALLATION OF ELECTRIC MOTORS
1. Lube Oil Pump - 2 * $62,026.78 = $124,053.56, 
2. Electro-hydraulic Actuator - 1 * 14,739.86 = $14,739.86 
Total = $138.8K
Migration of Current CCTV System from Analogue to IP with increased value derivation without pulling down current system
A. Replacement of currrently faulty Analogue Cameras - $25,795.86
B. Requirement for MOB - $8,400.00
C. Requirement for Maintenance Workshop - $7,993.00
D. New IP Recording System - $26,401.00
E. Cost of Logistics: Insurance, Freight, Duty - $20,576.87
Total net = $89,166.73
Service Charges
F. Design and Engineering - $10,288.48
G. Installation  - $13,717.97
H. Configuration/Integration and As Built Documentation - $3,429.50
Training - $6,858.99
Total = $123,461.67</t>
  </si>
  <si>
    <t>C.NG.PBW.DF.18.011</t>
  </si>
  <si>
    <t>MAJOR OVERHAUL OF CRUDE OIL PUMPS - LAND EAST</t>
  </si>
  <si>
    <t xml:space="preserve">
5 units  Crude oil Pumpset  MOH (G342&amp;D225) @ $220k each ie (N13,420,000 &amp; $176K) per unit.  Agbd1 EP3, Obgb FS EP3;  Agbd2 EP1;  Imo1 EP 7 &amp; Ahia EP1 .
Total - F$1,100K</t>
  </si>
  <si>
    <t>C.NG.PBW.DF.18.012</t>
  </si>
  <si>
    <t>MAJOR OVERHAUL OF CRUDE OIL PUMPS - LAND CENTRAL</t>
  </si>
  <si>
    <t xml:space="preserve">NunR EP 1 &amp;2 (G3412 &amp;Sulzer 9stage SUME) @ $297k per unit  ie (18117000 &amp; $237.6K) Sub total =$594K
Grand Total - F$594K
</t>
  </si>
  <si>
    <t>C.NG.PBW.DF.18.010</t>
  </si>
  <si>
    <t xml:space="preserve">Major overhauls of crude oil pumps 
1No WD Pump $158k
1 No Centrifuge $65k
1 No Jet Mixer $41k
1 No. Emulsion Pump $35k
CSI Laser Vibration Monitorin &amp; Alignment Kit $38k
Total = $337K                                                                                                                                                            </t>
  </si>
  <si>
    <t>C.NG.PBW.DF.18.013</t>
  </si>
  <si>
    <t>UPGRADE OF SEWAGE TREATMENT FACILITIES AT FOT</t>
  </si>
  <si>
    <t>Phase I of Upgrade of currently installed aqua-cell system and Sewage Treatement Plant
- Preliminary site studies - $71k
- Design and Engineering Drawings - $132k
- Isolation, Propagation and Seeding of microbial propagules - $220k
- procurement/installation of 6pcs sewage lift pumps - $60k
Construction of FOT Waste Holding Facility - F$20k
Total (F$503.5k)</t>
  </si>
  <si>
    <t>C.NG.PBW.DF.18.014</t>
  </si>
  <si>
    <t>UPGRADE OF FOT LABORATORY</t>
  </si>
  <si>
    <t xml:space="preserve">1. Installation of Fumehood for the Organic Chloride equipment - $10k. 
2. Purchase and installation of furnace for Ash content analysis (AGO Monitoring) - $30k
3. Purchase and installation of 2 unit distillation equipment’s for sand cut analysis - $15k. 
4. Procurement and installation of 4nos Ex-rated Extractor Fans - $40k
@ F$95K </t>
  </si>
  <si>
    <t>C.NG.PTW.II.18.002</t>
  </si>
  <si>
    <t xml:space="preserve">1. Field Instrumentation upgrade of Obsolete Rosemount 1151model Transmitters to 3051 Model (Pressure, Level, and temperature transmitters and switches, Varec and Enraf tank guaging system, etc) - F$150k
2. Upgrade of Auto Sampling Unit - F$300k
Total = $450K
</t>
  </si>
  <si>
    <t>C.NG.PTW.OR.18.055</t>
  </si>
  <si>
    <t>a).Procurement and installation of 36" Produce Water Disposal recirculation valve - F$250k
b) Procure and install 10 nos 16" x 150 Butterfly Valves  $20.5k
d) Procure 10Nos 10" x 150 Butterfly Valves - $20k
e) Procure  10 Nos 8" x 150 Butterfly Valves - $15k
f) Procure 5 Nos 12" x 150  Gate Valves  - $60k
g)Procure  10Nos 6"  Process NR Valves - $15k 
h) Procucure 5Nos 24" x 150 Gate Valves - $80k
i) Procure 10Nos 20" x 150 Gate Valves - $123k
j) Procure 2Nos 18" x 150 Gate Valves - $25k
k) PROCUREMENT 2Nos 36" x 150  BUTTERFLY VALVES - F$125K;     
Total = F$ 733.5K</t>
  </si>
  <si>
    <t>PROCUREMENT/REPLACEMENT OF 5Nos. EXPORT PUMP LUBE OIL COOLERS AT F$59.4K</t>
  </si>
  <si>
    <t>C.NG.PCW.DF.18.069</t>
  </si>
  <si>
    <t>WS 2   - UNDERWATER TOPSIDE WH INSPECTION WEST</t>
  </si>
  <si>
    <t>Underdeck Refurbishment for Opukushi FS &amp; Jetty @ 557K and Benisede FS &amp; Jetty @410K 
TOTAL = F$ 967K</t>
  </si>
  <si>
    <t>C.NG.PAE.DF.18.015</t>
  </si>
  <si>
    <t>3 units Overhaul  Okoloma GP condensate export (Flow Serve) P5201 A&amp; D P52101 A&amp;D @$250k  and Okol GP transfer pump @150k each ie (N9,150,000 &amp; $120k) per unit . Sub total ($450)
I unit Ogb NAG condensate Pump A @$100K each.  Ie (N6,100,000 &amp; $80K) per unit.
Grand Total $750K
Gbaran Ubie Plant Process Pump MOH on P5502 @ $150K each ie  (N9,150,000 &amp; $120k) per unit
Total - F$150K</t>
  </si>
  <si>
    <t>C.NG.PAE.DF.18.013</t>
  </si>
  <si>
    <t>1 unit Overhaul  of Okoloma GP Boge Air Compressor  @ F$90 ( N5,490,000 &amp; $72K) per unit.</t>
  </si>
  <si>
    <t>C.NG.PCW.DF.18.004</t>
  </si>
  <si>
    <t xml:space="preserve">Node 1
a) Replacement of 2 pieces of 8" MSDV @ F$55k each in Tunu FS = F$@ F$110k 
b)Replacement of 1 pieces of 8" MSDV in Yokri FS @ F$55k = F$55k
c)Replacement of 2 Actuators for Escavos and South Bank FS @ F$42K. PO -4510378891 
Total =F$207k                                                       </t>
  </si>
  <si>
    <t>C.NG.PBE.DF.18.092</t>
  </si>
  <si>
    <t>SWAMP-1 OIL :  ELECTRICAL UPGRADE IN ES2</t>
  </si>
  <si>
    <t>a) PROVISION AND INSTALLATION OF 2 UNIT COOLING TOWER FOR THE WAKEUSHA GENERATOR SET - F$292.7K
   Provision of Cooling tower at F$138,850 per unit x 2 = F$277,700
   Installation and commissioning @ F$7500 per unit x 2 = F$15,000</t>
  </si>
  <si>
    <t>C.NG.PSE.OR.18.051</t>
  </si>
  <si>
    <t>Expansion upgrade of central workshop east to accommodate repairs of heavy duty generators plus 40" and above valves ( -Design and study is on-going) - $800K</t>
  </si>
  <si>
    <t>C.NG.PBW.DF.18.062</t>
  </si>
  <si>
    <t>PWF FACILITY MAINTENANCE TOOLS AND EQUIPMENT</t>
  </si>
  <si>
    <t>Procure tools required  for the operations and maintenance of PWF facility equipment. Some tools are required to replace worn and defective tools, while others are new purchases to support safe and efficient maintenance activities.  
SNAP ON TOOL AGREEMENT NUMBER 4610014182
REPLACEMENT TOOL REQUEST
1.  HEAT GUN (150 USD) x 3 = $450
2.  GREASE GUN (101 USD) x 2 = $202
3.  HYDRAULIC HAND PUMP ASSY ENERPAC (450 USD) X 2= $900
4.  HEAVY DUTY SUCKET AND DRIVE 9/16 – 1 ½ (2,200 USD) = $2,200
TOTAL: $3752
NEW TOOL REQUEST
1.  COMPLETE INST TOOL BOX  (7434.22 USD) x 2 = $14,868.22
2.  FOXBORO TOOL KIT (433.99 USD) x 4 = $1,736 
3.  PNEUMATIC POWER TOOLS &amp; ACCESSORIES (850 USD ) X2 = $1,700
4.  CAMERON SPANNER RANGES 1” - 2” (450 USD) X 10PCS= $4,500
5.   COMPLETE MECHANICAL TOOLBOX(50,044.51 USD) = $50,042
6. DIESEL COMPRESION IGNITION TESTER (217.75 USD) x 3 =$653.25
7. TORQUE WRENCH (300 USD) x 2= $600
TOTAL: $74, 099.47</t>
  </si>
  <si>
    <t>C.NG.PBW.DF.18.052</t>
  </si>
  <si>
    <t>a) MOH of South Bank G3408 Emsco pump-7 &amp; Sulzer pump 1 @ $220K each = F$440K. PR 10596596 (Mechanical overhaul spare kit)
b) MOH of North Bank G3408 Emsco pump -2 @ $220K.
c) MOH of Yokri G3408 Emsco pump -2 @ $220K.
d) Logistic /AGO cost:
  - Ramp barge @ N32,572.94 + $303 per day for 7days =N228,010.58 + $2,121 =F$2,868.6
  - Tugboat @ N135,587.07 + $1,260.72 per day for 7days = N949,109.49 + $8,825.04 = F$11,936.9
 - 6,000 liters of AGO @ $0.6 per liter = $3,600
e) Security running cost (Cost of fueling MPVs for marine escort, catering for GSA personnel) @ N1,000,000 = F$3,278.7
f) Catering per person/day @ N3,236.94 + $78.4, for 5 persons and 21days  duration =N339,878.7 + $8,232
= F$93,46.4
Total =F$911,030.6</t>
  </si>
  <si>
    <t>C.NG.PCW.DF.18.052</t>
  </si>
  <si>
    <t xml:space="preserve">
a) MOH of Opukushi  CAT G342 Sulzer pump 5 at  $220K
b)MOH of Benisede CAT G342 Emsco pump 4  at $220K
c) MOH of Tunu CAT G342 Emsco pump 5  at $220K
d) Logistic /AGO cost:
  - Ramp barge @ N32,572.94 + $303 per day for 7days =N228,010.58 + $2,121 =F$2,868.6
  - Tugboat @ N135,587.07 + $1,260.72 per day for 7days = N949,109.49 + $8,825.04 = F$11,936.9
 - 6,000 liters of AGO @ $0.6 per liter = $3,600
e) Security running cost (Cost of fueling MPVs for marine escort, catering for GSA personnel) @ N1,000,000 = F$3,278.7
f) Catering per person/day @ N3,236.94 + $78.4, for 4 persons and 14days duration =N181,268.64 + $4,390.4
= F$4,984.7
Total =F$686,668.9</t>
  </si>
  <si>
    <t>C.NG.PAE.DG.18.060</t>
  </si>
  <si>
    <t>Turbine and Compressor overhauls
1. Overhaul of Gearbox, Replacement of Lube oil Pumps [Obigbo and Agbada]. F$300k
2. Overhaul IMOR AGG Datum compressor F$2.35 M [Compressor at F$2.2m and gear box at F$150K]
Sub Total: F$2.65m
Upgrade and Modification
1. Upgrade the Fire &amp; Gas system from Eagle Quantum to Premier Eagle Quantum same [OEM Detronics] x 1 at Agbada AGG F$300k
2. Change out Obigbo pneumatic starter to VFD F$550k
Sub Total: F$0.85</t>
  </si>
  <si>
    <t>C.NG.PTE.NV.18.002</t>
  </si>
  <si>
    <t xml:space="preserve">1. 3 pcs Mooring Grommets @$217,053.45 each, Total $651,160.35 ;.;                               
2. 4 pcs FOB 20 X 30 SEAFLEX SC STD 2070F @  $36,196.27 Total F$144,785.08;                                                                                                            
3. 4 pcs TANKER RAIL 16 X 30 SEAFLEX SC STD 6070F @ $31,677.36 Total F$126,709.44;                                                                                                            
</t>
  </si>
  <si>
    <t>C.NG.PTW.NV.18.002</t>
  </si>
  <si>
    <t xml:space="preserve">1. 2 pcs Mooring Grommets @$217,053.45 each Total $434,106.90 ;                     
2.  4 pcs FOB 20 X 30 SEAFLEX SC STD 2070F @  $36,196.27 Total F$144,785.08;                                                                                                             
3. 4 pcs TANKER RAIL 16 X 30 SEAFLEX SC STD 6070F @ $31,677.36 Total F$126,709.44; 
4. Procurement of Pneumatic Power tools for hose stringing activities $300,000.00  
</t>
  </si>
  <si>
    <t>C.NG.PCW.DG.18.060</t>
  </si>
  <si>
    <t xml:space="preserve">a) MOH of 15T Air Compressor @ $20k each for South Bank FS &amp; Opukushi FS 
Total =F$40k
</t>
  </si>
  <si>
    <t>C.NG.PCE.DF.18.006</t>
  </si>
  <si>
    <t xml:space="preserve">a) Soku FS EP2 G342 MOH @F$220k
b) Belema FS export G3408 EP1&amp;2 MOH &amp; National Fluid End Inspection @F$180k
c) Provision and Installation of Effluent Pumps 2 Unit as Soku F$180k * 2 = F$360k
Total =F$760K
</t>
  </si>
  <si>
    <t>CENTRAL TURBINE  INSPECTIONS AND OVERHAUL</t>
  </si>
  <si>
    <t>Upgrade and Modification
1. Upgrade of Gbaran SGT400 R3 F&amp;G protection system to R4 at F$385k
Sub Total: F$385K</t>
  </si>
  <si>
    <t>C.NG.PBE.NV.18.002</t>
  </si>
  <si>
    <t>SWAMP EAST TURBINE  INSPECTIONS AND OVERHAUL</t>
  </si>
  <si>
    <t>Upgrade and Modification
1. Control system upgrade for 2Nos. Solar Taurus 60-Soku gas plant-  F$3.4M
2. Belema Upgrade of corroded Solar turbine enclosure from carbon steel to stainless steel at f$0.8M
Sub Total: F$4.2M</t>
  </si>
  <si>
    <t>C.NG.PTW.DF.18.006</t>
  </si>
  <si>
    <t>REVAMP OF CPI  AND IGF UNITS</t>
  </si>
  <si>
    <t>PURCHASE OF SPARES AND REHABILITATION OF 2NOS INDUCED GAS FLOATATION (IGF) &amp; CPI UNITS (F$500)
Total = F$500K</t>
  </si>
  <si>
    <t>C.NG.PBE.IE.18.054</t>
  </si>
  <si>
    <t>SWAMP-1 OIL:  ELECTRICAL UPGRADE IN ES1</t>
  </si>
  <si>
    <t>a) PROVISION AND INSTALLATION OF 3 UNITS HVAC FOR CCR, GTS, EGGS at F$100k each x3 = F$300k
B) REVAMP OF HALYSTER DISTRIBUTION BOARD SOKU FS - F$50K                                                                                                                   Total = $350K</t>
  </si>
  <si>
    <t>C.NG.PSW.OR.18.002</t>
  </si>
  <si>
    <t xml:space="preserve">WORKSHOP (WEST) CIVIL UPGRADE </t>
  </si>
  <si>
    <t>Concrete re-surfacing of Warri workshop floor - F$210K
Total = F$210K</t>
  </si>
  <si>
    <t>C.NG.PAE.DF.18.009</t>
  </si>
  <si>
    <t>UNDERWATER INSPECTION NUNRIVER</t>
  </si>
  <si>
    <t>Nun river FLB Jetty pilled and FS underdeck repair. @$483k. 
Total = F$483k</t>
  </si>
  <si>
    <t>C.NG.PTE.NV.18.052</t>
  </si>
  <si>
    <t>UNDERWATER INSPECTION</t>
  </si>
  <si>
    <t>Oloma/Bonny wellheads, jetty piles underdeck maintenance.@$472K
Total = F$472k</t>
  </si>
  <si>
    <t>C.NG.PCW.DF.18.051</t>
  </si>
  <si>
    <t>WS2 Major Overhaul of CAT Engines &amp; Generating sets SETS</t>
  </si>
  <si>
    <t>a) MOH of Opukushi ICG/1 (CAT G3516 ) at  $180K
b)MOH of Benisede G3412 Pump 10 Driver at $220K
c) Procurement of 2nos Radiator Assembly, Bearward,5653800101 @ $45,799.70 each for Opukushi FS
 = F$91,599.40. (Two new radiators to replace faulty pump driver radiators due since 2014 in Swamp West.  PO 4510384305
Total =F$491,599.4</t>
  </si>
  <si>
    <t>C.NG.PAE.DG.18.016</t>
  </si>
  <si>
    <t xml:space="preserve">LAND AGG  MAJOR OVERHAUL OF GENERATORS </t>
  </si>
  <si>
    <t xml:space="preserve">4 units AGG &amp; NAG Generator MOH. Obigbo NAG G3512  MOH; EPC D3508 Generator;  Oguta D3412 &amp; Rumuahia D3412 @ $250k each. (N15,250,000 &amp; $200K) per unit.
Total -F$1,000K
PROCUREMENT OF 1 no. G3516 (550KVA) Land East Domgas Facilities @ $750K each ie. (N45,750,000 &amp; $600K) - phased OP17 &amp; OP18
Total F$750K
</t>
  </si>
  <si>
    <t>C.NG.PAE.DF.18.076</t>
  </si>
  <si>
    <t>HP flare Tip Replacement</t>
  </si>
  <si>
    <t>Gbaran Ubie HP flare tip procurement and installation @ $275K each ie (N16775000 $ $220K)
Total - F$275K</t>
  </si>
  <si>
    <t>C.NG.PAE.DF.18.063</t>
  </si>
  <si>
    <t xml:space="preserve">LAND OIL  MAJOR OVERHAUL OF GENERATORS </t>
  </si>
  <si>
    <t>Imo River 2  G3512 MOH :$250k ie (N15,250,000 &amp; $200K)
Total - F$250K</t>
  </si>
  <si>
    <t>C.NG.PAE.DG.18.017</t>
  </si>
  <si>
    <t>LAND AGG GAS GEN SCRUBBER REVAMP</t>
  </si>
  <si>
    <t>4 units Gas generator scrubber for Agbada AGG, Imo AGG; Obigbo AGG and Obigbo NAG. @ $25K each ie ( N1,525,000 &amp; $20K) per unit.
Total - F$100K</t>
  </si>
  <si>
    <t>C.NG.PAE.DG.18.018</t>
  </si>
  <si>
    <t>LAND OIL FUEL GAS SCRUBBER UPGRADE</t>
  </si>
  <si>
    <t>6 units fuel gas scrubber for Obele fs; Agbada 1; Agbada 2; Obigbo north; Rumuekpe FS; Rumuahia FS; @
@ $16K each ie (N976,000 &amp; $12.8K) per unit
Total - F$96K</t>
  </si>
  <si>
    <t>C.NG.PAE.DF.18.064</t>
  </si>
  <si>
    <t>Utility Vessel Upgrade</t>
  </si>
  <si>
    <t>EPF Utility Air Vessel procurement and installation @ $97K each ie (N5,917,000  &amp; $77.6)
Total -F$97K</t>
  </si>
  <si>
    <t>C.NG.PAE.DF.18.067</t>
  </si>
  <si>
    <t>GBARAN-UBIE DCS UPGRADE</t>
  </si>
  <si>
    <t>GBARAN-UBIE DCS UPGRADE
• DeltaV System Upgrade (Hardware &amp; Software)
- DeltaV System Upgrade to version 13.3 and
AMS (13.0).
- Hardware (Servers &amp; Workstations) Upgrade
- Software (Operating System) Upgrade to Windows 10 LTSB and Windows Server 2016 
- DeltaV 5 Year Guardian Support of DeltaV and AMS Suite for 7500DSTs &amp; 3000DSTs respectively licenses
Cost = F$462,020.43
• 2Y Operational Running spares (15pcs) = F$87,488.10
• FEED / Engineering Services &amp; Site Support / FAT / Commissioning 
- DeltaV Database Migration to v13.3.1
- FAT
- Total Upgrade Assessment Effort (50 Mandays)
- Total Upgrade Testing/Qualification Effort (150 Mandays)
- Total On-site Implementation Effort (130 Mandays)
- Thirdparty Software Upgrade ( OPC Servers )
Cost = F$530,600
GRAND TOTAL = F$1,080,108.53</t>
  </si>
  <si>
    <t>C.NG.PAE.DF.18.068</t>
  </si>
  <si>
    <t>PROCESS AUTOMATION SYSTEM UPGRADE.</t>
  </si>
  <si>
    <t>Upgrade of DeltaV DCS workstations and software at Obigbo Node AGG Facilities (AGBD AGG, IMOR AGG, OBGN AGG &amp; Sales manifold). 
Total of 4 units.
Cost of hardware and software per unit 
F$ 181,051.56 + 5%VAT =   F$ 190,104.14
Subtotal = F$ 190,104.14 x 4 = F$ 760,416.55
Service Cost per unit
F$ 56,053.4 + 5% VAT = F$ 58,856.07
SubTotal = F$ 58,856.07 x 4 =  F$235,424.28
GRAND TOTAL = F$ 995,840.83</t>
  </si>
  <si>
    <t>C.NG.PAE.DF.18.069</t>
  </si>
  <si>
    <t>FISCAL &amp; CUSTODY TRANSFER METERING SYSTEM UPGRADE /EQUIPMENT RECERTIFICATION FOR GBARAN-UBIE</t>
  </si>
  <si>
    <t>METERING EQUIPMENT RECERTIFICATION/UPGRADE FOR GBARAN-UBIE
1. Upgrade of EPF gas export meter. Installation of flow computer, ticket printer and CCR field panel cabinet.
Spares = F$ 108,000     Service = F$ 12,000
SubTotal = F$ 120,000
2. Replacement of EPF liquid export meter.
Spares = F$ 49,500     Service = F$ 5,500
SubTotal = F$ 55,000
TOTAL = F$ 175,000.
FISCAL &amp; CUSTODY METERING SYSTEM UPGRADE FOR GBARAN CPF
*Hardware &amp; Software Upgrade (including licenses) costs, Engineering Services (Engrg &amp; configuration, modifications, documentations, etc.) &amp; Project Services = $324,000.00 
*Commissioning spare parts = $12,200.00
*2 Year runnign spares = $23,850.00
*Change-over and Commissioning = $45,500.00
Total = $405550
GRAND TOTAL = F$580,550.00</t>
  </si>
  <si>
    <t>C.NG.PAE.DF.18.070</t>
  </si>
  <si>
    <t>FACILITY / PERIMETER LIGHT REVAMP</t>
  </si>
  <si>
    <t xml:space="preserve">REHABILITATION OF PERIMETER / FACILITY LIGHTS 4 UNITS  @ RUMUAHIA FLB , OKOLOMA GP, AGBADA 1, &amp;  IMOR FLB  CEAG FITTINGS / ABACUS LIGHTS.   
40 FITTINGS PER FACILITY  @ F$ 1500 EACH  = F$ 60,000, 
SERVICES &amp; FTO N3,125.000 EACH = N12,500,000.
TOTAL F$ 280,0985 + 5% VAT = F$ 281,5032  
REHABILITATION OF PERIMETER / FACILITY LIGHTS 4 UNITS  @ Gbaran oil &amp; Nag, Kolocreek FS / FLB, 
40FITTINGS PER FACILITY  @ F$ 1500 EACH  = F$ 60,000, 
SERVICES &amp; FTO N3,125.000 EACH = N12,500,000.
TOTAL F$ 280,0985 + 5% VAT = F$ 281,5032  </t>
  </si>
  <si>
    <t>C.NG.PAE.DF.18.071</t>
  </si>
  <si>
    <t>UPS BATTERY  / CONTROL MODULE CHANGE OUT - LAND CENTRAL</t>
  </si>
  <si>
    <t>UPS BATTERY  CHANGEOUT  AT Gbaran Oil, &amp;  Koroama,
*Change out of 150 pcs of Batteries for UPV120V1 in Gbaran Oil @ F$1500/pcs = F$225,000.00 
*Changeout of 15pcs of Batteries for UPV150V1 in Koroama @ F$1500/pcs= F$22,500
*Installation / Commissioning Costs = F$10,000.00
Total = F$257,500 + 5% VAT = F$ 270,375</t>
  </si>
  <si>
    <t>C.NG.PAE.DF.18.073</t>
  </si>
  <si>
    <t>FIRE AND GAS SYSTEM UPGRADE.</t>
  </si>
  <si>
    <t>Upgrade of Obsolete workstations and software for F&amp;G systems at Obigbo Node AGG Facilities (AGBD AGG, IMOR AGG, OBGN AGG &amp; Sales manifold). 
Total of 4 units.
Cost of hardware and software per unit 
F$ 45,262.89 (Ref. INTECH Proposal PS131209N2.02) + 5%VAT =   F$ 47,526.03
Subtotal = F$ 47,526.03 x 4 = F$ 190,104.14
Service Cost per unit
F$ 14,013.35 + 5% VAT = F$ 14,714.02
SubTotal = F$ 14,714.02 x 4 =  F$ 58,856.07
GRAND TOTAL = F$ 248,960.21</t>
  </si>
  <si>
    <t>C.NG.PAE.DF.18.074</t>
  </si>
  <si>
    <t>LOW VOLTAGE DISTRIBUTION PANEL UPGRADE</t>
  </si>
  <si>
    <t>LOW VOLTAGE DISTRIBUTION PANEL UPGRADE  @ UMUECHEM FS,  OBELLE FS &amp;  RUMUEKPE FS,
 UPGRADE  OF  ONE UNIT @ F$50,000, each,= F$ 50,000
 SERVICES &amp; FTO @ N3,250,000 each, = N 9,750,000 
TOTAL F$ 181967.2 + 5 % VAT = F$ 191065.56</t>
  </si>
  <si>
    <t>C.NG.PAE.DF.18.075</t>
  </si>
  <si>
    <t>Air Operation UPS system machine replacement</t>
  </si>
  <si>
    <t>Air Operation UPS system machine replacement. 75 pcs of Baatery at $1480 and UPS at $35,000 plus installation costs (F$5,000).
Total = F$151,000.00</t>
  </si>
  <si>
    <t>C.NG.PAE.DF.18.072</t>
  </si>
  <si>
    <t>UPS BATTERY  / CONTROL MODULE CHANGE OUT - LAND EAST</t>
  </si>
  <si>
    <t>UPS BATTERY CHANGEOUT  AT THE OBIGBO NAG STATION, &amp;  AGBADA AGG,
REPLACEMENT OF A BATTERY  @ F$400 EACH  X 50 PCS=  $20000 
REPLACEMENT AT OBG &amp; AGBA =  $20000 X 2 =  F$ 40000
 INSTALLATION / COMMISIONING  OF UNIT = N1,500,000 EACH = N3000000
Total = F$49,836 + 5% VAT = F$ 52327.8</t>
  </si>
  <si>
    <t>C.NG.PTW.DF.18.062</t>
  </si>
  <si>
    <t>SOLAR TURBINE  UPGRADE</t>
  </si>
  <si>
    <t>Upgrade of Control System, Start System, and Fire / Gas Detection system for 2 units
Upgrade of 1st unit = $1.5m
Upgrade of 2nd unit = $900k
Field Installation Retrofit Module (FIRM) = $320k x 2 = $640k
Associated Logistics Cost = $288.1k x 2 = $576.2k
Statutory Charges = $97.7k
Subtotal = $ 3.71m
Civil works for cabling - $100k
Total = $3.81m</t>
  </si>
  <si>
    <t>C.NG.PTW.DF.18.063</t>
  </si>
  <si>
    <t>SOLAR TURBINE  INSPECTION</t>
  </si>
  <si>
    <t xml:space="preserve">Solar Turbine 30K inspection for GT820 (run hours =28,900 (26/05/17)) @$2.5m </t>
  </si>
  <si>
    <t>C.NG.PTW.II.18.003</t>
  </si>
  <si>
    <t>FORCADOS TERMINAL ELECTRONIC CONTROL / MONITORING SYSTEMS UPGRADE</t>
  </si>
  <si>
    <t>1. Upgrade of Obsolete De-Tronics Infra Red Flame Detectors  for Fire Detection in Pumphouses- F$300k
2. Upgrade of Yokogawa FASTVIEW/ PMC Safeguarding System to Prosafe SLS - $450k
Total = F$750k</t>
  </si>
  <si>
    <t>AKPALA.UDE@SHELL.COM</t>
  </si>
  <si>
    <t>soba.osuji-bells@shell.com</t>
  </si>
  <si>
    <t>ebere.onoh@shell.com</t>
  </si>
  <si>
    <t>pius.adegoke@shell.com</t>
  </si>
  <si>
    <t>COLLINS.IYOLOMA@SHELL.COM</t>
  </si>
  <si>
    <t xml:space="preserve">i.nwosu@shell.com / Patrick.Ogun@shell.com </t>
  </si>
  <si>
    <t>FOT CRUDE OIL PUMPS OVERHAUL</t>
  </si>
  <si>
    <t>C.NG.PTW.DF.18.010</t>
  </si>
  <si>
    <t>C.NG.PTW.DF.18.013</t>
  </si>
  <si>
    <t>C.NG.PTW.DF.18.014</t>
  </si>
  <si>
    <t>C_OGIS_MAI_A22</t>
  </si>
  <si>
    <t>C_OGIS_ES1_A05</t>
  </si>
  <si>
    <t>C_FORT_WST_A41</t>
  </si>
  <si>
    <t>C_OKOL_ELL_A10</t>
  </si>
  <si>
    <t>C.NG.PAO.NO.18.001</t>
  </si>
  <si>
    <t>C.NG.PAO.NO.18.002</t>
  </si>
  <si>
    <t>C.NG.PAO.NO.18.003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</si>
</sst>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_(* #,##0_);_(* \(#,##0\);_(* &quot;-&quot;??_);_(@_)"/>
  </numFmts>
  <fonts count="8"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9"/>
      <color indexed="81"/>
      <name val="Tahoma"/>
      <charset val="1"/>
    </font>
    <font>
      <sz val="9"/>
      <color indexed="81"/>
      <name val="Tahoma"/>
      <charset val="1"/>
    </font>
  </fonts>
  <fills count="8">
    <fill>
      <patternFill patternType="none"/>
    </fill>
    <fill>
      <patternFill patternType="gray125"/>
    </fill>
    <fill>
      <patternFill patternType="solid">
        <fgColor theme="5"/>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92D050"/>
        <bgColor indexed="64"/>
      </patternFill>
    </fill>
  </fills>
  <borders count="4">
    <border>
      <left/>
      <right/>
      <top/>
      <bottom/>
      <diagonal/>
    </border>
    <border>
      <left style="thin">
        <color rgb="FFFF0000"/>
      </left>
      <right style="thin">
        <color rgb="FFFF0000"/>
      </right>
      <top style="thin">
        <color rgb="FFFF0000"/>
      </top>
      <bottom style="thin">
        <color rgb="FFFF0000"/>
      </bottom>
      <diagonal/>
    </border>
    <border>
      <left style="thin">
        <color rgb="FFFF0000"/>
      </left>
      <right style="thin">
        <color rgb="FFFF0000"/>
      </right>
      <top/>
      <bottom/>
      <diagonal/>
    </border>
    <border>
      <left/>
      <right/>
      <top style="thin">
        <color indexed="64"/>
      </top>
      <bottom style="double">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4">
    <xf numFmtId="0" fontId="0" fillId="0" borderId="0" xfId="0"/>
    <xf numFmtId="0" fontId="5" fillId="0" borderId="0" xfId="0" applyFont="1"/>
    <xf numFmtId="0" fontId="4" fillId="2" borderId="1" xfId="0" applyFont="1" applyFill="1" applyBorder="1" applyAlignment="1">
      <alignment vertical="center" wrapText="1"/>
    </xf>
    <xf numFmtId="49" fontId="4" fillId="2" borderId="1" xfId="0" applyNumberFormat="1"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 xfId="0" applyFont="1" applyFill="1" applyBorder="1" applyAlignment="1">
      <alignment vertical="center" wrapText="1"/>
    </xf>
    <xf numFmtId="0" fontId="2" fillId="2" borderId="2" xfId="0" applyFont="1" applyFill="1" applyBorder="1" applyAlignment="1">
      <alignment vertical="center" wrapText="1"/>
    </xf>
    <xf numFmtId="0" fontId="4" fillId="4" borderId="2" xfId="0" applyFont="1" applyFill="1" applyBorder="1" applyAlignment="1">
      <alignment vertical="center" wrapText="1"/>
    </xf>
    <xf numFmtId="0" fontId="4" fillId="5" borderId="2" xfId="0" applyFont="1" applyFill="1" applyBorder="1" applyAlignment="1">
      <alignment vertical="center" wrapText="1"/>
    </xf>
    <xf numFmtId="0" fontId="1" fillId="6" borderId="1" xfId="0" applyFont="1" applyFill="1" applyBorder="1" applyAlignment="1">
      <alignment horizontal="left"/>
    </xf>
    <xf numFmtId="0" fontId="1" fillId="6" borderId="1" xfId="0" applyNumberFormat="1" applyFont="1" applyFill="1" applyBorder="1" applyAlignment="1">
      <alignment horizontal="left"/>
    </xf>
    <xf numFmtId="0" fontId="0" fillId="6" borderId="1" xfId="0" applyFont="1" applyFill="1" applyBorder="1" applyAlignment="1">
      <alignment horizontal="left"/>
    </xf>
    <xf numFmtId="0" fontId="1" fillId="6" borderId="0" xfId="0" applyFont="1" applyFill="1" applyBorder="1" applyAlignment="1">
      <alignment horizontal="left"/>
    </xf>
    <xf numFmtId="165" fontId="0" fillId="0" borderId="0" xfId="1" applyNumberFormat="1" applyFont="1"/>
    <xf numFmtId="165" fontId="0" fillId="0" borderId="0" xfId="0" applyNumberFormat="1"/>
    <xf numFmtId="9" fontId="0" fillId="0" borderId="0" xfId="2" applyFont="1"/>
    <xf numFmtId="0" fontId="1" fillId="3" borderId="1" xfId="0" applyFont="1" applyFill="1" applyBorder="1" applyAlignment="1">
      <alignment horizontal="left"/>
    </xf>
    <xf numFmtId="0" fontId="3" fillId="6" borderId="0" xfId="0" applyFont="1" applyFill="1" applyBorder="1" applyAlignment="1">
      <alignment horizontal="left"/>
    </xf>
    <xf numFmtId="0" fontId="1" fillId="6" borderId="0" xfId="0" applyFont="1" applyFill="1" applyBorder="1"/>
    <xf numFmtId="0" fontId="0" fillId="6" borderId="0" xfId="0" applyFont="1" applyFill="1" applyBorder="1" applyAlignment="1">
      <alignment horizontal="left"/>
    </xf>
    <xf numFmtId="165" fontId="4" fillId="0" borderId="3" xfId="1" applyNumberFormat="1" applyFont="1" applyBorder="1"/>
    <xf numFmtId="0" fontId="1" fillId="6" borderId="1" xfId="0" applyNumberFormat="1" applyFont="1" applyFill="1" applyBorder="1" applyAlignment="1">
      <alignment horizontal="left" wrapText="1"/>
    </xf>
    <xf numFmtId="165" fontId="0" fillId="7" borderId="0" xfId="1" applyNumberFormat="1" applyFont="1" applyFill="1"/>
    <xf numFmtId="165" fontId="0" fillId="7" borderId="0" xfId="0" applyNumberFormat="1" applyFill="1"/>
  </cellXfs>
  <cellStyles count="3">
    <cellStyle name="Comma" xfId="1" builtinId="3"/>
    <cellStyle name="Normal" xfId="0" builtinId="0"/>
    <cellStyle name="Percent" xfId="2" builtinId="5"/>
  </cellStyles>
  <dxfs count="178">
    <dxf>
      <fill>
        <patternFill>
          <bgColor rgb="FF92D050"/>
        </patternFill>
      </fill>
    </dxf>
    <dxf>
      <fill>
        <patternFill>
          <bgColor rgb="FFFF0000"/>
        </patternFill>
      </fill>
    </dxf>
    <dxf>
      <fill>
        <patternFill>
          <bgColor rgb="FF92D050"/>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ill>
        <patternFill>
          <bgColor rgb="FF92D050"/>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COLLINS.IYOLOMA@SHELL.COM" TargetMode="External"/><Relationship Id="rId13" Type="http://schemas.openxmlformats.org/officeDocument/2006/relationships/hyperlink" Target="mailto:COLLINS.IYOLOMA@SHELL.COM" TargetMode="External"/><Relationship Id="rId3" Type="http://schemas.openxmlformats.org/officeDocument/2006/relationships/hyperlink" Target="mailto:NYEBUCHI.IGWEH@SHELL%3ECOM" TargetMode="External"/><Relationship Id="rId7" Type="http://schemas.openxmlformats.org/officeDocument/2006/relationships/hyperlink" Target="mailto:COLLINS.IYOLOMA@SHELL.COM" TargetMode="External"/><Relationship Id="rId12" Type="http://schemas.openxmlformats.org/officeDocument/2006/relationships/hyperlink" Target="mailto:COLLINS.IYOLOMA@SHELL.COM" TargetMode="External"/><Relationship Id="rId17" Type="http://schemas.openxmlformats.org/officeDocument/2006/relationships/comments" Target="../comments1.xml"/><Relationship Id="rId2" Type="http://schemas.openxmlformats.org/officeDocument/2006/relationships/hyperlink" Target="mailto:DOMINIK.ATUEGBU@SHELL.COM" TargetMode="External"/><Relationship Id="rId16" Type="http://schemas.openxmlformats.org/officeDocument/2006/relationships/vmlDrawing" Target="../drawings/vmlDrawing1.vml"/><Relationship Id="rId1" Type="http://schemas.openxmlformats.org/officeDocument/2006/relationships/hyperlink" Target="mailto:MICHAEL.SOLUADE@SHELL.COM" TargetMode="External"/><Relationship Id="rId6" Type="http://schemas.openxmlformats.org/officeDocument/2006/relationships/hyperlink" Target="mailto:COLLINS.IYOLOMA@SHELL.COM" TargetMode="External"/><Relationship Id="rId11" Type="http://schemas.openxmlformats.org/officeDocument/2006/relationships/hyperlink" Target="mailto:COLLINS.IYOLOMA@SHELL.COM" TargetMode="External"/><Relationship Id="rId5" Type="http://schemas.openxmlformats.org/officeDocument/2006/relationships/hyperlink" Target="mailto:COLLINS.IYOLOMA@SHELL.COM" TargetMode="External"/><Relationship Id="rId15" Type="http://schemas.openxmlformats.org/officeDocument/2006/relationships/printerSettings" Target="../printerSettings/printerSettings1.bin"/><Relationship Id="rId10" Type="http://schemas.openxmlformats.org/officeDocument/2006/relationships/hyperlink" Target="mailto:COLLINS.IYOLOMA@SHELL.COM" TargetMode="External"/><Relationship Id="rId4" Type="http://schemas.openxmlformats.org/officeDocument/2006/relationships/hyperlink" Target="mailto:AKPALA.UDE@SHELL.COM" TargetMode="External"/><Relationship Id="rId9" Type="http://schemas.openxmlformats.org/officeDocument/2006/relationships/hyperlink" Target="mailto:COLLINS.IYOLOMA@SHELL.COM" TargetMode="External"/><Relationship Id="rId14" Type="http://schemas.openxmlformats.org/officeDocument/2006/relationships/hyperlink" Target="mailto:COLLINS.IYOLOMA@SHEL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99"/>
  <sheetViews>
    <sheetView tabSelected="1" zoomScale="80" zoomScaleNormal="80" workbookViewId="0">
      <pane xSplit="4" ySplit="2" topLeftCell="AF43" activePane="bottomRight" state="frozen"/>
      <selection pane="topRight" activeCell="C1" sqref="C1"/>
      <selection pane="bottomLeft" activeCell="A3" sqref="A3"/>
      <selection pane="bottomRight" activeCell="A56" sqref="A56:XFD56"/>
    </sheetView>
  </sheetViews>
  <sheetFormatPr defaultRowHeight="15" outlineLevelCol="1" x14ac:dyDescent="0.25"/>
  <cols>
    <col min="1" max="1" width="9.140625" hidden="1" customWidth="1"/>
    <col min="2" max="2" width="26.5703125" customWidth="1"/>
    <col min="3" max="3" width="29" customWidth="1"/>
    <col min="4" max="4" width="48.7109375" customWidth="1"/>
    <col min="5" max="5" width="13.7109375" customWidth="1"/>
    <col min="6" max="6" width="30.28515625" customWidth="1"/>
    <col min="7" max="7" width="52.85546875" customWidth="1"/>
    <col min="8" max="10" width="15.85546875" customWidth="1"/>
    <col min="11" max="12" width="19" customWidth="1"/>
    <col min="13" max="14" width="16.28515625" customWidth="1"/>
    <col min="15" max="15" width="31.28515625" customWidth="1"/>
    <col min="16" max="16" width="16.28515625" customWidth="1"/>
    <col min="17" max="17" width="43.42578125" customWidth="1"/>
    <col min="18" max="18" width="23.42578125" customWidth="1"/>
    <col min="19" max="19" width="19.42578125" customWidth="1"/>
    <col min="20" max="20" width="16.28515625" customWidth="1"/>
    <col min="21" max="21" width="25.42578125" customWidth="1"/>
    <col min="22" max="22" width="38.7109375" customWidth="1"/>
    <col min="23" max="24" width="10.85546875" customWidth="1"/>
    <col min="25" max="25" width="26.28515625" customWidth="1"/>
    <col min="26" max="26" width="25.85546875" customWidth="1"/>
    <col min="27" max="27" width="45.42578125" customWidth="1"/>
    <col min="28" max="28" width="20.42578125" customWidth="1"/>
    <col min="29" max="29" width="37.7109375" customWidth="1" outlineLevel="1"/>
    <col min="30" max="31" width="29.5703125" customWidth="1" outlineLevel="1"/>
    <col min="32" max="32" width="20.28515625" customWidth="1" outlineLevel="1"/>
    <col min="33" max="33" width="24.5703125" customWidth="1" outlineLevel="1"/>
    <col min="34" max="34" width="34" customWidth="1" outlineLevel="1"/>
    <col min="35" max="37" width="17" customWidth="1"/>
  </cols>
  <sheetData>
    <row r="1" spans="1:50" x14ac:dyDescent="0.25">
      <c r="C1" t="s">
        <v>0</v>
      </c>
      <c r="D1" t="s">
        <v>0</v>
      </c>
      <c r="F1" t="s">
        <v>0</v>
      </c>
      <c r="G1" t="s">
        <v>0</v>
      </c>
      <c r="H1" t="s">
        <v>0</v>
      </c>
      <c r="I1" t="s">
        <v>0</v>
      </c>
      <c r="J1" t="s">
        <v>0</v>
      </c>
      <c r="N1" t="s">
        <v>0</v>
      </c>
      <c r="O1" t="s">
        <v>0</v>
      </c>
      <c r="P1" t="s">
        <v>0</v>
      </c>
      <c r="Q1" t="s">
        <v>0</v>
      </c>
      <c r="R1" t="s">
        <v>0</v>
      </c>
      <c r="V1" t="s">
        <v>0</v>
      </c>
      <c r="AG1" t="s">
        <v>0</v>
      </c>
      <c r="AH1" t="s">
        <v>0</v>
      </c>
      <c r="AI1" s="1" t="s">
        <v>1</v>
      </c>
      <c r="AJ1" t="s">
        <v>2</v>
      </c>
      <c r="AK1" s="1" t="s">
        <v>1</v>
      </c>
    </row>
    <row r="2" spans="1:50" ht="45" x14ac:dyDescent="0.25">
      <c r="A2" t="s">
        <v>3</v>
      </c>
      <c r="B2" s="2" t="s">
        <v>4</v>
      </c>
      <c r="C2" s="3" t="s">
        <v>5</v>
      </c>
      <c r="D2" s="2" t="s">
        <v>6</v>
      </c>
      <c r="E2" s="4" t="s">
        <v>7</v>
      </c>
      <c r="F2" s="4" t="s">
        <v>8</v>
      </c>
      <c r="G2" s="2" t="s">
        <v>9</v>
      </c>
      <c r="H2" s="4" t="s">
        <v>10</v>
      </c>
      <c r="I2" s="4" t="s">
        <v>11</v>
      </c>
      <c r="J2" s="4" t="s">
        <v>12</v>
      </c>
      <c r="K2" s="4" t="s">
        <v>13</v>
      </c>
      <c r="L2" s="4" t="s">
        <v>14</v>
      </c>
      <c r="M2" s="4" t="s">
        <v>15</v>
      </c>
      <c r="N2" s="2" t="s">
        <v>16</v>
      </c>
      <c r="O2" s="2" t="s">
        <v>17</v>
      </c>
      <c r="P2" s="2" t="s">
        <v>18</v>
      </c>
      <c r="Q2" s="2" t="s">
        <v>19</v>
      </c>
      <c r="R2" s="2" t="s">
        <v>20</v>
      </c>
      <c r="S2" s="5" t="s">
        <v>21</v>
      </c>
      <c r="T2" s="5" t="s">
        <v>22</v>
      </c>
      <c r="U2" s="5" t="s">
        <v>23</v>
      </c>
      <c r="V2" s="2" t="s">
        <v>24</v>
      </c>
      <c r="W2" s="2" t="s">
        <v>25</v>
      </c>
      <c r="X2" s="2" t="s">
        <v>26</v>
      </c>
      <c r="Y2" s="2" t="s">
        <v>27</v>
      </c>
      <c r="Z2" s="2" t="s">
        <v>28</v>
      </c>
      <c r="AA2" s="2" t="s">
        <v>29</v>
      </c>
      <c r="AB2" s="2" t="s">
        <v>4</v>
      </c>
      <c r="AC2" s="2" t="s">
        <v>30</v>
      </c>
      <c r="AD2" s="2" t="s">
        <v>31</v>
      </c>
      <c r="AE2" s="2" t="s">
        <v>32</v>
      </c>
      <c r="AF2" s="2" t="s">
        <v>33</v>
      </c>
      <c r="AG2" s="6" t="s">
        <v>34</v>
      </c>
      <c r="AH2" s="6" t="s">
        <v>35</v>
      </c>
      <c r="AI2" s="7" t="s">
        <v>36</v>
      </c>
      <c r="AJ2" s="7" t="s">
        <v>37</v>
      </c>
      <c r="AK2" s="7" t="s">
        <v>38</v>
      </c>
      <c r="AL2" s="8" t="s">
        <v>39</v>
      </c>
      <c r="AM2" s="8" t="s">
        <v>40</v>
      </c>
      <c r="AN2" s="8" t="s">
        <v>41</v>
      </c>
      <c r="AO2" s="8" t="s">
        <v>42</v>
      </c>
      <c r="AP2" s="8" t="s">
        <v>43</v>
      </c>
      <c r="AQ2" s="8" t="s">
        <v>44</v>
      </c>
      <c r="AR2" s="8" t="s">
        <v>45</v>
      </c>
      <c r="AS2" s="8" t="s">
        <v>46</v>
      </c>
      <c r="AT2" s="8" t="s">
        <v>47</v>
      </c>
      <c r="AU2" s="8" t="s">
        <v>48</v>
      </c>
      <c r="AV2" s="8" t="s">
        <v>49</v>
      </c>
      <c r="AW2" s="8" t="s">
        <v>50</v>
      </c>
      <c r="AX2" s="8" t="s">
        <v>51</v>
      </c>
    </row>
    <row r="3" spans="1:50" x14ac:dyDescent="0.25">
      <c r="A3">
        <v>1</v>
      </c>
      <c r="B3" s="9" t="s">
        <v>252</v>
      </c>
      <c r="C3" s="10" t="s">
        <v>272</v>
      </c>
      <c r="D3" s="10" t="s">
        <v>273</v>
      </c>
      <c r="E3" s="11"/>
      <c r="F3" s="9" t="s">
        <v>272</v>
      </c>
      <c r="G3" s="9" t="s">
        <v>273</v>
      </c>
      <c r="H3" s="9">
        <v>13203</v>
      </c>
      <c r="I3" s="9">
        <v>132</v>
      </c>
      <c r="J3" s="9" t="s">
        <v>56</v>
      </c>
      <c r="K3" s="9" t="s">
        <v>57</v>
      </c>
      <c r="L3" s="9"/>
      <c r="M3" s="9"/>
      <c r="N3" s="9" t="s">
        <v>58</v>
      </c>
      <c r="O3" s="9" t="s">
        <v>253</v>
      </c>
      <c r="P3" s="9" t="s">
        <v>274</v>
      </c>
      <c r="Q3" s="9" t="s">
        <v>139</v>
      </c>
      <c r="R3" s="9" t="s">
        <v>274</v>
      </c>
      <c r="S3" s="9" t="s">
        <v>61</v>
      </c>
      <c r="T3" s="9" t="s">
        <v>58</v>
      </c>
      <c r="U3" s="9" t="s">
        <v>254</v>
      </c>
      <c r="V3" s="9" t="s">
        <v>275</v>
      </c>
      <c r="W3" s="9" t="s">
        <v>64</v>
      </c>
      <c r="X3" s="9"/>
      <c r="Y3" s="9"/>
      <c r="Z3" s="9" t="s">
        <v>133</v>
      </c>
      <c r="AA3" s="9" t="s">
        <v>135</v>
      </c>
      <c r="AB3" s="9" t="s">
        <v>252</v>
      </c>
      <c r="AC3" s="11"/>
      <c r="AD3" s="9"/>
      <c r="AE3" s="9"/>
      <c r="AF3" s="9"/>
      <c r="AG3" s="12" t="s">
        <v>276</v>
      </c>
      <c r="AH3" s="12" t="s">
        <v>276</v>
      </c>
      <c r="AI3" s="22">
        <f t="shared" ref="AI3:AI8" si="0">(AK3-AJ3)*305</f>
        <v>45140000</v>
      </c>
      <c r="AJ3" s="23">
        <f>+AK3*0.6</f>
        <v>222000</v>
      </c>
      <c r="AK3" s="22">
        <v>370000</v>
      </c>
      <c r="AL3" s="15">
        <v>0</v>
      </c>
      <c r="AM3" s="15">
        <v>0</v>
      </c>
      <c r="AN3" s="15">
        <v>0</v>
      </c>
      <c r="AO3" s="15">
        <v>0.05</v>
      </c>
      <c r="AP3" s="15">
        <v>0.05</v>
      </c>
      <c r="AQ3" s="15">
        <v>0.05</v>
      </c>
      <c r="AR3" s="15">
        <v>0.1</v>
      </c>
      <c r="AS3" s="15">
        <v>0.1</v>
      </c>
      <c r="AT3" s="15">
        <v>0.15</v>
      </c>
      <c r="AU3" s="15">
        <v>0.15</v>
      </c>
      <c r="AV3" s="15">
        <v>0.15</v>
      </c>
      <c r="AW3" s="15">
        <v>0.2</v>
      </c>
      <c r="AX3" s="15" t="str">
        <f t="shared" ref="AX3:AX8" si="1">IF(SUM(AL3:AW3)=1,"Ok","Error")</f>
        <v>Ok</v>
      </c>
    </row>
    <row r="4" spans="1:50" x14ac:dyDescent="0.25">
      <c r="A4">
        <v>2</v>
      </c>
      <c r="B4" s="9" t="s">
        <v>255</v>
      </c>
      <c r="C4" s="10" t="s">
        <v>527</v>
      </c>
      <c r="D4" s="10" t="s">
        <v>278</v>
      </c>
      <c r="E4" s="11"/>
      <c r="F4" s="9" t="s">
        <v>277</v>
      </c>
      <c r="G4" s="9" t="s">
        <v>277</v>
      </c>
      <c r="H4" s="9">
        <v>13203</v>
      </c>
      <c r="I4" s="9">
        <v>132</v>
      </c>
      <c r="J4" s="9" t="s">
        <v>56</v>
      </c>
      <c r="K4" s="9" t="s">
        <v>57</v>
      </c>
      <c r="L4" s="9"/>
      <c r="M4" s="9"/>
      <c r="N4" s="9" t="s">
        <v>58</v>
      </c>
      <c r="O4" s="9" t="s">
        <v>253</v>
      </c>
      <c r="P4" s="9" t="s">
        <v>274</v>
      </c>
      <c r="Q4" s="9" t="s">
        <v>139</v>
      </c>
      <c r="R4" s="9" t="s">
        <v>274</v>
      </c>
      <c r="S4" s="9" t="s">
        <v>61</v>
      </c>
      <c r="T4" s="9" t="s">
        <v>58</v>
      </c>
      <c r="U4" s="9" t="s">
        <v>254</v>
      </c>
      <c r="V4" s="9" t="s">
        <v>275</v>
      </c>
      <c r="W4" s="9" t="s">
        <v>64</v>
      </c>
      <c r="X4" s="9"/>
      <c r="Y4" s="9"/>
      <c r="Z4" s="9" t="s">
        <v>133</v>
      </c>
      <c r="AA4" s="9" t="s">
        <v>135</v>
      </c>
      <c r="AB4" s="9" t="s">
        <v>255</v>
      </c>
      <c r="AC4" s="11"/>
      <c r="AD4" s="9"/>
      <c r="AE4" s="9"/>
      <c r="AF4" s="9"/>
      <c r="AG4" s="12" t="s">
        <v>278</v>
      </c>
      <c r="AH4" s="12" t="s">
        <v>278</v>
      </c>
      <c r="AI4" s="22">
        <f t="shared" si="0"/>
        <v>417240000</v>
      </c>
      <c r="AJ4" s="23">
        <f>+AK4*0.6</f>
        <v>2052000</v>
      </c>
      <c r="AK4" s="22">
        <v>3420000</v>
      </c>
      <c r="AL4" s="15">
        <v>0</v>
      </c>
      <c r="AM4" s="15">
        <v>0</v>
      </c>
      <c r="AN4" s="15">
        <v>0</v>
      </c>
      <c r="AO4" s="15">
        <v>0.05</v>
      </c>
      <c r="AP4" s="15">
        <v>0.05</v>
      </c>
      <c r="AQ4" s="15">
        <v>0.05</v>
      </c>
      <c r="AR4" s="15">
        <v>0.1</v>
      </c>
      <c r="AS4" s="15">
        <v>0.1</v>
      </c>
      <c r="AT4" s="15">
        <v>0.15</v>
      </c>
      <c r="AU4" s="15">
        <v>0.15</v>
      </c>
      <c r="AV4" s="15">
        <v>0.15</v>
      </c>
      <c r="AW4" s="15">
        <v>0.2</v>
      </c>
      <c r="AX4" s="15" t="str">
        <f t="shared" si="1"/>
        <v>Ok</v>
      </c>
    </row>
    <row r="5" spans="1:50" x14ac:dyDescent="0.25">
      <c r="A5">
        <v>3</v>
      </c>
      <c r="B5" s="9" t="s">
        <v>255</v>
      </c>
      <c r="C5" s="10" t="s">
        <v>279</v>
      </c>
      <c r="D5" s="10" t="s">
        <v>280</v>
      </c>
      <c r="E5" s="11"/>
      <c r="F5" s="9" t="s">
        <v>279</v>
      </c>
      <c r="G5" s="9" t="s">
        <v>280</v>
      </c>
      <c r="H5" s="9">
        <v>13203</v>
      </c>
      <c r="I5" s="9">
        <v>132</v>
      </c>
      <c r="J5" s="9" t="s">
        <v>56</v>
      </c>
      <c r="K5" s="9" t="s">
        <v>57</v>
      </c>
      <c r="L5" s="9"/>
      <c r="M5" s="9"/>
      <c r="N5" s="9" t="s">
        <v>58</v>
      </c>
      <c r="O5" s="9" t="s">
        <v>253</v>
      </c>
      <c r="P5" s="9" t="s">
        <v>274</v>
      </c>
      <c r="Q5" s="9" t="s">
        <v>139</v>
      </c>
      <c r="R5" s="9" t="s">
        <v>274</v>
      </c>
      <c r="S5" s="9" t="s">
        <v>61</v>
      </c>
      <c r="T5" s="9" t="s">
        <v>58</v>
      </c>
      <c r="U5" s="9" t="s">
        <v>254</v>
      </c>
      <c r="V5" s="9" t="s">
        <v>275</v>
      </c>
      <c r="W5" s="9" t="s">
        <v>64</v>
      </c>
      <c r="X5" s="9"/>
      <c r="Y5" s="9"/>
      <c r="Z5" s="9" t="s">
        <v>133</v>
      </c>
      <c r="AA5" s="9" t="s">
        <v>135</v>
      </c>
      <c r="AB5" s="9" t="s">
        <v>255</v>
      </c>
      <c r="AC5" s="11"/>
      <c r="AD5" s="9"/>
      <c r="AE5" s="9"/>
      <c r="AF5" s="9"/>
      <c r="AG5" s="12" t="s">
        <v>281</v>
      </c>
      <c r="AH5" s="12" t="s">
        <v>281</v>
      </c>
      <c r="AI5" s="22">
        <f t="shared" si="0"/>
        <v>37820000</v>
      </c>
      <c r="AJ5" s="23">
        <f>+AK5*0.6</f>
        <v>186000</v>
      </c>
      <c r="AK5" s="22">
        <v>310000</v>
      </c>
      <c r="AL5" s="15">
        <v>0</v>
      </c>
      <c r="AM5" s="15">
        <v>0</v>
      </c>
      <c r="AN5" s="15">
        <v>0</v>
      </c>
      <c r="AO5" s="15">
        <v>0.05</v>
      </c>
      <c r="AP5" s="15">
        <v>0.05</v>
      </c>
      <c r="AQ5" s="15">
        <v>0.05</v>
      </c>
      <c r="AR5" s="15">
        <v>0.1</v>
      </c>
      <c r="AS5" s="15">
        <v>0.1</v>
      </c>
      <c r="AT5" s="15">
        <v>0.15</v>
      </c>
      <c r="AU5" s="15">
        <v>0.15</v>
      </c>
      <c r="AV5" s="15">
        <v>0.15</v>
      </c>
      <c r="AW5" s="15">
        <v>0.2</v>
      </c>
      <c r="AX5" s="15" t="str">
        <f t="shared" si="1"/>
        <v>Ok</v>
      </c>
    </row>
    <row r="6" spans="1:50" x14ac:dyDescent="0.25">
      <c r="A6">
        <v>4</v>
      </c>
      <c r="B6" s="9" t="s">
        <v>258</v>
      </c>
      <c r="C6" s="10" t="s">
        <v>259</v>
      </c>
      <c r="D6" s="10" t="s">
        <v>260</v>
      </c>
      <c r="E6" s="11"/>
      <c r="F6" s="9" t="s">
        <v>256</v>
      </c>
      <c r="G6" s="9" t="s">
        <v>257</v>
      </c>
      <c r="H6" s="9">
        <v>13203</v>
      </c>
      <c r="I6" s="9">
        <v>132</v>
      </c>
      <c r="J6" s="9" t="s">
        <v>56</v>
      </c>
      <c r="K6" s="9" t="s">
        <v>57</v>
      </c>
      <c r="L6" s="9"/>
      <c r="M6" s="9"/>
      <c r="N6" s="9" t="s">
        <v>58</v>
      </c>
      <c r="O6" s="9" t="s">
        <v>253</v>
      </c>
      <c r="P6" s="9" t="s">
        <v>274</v>
      </c>
      <c r="Q6" s="9" t="s">
        <v>139</v>
      </c>
      <c r="R6" s="9" t="s">
        <v>274</v>
      </c>
      <c r="S6" s="9" t="s">
        <v>61</v>
      </c>
      <c r="T6" s="9" t="s">
        <v>58</v>
      </c>
      <c r="U6" s="9" t="s">
        <v>254</v>
      </c>
      <c r="V6" s="9" t="s">
        <v>275</v>
      </c>
      <c r="W6" s="9" t="s">
        <v>64</v>
      </c>
      <c r="X6" s="9"/>
      <c r="Y6" s="9"/>
      <c r="Z6" s="9" t="s">
        <v>133</v>
      </c>
      <c r="AA6" s="9" t="s">
        <v>135</v>
      </c>
      <c r="AB6" s="9" t="s">
        <v>258</v>
      </c>
      <c r="AC6" s="11"/>
      <c r="AD6" s="9"/>
      <c r="AE6" s="9"/>
      <c r="AF6" s="9"/>
      <c r="AG6" s="12" t="s">
        <v>282</v>
      </c>
      <c r="AH6" s="12" t="s">
        <v>282</v>
      </c>
      <c r="AI6" s="22">
        <f t="shared" si="0"/>
        <v>109800000</v>
      </c>
      <c r="AJ6" s="23">
        <f>+AK6*0.6</f>
        <v>540000</v>
      </c>
      <c r="AK6" s="22">
        <v>900000</v>
      </c>
      <c r="AL6" s="15">
        <v>0.08</v>
      </c>
      <c r="AM6" s="15">
        <v>0.08</v>
      </c>
      <c r="AN6" s="15">
        <v>0.08</v>
      </c>
      <c r="AO6" s="15">
        <v>0.08</v>
      </c>
      <c r="AP6" s="15">
        <v>0.08</v>
      </c>
      <c r="AQ6" s="15">
        <v>0.08</v>
      </c>
      <c r="AR6" s="15">
        <v>0.08</v>
      </c>
      <c r="AS6" s="15">
        <v>0.08</v>
      </c>
      <c r="AT6" s="15">
        <v>0.08</v>
      </c>
      <c r="AU6" s="15">
        <v>0.08</v>
      </c>
      <c r="AV6" s="15">
        <v>0.08</v>
      </c>
      <c r="AW6" s="15">
        <v>0.12</v>
      </c>
      <c r="AX6" s="15" t="str">
        <f t="shared" si="1"/>
        <v>Ok</v>
      </c>
    </row>
    <row r="7" spans="1:50" x14ac:dyDescent="0.25">
      <c r="A7">
        <v>5</v>
      </c>
      <c r="B7" s="9" t="s">
        <v>134</v>
      </c>
      <c r="C7" s="10" t="s">
        <v>528</v>
      </c>
      <c r="D7" s="10" t="s">
        <v>283</v>
      </c>
      <c r="E7" s="11"/>
      <c r="F7" s="9" t="s">
        <v>277</v>
      </c>
      <c r="G7" s="9" t="s">
        <v>283</v>
      </c>
      <c r="H7" s="9">
        <v>13203</v>
      </c>
      <c r="I7" s="9">
        <v>132</v>
      </c>
      <c r="J7" s="9" t="s">
        <v>56</v>
      </c>
      <c r="K7" s="9" t="s">
        <v>57</v>
      </c>
      <c r="L7" s="9"/>
      <c r="M7" s="9"/>
      <c r="N7" s="9" t="s">
        <v>58</v>
      </c>
      <c r="O7" s="9" t="s">
        <v>253</v>
      </c>
      <c r="P7" s="9" t="s">
        <v>274</v>
      </c>
      <c r="Q7" s="9" t="s">
        <v>139</v>
      </c>
      <c r="R7" s="9" t="s">
        <v>274</v>
      </c>
      <c r="S7" s="9" t="s">
        <v>61</v>
      </c>
      <c r="T7" s="9" t="s">
        <v>58</v>
      </c>
      <c r="U7" s="9" t="s">
        <v>254</v>
      </c>
      <c r="V7" s="9" t="s">
        <v>275</v>
      </c>
      <c r="W7" s="9" t="s">
        <v>64</v>
      </c>
      <c r="X7" s="9"/>
      <c r="Y7" s="9"/>
      <c r="Z7" s="9" t="s">
        <v>133</v>
      </c>
      <c r="AA7" s="9" t="s">
        <v>135</v>
      </c>
      <c r="AB7" s="9" t="s">
        <v>134</v>
      </c>
      <c r="AC7" s="11"/>
      <c r="AD7" s="9"/>
      <c r="AE7" s="9"/>
      <c r="AF7" s="9"/>
      <c r="AG7" s="12" t="s">
        <v>284</v>
      </c>
      <c r="AH7" s="12" t="s">
        <v>284</v>
      </c>
      <c r="AI7" s="22">
        <f t="shared" si="0"/>
        <v>32330000</v>
      </c>
      <c r="AJ7" s="23">
        <f>+AK7*0.8</f>
        <v>424000</v>
      </c>
      <c r="AK7" s="22">
        <v>530000</v>
      </c>
      <c r="AL7" s="15">
        <v>0</v>
      </c>
      <c r="AM7" s="15">
        <v>0</v>
      </c>
      <c r="AN7" s="15">
        <v>0</v>
      </c>
      <c r="AO7" s="15">
        <v>0.05</v>
      </c>
      <c r="AP7" s="15">
        <v>0.05</v>
      </c>
      <c r="AQ7" s="15">
        <v>0.05</v>
      </c>
      <c r="AR7" s="15">
        <v>0.1</v>
      </c>
      <c r="AS7" s="15">
        <v>0.1</v>
      </c>
      <c r="AT7" s="15">
        <v>0.15</v>
      </c>
      <c r="AU7" s="15">
        <v>0.15</v>
      </c>
      <c r="AV7" s="15">
        <v>0.15</v>
      </c>
      <c r="AW7" s="15">
        <v>0.2</v>
      </c>
      <c r="AX7" s="15" t="str">
        <f t="shared" si="1"/>
        <v>Ok</v>
      </c>
    </row>
    <row r="8" spans="1:50" x14ac:dyDescent="0.25">
      <c r="A8">
        <v>6</v>
      </c>
      <c r="B8" s="9" t="s">
        <v>136</v>
      </c>
      <c r="C8" s="10" t="s">
        <v>529</v>
      </c>
      <c r="D8" s="10" t="s">
        <v>285</v>
      </c>
      <c r="E8" s="11"/>
      <c r="F8" s="9" t="s">
        <v>277</v>
      </c>
      <c r="G8" s="9" t="s">
        <v>285</v>
      </c>
      <c r="H8" s="9">
        <v>13203</v>
      </c>
      <c r="I8" s="9">
        <v>132</v>
      </c>
      <c r="J8" s="9" t="s">
        <v>56</v>
      </c>
      <c r="K8" s="9" t="s">
        <v>57</v>
      </c>
      <c r="L8" s="9"/>
      <c r="M8" s="9"/>
      <c r="N8" s="9" t="s">
        <v>58</v>
      </c>
      <c r="O8" s="9" t="s">
        <v>253</v>
      </c>
      <c r="P8" s="9" t="s">
        <v>274</v>
      </c>
      <c r="Q8" s="9" t="s">
        <v>139</v>
      </c>
      <c r="R8" s="9" t="s">
        <v>274</v>
      </c>
      <c r="S8" s="9" t="s">
        <v>61</v>
      </c>
      <c r="T8" s="9" t="s">
        <v>58</v>
      </c>
      <c r="U8" s="9" t="s">
        <v>254</v>
      </c>
      <c r="V8" s="9" t="s">
        <v>275</v>
      </c>
      <c r="W8" s="9" t="s">
        <v>64</v>
      </c>
      <c r="X8" s="9"/>
      <c r="Y8" s="9"/>
      <c r="Z8" s="9" t="s">
        <v>133</v>
      </c>
      <c r="AA8" s="9" t="s">
        <v>135</v>
      </c>
      <c r="AB8" s="9" t="s">
        <v>136</v>
      </c>
      <c r="AC8" s="11"/>
      <c r="AD8" s="9"/>
      <c r="AE8" s="9"/>
      <c r="AF8" s="9"/>
      <c r="AG8" s="12" t="s">
        <v>286</v>
      </c>
      <c r="AH8" s="12" t="s">
        <v>286</v>
      </c>
      <c r="AI8" s="22">
        <f t="shared" si="0"/>
        <v>171410000</v>
      </c>
      <c r="AJ8" s="23">
        <f>+AK8*0.8</f>
        <v>2248000</v>
      </c>
      <c r="AK8" s="22">
        <v>2810000</v>
      </c>
      <c r="AL8" s="15">
        <v>0</v>
      </c>
      <c r="AM8" s="15">
        <v>0</v>
      </c>
      <c r="AN8" s="15">
        <v>0</v>
      </c>
      <c r="AO8" s="15">
        <v>0</v>
      </c>
      <c r="AP8" s="15">
        <v>0</v>
      </c>
      <c r="AQ8" s="15">
        <v>0</v>
      </c>
      <c r="AR8" s="15">
        <v>0</v>
      </c>
      <c r="AS8" s="15">
        <v>0.5</v>
      </c>
      <c r="AT8" s="15">
        <v>0</v>
      </c>
      <c r="AU8" s="15">
        <v>0.15</v>
      </c>
      <c r="AV8" s="15">
        <v>0.15</v>
      </c>
      <c r="AW8" s="15">
        <v>0.2</v>
      </c>
      <c r="AX8" s="15" t="str">
        <f t="shared" si="1"/>
        <v>Ok</v>
      </c>
    </row>
    <row r="9" spans="1:50" x14ac:dyDescent="0.25">
      <c r="A9">
        <v>7</v>
      </c>
      <c r="B9" s="9" t="s">
        <v>523</v>
      </c>
      <c r="C9" s="10" t="s">
        <v>267</v>
      </c>
      <c r="D9" s="10" t="s">
        <v>266</v>
      </c>
      <c r="E9" s="11"/>
      <c r="F9" s="9" t="s">
        <v>267</v>
      </c>
      <c r="G9" s="9" t="s">
        <v>266</v>
      </c>
      <c r="H9" s="9">
        <v>13902</v>
      </c>
      <c r="I9" s="9">
        <v>139</v>
      </c>
      <c r="J9" s="9" t="s">
        <v>56</v>
      </c>
      <c r="K9" s="9"/>
      <c r="L9" s="9"/>
      <c r="M9" s="9"/>
      <c r="N9" s="9" t="s">
        <v>58</v>
      </c>
      <c r="O9" s="9" t="s">
        <v>167</v>
      </c>
      <c r="P9" s="9" t="s">
        <v>73</v>
      </c>
      <c r="Q9" s="9" t="s">
        <v>268</v>
      </c>
      <c r="R9" s="9" t="s">
        <v>169</v>
      </c>
      <c r="S9" s="9" t="s">
        <v>61</v>
      </c>
      <c r="T9" s="9" t="s">
        <v>58</v>
      </c>
      <c r="U9" s="9" t="s">
        <v>269</v>
      </c>
      <c r="V9" s="9" t="s">
        <v>513</v>
      </c>
      <c r="W9" s="9" t="s">
        <v>64</v>
      </c>
      <c r="X9" s="9"/>
      <c r="Y9" s="9"/>
      <c r="Z9" s="9" t="s">
        <v>133</v>
      </c>
      <c r="AA9" s="9" t="s">
        <v>66</v>
      </c>
      <c r="AB9" s="9" t="s">
        <v>263</v>
      </c>
      <c r="AC9" s="11"/>
      <c r="AD9" s="9"/>
      <c r="AE9" s="9"/>
      <c r="AF9" s="9"/>
      <c r="AG9" s="12" t="s">
        <v>270</v>
      </c>
      <c r="AH9" s="12" t="s">
        <v>271</v>
      </c>
      <c r="AI9" s="22">
        <f t="shared" ref="AI9" si="2">(AK9-AJ9)*305</f>
        <v>27450000</v>
      </c>
      <c r="AJ9" s="23">
        <v>104000</v>
      </c>
      <c r="AK9" s="22">
        <v>194000</v>
      </c>
      <c r="AL9" s="15">
        <v>0</v>
      </c>
      <c r="AM9" s="15">
        <v>0</v>
      </c>
      <c r="AN9" s="15">
        <v>0</v>
      </c>
      <c r="AO9" s="15">
        <v>0</v>
      </c>
      <c r="AP9" s="15">
        <v>0</v>
      </c>
      <c r="AQ9" s="15">
        <v>0</v>
      </c>
      <c r="AR9" s="15">
        <v>0</v>
      </c>
      <c r="AS9" s="15">
        <v>0</v>
      </c>
      <c r="AT9" s="15">
        <v>0</v>
      </c>
      <c r="AU9" s="15">
        <v>0</v>
      </c>
      <c r="AV9" s="15">
        <v>0</v>
      </c>
      <c r="AW9" s="15">
        <v>1</v>
      </c>
      <c r="AX9" s="15" t="str">
        <f t="shared" ref="AX9" si="3">IF(SUM(AL9:AW9)=1,"Ok","Error")</f>
        <v>Ok</v>
      </c>
    </row>
    <row r="10" spans="1:50" x14ac:dyDescent="0.25">
      <c r="A10">
        <v>8</v>
      </c>
      <c r="B10" s="9" t="s">
        <v>67</v>
      </c>
      <c r="C10" s="10" t="s">
        <v>68</v>
      </c>
      <c r="D10" s="11" t="s">
        <v>69</v>
      </c>
      <c r="E10" s="9"/>
      <c r="F10" s="9" t="s">
        <v>70</v>
      </c>
      <c r="G10" s="9" t="s">
        <v>69</v>
      </c>
      <c r="H10" s="9">
        <v>412002</v>
      </c>
      <c r="I10" s="9">
        <v>4120</v>
      </c>
      <c r="J10" s="9" t="s">
        <v>71</v>
      </c>
      <c r="K10" s="9" t="s">
        <v>57</v>
      </c>
      <c r="L10" s="9"/>
      <c r="M10" s="9"/>
      <c r="N10" s="9" t="s">
        <v>58</v>
      </c>
      <c r="O10" s="9" t="s">
        <v>72</v>
      </c>
      <c r="P10" s="9" t="s">
        <v>73</v>
      </c>
      <c r="Q10" s="9" t="s">
        <v>74</v>
      </c>
      <c r="R10" s="9" t="s">
        <v>75</v>
      </c>
      <c r="S10" s="9" t="s">
        <v>61</v>
      </c>
      <c r="T10" s="9" t="s">
        <v>58</v>
      </c>
      <c r="U10" s="9" t="s">
        <v>76</v>
      </c>
      <c r="V10" s="9" t="s">
        <v>77</v>
      </c>
      <c r="W10" s="9" t="s">
        <v>64</v>
      </c>
      <c r="X10" s="9"/>
      <c r="Y10" s="9"/>
      <c r="Z10" s="9" t="s">
        <v>78</v>
      </c>
      <c r="AA10" s="9" t="s">
        <v>79</v>
      </c>
      <c r="AB10" s="9" t="s">
        <v>67</v>
      </c>
      <c r="AC10" s="11"/>
      <c r="AD10" s="9"/>
      <c r="AE10" s="9"/>
      <c r="AF10" s="9"/>
      <c r="AG10" s="12" t="s">
        <v>287</v>
      </c>
      <c r="AH10" s="12" t="s">
        <v>288</v>
      </c>
      <c r="AI10" s="22">
        <f t="shared" ref="AI10:AI21" si="4">(AK10-AJ10)*305</f>
        <v>46360000</v>
      </c>
      <c r="AJ10" s="23">
        <v>228000</v>
      </c>
      <c r="AK10" s="22">
        <v>380000</v>
      </c>
      <c r="AL10" s="15">
        <v>0</v>
      </c>
      <c r="AM10" s="15">
        <v>0</v>
      </c>
      <c r="AN10" s="15">
        <v>0.15789473684210525</v>
      </c>
      <c r="AO10" s="15">
        <v>0.47368421052631576</v>
      </c>
      <c r="AP10" s="15">
        <v>0.13157894736842105</v>
      </c>
      <c r="AQ10" s="15">
        <v>0.23684210526315788</v>
      </c>
      <c r="AR10" s="15">
        <v>0</v>
      </c>
      <c r="AS10" s="15">
        <v>0</v>
      </c>
      <c r="AT10" s="15">
        <v>0</v>
      </c>
      <c r="AU10" s="15">
        <v>0</v>
      </c>
      <c r="AV10" s="15">
        <v>0</v>
      </c>
      <c r="AW10" s="15">
        <v>0</v>
      </c>
      <c r="AX10" s="15" t="str">
        <f>IF(SUM(AL10:AW10)=100%,"Ok","Error")</f>
        <v>Ok</v>
      </c>
    </row>
    <row r="11" spans="1:50" x14ac:dyDescent="0.25">
      <c r="A11">
        <v>9</v>
      </c>
      <c r="B11" s="9" t="s">
        <v>80</v>
      </c>
      <c r="C11" s="10" t="s">
        <v>81</v>
      </c>
      <c r="D11" s="11" t="s">
        <v>82</v>
      </c>
      <c r="E11" s="9"/>
      <c r="F11" s="9" t="s">
        <v>83</v>
      </c>
      <c r="G11" s="9" t="s">
        <v>84</v>
      </c>
      <c r="H11" s="9">
        <v>13210</v>
      </c>
      <c r="I11" s="9">
        <v>132</v>
      </c>
      <c r="J11" s="9" t="s">
        <v>56</v>
      </c>
      <c r="K11" s="9" t="s">
        <v>57</v>
      </c>
      <c r="L11" s="9"/>
      <c r="M11" s="9"/>
      <c r="N11" s="9" t="s">
        <v>58</v>
      </c>
      <c r="O11" s="9" t="s">
        <v>72</v>
      </c>
      <c r="P11" s="9" t="s">
        <v>73</v>
      </c>
      <c r="Q11" s="9" t="s">
        <v>74</v>
      </c>
      <c r="R11" s="9" t="s">
        <v>75</v>
      </c>
      <c r="S11" s="9" t="s">
        <v>61</v>
      </c>
      <c r="T11" s="9" t="s">
        <v>58</v>
      </c>
      <c r="U11" s="9" t="s">
        <v>76</v>
      </c>
      <c r="V11" s="9" t="s">
        <v>85</v>
      </c>
      <c r="W11" s="9" t="s">
        <v>64</v>
      </c>
      <c r="X11" s="9"/>
      <c r="Y11" s="9"/>
      <c r="Z11" s="9" t="s">
        <v>78</v>
      </c>
      <c r="AA11" s="9" t="s">
        <v>79</v>
      </c>
      <c r="AB11" s="9" t="s">
        <v>80</v>
      </c>
      <c r="AC11" s="11"/>
      <c r="AD11" s="9"/>
      <c r="AE11" s="9"/>
      <c r="AF11" s="9"/>
      <c r="AG11" s="12" t="s">
        <v>289</v>
      </c>
      <c r="AH11" s="12" t="s">
        <v>290</v>
      </c>
      <c r="AI11" s="22">
        <f t="shared" si="4"/>
        <v>48800000</v>
      </c>
      <c r="AJ11" s="23">
        <v>640000</v>
      </c>
      <c r="AK11" s="22">
        <v>800000</v>
      </c>
      <c r="AL11" s="15">
        <v>0</v>
      </c>
      <c r="AM11" s="15">
        <v>0</v>
      </c>
      <c r="AN11" s="15">
        <v>0</v>
      </c>
      <c r="AO11" s="15">
        <v>0</v>
      </c>
      <c r="AP11" s="15">
        <v>0.375</v>
      </c>
      <c r="AQ11" s="15">
        <v>0</v>
      </c>
      <c r="AR11" s="15">
        <v>0</v>
      </c>
      <c r="AS11" s="15">
        <v>0</v>
      </c>
      <c r="AT11" s="15">
        <v>0</v>
      </c>
      <c r="AU11" s="15">
        <v>0.625</v>
      </c>
      <c r="AV11" s="15">
        <v>0</v>
      </c>
      <c r="AW11" s="15">
        <v>0</v>
      </c>
      <c r="AX11" s="15" t="str">
        <f t="shared" ref="AX11:AX21" si="5">IF(SUM(AL11:AW11)=100%,"Ok","Error")</f>
        <v>Ok</v>
      </c>
    </row>
    <row r="12" spans="1:50" x14ac:dyDescent="0.25">
      <c r="A12">
        <v>10</v>
      </c>
      <c r="B12" s="9" t="s">
        <v>86</v>
      </c>
      <c r="C12" s="10" t="s">
        <v>87</v>
      </c>
      <c r="D12" s="11" t="s">
        <v>88</v>
      </c>
      <c r="E12" s="9"/>
      <c r="F12" s="9" t="s">
        <v>89</v>
      </c>
      <c r="G12" s="9" t="s">
        <v>90</v>
      </c>
      <c r="H12" s="9">
        <v>13310</v>
      </c>
      <c r="I12" s="9">
        <v>133</v>
      </c>
      <c r="J12" s="9" t="s">
        <v>91</v>
      </c>
      <c r="K12" s="9" t="s">
        <v>57</v>
      </c>
      <c r="L12" s="9"/>
      <c r="M12" s="9"/>
      <c r="N12" s="9" t="s">
        <v>58</v>
      </c>
      <c r="O12" s="9" t="s">
        <v>72</v>
      </c>
      <c r="P12" s="9" t="s">
        <v>73</v>
      </c>
      <c r="Q12" s="9" t="s">
        <v>74</v>
      </c>
      <c r="R12" s="9" t="s">
        <v>75</v>
      </c>
      <c r="S12" s="9" t="s">
        <v>61</v>
      </c>
      <c r="T12" s="9" t="s">
        <v>58</v>
      </c>
      <c r="U12" s="9" t="s">
        <v>76</v>
      </c>
      <c r="V12" s="9" t="s">
        <v>85</v>
      </c>
      <c r="W12" s="9" t="s">
        <v>64</v>
      </c>
      <c r="X12" s="9"/>
      <c r="Y12" s="9"/>
      <c r="Z12" s="9" t="s">
        <v>78</v>
      </c>
      <c r="AA12" s="9" t="s">
        <v>79</v>
      </c>
      <c r="AB12" s="9" t="s">
        <v>86</v>
      </c>
      <c r="AC12" s="11"/>
      <c r="AD12" s="9"/>
      <c r="AE12" s="9"/>
      <c r="AF12" s="9"/>
      <c r="AG12" s="12" t="s">
        <v>291</v>
      </c>
      <c r="AH12" s="12" t="s">
        <v>292</v>
      </c>
      <c r="AI12" s="22">
        <f t="shared" si="4"/>
        <v>402600000</v>
      </c>
      <c r="AJ12" s="23">
        <v>3080000</v>
      </c>
      <c r="AK12" s="22">
        <v>4400000</v>
      </c>
      <c r="AL12" s="15">
        <v>0</v>
      </c>
      <c r="AM12" s="15">
        <v>0</v>
      </c>
      <c r="AN12" s="15">
        <v>0</v>
      </c>
      <c r="AO12" s="15">
        <v>0</v>
      </c>
      <c r="AP12" s="15">
        <v>0</v>
      </c>
      <c r="AQ12" s="15">
        <v>0</v>
      </c>
      <c r="AR12" s="15">
        <v>0</v>
      </c>
      <c r="AS12" s="15">
        <v>0</v>
      </c>
      <c r="AT12" s="15">
        <v>0</v>
      </c>
      <c r="AU12" s="15">
        <v>0.90909090909090906</v>
      </c>
      <c r="AV12" s="15">
        <v>9.0909090909090912E-2</v>
      </c>
      <c r="AW12" s="15">
        <v>0</v>
      </c>
      <c r="AX12" s="15" t="str">
        <f t="shared" si="5"/>
        <v>Ok</v>
      </c>
    </row>
    <row r="13" spans="1:50" x14ac:dyDescent="0.25">
      <c r="A13">
        <v>11</v>
      </c>
      <c r="B13" s="9" t="s">
        <v>92</v>
      </c>
      <c r="C13" s="10" t="s">
        <v>93</v>
      </c>
      <c r="D13" s="11" t="s">
        <v>94</v>
      </c>
      <c r="E13" s="9"/>
      <c r="F13" s="9" t="s">
        <v>95</v>
      </c>
      <c r="G13" s="9" t="s">
        <v>94</v>
      </c>
      <c r="H13" s="9">
        <v>13401</v>
      </c>
      <c r="I13" s="9">
        <v>134</v>
      </c>
      <c r="J13" s="9" t="s">
        <v>96</v>
      </c>
      <c r="K13" s="9" t="s">
        <v>57</v>
      </c>
      <c r="L13" s="9"/>
      <c r="M13" s="9"/>
      <c r="N13" s="9" t="s">
        <v>58</v>
      </c>
      <c r="O13" s="9" t="s">
        <v>72</v>
      </c>
      <c r="P13" s="9" t="s">
        <v>73</v>
      </c>
      <c r="Q13" s="9" t="s">
        <v>74</v>
      </c>
      <c r="R13" s="9" t="s">
        <v>75</v>
      </c>
      <c r="S13" s="9" t="s">
        <v>61</v>
      </c>
      <c r="T13" s="9" t="s">
        <v>58</v>
      </c>
      <c r="U13" s="9" t="s">
        <v>76</v>
      </c>
      <c r="V13" s="9" t="s">
        <v>97</v>
      </c>
      <c r="W13" s="9" t="s">
        <v>64</v>
      </c>
      <c r="X13" s="9"/>
      <c r="Y13" s="9"/>
      <c r="Z13" s="9" t="s">
        <v>78</v>
      </c>
      <c r="AA13" s="9" t="s">
        <v>79</v>
      </c>
      <c r="AB13" s="9" t="s">
        <v>92</v>
      </c>
      <c r="AC13" s="11"/>
      <c r="AD13" s="9"/>
      <c r="AE13" s="9"/>
      <c r="AF13" s="9"/>
      <c r="AG13" s="12" t="s">
        <v>293</v>
      </c>
      <c r="AH13" s="12" t="s">
        <v>294</v>
      </c>
      <c r="AI13" s="22">
        <f t="shared" si="4"/>
        <v>121928156.94500001</v>
      </c>
      <c r="AJ13" s="23">
        <v>235.55099999999999</v>
      </c>
      <c r="AK13" s="22">
        <v>400000</v>
      </c>
      <c r="AL13" s="15">
        <v>0</v>
      </c>
      <c r="AM13" s="15">
        <v>0</v>
      </c>
      <c r="AN13" s="15">
        <v>0</v>
      </c>
      <c r="AO13" s="15">
        <v>0</v>
      </c>
      <c r="AP13" s="15">
        <v>0</v>
      </c>
      <c r="AQ13" s="15">
        <v>0</v>
      </c>
      <c r="AR13" s="15">
        <v>0</v>
      </c>
      <c r="AS13" s="15">
        <v>0</v>
      </c>
      <c r="AT13" s="15">
        <v>0</v>
      </c>
      <c r="AU13" s="15">
        <v>1</v>
      </c>
      <c r="AV13" s="15">
        <v>0</v>
      </c>
      <c r="AW13" s="15">
        <v>0</v>
      </c>
      <c r="AX13" s="15" t="str">
        <f t="shared" si="5"/>
        <v>Ok</v>
      </c>
    </row>
    <row r="14" spans="1:50" x14ac:dyDescent="0.25">
      <c r="A14">
        <v>12</v>
      </c>
      <c r="B14" s="9" t="s">
        <v>98</v>
      </c>
      <c r="C14" s="10" t="s">
        <v>99</v>
      </c>
      <c r="D14" s="11" t="s">
        <v>100</v>
      </c>
      <c r="E14" s="9"/>
      <c r="F14" s="9" t="s">
        <v>101</v>
      </c>
      <c r="G14" s="9" t="s">
        <v>100</v>
      </c>
      <c r="H14" s="9">
        <v>13210</v>
      </c>
      <c r="I14" s="9">
        <v>132</v>
      </c>
      <c r="J14" s="9" t="s">
        <v>102</v>
      </c>
      <c r="K14" s="9" t="s">
        <v>57</v>
      </c>
      <c r="L14" s="9"/>
      <c r="M14" s="9"/>
      <c r="N14" s="9" t="s">
        <v>58</v>
      </c>
      <c r="O14" s="9" t="s">
        <v>72</v>
      </c>
      <c r="P14" s="9" t="s">
        <v>73</v>
      </c>
      <c r="Q14" s="9" t="s">
        <v>74</v>
      </c>
      <c r="R14" s="9" t="s">
        <v>75</v>
      </c>
      <c r="S14" s="9" t="s">
        <v>61</v>
      </c>
      <c r="T14" s="9" t="s">
        <v>58</v>
      </c>
      <c r="U14" s="9" t="s">
        <v>76</v>
      </c>
      <c r="V14" s="9" t="s">
        <v>103</v>
      </c>
      <c r="W14" s="9" t="s">
        <v>64</v>
      </c>
      <c r="X14" s="9"/>
      <c r="Y14" s="9"/>
      <c r="Z14" s="9" t="s">
        <v>78</v>
      </c>
      <c r="AA14" s="9" t="s">
        <v>79</v>
      </c>
      <c r="AB14" s="9" t="s">
        <v>98</v>
      </c>
      <c r="AC14" s="11"/>
      <c r="AD14" s="9"/>
      <c r="AE14" s="9"/>
      <c r="AF14" s="9"/>
      <c r="AG14" s="12" t="s">
        <v>295</v>
      </c>
      <c r="AH14" s="12" t="s">
        <v>296</v>
      </c>
      <c r="AI14" s="22">
        <f t="shared" si="4"/>
        <v>36935500</v>
      </c>
      <c r="AJ14" s="23">
        <v>8900</v>
      </c>
      <c r="AK14" s="22">
        <v>130000</v>
      </c>
      <c r="AL14" s="15">
        <v>7.0000000000000007E-2</v>
      </c>
      <c r="AM14" s="15">
        <v>0</v>
      </c>
      <c r="AN14" s="15">
        <v>0</v>
      </c>
      <c r="AO14" s="15">
        <v>0.31</v>
      </c>
      <c r="AP14" s="15">
        <v>0</v>
      </c>
      <c r="AQ14" s="15">
        <v>0</v>
      </c>
      <c r="AR14" s="15">
        <v>0</v>
      </c>
      <c r="AS14" s="15">
        <v>0.31</v>
      </c>
      <c r="AT14" s="15">
        <v>0</v>
      </c>
      <c r="AU14" s="15">
        <v>0.31</v>
      </c>
      <c r="AV14" s="15">
        <v>0</v>
      </c>
      <c r="AW14" s="15">
        <v>0</v>
      </c>
      <c r="AX14" s="15" t="str">
        <f t="shared" si="5"/>
        <v>Ok</v>
      </c>
    </row>
    <row r="15" spans="1:50" x14ac:dyDescent="0.25">
      <c r="A15">
        <v>13</v>
      </c>
      <c r="B15" s="9" t="s">
        <v>104</v>
      </c>
      <c r="C15" s="10" t="s">
        <v>105</v>
      </c>
      <c r="D15" s="11" t="s">
        <v>106</v>
      </c>
      <c r="E15" s="9"/>
      <c r="F15" s="9" t="s">
        <v>107</v>
      </c>
      <c r="G15" s="9" t="s">
        <v>108</v>
      </c>
      <c r="H15" s="9">
        <v>13204</v>
      </c>
      <c r="I15" s="9">
        <v>132</v>
      </c>
      <c r="J15" s="9" t="s">
        <v>56</v>
      </c>
      <c r="K15" s="9" t="s">
        <v>57</v>
      </c>
      <c r="L15" s="9"/>
      <c r="M15" s="9"/>
      <c r="N15" s="9" t="s">
        <v>58</v>
      </c>
      <c r="O15" s="9" t="s">
        <v>72</v>
      </c>
      <c r="P15" s="9" t="s">
        <v>73</v>
      </c>
      <c r="Q15" s="9" t="s">
        <v>74</v>
      </c>
      <c r="R15" s="9" t="s">
        <v>75</v>
      </c>
      <c r="S15" s="9" t="s">
        <v>61</v>
      </c>
      <c r="T15" s="9" t="s">
        <v>58</v>
      </c>
      <c r="U15" s="9" t="s">
        <v>76</v>
      </c>
      <c r="V15" s="9" t="s">
        <v>85</v>
      </c>
      <c r="W15" s="9" t="s">
        <v>64</v>
      </c>
      <c r="X15" s="9"/>
      <c r="Y15" s="9"/>
      <c r="Z15" s="9" t="s">
        <v>78</v>
      </c>
      <c r="AA15" s="9" t="s">
        <v>79</v>
      </c>
      <c r="AB15" s="9" t="s">
        <v>104</v>
      </c>
      <c r="AC15" s="11"/>
      <c r="AD15" s="9"/>
      <c r="AE15" s="9"/>
      <c r="AF15" s="9"/>
      <c r="AG15" s="12" t="s">
        <v>297</v>
      </c>
      <c r="AH15" s="12" t="s">
        <v>297</v>
      </c>
      <c r="AI15" s="22">
        <f t="shared" si="4"/>
        <v>75945000</v>
      </c>
      <c r="AJ15" s="23">
        <v>581000</v>
      </c>
      <c r="AK15" s="22">
        <v>830000</v>
      </c>
      <c r="AL15" s="15">
        <v>0</v>
      </c>
      <c r="AM15" s="15">
        <v>0</v>
      </c>
      <c r="AN15" s="15">
        <v>3.614457831325301E-2</v>
      </c>
      <c r="AO15" s="15">
        <v>0.30120481927710846</v>
      </c>
      <c r="AP15" s="15">
        <v>6.0240963855421686E-2</v>
      </c>
      <c r="AQ15" s="15">
        <v>0.12048192771084337</v>
      </c>
      <c r="AR15" s="15">
        <v>6.0240963855421686E-2</v>
      </c>
      <c r="AS15" s="15">
        <v>6.0240963855421686E-2</v>
      </c>
      <c r="AT15" s="15">
        <v>6.0240963855421686E-2</v>
      </c>
      <c r="AU15" s="15">
        <v>0.30120481927710846</v>
      </c>
      <c r="AV15" s="15">
        <v>0</v>
      </c>
      <c r="AW15" s="15">
        <v>0</v>
      </c>
      <c r="AX15" s="15" t="str">
        <f t="shared" si="5"/>
        <v>Ok</v>
      </c>
    </row>
    <row r="16" spans="1:50" x14ac:dyDescent="0.25">
      <c r="A16">
        <v>14</v>
      </c>
      <c r="B16" s="9" t="s">
        <v>109</v>
      </c>
      <c r="C16" s="10" t="s">
        <v>110</v>
      </c>
      <c r="D16" s="11" t="s">
        <v>111</v>
      </c>
      <c r="E16" s="9"/>
      <c r="F16" s="9" t="s">
        <v>112</v>
      </c>
      <c r="G16" s="9" t="s">
        <v>111</v>
      </c>
      <c r="H16" s="9">
        <v>13310</v>
      </c>
      <c r="I16" s="9">
        <v>133</v>
      </c>
      <c r="J16" s="9" t="s">
        <v>91</v>
      </c>
      <c r="K16" s="9" t="s">
        <v>57</v>
      </c>
      <c r="L16" s="9"/>
      <c r="M16" s="9"/>
      <c r="N16" s="9" t="s">
        <v>58</v>
      </c>
      <c r="O16" s="9" t="s">
        <v>72</v>
      </c>
      <c r="P16" s="9" t="s">
        <v>73</v>
      </c>
      <c r="Q16" s="9" t="s">
        <v>74</v>
      </c>
      <c r="R16" s="9" t="s">
        <v>75</v>
      </c>
      <c r="S16" s="9" t="s">
        <v>61</v>
      </c>
      <c r="T16" s="9" t="s">
        <v>58</v>
      </c>
      <c r="U16" s="9" t="s">
        <v>76</v>
      </c>
      <c r="V16" s="9" t="s">
        <v>113</v>
      </c>
      <c r="W16" s="9" t="s">
        <v>64</v>
      </c>
      <c r="X16" s="9"/>
      <c r="Y16" s="9"/>
      <c r="Z16" s="9" t="s">
        <v>78</v>
      </c>
      <c r="AA16" s="9" t="s">
        <v>114</v>
      </c>
      <c r="AB16" s="9" t="s">
        <v>109</v>
      </c>
      <c r="AC16" s="11"/>
      <c r="AD16" s="9"/>
      <c r="AE16" s="9"/>
      <c r="AF16" s="9"/>
      <c r="AG16" s="12" t="s">
        <v>298</v>
      </c>
      <c r="AH16" s="12" t="s">
        <v>298</v>
      </c>
      <c r="AI16" s="22">
        <f t="shared" si="4"/>
        <v>4880000</v>
      </c>
      <c r="AJ16" s="23">
        <v>64000</v>
      </c>
      <c r="AK16" s="22">
        <v>80000</v>
      </c>
      <c r="AL16" s="15">
        <v>0</v>
      </c>
      <c r="AM16" s="15">
        <v>0</v>
      </c>
      <c r="AN16" s="15">
        <v>0</v>
      </c>
      <c r="AO16" s="15">
        <v>0</v>
      </c>
      <c r="AP16" s="15">
        <v>0</v>
      </c>
      <c r="AQ16" s="15">
        <v>0</v>
      </c>
      <c r="AR16" s="15">
        <v>0</v>
      </c>
      <c r="AS16" s="15">
        <v>0</v>
      </c>
      <c r="AT16" s="15">
        <v>1</v>
      </c>
      <c r="AU16" s="15">
        <v>0</v>
      </c>
      <c r="AV16" s="15">
        <v>0</v>
      </c>
      <c r="AW16" s="15">
        <v>0</v>
      </c>
      <c r="AX16" s="15" t="str">
        <f t="shared" si="5"/>
        <v>Ok</v>
      </c>
    </row>
    <row r="17" spans="1:50" x14ac:dyDescent="0.25">
      <c r="A17">
        <v>15</v>
      </c>
      <c r="B17" s="9" t="s">
        <v>115</v>
      </c>
      <c r="C17" s="10" t="s">
        <v>116</v>
      </c>
      <c r="D17" s="11" t="s">
        <v>117</v>
      </c>
      <c r="E17" s="9"/>
      <c r="F17" s="9" t="s">
        <v>118</v>
      </c>
      <c r="G17" s="9" t="s">
        <v>117</v>
      </c>
      <c r="H17" s="9">
        <v>413001</v>
      </c>
      <c r="I17" s="9">
        <v>4130</v>
      </c>
      <c r="J17" s="9" t="s">
        <v>71</v>
      </c>
      <c r="K17" s="9" t="s">
        <v>57</v>
      </c>
      <c r="L17" s="9"/>
      <c r="M17" s="9"/>
      <c r="N17" s="9" t="s">
        <v>58</v>
      </c>
      <c r="O17" s="9" t="s">
        <v>72</v>
      </c>
      <c r="P17" s="9" t="s">
        <v>73</v>
      </c>
      <c r="Q17" s="9" t="s">
        <v>74</v>
      </c>
      <c r="R17" s="9" t="s">
        <v>75</v>
      </c>
      <c r="S17" s="9" t="s">
        <v>61</v>
      </c>
      <c r="T17" s="9" t="s">
        <v>58</v>
      </c>
      <c r="U17" s="9" t="s">
        <v>76</v>
      </c>
      <c r="V17" s="9" t="s">
        <v>77</v>
      </c>
      <c r="W17" s="9" t="s">
        <v>64</v>
      </c>
      <c r="X17" s="9"/>
      <c r="Y17" s="9"/>
      <c r="Z17" s="9" t="s">
        <v>78</v>
      </c>
      <c r="AA17" s="9" t="s">
        <v>114</v>
      </c>
      <c r="AB17" s="9" t="s">
        <v>115</v>
      </c>
      <c r="AC17" s="11"/>
      <c r="AD17" s="9"/>
      <c r="AE17" s="9"/>
      <c r="AF17" s="9"/>
      <c r="AG17" s="12" t="s">
        <v>299</v>
      </c>
      <c r="AH17" s="12" t="s">
        <v>299</v>
      </c>
      <c r="AI17" s="22">
        <f t="shared" si="4"/>
        <v>25620000</v>
      </c>
      <c r="AJ17" s="23">
        <v>126000</v>
      </c>
      <c r="AK17" s="22">
        <v>210000</v>
      </c>
      <c r="AL17" s="15">
        <v>0</v>
      </c>
      <c r="AM17" s="15">
        <v>0</v>
      </c>
      <c r="AN17" s="15">
        <v>0.5714285714285714</v>
      </c>
      <c r="AO17" s="15">
        <v>0</v>
      </c>
      <c r="AP17" s="15">
        <v>0</v>
      </c>
      <c r="AQ17" s="15">
        <v>0</v>
      </c>
      <c r="AR17" s="15">
        <v>0</v>
      </c>
      <c r="AS17" s="15">
        <v>0</v>
      </c>
      <c r="AT17" s="15">
        <v>0</v>
      </c>
      <c r="AU17" s="15">
        <v>0.42857142857142855</v>
      </c>
      <c r="AV17" s="15">
        <v>0</v>
      </c>
      <c r="AW17" s="15">
        <v>0</v>
      </c>
      <c r="AX17" s="15" t="str">
        <f t="shared" si="5"/>
        <v>Ok</v>
      </c>
    </row>
    <row r="18" spans="1:50" x14ac:dyDescent="0.25">
      <c r="A18">
        <v>16</v>
      </c>
      <c r="B18" s="9" t="s">
        <v>119</v>
      </c>
      <c r="C18" s="10" t="s">
        <v>120</v>
      </c>
      <c r="D18" s="11" t="s">
        <v>121</v>
      </c>
      <c r="E18" s="9"/>
      <c r="F18" s="9" t="s">
        <v>122</v>
      </c>
      <c r="G18" s="9" t="s">
        <v>121</v>
      </c>
      <c r="H18" s="9">
        <v>13210</v>
      </c>
      <c r="I18" s="9">
        <v>132</v>
      </c>
      <c r="J18" s="9" t="s">
        <v>56</v>
      </c>
      <c r="K18" s="9" t="s">
        <v>57</v>
      </c>
      <c r="L18" s="9"/>
      <c r="M18" s="9"/>
      <c r="N18" s="9" t="s">
        <v>58</v>
      </c>
      <c r="O18" s="9" t="s">
        <v>72</v>
      </c>
      <c r="P18" s="9" t="s">
        <v>73</v>
      </c>
      <c r="Q18" s="9" t="s">
        <v>74</v>
      </c>
      <c r="R18" s="9" t="s">
        <v>75</v>
      </c>
      <c r="S18" s="9" t="s">
        <v>61</v>
      </c>
      <c r="T18" s="9" t="s">
        <v>58</v>
      </c>
      <c r="U18" s="9" t="s">
        <v>76</v>
      </c>
      <c r="V18" s="9" t="s">
        <v>113</v>
      </c>
      <c r="W18" s="9" t="s">
        <v>64</v>
      </c>
      <c r="X18" s="9"/>
      <c r="Y18" s="9"/>
      <c r="Z18" s="9" t="s">
        <v>78</v>
      </c>
      <c r="AA18" s="9" t="s">
        <v>114</v>
      </c>
      <c r="AB18" s="9" t="s">
        <v>119</v>
      </c>
      <c r="AC18" s="11"/>
      <c r="AD18" s="9"/>
      <c r="AE18" s="9"/>
      <c r="AF18" s="9"/>
      <c r="AG18" s="12" t="s">
        <v>300</v>
      </c>
      <c r="AH18" s="12" t="s">
        <v>300</v>
      </c>
      <c r="AI18" s="22">
        <f t="shared" si="4"/>
        <v>29280000</v>
      </c>
      <c r="AJ18" s="23">
        <v>384000</v>
      </c>
      <c r="AK18" s="22">
        <v>480000</v>
      </c>
      <c r="AL18" s="15">
        <v>0</v>
      </c>
      <c r="AM18" s="15">
        <v>0</v>
      </c>
      <c r="AN18" s="15">
        <v>0</v>
      </c>
      <c r="AO18" s="15">
        <v>0</v>
      </c>
      <c r="AP18" s="15">
        <v>0</v>
      </c>
      <c r="AQ18" s="15">
        <v>0.16666666666666666</v>
      </c>
      <c r="AR18" s="15">
        <v>0.41666666666666669</v>
      </c>
      <c r="AS18" s="15">
        <v>0</v>
      </c>
      <c r="AT18" s="15">
        <v>0.41666666666666669</v>
      </c>
      <c r="AU18" s="15">
        <v>0</v>
      </c>
      <c r="AV18" s="15">
        <v>0</v>
      </c>
      <c r="AW18" s="15">
        <v>0</v>
      </c>
      <c r="AX18" s="15" t="str">
        <f t="shared" si="5"/>
        <v>Ok</v>
      </c>
    </row>
    <row r="19" spans="1:50" x14ac:dyDescent="0.25">
      <c r="A19">
        <v>17</v>
      </c>
      <c r="B19" s="9" t="s">
        <v>123</v>
      </c>
      <c r="C19" s="10" t="s">
        <v>124</v>
      </c>
      <c r="D19" s="11" t="s">
        <v>125</v>
      </c>
      <c r="E19" s="9"/>
      <c r="F19" s="9" t="s">
        <v>126</v>
      </c>
      <c r="G19" s="9" t="s">
        <v>127</v>
      </c>
      <c r="H19" s="9">
        <v>13210</v>
      </c>
      <c r="I19" s="9">
        <v>132</v>
      </c>
      <c r="J19" s="9" t="s">
        <v>56</v>
      </c>
      <c r="K19" s="9" t="s">
        <v>57</v>
      </c>
      <c r="L19" s="9"/>
      <c r="M19" s="9"/>
      <c r="N19" s="9" t="s">
        <v>58</v>
      </c>
      <c r="O19" s="9" t="s">
        <v>72</v>
      </c>
      <c r="P19" s="9" t="s">
        <v>73</v>
      </c>
      <c r="Q19" s="9" t="s">
        <v>74</v>
      </c>
      <c r="R19" s="9" t="s">
        <v>75</v>
      </c>
      <c r="S19" s="9" t="s">
        <v>61</v>
      </c>
      <c r="T19" s="9" t="s">
        <v>58</v>
      </c>
      <c r="U19" s="9" t="s">
        <v>76</v>
      </c>
      <c r="V19" s="9" t="s">
        <v>103</v>
      </c>
      <c r="W19" s="9" t="s">
        <v>64</v>
      </c>
      <c r="X19" s="9"/>
      <c r="Y19" s="9"/>
      <c r="Z19" s="9" t="s">
        <v>78</v>
      </c>
      <c r="AA19" s="9" t="s">
        <v>114</v>
      </c>
      <c r="AB19" s="9" t="s">
        <v>123</v>
      </c>
      <c r="AC19" s="11"/>
      <c r="AD19" s="9"/>
      <c r="AE19" s="9"/>
      <c r="AF19" s="9"/>
      <c r="AG19" s="12" t="s">
        <v>301</v>
      </c>
      <c r="AH19" s="12" t="s">
        <v>302</v>
      </c>
      <c r="AI19" s="22">
        <f t="shared" si="4"/>
        <v>46085500</v>
      </c>
      <c r="AJ19" s="23">
        <v>8900</v>
      </c>
      <c r="AK19" s="22">
        <v>160000</v>
      </c>
      <c r="AL19" s="15">
        <v>6.1249999999999999E-2</v>
      </c>
      <c r="AM19" s="15">
        <v>0</v>
      </c>
      <c r="AN19" s="15">
        <v>0</v>
      </c>
      <c r="AO19" s="15">
        <v>0.31</v>
      </c>
      <c r="AP19" s="15">
        <v>0</v>
      </c>
      <c r="AQ19" s="15">
        <v>0</v>
      </c>
      <c r="AR19" s="15">
        <v>0</v>
      </c>
      <c r="AS19" s="15">
        <v>0.31</v>
      </c>
      <c r="AT19" s="15">
        <v>0</v>
      </c>
      <c r="AU19" s="15">
        <v>0.31874999999999998</v>
      </c>
      <c r="AV19" s="15">
        <v>0</v>
      </c>
      <c r="AW19" s="15">
        <v>0</v>
      </c>
      <c r="AX19" s="15" t="str">
        <f t="shared" si="5"/>
        <v>Ok</v>
      </c>
    </row>
    <row r="20" spans="1:50" x14ac:dyDescent="0.25">
      <c r="A20">
        <v>18</v>
      </c>
      <c r="B20" s="9" t="s">
        <v>128</v>
      </c>
      <c r="C20" s="10" t="s">
        <v>129</v>
      </c>
      <c r="D20" s="11" t="s">
        <v>130</v>
      </c>
      <c r="E20" s="9"/>
      <c r="F20" s="9" t="s">
        <v>131</v>
      </c>
      <c r="G20" s="9" t="s">
        <v>130</v>
      </c>
      <c r="H20" s="9">
        <v>13401</v>
      </c>
      <c r="I20" s="9">
        <v>134</v>
      </c>
      <c r="J20" s="9" t="s">
        <v>96</v>
      </c>
      <c r="K20" s="9" t="s">
        <v>57</v>
      </c>
      <c r="L20" s="9"/>
      <c r="M20" s="9"/>
      <c r="N20" s="9" t="s">
        <v>58</v>
      </c>
      <c r="O20" s="9" t="s">
        <v>72</v>
      </c>
      <c r="P20" s="9" t="s">
        <v>73</v>
      </c>
      <c r="Q20" s="9" t="s">
        <v>74</v>
      </c>
      <c r="R20" s="9" t="s">
        <v>75</v>
      </c>
      <c r="S20" s="9" t="s">
        <v>61</v>
      </c>
      <c r="T20" s="9" t="s">
        <v>58</v>
      </c>
      <c r="U20" s="9" t="s">
        <v>76</v>
      </c>
      <c r="V20" s="9" t="s">
        <v>97</v>
      </c>
      <c r="W20" s="9" t="s">
        <v>64</v>
      </c>
      <c r="X20" s="9"/>
      <c r="Y20" s="9"/>
      <c r="Z20" s="9" t="s">
        <v>78</v>
      </c>
      <c r="AA20" s="9" t="s">
        <v>114</v>
      </c>
      <c r="AB20" s="9" t="s">
        <v>128</v>
      </c>
      <c r="AC20" s="11"/>
      <c r="AD20" s="9"/>
      <c r="AE20" s="9"/>
      <c r="AF20" s="9"/>
      <c r="AG20" s="12" t="s">
        <v>303</v>
      </c>
      <c r="AH20" s="12" t="s">
        <v>303</v>
      </c>
      <c r="AI20" s="22">
        <f t="shared" si="4"/>
        <v>40125633.164999999</v>
      </c>
      <c r="AJ20" s="23">
        <v>188440.54699999999</v>
      </c>
      <c r="AK20" s="22">
        <v>320000</v>
      </c>
      <c r="AL20" s="15">
        <v>0</v>
      </c>
      <c r="AM20" s="15">
        <v>0</v>
      </c>
      <c r="AN20" s="15">
        <v>0</v>
      </c>
      <c r="AO20" s="15">
        <v>0</v>
      </c>
      <c r="AP20" s="15">
        <v>0</v>
      </c>
      <c r="AQ20" s="15">
        <v>0</v>
      </c>
      <c r="AR20" s="15">
        <v>0</v>
      </c>
      <c r="AS20" s="15">
        <v>0</v>
      </c>
      <c r="AT20" s="15">
        <v>0</v>
      </c>
      <c r="AU20" s="15">
        <v>1</v>
      </c>
      <c r="AV20" s="15">
        <v>0</v>
      </c>
      <c r="AW20" s="15">
        <v>0</v>
      </c>
      <c r="AX20" s="15" t="str">
        <f t="shared" si="5"/>
        <v>Ok</v>
      </c>
    </row>
    <row r="21" spans="1:50" x14ac:dyDescent="0.25">
      <c r="A21">
        <v>19</v>
      </c>
      <c r="B21" s="9" t="s">
        <v>132</v>
      </c>
      <c r="C21" s="10" t="s">
        <v>304</v>
      </c>
      <c r="D21" s="11" t="s">
        <v>305</v>
      </c>
      <c r="E21" s="9"/>
      <c r="F21" s="9" t="s">
        <v>306</v>
      </c>
      <c r="G21" s="9" t="s">
        <v>305</v>
      </c>
      <c r="H21" s="9">
        <v>13210</v>
      </c>
      <c r="I21" s="9">
        <v>132</v>
      </c>
      <c r="J21" s="9" t="s">
        <v>307</v>
      </c>
      <c r="K21" s="9" t="s">
        <v>57</v>
      </c>
      <c r="L21" s="9"/>
      <c r="M21" s="9"/>
      <c r="N21" s="9" t="s">
        <v>58</v>
      </c>
      <c r="O21" s="9" t="s">
        <v>72</v>
      </c>
      <c r="P21" s="9" t="s">
        <v>73</v>
      </c>
      <c r="Q21" s="9" t="s">
        <v>74</v>
      </c>
      <c r="R21" s="9" t="s">
        <v>75</v>
      </c>
      <c r="S21" s="9" t="s">
        <v>61</v>
      </c>
      <c r="T21" s="9" t="s">
        <v>58</v>
      </c>
      <c r="U21" s="9" t="s">
        <v>76</v>
      </c>
      <c r="V21" s="9" t="s">
        <v>308</v>
      </c>
      <c r="W21" s="9" t="s">
        <v>64</v>
      </c>
      <c r="X21" s="9"/>
      <c r="Y21" s="9"/>
      <c r="Z21" s="9" t="s">
        <v>78</v>
      </c>
      <c r="AA21" s="9" t="s">
        <v>79</v>
      </c>
      <c r="AB21" s="9" t="s">
        <v>132</v>
      </c>
      <c r="AC21" s="11"/>
      <c r="AD21" s="9"/>
      <c r="AE21" s="9"/>
      <c r="AF21" s="9"/>
      <c r="AG21" s="12" t="s">
        <v>309</v>
      </c>
      <c r="AH21" s="12" t="s">
        <v>309</v>
      </c>
      <c r="AI21" s="22">
        <f t="shared" si="4"/>
        <v>39345000</v>
      </c>
      <c r="AJ21" s="23">
        <v>301000</v>
      </c>
      <c r="AK21" s="22">
        <v>430000</v>
      </c>
      <c r="AL21" s="15">
        <v>0</v>
      </c>
      <c r="AM21" s="15">
        <v>0</v>
      </c>
      <c r="AN21" s="15">
        <v>0</v>
      </c>
      <c r="AO21" s="15">
        <v>0.52325581395348841</v>
      </c>
      <c r="AP21" s="15">
        <v>0</v>
      </c>
      <c r="AQ21" s="15">
        <v>0.40697674418604651</v>
      </c>
      <c r="AR21" s="15">
        <v>0</v>
      </c>
      <c r="AS21" s="15">
        <v>6.9767441860465115E-2</v>
      </c>
      <c r="AT21" s="15">
        <v>0</v>
      </c>
      <c r="AU21" s="15">
        <v>0</v>
      </c>
      <c r="AV21" s="15">
        <v>0</v>
      </c>
      <c r="AW21" s="15">
        <v>0</v>
      </c>
      <c r="AX21" s="15" t="str">
        <f t="shared" si="5"/>
        <v>Ok</v>
      </c>
    </row>
    <row r="22" spans="1:50" x14ac:dyDescent="0.25">
      <c r="A22">
        <v>20</v>
      </c>
      <c r="B22" s="9" t="s">
        <v>247</v>
      </c>
      <c r="C22" s="10" t="s">
        <v>310</v>
      </c>
      <c r="D22" s="10" t="s">
        <v>311</v>
      </c>
      <c r="E22" s="11"/>
      <c r="F22" s="9" t="s">
        <v>310</v>
      </c>
      <c r="G22" s="9" t="s">
        <v>311</v>
      </c>
      <c r="H22" s="9"/>
      <c r="I22" s="9"/>
      <c r="J22" s="9"/>
      <c r="K22" s="9"/>
      <c r="L22" s="9"/>
      <c r="M22" s="9"/>
      <c r="N22" s="9" t="s">
        <v>58</v>
      </c>
      <c r="O22" s="9" t="s">
        <v>202</v>
      </c>
      <c r="P22" s="9" t="s">
        <v>144</v>
      </c>
      <c r="Q22" s="9" t="s">
        <v>139</v>
      </c>
      <c r="R22" s="9" t="s">
        <v>144</v>
      </c>
      <c r="S22" s="9" t="s">
        <v>61</v>
      </c>
      <c r="T22" s="9" t="s">
        <v>58</v>
      </c>
      <c r="U22" s="9" t="s">
        <v>265</v>
      </c>
      <c r="V22" s="9" t="s">
        <v>514</v>
      </c>
      <c r="W22" s="9" t="s">
        <v>64</v>
      </c>
      <c r="X22" s="9"/>
      <c r="Y22" s="9"/>
      <c r="Z22" s="9" t="s">
        <v>312</v>
      </c>
      <c r="AA22" s="9" t="s">
        <v>66</v>
      </c>
      <c r="AB22" s="9" t="s">
        <v>247</v>
      </c>
      <c r="AC22" s="11"/>
      <c r="AD22" s="9"/>
      <c r="AE22" s="9"/>
      <c r="AF22" s="9"/>
      <c r="AG22" s="12" t="s">
        <v>313</v>
      </c>
      <c r="AH22" s="12"/>
      <c r="AI22" s="22">
        <v>67100000</v>
      </c>
      <c r="AJ22" s="23">
        <v>330000</v>
      </c>
      <c r="AK22" s="22">
        <v>550000</v>
      </c>
      <c r="AL22" s="15">
        <v>0</v>
      </c>
      <c r="AM22" s="15">
        <v>0</v>
      </c>
      <c r="AN22" s="15">
        <v>0.1</v>
      </c>
      <c r="AO22" s="15">
        <v>0.1</v>
      </c>
      <c r="AP22" s="15">
        <v>0.2</v>
      </c>
      <c r="AQ22" s="15">
        <v>0.2</v>
      </c>
      <c r="AR22" s="15">
        <v>0.2</v>
      </c>
      <c r="AS22" s="15">
        <v>0.1</v>
      </c>
      <c r="AT22" s="15">
        <v>0.1</v>
      </c>
      <c r="AU22" s="15">
        <v>0</v>
      </c>
      <c r="AV22" s="15">
        <v>0</v>
      </c>
      <c r="AW22" s="15">
        <v>0</v>
      </c>
      <c r="AX22" s="15" t="s">
        <v>314</v>
      </c>
    </row>
    <row r="23" spans="1:50" x14ac:dyDescent="0.25">
      <c r="A23">
        <v>21</v>
      </c>
      <c r="B23" s="9" t="s">
        <v>248</v>
      </c>
      <c r="C23" s="10" t="s">
        <v>315</v>
      </c>
      <c r="D23" s="10" t="s">
        <v>316</v>
      </c>
      <c r="E23" s="11"/>
      <c r="F23" s="9" t="s">
        <v>315</v>
      </c>
      <c r="G23" s="9" t="s">
        <v>316</v>
      </c>
      <c r="H23" s="9"/>
      <c r="I23" s="9"/>
      <c r="J23" s="9"/>
      <c r="K23" s="9"/>
      <c r="L23" s="9"/>
      <c r="M23" s="9"/>
      <c r="N23" s="9" t="s">
        <v>58</v>
      </c>
      <c r="O23" s="9" t="s">
        <v>202</v>
      </c>
      <c r="P23" s="9" t="s">
        <v>144</v>
      </c>
      <c r="Q23" s="9" t="s">
        <v>139</v>
      </c>
      <c r="R23" s="9" t="s">
        <v>144</v>
      </c>
      <c r="S23" s="9" t="s">
        <v>61</v>
      </c>
      <c r="T23" s="9" t="s">
        <v>58</v>
      </c>
      <c r="U23" s="9" t="s">
        <v>265</v>
      </c>
      <c r="V23" s="9" t="s">
        <v>515</v>
      </c>
      <c r="W23" s="9" t="s">
        <v>64</v>
      </c>
      <c r="X23" s="9"/>
      <c r="Y23" s="9"/>
      <c r="Z23" s="9" t="s">
        <v>312</v>
      </c>
      <c r="AA23" s="9" t="s">
        <v>66</v>
      </c>
      <c r="AB23" s="9" t="s">
        <v>248</v>
      </c>
      <c r="AC23" s="11"/>
      <c r="AD23" s="9"/>
      <c r="AE23" s="9"/>
      <c r="AF23" s="9"/>
      <c r="AG23" s="12" t="s">
        <v>317</v>
      </c>
      <c r="AH23" s="12"/>
      <c r="AI23" s="22">
        <v>61000000</v>
      </c>
      <c r="AJ23" s="23">
        <v>100000</v>
      </c>
      <c r="AK23" s="22">
        <v>300000</v>
      </c>
      <c r="AL23" s="15">
        <v>0</v>
      </c>
      <c r="AM23" s="15">
        <v>0</v>
      </c>
      <c r="AN23" s="15">
        <v>0.1</v>
      </c>
      <c r="AO23" s="15">
        <v>0.1</v>
      </c>
      <c r="AP23" s="15">
        <v>0.2</v>
      </c>
      <c r="AQ23" s="15">
        <v>0.2</v>
      </c>
      <c r="AR23" s="15">
        <v>0.2</v>
      </c>
      <c r="AS23" s="15">
        <v>0.1</v>
      </c>
      <c r="AT23" s="15">
        <v>0.1</v>
      </c>
      <c r="AU23" s="15">
        <v>0</v>
      </c>
      <c r="AV23" s="15">
        <v>0</v>
      </c>
      <c r="AW23" s="15">
        <v>0</v>
      </c>
      <c r="AX23" s="15" t="s">
        <v>314</v>
      </c>
    </row>
    <row r="24" spans="1:50" x14ac:dyDescent="0.25">
      <c r="A24">
        <v>22</v>
      </c>
      <c r="B24" s="9" t="s">
        <v>249</v>
      </c>
      <c r="C24" s="10" t="s">
        <v>318</v>
      </c>
      <c r="D24" s="10" t="s">
        <v>319</v>
      </c>
      <c r="E24" s="11"/>
      <c r="F24" s="9" t="s">
        <v>318</v>
      </c>
      <c r="G24" s="9" t="s">
        <v>319</v>
      </c>
      <c r="H24" s="9"/>
      <c r="I24" s="9"/>
      <c r="J24" s="9"/>
      <c r="K24" s="9"/>
      <c r="L24" s="9"/>
      <c r="M24" s="9"/>
      <c r="N24" s="9" t="s">
        <v>58</v>
      </c>
      <c r="O24" s="9" t="s">
        <v>202</v>
      </c>
      <c r="P24" s="9" t="s">
        <v>144</v>
      </c>
      <c r="Q24" s="9" t="s">
        <v>139</v>
      </c>
      <c r="R24" s="9" t="s">
        <v>144</v>
      </c>
      <c r="S24" s="9" t="s">
        <v>61</v>
      </c>
      <c r="T24" s="9" t="s">
        <v>58</v>
      </c>
      <c r="U24" s="9" t="s">
        <v>265</v>
      </c>
      <c r="V24" s="9" t="s">
        <v>516</v>
      </c>
      <c r="W24" s="9" t="s">
        <v>64</v>
      </c>
      <c r="X24" s="9"/>
      <c r="Y24" s="9"/>
      <c r="Z24" s="9" t="s">
        <v>312</v>
      </c>
      <c r="AA24" s="9" t="s">
        <v>66</v>
      </c>
      <c r="AB24" s="9" t="s">
        <v>249</v>
      </c>
      <c r="AC24" s="11"/>
      <c r="AD24" s="9"/>
      <c r="AE24" s="9"/>
      <c r="AF24" s="9"/>
      <c r="AG24" s="12" t="s">
        <v>320</v>
      </c>
      <c r="AH24" s="12" t="s">
        <v>320</v>
      </c>
      <c r="AI24" s="22">
        <v>32940000</v>
      </c>
      <c r="AJ24" s="23">
        <v>162000</v>
      </c>
      <c r="AK24" s="22">
        <v>270000</v>
      </c>
      <c r="AL24" s="15">
        <v>0</v>
      </c>
      <c r="AM24" s="15">
        <v>0</v>
      </c>
      <c r="AN24" s="15">
        <v>0.1</v>
      </c>
      <c r="AO24" s="15">
        <v>0.1</v>
      </c>
      <c r="AP24" s="15">
        <v>0.2</v>
      </c>
      <c r="AQ24" s="15">
        <v>0.2</v>
      </c>
      <c r="AR24" s="15">
        <v>0.2</v>
      </c>
      <c r="AS24" s="15">
        <v>0.1</v>
      </c>
      <c r="AT24" s="15">
        <v>0.1</v>
      </c>
      <c r="AU24" s="15">
        <v>0</v>
      </c>
      <c r="AV24" s="15">
        <v>0</v>
      </c>
      <c r="AW24" s="15">
        <v>0</v>
      </c>
      <c r="AX24" s="15" t="s">
        <v>314</v>
      </c>
    </row>
    <row r="25" spans="1:50" x14ac:dyDescent="0.25">
      <c r="A25">
        <v>23</v>
      </c>
      <c r="B25" s="9" t="s">
        <v>250</v>
      </c>
      <c r="C25" s="10" t="s">
        <v>321</v>
      </c>
      <c r="D25" s="10" t="s">
        <v>322</v>
      </c>
      <c r="E25" s="11"/>
      <c r="F25" s="9" t="s">
        <v>321</v>
      </c>
      <c r="G25" s="9" t="s">
        <v>322</v>
      </c>
      <c r="H25" s="9"/>
      <c r="I25" s="9"/>
      <c r="J25" s="9"/>
      <c r="K25" s="9"/>
      <c r="L25" s="9"/>
      <c r="M25" s="9"/>
      <c r="N25" s="9" t="s">
        <v>58</v>
      </c>
      <c r="O25" s="9" t="s">
        <v>202</v>
      </c>
      <c r="P25" s="9" t="s">
        <v>144</v>
      </c>
      <c r="Q25" s="9" t="s">
        <v>139</v>
      </c>
      <c r="R25" s="9" t="s">
        <v>144</v>
      </c>
      <c r="S25" s="9" t="s">
        <v>61</v>
      </c>
      <c r="T25" s="9" t="s">
        <v>58</v>
      </c>
      <c r="U25" s="9" t="s">
        <v>265</v>
      </c>
      <c r="V25" s="9" t="s">
        <v>514</v>
      </c>
      <c r="W25" s="9" t="s">
        <v>64</v>
      </c>
      <c r="X25" s="9"/>
      <c r="Y25" s="9"/>
      <c r="Z25" s="9" t="s">
        <v>312</v>
      </c>
      <c r="AA25" s="9" t="s">
        <v>66</v>
      </c>
      <c r="AB25" s="9" t="s">
        <v>250</v>
      </c>
      <c r="AC25" s="11"/>
      <c r="AD25" s="9"/>
      <c r="AE25" s="9"/>
      <c r="AF25" s="9"/>
      <c r="AG25" s="12" t="s">
        <v>323</v>
      </c>
      <c r="AH25" s="12" t="s">
        <v>323</v>
      </c>
      <c r="AI25" s="22">
        <v>6100000</v>
      </c>
      <c r="AJ25" s="23">
        <v>130000</v>
      </c>
      <c r="AK25" s="22">
        <v>150000</v>
      </c>
      <c r="AL25" s="15">
        <v>0</v>
      </c>
      <c r="AM25" s="15">
        <v>0</v>
      </c>
      <c r="AN25" s="15">
        <v>0.1</v>
      </c>
      <c r="AO25" s="15">
        <v>0.1</v>
      </c>
      <c r="AP25" s="15">
        <v>0.2</v>
      </c>
      <c r="AQ25" s="15">
        <v>0.2</v>
      </c>
      <c r="AR25" s="15">
        <v>0.2</v>
      </c>
      <c r="AS25" s="15">
        <v>0.1</v>
      </c>
      <c r="AT25" s="15">
        <v>0.1</v>
      </c>
      <c r="AU25" s="15">
        <v>0</v>
      </c>
      <c r="AV25" s="15">
        <v>0</v>
      </c>
      <c r="AW25" s="15">
        <v>0</v>
      </c>
      <c r="AX25" s="15" t="s">
        <v>314</v>
      </c>
    </row>
    <row r="26" spans="1:50" x14ac:dyDescent="0.25">
      <c r="A26">
        <v>24</v>
      </c>
      <c r="B26" s="9" t="s">
        <v>251</v>
      </c>
      <c r="C26" s="10" t="s">
        <v>324</v>
      </c>
      <c r="D26" s="10" t="s">
        <v>325</v>
      </c>
      <c r="E26" s="11"/>
      <c r="F26" s="9" t="s">
        <v>324</v>
      </c>
      <c r="G26" s="9" t="s">
        <v>325</v>
      </c>
      <c r="H26" s="9"/>
      <c r="I26" s="9"/>
      <c r="J26" s="9"/>
      <c r="K26" s="9"/>
      <c r="L26" s="9"/>
      <c r="M26" s="9"/>
      <c r="N26" s="9" t="s">
        <v>58</v>
      </c>
      <c r="O26" s="9" t="s">
        <v>202</v>
      </c>
      <c r="P26" s="9" t="s">
        <v>144</v>
      </c>
      <c r="Q26" s="9" t="s">
        <v>139</v>
      </c>
      <c r="R26" s="9" t="s">
        <v>144</v>
      </c>
      <c r="S26" s="9" t="s">
        <v>61</v>
      </c>
      <c r="T26" s="9" t="s">
        <v>58</v>
      </c>
      <c r="U26" s="9" t="s">
        <v>265</v>
      </c>
      <c r="V26" s="9" t="s">
        <v>515</v>
      </c>
      <c r="W26" s="9" t="s">
        <v>64</v>
      </c>
      <c r="X26" s="9"/>
      <c r="Y26" s="9"/>
      <c r="Z26" s="9" t="s">
        <v>312</v>
      </c>
      <c r="AA26" s="9" t="s">
        <v>66</v>
      </c>
      <c r="AB26" s="9" t="s">
        <v>251</v>
      </c>
      <c r="AC26" s="11"/>
      <c r="AD26" s="9"/>
      <c r="AE26" s="9"/>
      <c r="AF26" s="9"/>
      <c r="AG26" s="12" t="s">
        <v>326</v>
      </c>
      <c r="AH26" s="12" t="s">
        <v>326</v>
      </c>
      <c r="AI26" s="22">
        <v>25925000</v>
      </c>
      <c r="AJ26" s="23">
        <v>35000</v>
      </c>
      <c r="AK26" s="22">
        <v>120000</v>
      </c>
      <c r="AL26" s="15">
        <v>0</v>
      </c>
      <c r="AM26" s="15">
        <v>0</v>
      </c>
      <c r="AN26" s="15">
        <v>0.1</v>
      </c>
      <c r="AO26" s="15">
        <v>0.1</v>
      </c>
      <c r="AP26" s="15">
        <v>0.2</v>
      </c>
      <c r="AQ26" s="15">
        <v>0.2</v>
      </c>
      <c r="AR26" s="15">
        <v>0.2</v>
      </c>
      <c r="AS26" s="15">
        <v>0.1</v>
      </c>
      <c r="AT26" s="15">
        <v>0.1</v>
      </c>
      <c r="AU26" s="15">
        <v>0</v>
      </c>
      <c r="AV26" s="15">
        <v>0</v>
      </c>
      <c r="AW26" s="15">
        <v>0</v>
      </c>
      <c r="AX26" s="15" t="s">
        <v>314</v>
      </c>
    </row>
    <row r="27" spans="1:50" x14ac:dyDescent="0.25">
      <c r="A27">
        <v>25</v>
      </c>
      <c r="B27" s="9" t="s">
        <v>524</v>
      </c>
      <c r="C27" s="10" t="s">
        <v>327</v>
      </c>
      <c r="D27" s="10" t="s">
        <v>328</v>
      </c>
      <c r="E27" s="11"/>
      <c r="F27" s="9" t="s">
        <v>327</v>
      </c>
      <c r="G27" s="9" t="s">
        <v>329</v>
      </c>
      <c r="H27" s="9">
        <v>13203</v>
      </c>
      <c r="I27" s="9">
        <v>132</v>
      </c>
      <c r="J27" s="9" t="s">
        <v>56</v>
      </c>
      <c r="K27" s="9" t="s">
        <v>57</v>
      </c>
      <c r="L27" s="9"/>
      <c r="M27" s="9"/>
      <c r="N27" s="9" t="s">
        <v>58</v>
      </c>
      <c r="O27" s="9" t="s">
        <v>235</v>
      </c>
      <c r="P27" s="9" t="s">
        <v>330</v>
      </c>
      <c r="Q27" s="9" t="s">
        <v>139</v>
      </c>
      <c r="R27" s="9" t="s">
        <v>330</v>
      </c>
      <c r="S27" s="9" t="s">
        <v>61</v>
      </c>
      <c r="T27" s="9" t="s">
        <v>58</v>
      </c>
      <c r="U27" s="9" t="s">
        <v>265</v>
      </c>
      <c r="V27" s="9" t="s">
        <v>331</v>
      </c>
      <c r="W27" s="9" t="s">
        <v>64</v>
      </c>
      <c r="X27" s="9"/>
      <c r="Y27" s="9"/>
      <c r="Z27" s="9" t="s">
        <v>331</v>
      </c>
      <c r="AA27" s="9" t="s">
        <v>66</v>
      </c>
      <c r="AB27" s="9" t="s">
        <v>332</v>
      </c>
      <c r="AC27" s="11"/>
      <c r="AD27" s="9"/>
      <c r="AE27" s="9"/>
      <c r="AF27" s="9"/>
      <c r="AG27" s="12" t="s">
        <v>333</v>
      </c>
      <c r="AH27" s="12" t="s">
        <v>333</v>
      </c>
      <c r="AI27" s="22">
        <v>0</v>
      </c>
      <c r="AJ27" s="23">
        <v>20000</v>
      </c>
      <c r="AK27" s="22">
        <v>20000</v>
      </c>
      <c r="AL27" s="15">
        <v>0</v>
      </c>
      <c r="AM27" s="15">
        <v>0</v>
      </c>
      <c r="AN27" s="15">
        <v>0.1</v>
      </c>
      <c r="AO27" s="15">
        <v>0.1</v>
      </c>
      <c r="AP27" s="15">
        <v>0.2</v>
      </c>
      <c r="AQ27" s="15">
        <v>0.2</v>
      </c>
      <c r="AR27" s="15">
        <v>0.2</v>
      </c>
      <c r="AS27" s="15">
        <v>0.1</v>
      </c>
      <c r="AT27" s="15">
        <v>0.1</v>
      </c>
      <c r="AU27" s="15">
        <v>0</v>
      </c>
      <c r="AV27" s="15">
        <v>0</v>
      </c>
      <c r="AW27" s="15">
        <v>0</v>
      </c>
      <c r="AX27" s="15" t="s">
        <v>314</v>
      </c>
    </row>
    <row r="28" spans="1:50" x14ac:dyDescent="0.25">
      <c r="A28">
        <v>26</v>
      </c>
      <c r="B28" s="9" t="s">
        <v>211</v>
      </c>
      <c r="C28" s="10" t="s">
        <v>334</v>
      </c>
      <c r="D28" s="10" t="s">
        <v>335</v>
      </c>
      <c r="E28" s="11"/>
      <c r="F28" s="9" t="s">
        <v>334</v>
      </c>
      <c r="G28" s="9" t="s">
        <v>335</v>
      </c>
      <c r="H28" s="9">
        <v>13203</v>
      </c>
      <c r="I28" s="9">
        <v>132</v>
      </c>
      <c r="J28" s="9" t="s">
        <v>56</v>
      </c>
      <c r="K28" s="9" t="s">
        <v>57</v>
      </c>
      <c r="L28" s="9"/>
      <c r="M28" s="9"/>
      <c r="N28" s="9" t="s">
        <v>58</v>
      </c>
      <c r="O28" s="9" t="s">
        <v>202</v>
      </c>
      <c r="P28" s="9" t="s">
        <v>144</v>
      </c>
      <c r="Q28" s="9" t="s">
        <v>139</v>
      </c>
      <c r="R28" s="9" t="s">
        <v>144</v>
      </c>
      <c r="S28" s="9" t="s">
        <v>61</v>
      </c>
      <c r="T28" s="9" t="s">
        <v>58</v>
      </c>
      <c r="U28" s="9" t="s">
        <v>265</v>
      </c>
      <c r="V28" s="9" t="s">
        <v>312</v>
      </c>
      <c r="W28" s="9" t="s">
        <v>64</v>
      </c>
      <c r="X28" s="9"/>
      <c r="Y28" s="9"/>
      <c r="Z28" s="9" t="s">
        <v>312</v>
      </c>
      <c r="AA28" s="9" t="s">
        <v>66</v>
      </c>
      <c r="AB28" s="9" t="s">
        <v>332</v>
      </c>
      <c r="AC28" s="11"/>
      <c r="AD28" s="9"/>
      <c r="AE28" s="9"/>
      <c r="AF28" s="9"/>
      <c r="AG28" s="12" t="s">
        <v>336</v>
      </c>
      <c r="AH28" s="12" t="s">
        <v>336</v>
      </c>
      <c r="AI28" s="22">
        <v>68140050</v>
      </c>
      <c r="AJ28" s="23">
        <v>65115</v>
      </c>
      <c r="AK28" s="22">
        <v>288525</v>
      </c>
      <c r="AL28" s="15">
        <v>0</v>
      </c>
      <c r="AM28" s="15">
        <v>0</v>
      </c>
      <c r="AN28" s="15">
        <v>0.1</v>
      </c>
      <c r="AO28" s="15">
        <v>0.1</v>
      </c>
      <c r="AP28" s="15">
        <v>0.2</v>
      </c>
      <c r="AQ28" s="15">
        <v>0.2</v>
      </c>
      <c r="AR28" s="15">
        <v>0.2</v>
      </c>
      <c r="AS28" s="15">
        <v>0.1</v>
      </c>
      <c r="AT28" s="15">
        <v>0.1</v>
      </c>
      <c r="AU28" s="15">
        <v>0</v>
      </c>
      <c r="AV28" s="15">
        <v>0</v>
      </c>
      <c r="AW28" s="15">
        <v>0</v>
      </c>
      <c r="AX28" s="15" t="s">
        <v>314</v>
      </c>
    </row>
    <row r="29" spans="1:50" x14ac:dyDescent="0.25">
      <c r="A29">
        <v>27</v>
      </c>
      <c r="B29" s="9" t="s">
        <v>526</v>
      </c>
      <c r="C29" s="10" t="s">
        <v>337</v>
      </c>
      <c r="D29" s="10" t="s">
        <v>338</v>
      </c>
      <c r="E29" s="11"/>
      <c r="F29" s="9" t="s">
        <v>337</v>
      </c>
      <c r="G29" s="9" t="s">
        <v>338</v>
      </c>
      <c r="H29" s="9">
        <v>13203</v>
      </c>
      <c r="I29" s="9">
        <v>132</v>
      </c>
      <c r="J29" s="9" t="s">
        <v>56</v>
      </c>
      <c r="K29" s="9" t="s">
        <v>57</v>
      </c>
      <c r="L29" s="9"/>
      <c r="M29" s="9"/>
      <c r="N29" s="9" t="s">
        <v>58</v>
      </c>
      <c r="O29" s="9" t="s">
        <v>202</v>
      </c>
      <c r="P29" s="9" t="s">
        <v>144</v>
      </c>
      <c r="Q29" s="9" t="s">
        <v>139</v>
      </c>
      <c r="R29" s="9" t="s">
        <v>144</v>
      </c>
      <c r="S29" s="9" t="s">
        <v>61</v>
      </c>
      <c r="T29" s="9" t="s">
        <v>58</v>
      </c>
      <c r="U29" s="9" t="s">
        <v>265</v>
      </c>
      <c r="V29" s="9" t="s">
        <v>312</v>
      </c>
      <c r="W29" s="9" t="s">
        <v>64</v>
      </c>
      <c r="X29" s="9"/>
      <c r="Y29" s="9"/>
      <c r="Z29" s="9" t="s">
        <v>312</v>
      </c>
      <c r="AA29" s="9" t="s">
        <v>66</v>
      </c>
      <c r="AB29" s="9" t="s">
        <v>264</v>
      </c>
      <c r="AC29" s="11"/>
      <c r="AD29" s="9"/>
      <c r="AE29" s="9"/>
      <c r="AF29" s="9"/>
      <c r="AG29" s="12" t="s">
        <v>339</v>
      </c>
      <c r="AH29" s="12" t="s">
        <v>339</v>
      </c>
      <c r="AI29" s="22">
        <v>38689250</v>
      </c>
      <c r="AJ29" s="23">
        <v>35275</v>
      </c>
      <c r="AK29" s="22">
        <v>162125</v>
      </c>
      <c r="AL29" s="15">
        <v>0</v>
      </c>
      <c r="AM29" s="15">
        <v>0</v>
      </c>
      <c r="AN29" s="15">
        <v>0.1</v>
      </c>
      <c r="AO29" s="15">
        <v>0.1</v>
      </c>
      <c r="AP29" s="15">
        <v>0.2</v>
      </c>
      <c r="AQ29" s="15">
        <v>0.2</v>
      </c>
      <c r="AR29" s="15">
        <v>0.2</v>
      </c>
      <c r="AS29" s="15">
        <v>0.1</v>
      </c>
      <c r="AT29" s="15">
        <v>0.1</v>
      </c>
      <c r="AU29" s="15">
        <v>0</v>
      </c>
      <c r="AV29" s="15">
        <v>0</v>
      </c>
      <c r="AW29" s="15">
        <v>0</v>
      </c>
      <c r="AX29" s="15" t="s">
        <v>314</v>
      </c>
    </row>
    <row r="30" spans="1:50" x14ac:dyDescent="0.25">
      <c r="A30">
        <v>28</v>
      </c>
      <c r="B30" s="9" t="s">
        <v>141</v>
      </c>
      <c r="C30" s="10" t="s">
        <v>142</v>
      </c>
      <c r="D30" s="10" t="s">
        <v>143</v>
      </c>
      <c r="E30" s="11"/>
      <c r="F30" s="9" t="s">
        <v>142</v>
      </c>
      <c r="G30" s="9" t="s">
        <v>143</v>
      </c>
      <c r="H30" s="9">
        <v>14004</v>
      </c>
      <c r="I30" s="9">
        <v>140</v>
      </c>
      <c r="J30" s="9" t="s">
        <v>102</v>
      </c>
      <c r="K30" s="9" t="s">
        <v>57</v>
      </c>
      <c r="L30" s="9"/>
      <c r="M30" s="9"/>
      <c r="N30" s="9" t="s">
        <v>58</v>
      </c>
      <c r="O30" s="9" t="s">
        <v>59</v>
      </c>
      <c r="P30" s="9" t="s">
        <v>144</v>
      </c>
      <c r="Q30" s="9" t="s">
        <v>145</v>
      </c>
      <c r="R30" s="9" t="s">
        <v>146</v>
      </c>
      <c r="S30" s="9" t="s">
        <v>61</v>
      </c>
      <c r="T30" s="9" t="s">
        <v>58</v>
      </c>
      <c r="U30" s="9" t="s">
        <v>147</v>
      </c>
      <c r="V30" s="9" t="s">
        <v>148</v>
      </c>
      <c r="W30" s="9" t="s">
        <v>64</v>
      </c>
      <c r="X30" s="9"/>
      <c r="Y30" s="9" t="s">
        <v>340</v>
      </c>
      <c r="Z30" s="9" t="s">
        <v>137</v>
      </c>
      <c r="AA30" s="9" t="s">
        <v>149</v>
      </c>
      <c r="AB30" s="9" t="s">
        <v>141</v>
      </c>
      <c r="AC30" s="11"/>
      <c r="AD30" s="9"/>
      <c r="AE30" s="9"/>
      <c r="AF30" s="9" t="s">
        <v>341</v>
      </c>
      <c r="AG30" s="12" t="s">
        <v>342</v>
      </c>
      <c r="AH30" s="12" t="s">
        <v>342</v>
      </c>
      <c r="AI30" s="22">
        <f t="shared" ref="AI30:AI93" si="6">(AK30-AJ30)*305</f>
        <v>122000000</v>
      </c>
      <c r="AJ30" s="23">
        <v>100000</v>
      </c>
      <c r="AK30" s="22">
        <v>500000</v>
      </c>
      <c r="AL30" s="15">
        <v>0</v>
      </c>
      <c r="AM30" s="15">
        <v>0</v>
      </c>
      <c r="AN30" s="15">
        <v>0</v>
      </c>
      <c r="AO30" s="15">
        <v>0</v>
      </c>
      <c r="AP30" s="15">
        <v>0</v>
      </c>
      <c r="AQ30" s="15">
        <v>0</v>
      </c>
      <c r="AR30" s="15">
        <v>0</v>
      </c>
      <c r="AS30" s="15">
        <v>0</v>
      </c>
      <c r="AT30" s="15">
        <v>0</v>
      </c>
      <c r="AU30" s="15">
        <v>0.3</v>
      </c>
      <c r="AV30" s="15">
        <v>0.3</v>
      </c>
      <c r="AW30" s="15">
        <v>0.4</v>
      </c>
      <c r="AX30" s="15" t="str">
        <f t="shared" ref="AX30:AX93" si="7">IF(SUM(AL30:AW30)=1,"Ok","Error")</f>
        <v>Ok</v>
      </c>
    </row>
    <row r="31" spans="1:50" x14ac:dyDescent="0.25">
      <c r="A31">
        <v>29</v>
      </c>
      <c r="B31" s="9" t="s">
        <v>150</v>
      </c>
      <c r="C31" s="10" t="s">
        <v>151</v>
      </c>
      <c r="D31" s="10" t="s">
        <v>152</v>
      </c>
      <c r="E31" s="11"/>
      <c r="F31" s="9" t="s">
        <v>151</v>
      </c>
      <c r="G31" s="9" t="s">
        <v>152</v>
      </c>
      <c r="H31" s="9">
        <v>13403</v>
      </c>
      <c r="I31" s="9">
        <v>134</v>
      </c>
      <c r="J31" s="9" t="s">
        <v>96</v>
      </c>
      <c r="K31" s="9" t="s">
        <v>57</v>
      </c>
      <c r="L31" s="9"/>
      <c r="M31" s="9"/>
      <c r="N31" s="9" t="s">
        <v>58</v>
      </c>
      <c r="O31" s="9" t="s">
        <v>59</v>
      </c>
      <c r="P31" s="9" t="s">
        <v>144</v>
      </c>
      <c r="Q31" s="9" t="s">
        <v>145</v>
      </c>
      <c r="R31" s="9" t="s">
        <v>153</v>
      </c>
      <c r="S31" s="9" t="s">
        <v>61</v>
      </c>
      <c r="T31" s="9" t="s">
        <v>58</v>
      </c>
      <c r="U31" s="9" t="s">
        <v>147</v>
      </c>
      <c r="V31" s="9" t="s">
        <v>343</v>
      </c>
      <c r="W31" s="9" t="s">
        <v>64</v>
      </c>
      <c r="X31" s="9"/>
      <c r="Y31" s="9" t="s">
        <v>340</v>
      </c>
      <c r="Z31" s="9" t="s">
        <v>137</v>
      </c>
      <c r="AA31" s="9" t="s">
        <v>154</v>
      </c>
      <c r="AB31" s="9" t="s">
        <v>150</v>
      </c>
      <c r="AC31" s="11"/>
      <c r="AD31" s="9"/>
      <c r="AE31" s="9"/>
      <c r="AF31" s="9" t="s">
        <v>341</v>
      </c>
      <c r="AG31" s="12" t="s">
        <v>344</v>
      </c>
      <c r="AH31" s="12" t="s">
        <v>344</v>
      </c>
      <c r="AI31" s="22">
        <f t="shared" si="6"/>
        <v>30500000</v>
      </c>
      <c r="AJ31" s="23">
        <v>200000</v>
      </c>
      <c r="AK31" s="22">
        <v>300000</v>
      </c>
      <c r="AL31" s="15">
        <v>0.05</v>
      </c>
      <c r="AM31" s="15">
        <v>0.05</v>
      </c>
      <c r="AN31" s="15">
        <v>0.1</v>
      </c>
      <c r="AO31" s="15">
        <v>0.1</v>
      </c>
      <c r="AP31" s="15">
        <v>0.1</v>
      </c>
      <c r="AQ31" s="15">
        <v>0.1</v>
      </c>
      <c r="AR31" s="15">
        <v>0.1</v>
      </c>
      <c r="AS31" s="15">
        <v>0.1</v>
      </c>
      <c r="AT31" s="15">
        <v>0.1</v>
      </c>
      <c r="AU31" s="15">
        <v>0.1</v>
      </c>
      <c r="AV31" s="15">
        <v>0.1</v>
      </c>
      <c r="AW31" s="15">
        <v>0</v>
      </c>
      <c r="AX31" s="15" t="str">
        <f t="shared" si="7"/>
        <v>Ok</v>
      </c>
    </row>
    <row r="32" spans="1:50" x14ac:dyDescent="0.25">
      <c r="A32">
        <v>30</v>
      </c>
      <c r="B32" s="9" t="s">
        <v>155</v>
      </c>
      <c r="C32" s="10" t="s">
        <v>156</v>
      </c>
      <c r="D32" s="10" t="s">
        <v>157</v>
      </c>
      <c r="E32" s="11"/>
      <c r="F32" s="9" t="s">
        <v>345</v>
      </c>
      <c r="G32" s="9" t="s">
        <v>158</v>
      </c>
      <c r="H32" s="9">
        <v>14001</v>
      </c>
      <c r="I32" s="9">
        <v>140</v>
      </c>
      <c r="J32" s="9" t="s">
        <v>91</v>
      </c>
      <c r="K32" s="9" t="s">
        <v>57</v>
      </c>
      <c r="L32" s="9"/>
      <c r="M32" s="9"/>
      <c r="N32" s="9" t="s">
        <v>58</v>
      </c>
      <c r="O32" s="9" t="s">
        <v>59</v>
      </c>
      <c r="P32" s="9" t="s">
        <v>144</v>
      </c>
      <c r="Q32" s="9" t="s">
        <v>145</v>
      </c>
      <c r="R32" s="9" t="s">
        <v>159</v>
      </c>
      <c r="S32" s="9" t="s">
        <v>61</v>
      </c>
      <c r="T32" s="9" t="s">
        <v>58</v>
      </c>
      <c r="U32" s="9" t="s">
        <v>147</v>
      </c>
      <c r="V32" s="9" t="s">
        <v>346</v>
      </c>
      <c r="W32" s="9" t="s">
        <v>64</v>
      </c>
      <c r="X32" s="9"/>
      <c r="Y32" s="9" t="s">
        <v>340</v>
      </c>
      <c r="Z32" s="9" t="s">
        <v>137</v>
      </c>
      <c r="AA32" s="9" t="s">
        <v>154</v>
      </c>
      <c r="AB32" s="9" t="s">
        <v>155</v>
      </c>
      <c r="AC32" s="11"/>
      <c r="AD32" s="9"/>
      <c r="AE32" s="9"/>
      <c r="AF32" s="9" t="s">
        <v>341</v>
      </c>
      <c r="AG32" s="12" t="s">
        <v>347</v>
      </c>
      <c r="AH32" s="12" t="s">
        <v>348</v>
      </c>
      <c r="AI32" s="22">
        <f t="shared" si="6"/>
        <v>212280000</v>
      </c>
      <c r="AJ32" s="23">
        <v>64000</v>
      </c>
      <c r="AK32" s="22">
        <v>760000</v>
      </c>
      <c r="AL32" s="15">
        <v>0.02</v>
      </c>
      <c r="AM32" s="15">
        <v>0.03</v>
      </c>
      <c r="AN32" s="15">
        <v>0.05</v>
      </c>
      <c r="AO32" s="15">
        <v>0.1</v>
      </c>
      <c r="AP32" s="15">
        <v>0.1</v>
      </c>
      <c r="AQ32" s="15">
        <v>0.2</v>
      </c>
      <c r="AR32" s="15">
        <v>0.15</v>
      </c>
      <c r="AS32" s="15">
        <v>0.05</v>
      </c>
      <c r="AT32" s="15">
        <v>0.15</v>
      </c>
      <c r="AU32" s="15">
        <v>0.05</v>
      </c>
      <c r="AV32" s="15">
        <v>0.05</v>
      </c>
      <c r="AW32" s="15">
        <v>0.05</v>
      </c>
      <c r="AX32" s="15" t="str">
        <f t="shared" si="7"/>
        <v>Ok</v>
      </c>
    </row>
    <row r="33" spans="1:50" x14ac:dyDescent="0.25">
      <c r="A33">
        <v>31</v>
      </c>
      <c r="B33" s="9" t="s">
        <v>160</v>
      </c>
      <c r="C33" s="10" t="s">
        <v>349</v>
      </c>
      <c r="D33" s="10" t="s">
        <v>350</v>
      </c>
      <c r="E33" s="11"/>
      <c r="F33" s="9" t="s">
        <v>349</v>
      </c>
      <c r="G33" s="9" t="s">
        <v>350</v>
      </c>
      <c r="H33" s="9">
        <v>14004</v>
      </c>
      <c r="I33" s="9">
        <v>140</v>
      </c>
      <c r="J33" s="9" t="s">
        <v>102</v>
      </c>
      <c r="K33" s="9" t="s">
        <v>57</v>
      </c>
      <c r="L33" s="9"/>
      <c r="M33" s="9"/>
      <c r="N33" s="9" t="s">
        <v>58</v>
      </c>
      <c r="O33" s="9" t="s">
        <v>59</v>
      </c>
      <c r="P33" s="9" t="s">
        <v>144</v>
      </c>
      <c r="Q33" s="9" t="s">
        <v>145</v>
      </c>
      <c r="R33" s="9" t="s">
        <v>159</v>
      </c>
      <c r="S33" s="9" t="s">
        <v>61</v>
      </c>
      <c r="T33" s="9" t="s">
        <v>58</v>
      </c>
      <c r="U33" s="9" t="s">
        <v>147</v>
      </c>
      <c r="V33" s="9" t="s">
        <v>148</v>
      </c>
      <c r="W33" s="9" t="s">
        <v>64</v>
      </c>
      <c r="X33" s="9"/>
      <c r="Y33" s="9" t="s">
        <v>340</v>
      </c>
      <c r="Z33" s="9" t="s">
        <v>137</v>
      </c>
      <c r="AA33" s="9" t="s">
        <v>149</v>
      </c>
      <c r="AB33" s="9" t="s">
        <v>160</v>
      </c>
      <c r="AC33" s="11"/>
      <c r="AD33" s="9"/>
      <c r="AE33" s="9"/>
      <c r="AF33" s="9" t="s">
        <v>341</v>
      </c>
      <c r="AG33" s="12" t="s">
        <v>351</v>
      </c>
      <c r="AH33" s="12" t="s">
        <v>351</v>
      </c>
      <c r="AI33" s="22">
        <f t="shared" si="6"/>
        <v>18300000</v>
      </c>
      <c r="AJ33" s="23">
        <v>90000</v>
      </c>
      <c r="AK33" s="22">
        <v>150000</v>
      </c>
      <c r="AL33" s="15">
        <v>0</v>
      </c>
      <c r="AM33" s="15">
        <v>0</v>
      </c>
      <c r="AN33" s="15">
        <v>0.25</v>
      </c>
      <c r="AO33" s="15">
        <v>0.25</v>
      </c>
      <c r="AP33" s="15">
        <v>0.25</v>
      </c>
      <c r="AQ33" s="15">
        <v>0.25</v>
      </c>
      <c r="AR33" s="15">
        <v>0</v>
      </c>
      <c r="AS33" s="15">
        <v>0</v>
      </c>
      <c r="AT33" s="15">
        <v>0</v>
      </c>
      <c r="AU33" s="15">
        <v>0</v>
      </c>
      <c r="AV33" s="15">
        <v>0</v>
      </c>
      <c r="AW33" s="15">
        <v>0</v>
      </c>
      <c r="AX33" s="15" t="str">
        <f t="shared" si="7"/>
        <v>Ok</v>
      </c>
    </row>
    <row r="34" spans="1:50" x14ac:dyDescent="0.25">
      <c r="A34">
        <v>32</v>
      </c>
      <c r="B34" s="9" t="s">
        <v>162</v>
      </c>
      <c r="C34" s="10" t="s">
        <v>352</v>
      </c>
      <c r="D34" s="10" t="s">
        <v>353</v>
      </c>
      <c r="E34" s="11"/>
      <c r="F34" s="9" t="s">
        <v>354</v>
      </c>
      <c r="G34" s="9" t="s">
        <v>353</v>
      </c>
      <c r="H34" s="9">
        <v>14001</v>
      </c>
      <c r="I34" s="9">
        <v>140</v>
      </c>
      <c r="J34" s="9" t="s">
        <v>91</v>
      </c>
      <c r="K34" s="9" t="s">
        <v>57</v>
      </c>
      <c r="L34" s="9"/>
      <c r="M34" s="9"/>
      <c r="N34" s="9" t="s">
        <v>58</v>
      </c>
      <c r="O34" s="9" t="s">
        <v>59</v>
      </c>
      <c r="P34" s="9" t="s">
        <v>144</v>
      </c>
      <c r="Q34" s="9" t="s">
        <v>145</v>
      </c>
      <c r="R34" s="9" t="s">
        <v>159</v>
      </c>
      <c r="S34" s="9" t="s">
        <v>61</v>
      </c>
      <c r="T34" s="9" t="s">
        <v>58</v>
      </c>
      <c r="U34" s="9" t="s">
        <v>161</v>
      </c>
      <c r="V34" s="9" t="s">
        <v>346</v>
      </c>
      <c r="W34" s="9" t="s">
        <v>64</v>
      </c>
      <c r="X34" s="9"/>
      <c r="Y34" s="9" t="s">
        <v>340</v>
      </c>
      <c r="Z34" s="9" t="s">
        <v>137</v>
      </c>
      <c r="AA34" s="9" t="s">
        <v>154</v>
      </c>
      <c r="AB34" s="9" t="s">
        <v>162</v>
      </c>
      <c r="AC34" s="11"/>
      <c r="AD34" s="9"/>
      <c r="AE34" s="9"/>
      <c r="AF34" s="9" t="s">
        <v>341</v>
      </c>
      <c r="AG34" s="12" t="s">
        <v>355</v>
      </c>
      <c r="AH34" s="12" t="s">
        <v>356</v>
      </c>
      <c r="AI34" s="22">
        <f t="shared" si="6"/>
        <v>123830000</v>
      </c>
      <c r="AJ34" s="23">
        <v>344000</v>
      </c>
      <c r="AK34" s="22">
        <v>750000</v>
      </c>
      <c r="AL34" s="15">
        <v>0</v>
      </c>
      <c r="AM34" s="15">
        <v>0.05</v>
      </c>
      <c r="AN34" s="15">
        <v>0.1</v>
      </c>
      <c r="AO34" s="15">
        <v>0.15</v>
      </c>
      <c r="AP34" s="15">
        <v>0.2</v>
      </c>
      <c r="AQ34" s="15">
        <v>0.25</v>
      </c>
      <c r="AR34" s="15">
        <v>0.1</v>
      </c>
      <c r="AS34" s="15">
        <v>0.05</v>
      </c>
      <c r="AT34" s="15">
        <v>0.05</v>
      </c>
      <c r="AU34" s="15">
        <v>0.05</v>
      </c>
      <c r="AV34" s="15">
        <v>0</v>
      </c>
      <c r="AW34" s="15">
        <v>0</v>
      </c>
      <c r="AX34" s="15" t="str">
        <f t="shared" si="7"/>
        <v>Ok</v>
      </c>
    </row>
    <row r="35" spans="1:50" x14ac:dyDescent="0.25">
      <c r="A35">
        <v>33</v>
      </c>
      <c r="B35" s="9" t="s">
        <v>163</v>
      </c>
      <c r="C35" s="10" t="s">
        <v>357</v>
      </c>
      <c r="D35" s="10" t="s">
        <v>358</v>
      </c>
      <c r="E35" s="11"/>
      <c r="F35" s="9" t="s">
        <v>357</v>
      </c>
      <c r="G35" s="9" t="s">
        <v>358</v>
      </c>
      <c r="H35" s="9">
        <v>14003</v>
      </c>
      <c r="I35" s="9">
        <v>140</v>
      </c>
      <c r="J35" s="9" t="s">
        <v>307</v>
      </c>
      <c r="K35" s="9" t="s">
        <v>359</v>
      </c>
      <c r="L35" s="9"/>
      <c r="M35" s="9"/>
      <c r="N35" s="9" t="s">
        <v>58</v>
      </c>
      <c r="O35" s="9" t="s">
        <v>59</v>
      </c>
      <c r="P35" s="9" t="s">
        <v>144</v>
      </c>
      <c r="Q35" s="9" t="s">
        <v>145</v>
      </c>
      <c r="R35" s="9" t="s">
        <v>159</v>
      </c>
      <c r="S35" s="9" t="s">
        <v>61</v>
      </c>
      <c r="T35" s="9" t="s">
        <v>58</v>
      </c>
      <c r="U35" s="9" t="s">
        <v>161</v>
      </c>
      <c r="V35" s="9" t="s">
        <v>360</v>
      </c>
      <c r="W35" s="9" t="s">
        <v>64</v>
      </c>
      <c r="X35" s="9"/>
      <c r="Y35" s="9" t="s">
        <v>340</v>
      </c>
      <c r="Z35" s="9" t="s">
        <v>137</v>
      </c>
      <c r="AA35" s="9" t="s">
        <v>154</v>
      </c>
      <c r="AB35" s="9" t="s">
        <v>163</v>
      </c>
      <c r="AC35" s="11"/>
      <c r="AD35" s="9"/>
      <c r="AE35" s="9"/>
      <c r="AF35" s="9" t="s">
        <v>341</v>
      </c>
      <c r="AG35" s="12" t="s">
        <v>361</v>
      </c>
      <c r="AH35" s="12" t="s">
        <v>361</v>
      </c>
      <c r="AI35" s="22">
        <f t="shared" si="6"/>
        <v>9150000</v>
      </c>
      <c r="AJ35" s="23">
        <v>0</v>
      </c>
      <c r="AK35" s="22">
        <v>30000</v>
      </c>
      <c r="AL35" s="15">
        <v>0</v>
      </c>
      <c r="AM35" s="15">
        <v>0.5</v>
      </c>
      <c r="AN35" s="15">
        <v>0.5</v>
      </c>
      <c r="AO35" s="15">
        <v>0</v>
      </c>
      <c r="AP35" s="15">
        <v>0</v>
      </c>
      <c r="AQ35" s="15">
        <v>0</v>
      </c>
      <c r="AR35" s="15">
        <v>0</v>
      </c>
      <c r="AS35" s="15">
        <v>0</v>
      </c>
      <c r="AT35" s="15">
        <v>0</v>
      </c>
      <c r="AU35" s="15">
        <v>0</v>
      </c>
      <c r="AV35" s="15">
        <v>0</v>
      </c>
      <c r="AW35" s="15">
        <v>0</v>
      </c>
      <c r="AX35" s="15" t="str">
        <f t="shared" si="7"/>
        <v>Ok</v>
      </c>
    </row>
    <row r="36" spans="1:50" x14ac:dyDescent="0.25">
      <c r="A36">
        <v>34</v>
      </c>
      <c r="B36" s="9" t="s">
        <v>164</v>
      </c>
      <c r="C36" s="10" t="s">
        <v>362</v>
      </c>
      <c r="D36" s="10" t="s">
        <v>363</v>
      </c>
      <c r="E36" s="11"/>
      <c r="F36" s="9" t="s">
        <v>362</v>
      </c>
      <c r="G36" s="9" t="s">
        <v>363</v>
      </c>
      <c r="H36" s="9">
        <v>14001</v>
      </c>
      <c r="I36" s="9">
        <v>140</v>
      </c>
      <c r="J36" s="9" t="s">
        <v>307</v>
      </c>
      <c r="K36" s="9" t="s">
        <v>57</v>
      </c>
      <c r="L36" s="9"/>
      <c r="M36" s="9"/>
      <c r="N36" s="9" t="s">
        <v>58</v>
      </c>
      <c r="O36" s="9" t="s">
        <v>59</v>
      </c>
      <c r="P36" s="9" t="s">
        <v>144</v>
      </c>
      <c r="Q36" s="9" t="s">
        <v>145</v>
      </c>
      <c r="R36" s="9" t="s">
        <v>159</v>
      </c>
      <c r="S36" s="9" t="s">
        <v>61</v>
      </c>
      <c r="T36" s="9" t="s">
        <v>58</v>
      </c>
      <c r="U36" s="9" t="s">
        <v>161</v>
      </c>
      <c r="V36" s="9" t="s">
        <v>364</v>
      </c>
      <c r="W36" s="9" t="s">
        <v>64</v>
      </c>
      <c r="X36" s="9"/>
      <c r="Y36" s="9" t="s">
        <v>340</v>
      </c>
      <c r="Z36" s="9" t="s">
        <v>137</v>
      </c>
      <c r="AA36" s="9" t="s">
        <v>154</v>
      </c>
      <c r="AB36" s="9" t="s">
        <v>164</v>
      </c>
      <c r="AC36" s="11"/>
      <c r="AD36" s="9"/>
      <c r="AE36" s="9"/>
      <c r="AF36" s="9" t="s">
        <v>341</v>
      </c>
      <c r="AG36" s="12" t="s">
        <v>365</v>
      </c>
      <c r="AH36" s="12" t="s">
        <v>365</v>
      </c>
      <c r="AI36" s="22">
        <f t="shared" si="6"/>
        <v>8540000</v>
      </c>
      <c r="AJ36" s="23">
        <v>42000</v>
      </c>
      <c r="AK36" s="22">
        <v>70000</v>
      </c>
      <c r="AL36" s="15">
        <v>0</v>
      </c>
      <c r="AM36" s="15">
        <v>0</v>
      </c>
      <c r="AN36" s="15">
        <v>0.6</v>
      </c>
      <c r="AO36" s="15">
        <v>0.4</v>
      </c>
      <c r="AP36" s="15">
        <v>0</v>
      </c>
      <c r="AQ36" s="15">
        <v>0</v>
      </c>
      <c r="AR36" s="15">
        <v>0</v>
      </c>
      <c r="AS36" s="15">
        <v>0</v>
      </c>
      <c r="AT36" s="15">
        <v>0</v>
      </c>
      <c r="AU36" s="15">
        <v>0</v>
      </c>
      <c r="AV36" s="15">
        <v>0</v>
      </c>
      <c r="AW36" s="15">
        <v>0</v>
      </c>
      <c r="AX36" s="15" t="str">
        <f t="shared" si="7"/>
        <v>Ok</v>
      </c>
    </row>
    <row r="37" spans="1:50" x14ac:dyDescent="0.25">
      <c r="A37">
        <v>35</v>
      </c>
      <c r="B37" s="9" t="s">
        <v>52</v>
      </c>
      <c r="C37" s="10" t="s">
        <v>53</v>
      </c>
      <c r="D37" s="10" t="s">
        <v>54</v>
      </c>
      <c r="E37" s="11"/>
      <c r="F37" s="9" t="s">
        <v>53</v>
      </c>
      <c r="G37" s="9" t="s">
        <v>55</v>
      </c>
      <c r="H37" s="9">
        <v>13204</v>
      </c>
      <c r="I37" s="9">
        <v>132</v>
      </c>
      <c r="J37" s="9" t="s">
        <v>56</v>
      </c>
      <c r="K37" s="9" t="s">
        <v>57</v>
      </c>
      <c r="L37" s="9"/>
      <c r="M37" s="9"/>
      <c r="N37" s="9" t="s">
        <v>58</v>
      </c>
      <c r="O37" s="9" t="s">
        <v>59</v>
      </c>
      <c r="P37" s="9" t="s">
        <v>366</v>
      </c>
      <c r="Q37" s="9" t="s">
        <v>60</v>
      </c>
      <c r="R37" s="9" t="s">
        <v>367</v>
      </c>
      <c r="S37" s="9" t="s">
        <v>61</v>
      </c>
      <c r="T37" s="9" t="s">
        <v>58</v>
      </c>
      <c r="U37" s="9" t="s">
        <v>62</v>
      </c>
      <c r="V37" s="9" t="s">
        <v>63</v>
      </c>
      <c r="W37" s="9" t="s">
        <v>64</v>
      </c>
      <c r="X37" s="9"/>
      <c r="Y37" s="9"/>
      <c r="Z37" s="9" t="s">
        <v>65</v>
      </c>
      <c r="AA37" s="9" t="s">
        <v>66</v>
      </c>
      <c r="AB37" s="9" t="s">
        <v>52</v>
      </c>
      <c r="AC37" s="11"/>
      <c r="AD37" s="9"/>
      <c r="AE37" s="9"/>
      <c r="AF37" s="9"/>
      <c r="AG37" s="12" t="s">
        <v>368</v>
      </c>
      <c r="AH37" s="12" t="s">
        <v>368</v>
      </c>
      <c r="AI37" s="22">
        <f t="shared" si="6"/>
        <v>8326195</v>
      </c>
      <c r="AJ37" s="23">
        <v>62701</v>
      </c>
      <c r="AK37" s="22">
        <v>90000</v>
      </c>
      <c r="AL37" s="15">
        <v>0</v>
      </c>
      <c r="AM37" s="15">
        <v>0</v>
      </c>
      <c r="AN37" s="15">
        <v>0</v>
      </c>
      <c r="AO37" s="15">
        <v>0.1</v>
      </c>
      <c r="AP37" s="15">
        <v>0.1</v>
      </c>
      <c r="AQ37" s="15">
        <v>0.3</v>
      </c>
      <c r="AR37" s="15">
        <v>0.1</v>
      </c>
      <c r="AS37" s="15">
        <v>0.2</v>
      </c>
      <c r="AT37" s="15">
        <v>0.05</v>
      </c>
      <c r="AU37" s="15">
        <v>0.05</v>
      </c>
      <c r="AV37" s="15">
        <v>0.05</v>
      </c>
      <c r="AW37" s="15">
        <v>0.05</v>
      </c>
      <c r="AX37" s="15" t="str">
        <f t="shared" si="7"/>
        <v>Ok</v>
      </c>
    </row>
    <row r="38" spans="1:50" x14ac:dyDescent="0.25">
      <c r="A38">
        <v>36</v>
      </c>
      <c r="B38" s="9" t="s">
        <v>165</v>
      </c>
      <c r="C38" s="10" t="s">
        <v>369</v>
      </c>
      <c r="D38" s="10" t="s">
        <v>166</v>
      </c>
      <c r="E38" s="9"/>
      <c r="F38" s="9" t="s">
        <v>369</v>
      </c>
      <c r="G38" s="9" t="s">
        <v>166</v>
      </c>
      <c r="H38" s="9">
        <v>13203</v>
      </c>
      <c r="I38" s="9">
        <v>132</v>
      </c>
      <c r="J38" s="9" t="s">
        <v>56</v>
      </c>
      <c r="K38" s="9" t="s">
        <v>57</v>
      </c>
      <c r="L38" s="9"/>
      <c r="M38" s="9"/>
      <c r="N38" s="9" t="s">
        <v>58</v>
      </c>
      <c r="O38" s="9" t="s">
        <v>167</v>
      </c>
      <c r="P38" s="9" t="s">
        <v>73</v>
      </c>
      <c r="Q38" s="9" t="s">
        <v>168</v>
      </c>
      <c r="R38" s="9" t="s">
        <v>169</v>
      </c>
      <c r="S38" s="9" t="s">
        <v>61</v>
      </c>
      <c r="T38" s="9" t="s">
        <v>58</v>
      </c>
      <c r="U38" s="9" t="s">
        <v>170</v>
      </c>
      <c r="V38" s="9" t="s">
        <v>171</v>
      </c>
      <c r="W38" s="9" t="s">
        <v>64</v>
      </c>
      <c r="X38" s="9"/>
      <c r="Y38" s="9"/>
      <c r="Z38" s="9" t="s">
        <v>65</v>
      </c>
      <c r="AA38" s="9" t="s">
        <v>66</v>
      </c>
      <c r="AB38" s="9" t="s">
        <v>165</v>
      </c>
      <c r="AC38" s="11"/>
      <c r="AD38" s="9"/>
      <c r="AE38" s="9"/>
      <c r="AF38" s="9"/>
      <c r="AG38" s="12" t="s">
        <v>370</v>
      </c>
      <c r="AH38" s="12" t="s">
        <v>370</v>
      </c>
      <c r="AI38" s="22">
        <f t="shared" si="6"/>
        <v>178181000</v>
      </c>
      <c r="AJ38" s="23">
        <v>876300</v>
      </c>
      <c r="AK38" s="22">
        <v>1460500</v>
      </c>
      <c r="AL38" s="15">
        <v>0.6</v>
      </c>
      <c r="AM38" s="15">
        <v>0.25</v>
      </c>
      <c r="AN38" s="15">
        <v>0.15</v>
      </c>
      <c r="AO38" s="15">
        <v>0</v>
      </c>
      <c r="AP38" s="15">
        <v>0</v>
      </c>
      <c r="AQ38" s="15">
        <v>0</v>
      </c>
      <c r="AR38" s="15">
        <v>0</v>
      </c>
      <c r="AS38" s="15">
        <v>0</v>
      </c>
      <c r="AT38" s="15">
        <v>0</v>
      </c>
      <c r="AU38" s="15">
        <v>0</v>
      </c>
      <c r="AV38" s="15">
        <v>0</v>
      </c>
      <c r="AW38" s="15">
        <v>0</v>
      </c>
      <c r="AX38" s="15" t="str">
        <f t="shared" si="7"/>
        <v>Ok</v>
      </c>
    </row>
    <row r="39" spans="1:50" x14ac:dyDescent="0.25">
      <c r="A39">
        <v>37</v>
      </c>
      <c r="B39" s="9" t="s">
        <v>172</v>
      </c>
      <c r="C39" s="10" t="s">
        <v>371</v>
      </c>
      <c r="D39" s="10" t="s">
        <v>173</v>
      </c>
      <c r="E39" s="9"/>
      <c r="F39" s="10" t="s">
        <v>371</v>
      </c>
      <c r="G39" s="9" t="s">
        <v>173</v>
      </c>
      <c r="H39" s="9">
        <v>13204</v>
      </c>
      <c r="I39" s="9">
        <v>132</v>
      </c>
      <c r="J39" s="9" t="s">
        <v>56</v>
      </c>
      <c r="K39" s="9" t="s">
        <v>57</v>
      </c>
      <c r="L39" s="9"/>
      <c r="M39" s="9"/>
      <c r="N39" s="9" t="s">
        <v>58</v>
      </c>
      <c r="O39" s="9" t="s">
        <v>167</v>
      </c>
      <c r="P39" s="9" t="s">
        <v>73</v>
      </c>
      <c r="Q39" s="9" t="s">
        <v>168</v>
      </c>
      <c r="R39" s="9" t="s">
        <v>169</v>
      </c>
      <c r="S39" s="9" t="s">
        <v>61</v>
      </c>
      <c r="T39" s="9" t="s">
        <v>58</v>
      </c>
      <c r="U39" s="9" t="s">
        <v>170</v>
      </c>
      <c r="V39" s="9" t="s">
        <v>171</v>
      </c>
      <c r="W39" s="9" t="s">
        <v>64</v>
      </c>
      <c r="X39" s="9"/>
      <c r="Y39" s="9"/>
      <c r="Z39" s="9" t="s">
        <v>65</v>
      </c>
      <c r="AA39" s="9" t="s">
        <v>66</v>
      </c>
      <c r="AB39" s="9" t="s">
        <v>172</v>
      </c>
      <c r="AC39" s="11"/>
      <c r="AD39" s="9"/>
      <c r="AE39" s="9"/>
      <c r="AF39" s="9"/>
      <c r="AG39" s="12" t="s">
        <v>372</v>
      </c>
      <c r="AH39" s="12" t="s">
        <v>372</v>
      </c>
      <c r="AI39" s="22">
        <f t="shared" si="6"/>
        <v>46360000</v>
      </c>
      <c r="AJ39" s="23">
        <v>228000</v>
      </c>
      <c r="AK39" s="22">
        <v>380000</v>
      </c>
      <c r="AL39" s="15">
        <v>0.6</v>
      </c>
      <c r="AM39" s="15">
        <v>0</v>
      </c>
      <c r="AN39" s="15">
        <v>0</v>
      </c>
      <c r="AO39" s="15">
        <v>0.4</v>
      </c>
      <c r="AP39" s="15">
        <v>0</v>
      </c>
      <c r="AQ39" s="15">
        <v>0</v>
      </c>
      <c r="AR39" s="15">
        <v>0</v>
      </c>
      <c r="AS39" s="15">
        <v>0</v>
      </c>
      <c r="AT39" s="15">
        <v>0</v>
      </c>
      <c r="AU39" s="15">
        <v>0</v>
      </c>
      <c r="AV39" s="15">
        <v>0</v>
      </c>
      <c r="AW39" s="15">
        <v>0</v>
      </c>
      <c r="AX39" s="15" t="str">
        <f t="shared" si="7"/>
        <v>Ok</v>
      </c>
    </row>
    <row r="40" spans="1:50" x14ac:dyDescent="0.25">
      <c r="A40">
        <v>38</v>
      </c>
      <c r="B40" s="9" t="s">
        <v>174</v>
      </c>
      <c r="C40" s="10" t="s">
        <v>373</v>
      </c>
      <c r="D40" s="10" t="s">
        <v>176</v>
      </c>
      <c r="E40" s="9"/>
      <c r="F40" s="9" t="s">
        <v>175</v>
      </c>
      <c r="G40" s="9" t="s">
        <v>176</v>
      </c>
      <c r="H40" s="9">
        <v>13204</v>
      </c>
      <c r="I40" s="9">
        <v>132</v>
      </c>
      <c r="J40" s="9" t="s">
        <v>56</v>
      </c>
      <c r="K40" s="9" t="s">
        <v>57</v>
      </c>
      <c r="L40" s="9"/>
      <c r="M40" s="9"/>
      <c r="N40" s="9" t="s">
        <v>58</v>
      </c>
      <c r="O40" s="9" t="s">
        <v>167</v>
      </c>
      <c r="P40" s="9" t="s">
        <v>73</v>
      </c>
      <c r="Q40" s="9" t="s">
        <v>168</v>
      </c>
      <c r="R40" s="9" t="s">
        <v>169</v>
      </c>
      <c r="S40" s="9" t="s">
        <v>61</v>
      </c>
      <c r="T40" s="9" t="s">
        <v>58</v>
      </c>
      <c r="U40" s="9" t="s">
        <v>170</v>
      </c>
      <c r="V40" s="9" t="s">
        <v>171</v>
      </c>
      <c r="W40" s="9" t="s">
        <v>64</v>
      </c>
      <c r="X40" s="9"/>
      <c r="Y40" s="9"/>
      <c r="Z40" s="9" t="s">
        <v>65</v>
      </c>
      <c r="AA40" s="9" t="s">
        <v>66</v>
      </c>
      <c r="AB40" s="9" t="s">
        <v>174</v>
      </c>
      <c r="AC40" s="11"/>
      <c r="AD40" s="9"/>
      <c r="AE40" s="9"/>
      <c r="AF40" s="9"/>
      <c r="AG40" s="12" t="s">
        <v>374</v>
      </c>
      <c r="AH40" s="12" t="s">
        <v>374</v>
      </c>
      <c r="AI40" s="22">
        <f t="shared" si="6"/>
        <v>506300000.00000012</v>
      </c>
      <c r="AJ40" s="23">
        <v>2490000</v>
      </c>
      <c r="AK40" s="22">
        <v>4150000.0000000005</v>
      </c>
      <c r="AL40" s="15">
        <v>0.6</v>
      </c>
      <c r="AM40" s="15">
        <v>0</v>
      </c>
      <c r="AN40" s="15">
        <v>0.2</v>
      </c>
      <c r="AO40" s="15">
        <v>0.2</v>
      </c>
      <c r="AP40" s="15">
        <v>0</v>
      </c>
      <c r="AQ40" s="15">
        <v>0</v>
      </c>
      <c r="AR40" s="15">
        <v>0</v>
      </c>
      <c r="AS40" s="15">
        <v>0</v>
      </c>
      <c r="AT40" s="15">
        <v>0</v>
      </c>
      <c r="AU40" s="15">
        <v>0</v>
      </c>
      <c r="AV40" s="15">
        <v>0</v>
      </c>
      <c r="AW40" s="15">
        <v>0</v>
      </c>
      <c r="AX40" s="15" t="str">
        <f t="shared" si="7"/>
        <v>Ok</v>
      </c>
    </row>
    <row r="41" spans="1:50" x14ac:dyDescent="0.25">
      <c r="A41">
        <v>39</v>
      </c>
      <c r="B41" s="9" t="s">
        <v>177</v>
      </c>
      <c r="C41" s="10" t="s">
        <v>375</v>
      </c>
      <c r="D41" s="10" t="s">
        <v>179</v>
      </c>
      <c r="E41" s="11"/>
      <c r="F41" s="9" t="s">
        <v>178</v>
      </c>
      <c r="G41" s="9" t="s">
        <v>179</v>
      </c>
      <c r="H41" s="9">
        <v>13203</v>
      </c>
      <c r="I41" s="9">
        <v>132</v>
      </c>
      <c r="J41" s="9" t="s">
        <v>56</v>
      </c>
      <c r="K41" s="9" t="s">
        <v>57</v>
      </c>
      <c r="L41" s="9"/>
      <c r="M41" s="9"/>
      <c r="N41" s="9" t="s">
        <v>58</v>
      </c>
      <c r="O41" s="9" t="s">
        <v>167</v>
      </c>
      <c r="P41" s="9" t="s">
        <v>73</v>
      </c>
      <c r="Q41" s="9" t="s">
        <v>168</v>
      </c>
      <c r="R41" s="9" t="s">
        <v>169</v>
      </c>
      <c r="S41" s="9" t="s">
        <v>61</v>
      </c>
      <c r="T41" s="9" t="s">
        <v>58</v>
      </c>
      <c r="U41" s="9" t="s">
        <v>170</v>
      </c>
      <c r="V41" s="9" t="s">
        <v>171</v>
      </c>
      <c r="W41" s="9" t="s">
        <v>64</v>
      </c>
      <c r="X41" s="9"/>
      <c r="Y41" s="9"/>
      <c r="Z41" s="9" t="s">
        <v>65</v>
      </c>
      <c r="AA41" s="9" t="s">
        <v>66</v>
      </c>
      <c r="AB41" s="9" t="s">
        <v>177</v>
      </c>
      <c r="AC41" s="11"/>
      <c r="AD41" s="9"/>
      <c r="AE41" s="9"/>
      <c r="AF41" s="9"/>
      <c r="AG41" s="12" t="s">
        <v>376</v>
      </c>
      <c r="AH41" s="12" t="s">
        <v>376</v>
      </c>
      <c r="AI41" s="22">
        <f t="shared" si="6"/>
        <v>122000000</v>
      </c>
      <c r="AJ41" s="23">
        <v>600000</v>
      </c>
      <c r="AK41" s="22">
        <v>1000000</v>
      </c>
      <c r="AL41" s="15">
        <v>0.6</v>
      </c>
      <c r="AM41" s="15">
        <v>0.25</v>
      </c>
      <c r="AN41" s="15">
        <v>0</v>
      </c>
      <c r="AO41" s="15">
        <v>0.15</v>
      </c>
      <c r="AP41" s="15">
        <v>0</v>
      </c>
      <c r="AQ41" s="15">
        <v>0</v>
      </c>
      <c r="AR41" s="15">
        <v>0</v>
      </c>
      <c r="AS41" s="15">
        <v>0</v>
      </c>
      <c r="AT41" s="15">
        <v>0</v>
      </c>
      <c r="AU41" s="15">
        <v>0</v>
      </c>
      <c r="AV41" s="15">
        <v>0</v>
      </c>
      <c r="AW41" s="15">
        <v>0</v>
      </c>
      <c r="AX41" s="15" t="str">
        <f t="shared" si="7"/>
        <v>Ok</v>
      </c>
    </row>
    <row r="42" spans="1:50" x14ac:dyDescent="0.25">
      <c r="A42">
        <v>40</v>
      </c>
      <c r="B42" s="9" t="s">
        <v>180</v>
      </c>
      <c r="C42" s="10" t="s">
        <v>377</v>
      </c>
      <c r="D42" s="10" t="s">
        <v>378</v>
      </c>
      <c r="E42" s="9"/>
      <c r="F42" s="10" t="s">
        <v>377</v>
      </c>
      <c r="G42" s="9" t="s">
        <v>182</v>
      </c>
      <c r="H42" s="9">
        <v>13203</v>
      </c>
      <c r="I42" s="9">
        <v>132</v>
      </c>
      <c r="J42" s="9" t="s">
        <v>56</v>
      </c>
      <c r="K42" s="9" t="s">
        <v>57</v>
      </c>
      <c r="L42" s="9"/>
      <c r="M42" s="9"/>
      <c r="N42" s="9" t="s">
        <v>58</v>
      </c>
      <c r="O42" s="9" t="s">
        <v>138</v>
      </c>
      <c r="P42" s="9" t="s">
        <v>73</v>
      </c>
      <c r="Q42" s="9" t="s">
        <v>183</v>
      </c>
      <c r="R42" s="9" t="s">
        <v>140</v>
      </c>
      <c r="S42" s="9" t="s">
        <v>61</v>
      </c>
      <c r="T42" s="9" t="s">
        <v>58</v>
      </c>
      <c r="U42" s="9" t="s">
        <v>170</v>
      </c>
      <c r="V42" s="9" t="s">
        <v>518</v>
      </c>
      <c r="W42" s="9" t="s">
        <v>64</v>
      </c>
      <c r="X42" s="9"/>
      <c r="Y42" s="9"/>
      <c r="Z42" s="9" t="s">
        <v>65</v>
      </c>
      <c r="AA42" s="9" t="s">
        <v>66</v>
      </c>
      <c r="AB42" s="9" t="s">
        <v>180</v>
      </c>
      <c r="AC42" s="11"/>
      <c r="AD42" s="9"/>
      <c r="AE42" s="9"/>
      <c r="AF42" s="9"/>
      <c r="AG42" s="12" t="s">
        <v>379</v>
      </c>
      <c r="AH42" s="12" t="s">
        <v>379</v>
      </c>
      <c r="AI42" s="22">
        <f t="shared" si="6"/>
        <v>97600000</v>
      </c>
      <c r="AJ42" s="23">
        <v>480000</v>
      </c>
      <c r="AK42" s="22">
        <v>800000</v>
      </c>
      <c r="AL42" s="15">
        <v>0</v>
      </c>
      <c r="AM42" s="15">
        <v>0</v>
      </c>
      <c r="AN42" s="15">
        <v>0</v>
      </c>
      <c r="AO42" s="15">
        <v>0.5</v>
      </c>
      <c r="AP42" s="15">
        <v>0</v>
      </c>
      <c r="AQ42" s="15">
        <v>0</v>
      </c>
      <c r="AR42" s="15">
        <v>0.5</v>
      </c>
      <c r="AS42" s="15">
        <v>0</v>
      </c>
      <c r="AT42" s="15">
        <v>0</v>
      </c>
      <c r="AU42" s="15">
        <v>0</v>
      </c>
      <c r="AV42" s="15">
        <v>0</v>
      </c>
      <c r="AW42" s="15">
        <v>0</v>
      </c>
      <c r="AX42" s="15" t="str">
        <f t="shared" si="7"/>
        <v>Ok</v>
      </c>
    </row>
    <row r="43" spans="1:50" x14ac:dyDescent="0.25">
      <c r="A43">
        <v>41</v>
      </c>
      <c r="B43" s="9" t="s">
        <v>180</v>
      </c>
      <c r="C43" s="10" t="s">
        <v>380</v>
      </c>
      <c r="D43" s="10" t="s">
        <v>181</v>
      </c>
      <c r="E43" s="9"/>
      <c r="F43" s="10" t="s">
        <v>380</v>
      </c>
      <c r="G43" s="9" t="s">
        <v>182</v>
      </c>
      <c r="H43" s="9">
        <v>13203</v>
      </c>
      <c r="I43" s="9">
        <v>132</v>
      </c>
      <c r="J43" s="9" t="s">
        <v>56</v>
      </c>
      <c r="K43" s="9" t="s">
        <v>57</v>
      </c>
      <c r="L43" s="9"/>
      <c r="M43" s="9"/>
      <c r="N43" s="9" t="s">
        <v>58</v>
      </c>
      <c r="O43" s="9" t="s">
        <v>138</v>
      </c>
      <c r="P43" s="9" t="s">
        <v>73</v>
      </c>
      <c r="Q43" s="9" t="s">
        <v>183</v>
      </c>
      <c r="R43" s="9" t="s">
        <v>140</v>
      </c>
      <c r="S43" s="9" t="s">
        <v>61</v>
      </c>
      <c r="T43" s="9" t="s">
        <v>58</v>
      </c>
      <c r="U43" s="9" t="s">
        <v>170</v>
      </c>
      <c r="V43" s="9" t="s">
        <v>518</v>
      </c>
      <c r="W43" s="9" t="s">
        <v>64</v>
      </c>
      <c r="X43" s="9"/>
      <c r="Y43" s="9"/>
      <c r="Z43" s="9" t="s">
        <v>65</v>
      </c>
      <c r="AA43" s="9" t="s">
        <v>66</v>
      </c>
      <c r="AB43" s="9" t="s">
        <v>180</v>
      </c>
      <c r="AC43" s="11"/>
      <c r="AD43" s="9"/>
      <c r="AE43" s="9"/>
      <c r="AF43" s="9"/>
      <c r="AG43" s="12" t="s">
        <v>381</v>
      </c>
      <c r="AH43" s="12" t="s">
        <v>381</v>
      </c>
      <c r="AI43" s="22">
        <f t="shared" si="6"/>
        <v>36600000</v>
      </c>
      <c r="AJ43" s="23">
        <v>180000</v>
      </c>
      <c r="AK43" s="22">
        <v>300000</v>
      </c>
      <c r="AL43" s="15">
        <v>0</v>
      </c>
      <c r="AM43" s="15">
        <v>0</v>
      </c>
      <c r="AN43" s="15">
        <v>0</v>
      </c>
      <c r="AO43" s="15">
        <v>0.3</v>
      </c>
      <c r="AP43" s="15">
        <v>0</v>
      </c>
      <c r="AQ43" s="15">
        <v>0.3</v>
      </c>
      <c r="AR43" s="15">
        <v>0</v>
      </c>
      <c r="AS43" s="15">
        <v>0</v>
      </c>
      <c r="AT43" s="15">
        <v>0.3</v>
      </c>
      <c r="AU43" s="15">
        <v>0</v>
      </c>
      <c r="AV43" s="15">
        <v>0.1</v>
      </c>
      <c r="AW43" s="15">
        <v>0</v>
      </c>
      <c r="AX43" s="15" t="str">
        <f t="shared" si="7"/>
        <v>Ok</v>
      </c>
    </row>
    <row r="44" spans="1:50" x14ac:dyDescent="0.25">
      <c r="A44">
        <v>42</v>
      </c>
      <c r="B44" s="9" t="s">
        <v>184</v>
      </c>
      <c r="C44" s="10" t="s">
        <v>382</v>
      </c>
      <c r="D44" s="10" t="s">
        <v>186</v>
      </c>
      <c r="E44" s="9"/>
      <c r="F44" s="9" t="s">
        <v>185</v>
      </c>
      <c r="G44" s="9" t="s">
        <v>186</v>
      </c>
      <c r="H44" s="9">
        <v>13203</v>
      </c>
      <c r="I44" s="9">
        <v>132</v>
      </c>
      <c r="J44" s="9" t="s">
        <v>56</v>
      </c>
      <c r="K44" s="9" t="s">
        <v>57</v>
      </c>
      <c r="L44" s="9"/>
      <c r="M44" s="9"/>
      <c r="N44" s="9" t="s">
        <v>58</v>
      </c>
      <c r="O44" s="9" t="s">
        <v>138</v>
      </c>
      <c r="P44" s="9" t="s">
        <v>73</v>
      </c>
      <c r="Q44" s="9" t="s">
        <v>183</v>
      </c>
      <c r="R44" s="9" t="s">
        <v>140</v>
      </c>
      <c r="S44" s="9" t="s">
        <v>61</v>
      </c>
      <c r="T44" s="9" t="s">
        <v>58</v>
      </c>
      <c r="U44" s="9" t="s">
        <v>170</v>
      </c>
      <c r="V44" s="9" t="s">
        <v>518</v>
      </c>
      <c r="W44" s="9" t="s">
        <v>64</v>
      </c>
      <c r="X44" s="9"/>
      <c r="Y44" s="9"/>
      <c r="Z44" s="9" t="s">
        <v>65</v>
      </c>
      <c r="AA44" s="9" t="s">
        <v>66</v>
      </c>
      <c r="AB44" s="9" t="s">
        <v>184</v>
      </c>
      <c r="AC44" s="11"/>
      <c r="AD44" s="9"/>
      <c r="AE44" s="11"/>
      <c r="AF44" s="9"/>
      <c r="AG44" s="12" t="s">
        <v>383</v>
      </c>
      <c r="AH44" s="12" t="s">
        <v>383</v>
      </c>
      <c r="AI44" s="22">
        <f t="shared" si="6"/>
        <v>21960000</v>
      </c>
      <c r="AJ44" s="23">
        <v>108000</v>
      </c>
      <c r="AK44" s="22">
        <v>180000</v>
      </c>
      <c r="AL44" s="15">
        <v>0</v>
      </c>
      <c r="AM44" s="15">
        <v>0</v>
      </c>
      <c r="AN44" s="15">
        <v>0</v>
      </c>
      <c r="AO44" s="15">
        <v>0.4</v>
      </c>
      <c r="AP44" s="15">
        <v>0</v>
      </c>
      <c r="AQ44" s="15">
        <v>0.3</v>
      </c>
      <c r="AR44" s="15">
        <v>0</v>
      </c>
      <c r="AS44" s="15">
        <v>0</v>
      </c>
      <c r="AT44" s="15">
        <v>0</v>
      </c>
      <c r="AU44" s="15">
        <v>0.3</v>
      </c>
      <c r="AV44" s="15">
        <v>0</v>
      </c>
      <c r="AW44" s="15">
        <v>0</v>
      </c>
      <c r="AX44" s="15" t="str">
        <f t="shared" si="7"/>
        <v>Ok</v>
      </c>
    </row>
    <row r="45" spans="1:50" x14ac:dyDescent="0.25">
      <c r="A45">
        <v>43</v>
      </c>
      <c r="B45" s="9" t="s">
        <v>187</v>
      </c>
      <c r="C45" s="10" t="s">
        <v>384</v>
      </c>
      <c r="D45" s="10" t="s">
        <v>189</v>
      </c>
      <c r="E45" s="9"/>
      <c r="F45" s="9" t="s">
        <v>188</v>
      </c>
      <c r="G45" s="9" t="s">
        <v>189</v>
      </c>
      <c r="H45" s="9">
        <v>13203</v>
      </c>
      <c r="I45" s="9">
        <v>132</v>
      </c>
      <c r="J45" s="9" t="s">
        <v>56</v>
      </c>
      <c r="K45" s="9" t="s">
        <v>57</v>
      </c>
      <c r="L45" s="9"/>
      <c r="M45" s="9"/>
      <c r="N45" s="9" t="s">
        <v>58</v>
      </c>
      <c r="O45" s="9" t="s">
        <v>138</v>
      </c>
      <c r="P45" s="9" t="s">
        <v>73</v>
      </c>
      <c r="Q45" s="9" t="s">
        <v>183</v>
      </c>
      <c r="R45" s="9" t="s">
        <v>140</v>
      </c>
      <c r="S45" s="9" t="s">
        <v>61</v>
      </c>
      <c r="T45" s="9" t="s">
        <v>58</v>
      </c>
      <c r="U45" s="9" t="s">
        <v>170</v>
      </c>
      <c r="V45" s="9" t="s">
        <v>518</v>
      </c>
      <c r="W45" s="9" t="s">
        <v>64</v>
      </c>
      <c r="X45" s="9"/>
      <c r="Y45" s="9"/>
      <c r="Z45" s="9" t="s">
        <v>65</v>
      </c>
      <c r="AA45" s="9" t="s">
        <v>66</v>
      </c>
      <c r="AB45" s="9" t="s">
        <v>187</v>
      </c>
      <c r="AC45" s="11"/>
      <c r="AD45" s="9"/>
      <c r="AE45" s="9"/>
      <c r="AF45" s="9"/>
      <c r="AG45" s="12" t="s">
        <v>385</v>
      </c>
      <c r="AH45" s="12" t="s">
        <v>385</v>
      </c>
      <c r="AI45" s="22">
        <f t="shared" si="6"/>
        <v>31720000</v>
      </c>
      <c r="AJ45" s="23">
        <v>156000</v>
      </c>
      <c r="AK45" s="22">
        <f>138793.42+121206.58</f>
        <v>260000</v>
      </c>
      <c r="AL45" s="15">
        <v>0</v>
      </c>
      <c r="AM45" s="15">
        <v>0</v>
      </c>
      <c r="AN45" s="15">
        <v>0</v>
      </c>
      <c r="AO45" s="15">
        <v>0.4</v>
      </c>
      <c r="AP45" s="15">
        <v>0</v>
      </c>
      <c r="AQ45" s="15">
        <v>0.3</v>
      </c>
      <c r="AR45" s="15">
        <v>0</v>
      </c>
      <c r="AS45" s="15">
        <v>0</v>
      </c>
      <c r="AT45" s="15">
        <v>0</v>
      </c>
      <c r="AU45" s="15">
        <v>0.3</v>
      </c>
      <c r="AV45" s="15">
        <v>0</v>
      </c>
      <c r="AW45" s="15">
        <v>0</v>
      </c>
      <c r="AX45" s="15" t="str">
        <f t="shared" si="7"/>
        <v>Ok</v>
      </c>
    </row>
    <row r="46" spans="1:50" x14ac:dyDescent="0.25">
      <c r="A46">
        <v>44</v>
      </c>
      <c r="B46" s="9" t="s">
        <v>190</v>
      </c>
      <c r="C46" s="10" t="s">
        <v>386</v>
      </c>
      <c r="D46" s="10" t="s">
        <v>387</v>
      </c>
      <c r="E46" s="9"/>
      <c r="F46" s="10" t="s">
        <v>386</v>
      </c>
      <c r="G46" s="10" t="s">
        <v>387</v>
      </c>
      <c r="H46" s="9">
        <v>13203</v>
      </c>
      <c r="I46" s="9">
        <v>132</v>
      </c>
      <c r="J46" s="9" t="s">
        <v>56</v>
      </c>
      <c r="K46" s="9" t="s">
        <v>57</v>
      </c>
      <c r="L46" s="9"/>
      <c r="M46" s="9"/>
      <c r="N46" s="9" t="s">
        <v>58</v>
      </c>
      <c r="O46" s="9" t="s">
        <v>202</v>
      </c>
      <c r="P46" s="9" t="s">
        <v>73</v>
      </c>
      <c r="Q46" s="9" t="s">
        <v>139</v>
      </c>
      <c r="R46" s="9" t="s">
        <v>203</v>
      </c>
      <c r="S46" s="9" t="s">
        <v>61</v>
      </c>
      <c r="T46" s="9" t="s">
        <v>58</v>
      </c>
      <c r="U46" s="9" t="s">
        <v>170</v>
      </c>
      <c r="V46" s="9" t="s">
        <v>517</v>
      </c>
      <c r="W46" s="9" t="s">
        <v>64</v>
      </c>
      <c r="X46" s="9"/>
      <c r="Y46" s="9"/>
      <c r="Z46" s="9" t="s">
        <v>65</v>
      </c>
      <c r="AA46" s="9" t="s">
        <v>66</v>
      </c>
      <c r="AB46" s="9" t="s">
        <v>190</v>
      </c>
      <c r="AC46" s="11"/>
      <c r="AD46" s="9"/>
      <c r="AE46" s="9"/>
      <c r="AF46" s="9"/>
      <c r="AG46" s="12" t="s">
        <v>388</v>
      </c>
      <c r="AH46" s="12" t="s">
        <v>388</v>
      </c>
      <c r="AI46" s="22">
        <f t="shared" si="6"/>
        <v>134200000</v>
      </c>
      <c r="AJ46" s="23">
        <f t="shared" ref="AJ46:AJ90" si="8">AK46*60%</f>
        <v>660000</v>
      </c>
      <c r="AK46" s="22">
        <v>1100000</v>
      </c>
      <c r="AL46" s="15">
        <v>0</v>
      </c>
      <c r="AM46" s="15">
        <v>0</v>
      </c>
      <c r="AN46" s="15">
        <v>0</v>
      </c>
      <c r="AO46" s="15">
        <v>0.1</v>
      </c>
      <c r="AP46" s="15">
        <v>0.2</v>
      </c>
      <c r="AQ46" s="15">
        <v>0.2</v>
      </c>
      <c r="AR46" s="15">
        <v>0.2</v>
      </c>
      <c r="AS46" s="15">
        <v>0.2</v>
      </c>
      <c r="AT46" s="15">
        <v>0.1</v>
      </c>
      <c r="AU46" s="15">
        <v>0</v>
      </c>
      <c r="AV46" s="15">
        <v>0</v>
      </c>
      <c r="AW46" s="15">
        <v>0</v>
      </c>
      <c r="AX46" s="15" t="str">
        <f t="shared" si="7"/>
        <v>Ok</v>
      </c>
    </row>
    <row r="47" spans="1:50" x14ac:dyDescent="0.25">
      <c r="A47">
        <v>45</v>
      </c>
      <c r="B47" s="9" t="s">
        <v>190</v>
      </c>
      <c r="C47" s="10" t="s">
        <v>389</v>
      </c>
      <c r="D47" s="10" t="s">
        <v>390</v>
      </c>
      <c r="E47" s="9"/>
      <c r="F47" s="10" t="s">
        <v>389</v>
      </c>
      <c r="G47" s="10" t="s">
        <v>390</v>
      </c>
      <c r="H47" s="9">
        <v>13203</v>
      </c>
      <c r="I47" s="9">
        <v>132</v>
      </c>
      <c r="J47" s="9" t="s">
        <v>56</v>
      </c>
      <c r="K47" s="9" t="s">
        <v>57</v>
      </c>
      <c r="L47" s="9"/>
      <c r="M47" s="9"/>
      <c r="N47" s="9" t="s">
        <v>58</v>
      </c>
      <c r="O47" s="9" t="s">
        <v>235</v>
      </c>
      <c r="P47" s="9" t="s">
        <v>73</v>
      </c>
      <c r="Q47" s="9" t="s">
        <v>139</v>
      </c>
      <c r="R47" s="9" t="s">
        <v>203</v>
      </c>
      <c r="S47" s="9" t="s">
        <v>61</v>
      </c>
      <c r="T47" s="9" t="s">
        <v>58</v>
      </c>
      <c r="U47" s="9" t="s">
        <v>170</v>
      </c>
      <c r="V47" s="9" t="s">
        <v>517</v>
      </c>
      <c r="W47" s="9" t="s">
        <v>64</v>
      </c>
      <c r="X47" s="9"/>
      <c r="Y47" s="9"/>
      <c r="Z47" s="9" t="s">
        <v>65</v>
      </c>
      <c r="AA47" s="9" t="s">
        <v>66</v>
      </c>
      <c r="AB47" s="9" t="s">
        <v>190</v>
      </c>
      <c r="AC47" s="11"/>
      <c r="AD47" s="9"/>
      <c r="AE47" s="9"/>
      <c r="AF47" s="9"/>
      <c r="AG47" s="12" t="s">
        <v>391</v>
      </c>
      <c r="AH47" s="12" t="s">
        <v>391</v>
      </c>
      <c r="AI47" s="22">
        <f t="shared" si="6"/>
        <v>72468000</v>
      </c>
      <c r="AJ47" s="23">
        <f t="shared" si="8"/>
        <v>356400</v>
      </c>
      <c r="AK47" s="22">
        <v>594000</v>
      </c>
      <c r="AL47" s="15">
        <v>0</v>
      </c>
      <c r="AM47" s="15">
        <v>0</v>
      </c>
      <c r="AN47" s="15">
        <v>0.1</v>
      </c>
      <c r="AO47" s="15">
        <v>0.2</v>
      </c>
      <c r="AP47" s="15">
        <v>0.2</v>
      </c>
      <c r="AQ47" s="15">
        <v>0.2</v>
      </c>
      <c r="AR47" s="15">
        <v>0.2</v>
      </c>
      <c r="AS47" s="15">
        <v>0.1</v>
      </c>
      <c r="AT47" s="15">
        <v>0</v>
      </c>
      <c r="AU47" s="15">
        <v>0</v>
      </c>
      <c r="AV47" s="15">
        <v>0</v>
      </c>
      <c r="AW47" s="15">
        <v>0</v>
      </c>
      <c r="AX47" s="15" t="str">
        <f t="shared" si="7"/>
        <v>Ok</v>
      </c>
    </row>
    <row r="48" spans="1:50" x14ac:dyDescent="0.25">
      <c r="A48">
        <v>46</v>
      </c>
      <c r="B48" s="9" t="s">
        <v>190</v>
      </c>
      <c r="C48" s="10" t="s">
        <v>520</v>
      </c>
      <c r="D48" s="10" t="s">
        <v>519</v>
      </c>
      <c r="E48" s="9"/>
      <c r="F48" s="10" t="s">
        <v>392</v>
      </c>
      <c r="G48" s="10" t="s">
        <v>191</v>
      </c>
      <c r="H48" s="9">
        <v>13203</v>
      </c>
      <c r="I48" s="9">
        <v>132</v>
      </c>
      <c r="J48" s="9" t="s">
        <v>56</v>
      </c>
      <c r="K48" s="9" t="s">
        <v>57</v>
      </c>
      <c r="L48" s="9"/>
      <c r="M48" s="9"/>
      <c r="N48" s="9" t="s">
        <v>58</v>
      </c>
      <c r="O48" s="9" t="s">
        <v>138</v>
      </c>
      <c r="P48" s="9" t="s">
        <v>73</v>
      </c>
      <c r="Q48" s="9" t="s">
        <v>183</v>
      </c>
      <c r="R48" s="9" t="s">
        <v>140</v>
      </c>
      <c r="S48" s="9" t="s">
        <v>61</v>
      </c>
      <c r="T48" s="9" t="s">
        <v>58</v>
      </c>
      <c r="U48" s="9" t="s">
        <v>170</v>
      </c>
      <c r="V48" s="9" t="s">
        <v>518</v>
      </c>
      <c r="W48" s="9" t="s">
        <v>64</v>
      </c>
      <c r="X48" s="9"/>
      <c r="Y48" s="9"/>
      <c r="Z48" s="9" t="s">
        <v>65</v>
      </c>
      <c r="AA48" s="9" t="s">
        <v>66</v>
      </c>
      <c r="AB48" s="9" t="s">
        <v>190</v>
      </c>
      <c r="AC48" s="11"/>
      <c r="AD48" s="9"/>
      <c r="AE48" s="9"/>
      <c r="AF48" s="9"/>
      <c r="AG48" s="12" t="s">
        <v>393</v>
      </c>
      <c r="AH48" s="12" t="s">
        <v>393</v>
      </c>
      <c r="AI48" s="22">
        <f t="shared" si="6"/>
        <v>41114000</v>
      </c>
      <c r="AJ48" s="23">
        <v>202200</v>
      </c>
      <c r="AK48" s="22">
        <v>337000</v>
      </c>
      <c r="AL48" s="15">
        <v>0</v>
      </c>
      <c r="AM48" s="15">
        <v>0.05</v>
      </c>
      <c r="AN48" s="15">
        <v>0.1</v>
      </c>
      <c r="AO48" s="15">
        <v>0</v>
      </c>
      <c r="AP48" s="15">
        <v>0</v>
      </c>
      <c r="AQ48" s="15">
        <v>0.1</v>
      </c>
      <c r="AR48" s="15">
        <v>0.1</v>
      </c>
      <c r="AS48" s="15">
        <v>0.1</v>
      </c>
      <c r="AT48" s="15">
        <v>0.1</v>
      </c>
      <c r="AU48" s="15">
        <v>0.1</v>
      </c>
      <c r="AV48" s="15">
        <v>0.1</v>
      </c>
      <c r="AW48" s="15">
        <v>0.25</v>
      </c>
      <c r="AX48" s="15" t="str">
        <f t="shared" si="7"/>
        <v>Ok</v>
      </c>
    </row>
    <row r="49" spans="1:50" x14ac:dyDescent="0.25">
      <c r="A49">
        <v>47</v>
      </c>
      <c r="B49" s="9" t="s">
        <v>190</v>
      </c>
      <c r="C49" s="10" t="s">
        <v>521</v>
      </c>
      <c r="D49" s="10" t="s">
        <v>395</v>
      </c>
      <c r="E49" s="9"/>
      <c r="F49" s="10" t="s">
        <v>394</v>
      </c>
      <c r="G49" s="10" t="s">
        <v>395</v>
      </c>
      <c r="H49" s="9">
        <v>13203</v>
      </c>
      <c r="I49" s="9">
        <v>132</v>
      </c>
      <c r="J49" s="9" t="s">
        <v>56</v>
      </c>
      <c r="K49" s="9" t="s">
        <v>57</v>
      </c>
      <c r="L49" s="9"/>
      <c r="M49" s="9"/>
      <c r="N49" s="9" t="s">
        <v>58</v>
      </c>
      <c r="O49" s="9" t="s">
        <v>138</v>
      </c>
      <c r="P49" s="9" t="s">
        <v>73</v>
      </c>
      <c r="Q49" s="9" t="s">
        <v>183</v>
      </c>
      <c r="R49" s="9" t="s">
        <v>140</v>
      </c>
      <c r="S49" s="9" t="s">
        <v>61</v>
      </c>
      <c r="T49" s="9" t="s">
        <v>58</v>
      </c>
      <c r="U49" s="9" t="s">
        <v>170</v>
      </c>
      <c r="V49" s="9" t="s">
        <v>518</v>
      </c>
      <c r="W49" s="9" t="s">
        <v>64</v>
      </c>
      <c r="X49" s="9"/>
      <c r="Y49" s="9"/>
      <c r="Z49" s="9" t="s">
        <v>65</v>
      </c>
      <c r="AA49" s="9" t="s">
        <v>66</v>
      </c>
      <c r="AB49" s="9" t="s">
        <v>190</v>
      </c>
      <c r="AC49" s="11"/>
      <c r="AD49" s="9"/>
      <c r="AE49" s="9"/>
      <c r="AF49" s="9"/>
      <c r="AG49" s="12" t="s">
        <v>396</v>
      </c>
      <c r="AH49" s="12" t="s">
        <v>396</v>
      </c>
      <c r="AI49" s="22">
        <f t="shared" si="6"/>
        <v>61427000</v>
      </c>
      <c r="AJ49" s="23">
        <v>302100</v>
      </c>
      <c r="AK49" s="22">
        <v>503500</v>
      </c>
      <c r="AL49" s="15">
        <v>0</v>
      </c>
      <c r="AM49" s="15">
        <v>0</v>
      </c>
      <c r="AN49" s="15">
        <v>0.2</v>
      </c>
      <c r="AO49" s="15">
        <v>0</v>
      </c>
      <c r="AP49" s="15">
        <v>0.2</v>
      </c>
      <c r="AQ49" s="15">
        <v>0</v>
      </c>
      <c r="AR49" s="15">
        <v>0</v>
      </c>
      <c r="AS49" s="15">
        <v>0</v>
      </c>
      <c r="AT49" s="15">
        <v>0.2</v>
      </c>
      <c r="AU49" s="15">
        <v>0</v>
      </c>
      <c r="AV49" s="15">
        <v>0.2</v>
      </c>
      <c r="AW49" s="15">
        <v>0.2</v>
      </c>
      <c r="AX49" s="15" t="str">
        <f t="shared" si="7"/>
        <v>Ok</v>
      </c>
    </row>
    <row r="50" spans="1:50" x14ac:dyDescent="0.25">
      <c r="A50">
        <v>48</v>
      </c>
      <c r="B50" s="9" t="s">
        <v>190</v>
      </c>
      <c r="C50" s="10" t="s">
        <v>522</v>
      </c>
      <c r="D50" s="10" t="s">
        <v>398</v>
      </c>
      <c r="E50" s="9"/>
      <c r="F50" s="10" t="s">
        <v>397</v>
      </c>
      <c r="G50" s="10" t="s">
        <v>398</v>
      </c>
      <c r="H50" s="9">
        <v>13203</v>
      </c>
      <c r="I50" s="9">
        <v>132</v>
      </c>
      <c r="J50" s="9" t="s">
        <v>56</v>
      </c>
      <c r="K50" s="9" t="s">
        <v>57</v>
      </c>
      <c r="L50" s="9"/>
      <c r="M50" s="9"/>
      <c r="N50" s="9" t="s">
        <v>58</v>
      </c>
      <c r="O50" s="9" t="s">
        <v>138</v>
      </c>
      <c r="P50" s="9" t="s">
        <v>73</v>
      </c>
      <c r="Q50" s="9" t="s">
        <v>183</v>
      </c>
      <c r="R50" s="9" t="s">
        <v>140</v>
      </c>
      <c r="S50" s="9" t="s">
        <v>61</v>
      </c>
      <c r="T50" s="9" t="s">
        <v>58</v>
      </c>
      <c r="U50" s="9" t="s">
        <v>170</v>
      </c>
      <c r="V50" s="9" t="s">
        <v>518</v>
      </c>
      <c r="W50" s="9" t="s">
        <v>64</v>
      </c>
      <c r="X50" s="9"/>
      <c r="Y50" s="9"/>
      <c r="Z50" s="9" t="s">
        <v>65</v>
      </c>
      <c r="AA50" s="9" t="s">
        <v>66</v>
      </c>
      <c r="AB50" s="9" t="s">
        <v>190</v>
      </c>
      <c r="AC50" s="11"/>
      <c r="AD50" s="9"/>
      <c r="AE50" s="9"/>
      <c r="AF50" s="9"/>
      <c r="AG50" s="12" t="s">
        <v>399</v>
      </c>
      <c r="AH50" s="12" t="s">
        <v>399</v>
      </c>
      <c r="AI50" s="22">
        <f t="shared" si="6"/>
        <v>11590000</v>
      </c>
      <c r="AJ50" s="23">
        <v>57000</v>
      </c>
      <c r="AK50" s="22">
        <v>95000</v>
      </c>
      <c r="AL50" s="15">
        <v>0</v>
      </c>
      <c r="AM50" s="15">
        <v>0</v>
      </c>
      <c r="AN50" s="15">
        <v>0.25</v>
      </c>
      <c r="AO50" s="15">
        <v>0</v>
      </c>
      <c r="AP50" s="15">
        <v>0</v>
      </c>
      <c r="AQ50" s="15">
        <v>0.25</v>
      </c>
      <c r="AR50" s="15">
        <v>0</v>
      </c>
      <c r="AS50" s="15">
        <v>0</v>
      </c>
      <c r="AT50" s="15">
        <v>0</v>
      </c>
      <c r="AU50" s="15">
        <v>0.5</v>
      </c>
      <c r="AV50" s="15">
        <v>0</v>
      </c>
      <c r="AW50" s="15">
        <v>0</v>
      </c>
      <c r="AX50" s="15" t="str">
        <f t="shared" si="7"/>
        <v>Ok</v>
      </c>
    </row>
    <row r="51" spans="1:50" x14ac:dyDescent="0.25">
      <c r="A51">
        <v>49</v>
      </c>
      <c r="B51" s="9" t="s">
        <v>192</v>
      </c>
      <c r="C51" s="10" t="s">
        <v>400</v>
      </c>
      <c r="D51" s="10" t="s">
        <v>193</v>
      </c>
      <c r="E51" s="9"/>
      <c r="F51" s="10" t="s">
        <v>400</v>
      </c>
      <c r="G51" s="9" t="s">
        <v>193</v>
      </c>
      <c r="H51" s="9">
        <v>13903</v>
      </c>
      <c r="I51" s="9">
        <v>139</v>
      </c>
      <c r="J51" s="9" t="s">
        <v>56</v>
      </c>
      <c r="K51" s="9" t="s">
        <v>57</v>
      </c>
      <c r="L51" s="9"/>
      <c r="M51" s="9"/>
      <c r="N51" s="9" t="s">
        <v>58</v>
      </c>
      <c r="O51" s="9" t="s">
        <v>138</v>
      </c>
      <c r="P51" s="9" t="s">
        <v>73</v>
      </c>
      <c r="Q51" s="9" t="s">
        <v>183</v>
      </c>
      <c r="R51" s="9" t="s">
        <v>140</v>
      </c>
      <c r="S51" s="9" t="s">
        <v>61</v>
      </c>
      <c r="T51" s="9" t="s">
        <v>58</v>
      </c>
      <c r="U51" s="9" t="s">
        <v>170</v>
      </c>
      <c r="V51" s="9" t="s">
        <v>518</v>
      </c>
      <c r="W51" s="9" t="s">
        <v>64</v>
      </c>
      <c r="X51" s="9"/>
      <c r="Y51" s="9"/>
      <c r="Z51" s="9" t="s">
        <v>65</v>
      </c>
      <c r="AA51" s="9" t="s">
        <v>66</v>
      </c>
      <c r="AB51" s="9" t="s">
        <v>192</v>
      </c>
      <c r="AC51" s="11"/>
      <c r="AD51" s="9"/>
      <c r="AE51" s="9"/>
      <c r="AF51" s="9"/>
      <c r="AG51" s="12" t="s">
        <v>401</v>
      </c>
      <c r="AH51" s="12" t="s">
        <v>401</v>
      </c>
      <c r="AI51" s="22">
        <f t="shared" si="6"/>
        <v>54900000</v>
      </c>
      <c r="AJ51" s="23">
        <v>270000</v>
      </c>
      <c r="AK51" s="22">
        <v>450000</v>
      </c>
      <c r="AL51" s="15">
        <v>0</v>
      </c>
      <c r="AM51" s="15">
        <v>0</v>
      </c>
      <c r="AN51" s="15">
        <v>0.2</v>
      </c>
      <c r="AO51" s="15">
        <v>0</v>
      </c>
      <c r="AP51" s="15">
        <v>0.3</v>
      </c>
      <c r="AQ51" s="15">
        <v>0</v>
      </c>
      <c r="AR51" s="15">
        <v>0</v>
      </c>
      <c r="AS51" s="15">
        <v>0.3</v>
      </c>
      <c r="AT51" s="15">
        <v>0</v>
      </c>
      <c r="AU51" s="15">
        <v>0</v>
      </c>
      <c r="AV51" s="15">
        <v>0.2</v>
      </c>
      <c r="AW51" s="15">
        <v>0</v>
      </c>
      <c r="AX51" s="15" t="str">
        <f t="shared" si="7"/>
        <v>Ok</v>
      </c>
    </row>
    <row r="52" spans="1:50" x14ac:dyDescent="0.25">
      <c r="A52">
        <v>50</v>
      </c>
      <c r="B52" s="9" t="s">
        <v>194</v>
      </c>
      <c r="C52" s="10" t="s">
        <v>402</v>
      </c>
      <c r="D52" s="10" t="s">
        <v>196</v>
      </c>
      <c r="E52" s="9"/>
      <c r="F52" s="9" t="s">
        <v>195</v>
      </c>
      <c r="G52" s="9" t="s">
        <v>196</v>
      </c>
      <c r="H52" s="9">
        <v>13203</v>
      </c>
      <c r="I52" s="9">
        <v>132</v>
      </c>
      <c r="J52" s="9" t="s">
        <v>56</v>
      </c>
      <c r="K52" s="9" t="s">
        <v>57</v>
      </c>
      <c r="L52" s="9"/>
      <c r="M52" s="9"/>
      <c r="N52" s="9" t="s">
        <v>58</v>
      </c>
      <c r="O52" s="9" t="s">
        <v>138</v>
      </c>
      <c r="P52" s="9" t="s">
        <v>73</v>
      </c>
      <c r="Q52" s="9" t="s">
        <v>183</v>
      </c>
      <c r="R52" s="9" t="s">
        <v>140</v>
      </c>
      <c r="S52" s="9" t="s">
        <v>61</v>
      </c>
      <c r="T52" s="9" t="s">
        <v>58</v>
      </c>
      <c r="U52" s="9" t="s">
        <v>170</v>
      </c>
      <c r="V52" s="9" t="s">
        <v>518</v>
      </c>
      <c r="W52" s="9" t="s">
        <v>64</v>
      </c>
      <c r="X52" s="9"/>
      <c r="Y52" s="9"/>
      <c r="Z52" s="9" t="s">
        <v>65</v>
      </c>
      <c r="AA52" s="9" t="s">
        <v>66</v>
      </c>
      <c r="AB52" s="9" t="s">
        <v>194</v>
      </c>
      <c r="AC52" s="11"/>
      <c r="AD52" s="9"/>
      <c r="AE52" s="11"/>
      <c r="AF52" s="9"/>
      <c r="AG52" s="12" t="s">
        <v>403</v>
      </c>
      <c r="AH52" s="12"/>
      <c r="AI52" s="22">
        <f t="shared" si="6"/>
        <v>89060000</v>
      </c>
      <c r="AJ52" s="23">
        <v>438000</v>
      </c>
      <c r="AK52" s="22">
        <v>730000</v>
      </c>
      <c r="AL52" s="15">
        <v>0</v>
      </c>
      <c r="AM52" s="15">
        <v>0</v>
      </c>
      <c r="AN52" s="15">
        <v>0</v>
      </c>
      <c r="AO52" s="15">
        <v>0</v>
      </c>
      <c r="AP52" s="15">
        <v>0</v>
      </c>
      <c r="AQ52" s="15">
        <v>0.5</v>
      </c>
      <c r="AR52" s="15">
        <v>0</v>
      </c>
      <c r="AS52" s="15">
        <v>0</v>
      </c>
      <c r="AT52" s="15">
        <v>0.25</v>
      </c>
      <c r="AU52" s="15">
        <v>0</v>
      </c>
      <c r="AV52" s="15">
        <v>0</v>
      </c>
      <c r="AW52" s="15">
        <v>0.25</v>
      </c>
      <c r="AX52" s="15" t="str">
        <f t="shared" si="7"/>
        <v>Ok</v>
      </c>
    </row>
    <row r="53" spans="1:50" x14ac:dyDescent="0.25">
      <c r="A53">
        <v>51</v>
      </c>
      <c r="B53" s="9" t="s">
        <v>197</v>
      </c>
      <c r="C53" s="10" t="s">
        <v>198</v>
      </c>
      <c r="D53" s="10" t="s">
        <v>199</v>
      </c>
      <c r="E53" s="9"/>
      <c r="F53" s="9" t="s">
        <v>198</v>
      </c>
      <c r="G53" s="9" t="s">
        <v>199</v>
      </c>
      <c r="H53" s="9">
        <v>13203</v>
      </c>
      <c r="I53" s="9">
        <v>132</v>
      </c>
      <c r="J53" s="9" t="s">
        <v>56</v>
      </c>
      <c r="K53" s="9" t="s">
        <v>57</v>
      </c>
      <c r="L53" s="9"/>
      <c r="M53" s="9"/>
      <c r="N53" s="9" t="s">
        <v>58</v>
      </c>
      <c r="O53" s="9" t="s">
        <v>138</v>
      </c>
      <c r="P53" s="9" t="s">
        <v>73</v>
      </c>
      <c r="Q53" s="9" t="s">
        <v>139</v>
      </c>
      <c r="R53" s="9" t="s">
        <v>140</v>
      </c>
      <c r="S53" s="9" t="s">
        <v>61</v>
      </c>
      <c r="T53" s="9" t="s">
        <v>58</v>
      </c>
      <c r="U53" s="9" t="s">
        <v>170</v>
      </c>
      <c r="V53" s="9" t="s">
        <v>518</v>
      </c>
      <c r="W53" s="9" t="s">
        <v>64</v>
      </c>
      <c r="X53" s="9"/>
      <c r="Y53" s="9"/>
      <c r="Z53" s="9" t="s">
        <v>65</v>
      </c>
      <c r="AA53" s="9" t="s">
        <v>66</v>
      </c>
      <c r="AB53" s="9" t="s">
        <v>197</v>
      </c>
      <c r="AC53" s="11"/>
      <c r="AD53" s="9"/>
      <c r="AE53" s="11"/>
      <c r="AF53" s="9"/>
      <c r="AG53" s="12" t="s">
        <v>404</v>
      </c>
      <c r="AH53" s="12" t="s">
        <v>404</v>
      </c>
      <c r="AI53" s="22">
        <f t="shared" si="6"/>
        <v>7320000</v>
      </c>
      <c r="AJ53" s="23">
        <v>36000</v>
      </c>
      <c r="AK53" s="22">
        <v>60000</v>
      </c>
      <c r="AL53" s="15">
        <v>0</v>
      </c>
      <c r="AM53" s="15">
        <v>0</v>
      </c>
      <c r="AN53" s="15">
        <v>0</v>
      </c>
      <c r="AO53" s="15">
        <v>0</v>
      </c>
      <c r="AP53" s="15">
        <v>0</v>
      </c>
      <c r="AQ53" s="15">
        <v>0</v>
      </c>
      <c r="AR53" s="15">
        <v>0</v>
      </c>
      <c r="AS53" s="15">
        <v>0</v>
      </c>
      <c r="AT53" s="15">
        <v>1</v>
      </c>
      <c r="AU53" s="15">
        <v>0</v>
      </c>
      <c r="AV53" s="15">
        <v>0</v>
      </c>
      <c r="AW53" s="15">
        <v>0</v>
      </c>
      <c r="AX53" s="15" t="str">
        <f t="shared" si="7"/>
        <v>Ok</v>
      </c>
    </row>
    <row r="54" spans="1:50" x14ac:dyDescent="0.25">
      <c r="A54">
        <v>52</v>
      </c>
      <c r="B54" s="9" t="s">
        <v>200</v>
      </c>
      <c r="C54" s="10" t="s">
        <v>405</v>
      </c>
      <c r="D54" s="10" t="s">
        <v>406</v>
      </c>
      <c r="E54" s="9"/>
      <c r="F54" s="9" t="s">
        <v>405</v>
      </c>
      <c r="G54" s="9" t="s">
        <v>406</v>
      </c>
      <c r="H54" s="9">
        <v>13203</v>
      </c>
      <c r="I54" s="9">
        <v>132</v>
      </c>
      <c r="J54" s="9" t="s">
        <v>56</v>
      </c>
      <c r="K54" s="9" t="s">
        <v>57</v>
      </c>
      <c r="L54" s="9"/>
      <c r="M54" s="9"/>
      <c r="N54" s="9" t="s">
        <v>58</v>
      </c>
      <c r="O54" s="9" t="s">
        <v>138</v>
      </c>
      <c r="P54" s="9" t="s">
        <v>73</v>
      </c>
      <c r="Q54" s="9" t="s">
        <v>139</v>
      </c>
      <c r="R54" s="9" t="s">
        <v>140</v>
      </c>
      <c r="S54" s="9" t="s">
        <v>61</v>
      </c>
      <c r="T54" s="9" t="s">
        <v>58</v>
      </c>
      <c r="U54" s="9" t="s">
        <v>170</v>
      </c>
      <c r="V54" s="9" t="s">
        <v>210</v>
      </c>
      <c r="W54" s="9" t="s">
        <v>64</v>
      </c>
      <c r="X54" s="9"/>
      <c r="Y54" s="9"/>
      <c r="Z54" s="9" t="s">
        <v>65</v>
      </c>
      <c r="AA54" s="9" t="s">
        <v>66</v>
      </c>
      <c r="AB54" s="9" t="s">
        <v>200</v>
      </c>
      <c r="AC54" s="11"/>
      <c r="AD54" s="9"/>
      <c r="AE54" s="11"/>
      <c r="AF54" s="9"/>
      <c r="AG54" s="12" t="s">
        <v>407</v>
      </c>
      <c r="AH54" s="12" t="s">
        <v>407</v>
      </c>
      <c r="AI54" s="22">
        <f t="shared" si="6"/>
        <v>118340000</v>
      </c>
      <c r="AJ54" s="23">
        <f t="shared" si="8"/>
        <v>582000</v>
      </c>
      <c r="AK54" s="22">
        <v>970000</v>
      </c>
      <c r="AL54" s="15">
        <v>0</v>
      </c>
      <c r="AM54" s="15">
        <v>0</v>
      </c>
      <c r="AN54" s="15">
        <v>0</v>
      </c>
      <c r="AO54" s="15">
        <v>0</v>
      </c>
      <c r="AP54" s="15">
        <v>0</v>
      </c>
      <c r="AQ54" s="15">
        <v>0</v>
      </c>
      <c r="AR54" s="15">
        <v>0</v>
      </c>
      <c r="AS54" s="15">
        <v>0</v>
      </c>
      <c r="AT54" s="15">
        <v>0</v>
      </c>
      <c r="AU54" s="15">
        <v>0.5</v>
      </c>
      <c r="AV54" s="15">
        <v>0.5</v>
      </c>
      <c r="AW54" s="15">
        <v>0</v>
      </c>
      <c r="AX54" s="15" t="str">
        <f t="shared" si="7"/>
        <v>Ok</v>
      </c>
    </row>
    <row r="55" spans="1:50" x14ac:dyDescent="0.25">
      <c r="A55">
        <v>53</v>
      </c>
      <c r="B55" s="9" t="s">
        <v>204</v>
      </c>
      <c r="C55" s="10" t="s">
        <v>408</v>
      </c>
      <c r="D55" s="10" t="s">
        <v>205</v>
      </c>
      <c r="E55" s="9"/>
      <c r="F55" s="10" t="s">
        <v>408</v>
      </c>
      <c r="G55" s="9" t="s">
        <v>205</v>
      </c>
      <c r="H55" s="9">
        <v>13203</v>
      </c>
      <c r="I55" s="9">
        <v>132</v>
      </c>
      <c r="J55" s="9" t="s">
        <v>56</v>
      </c>
      <c r="K55" s="9" t="s">
        <v>57</v>
      </c>
      <c r="L55" s="9"/>
      <c r="M55" s="9"/>
      <c r="N55" s="9" t="s">
        <v>58</v>
      </c>
      <c r="O55" s="9" t="s">
        <v>202</v>
      </c>
      <c r="P55" s="9" t="s">
        <v>73</v>
      </c>
      <c r="Q55" s="9" t="s">
        <v>139</v>
      </c>
      <c r="R55" s="9" t="s">
        <v>203</v>
      </c>
      <c r="S55" s="9" t="s">
        <v>61</v>
      </c>
      <c r="T55" s="9" t="s">
        <v>58</v>
      </c>
      <c r="U55" s="9" t="s">
        <v>170</v>
      </c>
      <c r="V55" s="9" t="s">
        <v>517</v>
      </c>
      <c r="W55" s="9" t="s">
        <v>64</v>
      </c>
      <c r="X55" s="9"/>
      <c r="Y55" s="9"/>
      <c r="Z55" s="9" t="s">
        <v>65</v>
      </c>
      <c r="AA55" s="9" t="s">
        <v>66</v>
      </c>
      <c r="AB55" s="9" t="s">
        <v>204</v>
      </c>
      <c r="AC55" s="11"/>
      <c r="AD55" s="9"/>
      <c r="AE55" s="9"/>
      <c r="AF55" s="9"/>
      <c r="AG55" s="12" t="s">
        <v>409</v>
      </c>
      <c r="AH55" s="12" t="s">
        <v>409</v>
      </c>
      <c r="AI55" s="22">
        <f t="shared" si="6"/>
        <v>109800000</v>
      </c>
      <c r="AJ55" s="23">
        <f t="shared" si="8"/>
        <v>540000</v>
      </c>
      <c r="AK55" s="22">
        <f>750000+150000</f>
        <v>900000</v>
      </c>
      <c r="AL55" s="15">
        <v>0</v>
      </c>
      <c r="AM55" s="15">
        <v>0</v>
      </c>
      <c r="AN55" s="15">
        <v>0.2</v>
      </c>
      <c r="AO55" s="15">
        <v>0.2</v>
      </c>
      <c r="AP55" s="15">
        <v>0.2</v>
      </c>
      <c r="AQ55" s="15">
        <v>0.2</v>
      </c>
      <c r="AR55" s="15">
        <v>0.2</v>
      </c>
      <c r="AS55" s="15">
        <v>0</v>
      </c>
      <c r="AT55" s="15">
        <v>0</v>
      </c>
      <c r="AU55" s="15">
        <v>0</v>
      </c>
      <c r="AV55" s="15">
        <v>0</v>
      </c>
      <c r="AW55" s="15">
        <v>0</v>
      </c>
      <c r="AX55" s="15" t="str">
        <f t="shared" si="7"/>
        <v>Ok</v>
      </c>
    </row>
    <row r="56" spans="1:50" x14ac:dyDescent="0.25">
      <c r="A56">
        <v>54</v>
      </c>
      <c r="B56" s="9" t="s">
        <v>206</v>
      </c>
      <c r="C56" s="10" t="s">
        <v>410</v>
      </c>
      <c r="D56" s="10" t="s">
        <v>207</v>
      </c>
      <c r="E56" s="9"/>
      <c r="F56" s="10" t="s">
        <v>410</v>
      </c>
      <c r="G56" s="9" t="s">
        <v>207</v>
      </c>
      <c r="H56" s="9">
        <v>13303</v>
      </c>
      <c r="I56" s="9">
        <v>133</v>
      </c>
      <c r="J56" s="9" t="s">
        <v>91</v>
      </c>
      <c r="K56" s="9" t="s">
        <v>57</v>
      </c>
      <c r="L56" s="9"/>
      <c r="M56" s="9"/>
      <c r="N56" s="9" t="s">
        <v>58</v>
      </c>
      <c r="O56" s="9" t="s">
        <v>202</v>
      </c>
      <c r="P56" s="9" t="s">
        <v>73</v>
      </c>
      <c r="Q56" s="9" t="s">
        <v>139</v>
      </c>
      <c r="R56" s="9" t="s">
        <v>203</v>
      </c>
      <c r="S56" s="9" t="s">
        <v>61</v>
      </c>
      <c r="T56" s="9" t="s">
        <v>58</v>
      </c>
      <c r="U56" s="9" t="s">
        <v>170</v>
      </c>
      <c r="V56" s="9" t="s">
        <v>517</v>
      </c>
      <c r="W56" s="9" t="s">
        <v>64</v>
      </c>
      <c r="X56" s="9"/>
      <c r="Y56" s="9"/>
      <c r="Z56" s="9" t="s">
        <v>65</v>
      </c>
      <c r="AA56" s="9" t="s">
        <v>66</v>
      </c>
      <c r="AB56" s="9" t="s">
        <v>206</v>
      </c>
      <c r="AC56" s="11"/>
      <c r="AD56" s="9"/>
      <c r="AE56" s="9"/>
      <c r="AF56" s="9"/>
      <c r="AG56" s="12" t="s">
        <v>411</v>
      </c>
      <c r="AH56" s="12" t="s">
        <v>411</v>
      </c>
      <c r="AI56" s="22">
        <f t="shared" si="6"/>
        <v>10980000</v>
      </c>
      <c r="AJ56" s="23">
        <f t="shared" si="8"/>
        <v>54000</v>
      </c>
      <c r="AK56" s="22">
        <v>90000</v>
      </c>
      <c r="AL56" s="15">
        <v>0</v>
      </c>
      <c r="AM56" s="15">
        <v>0</v>
      </c>
      <c r="AN56" s="15">
        <v>0.3</v>
      </c>
      <c r="AO56" s="15">
        <v>0.3</v>
      </c>
      <c r="AP56" s="15">
        <v>0.1</v>
      </c>
      <c r="AQ56" s="15">
        <v>0.3</v>
      </c>
      <c r="AR56" s="15">
        <v>0</v>
      </c>
      <c r="AS56" s="15">
        <v>0</v>
      </c>
      <c r="AT56" s="15">
        <v>0</v>
      </c>
      <c r="AU56" s="15">
        <v>0</v>
      </c>
      <c r="AV56" s="15">
        <v>0</v>
      </c>
      <c r="AW56" s="15">
        <v>0</v>
      </c>
      <c r="AX56" s="15" t="str">
        <f t="shared" si="7"/>
        <v>Ok</v>
      </c>
    </row>
    <row r="57" spans="1:50" x14ac:dyDescent="0.25">
      <c r="A57">
        <v>55</v>
      </c>
      <c r="B57" s="9" t="s">
        <v>208</v>
      </c>
      <c r="C57" s="10" t="s">
        <v>412</v>
      </c>
      <c r="D57" s="10" t="s">
        <v>209</v>
      </c>
      <c r="E57" s="9"/>
      <c r="F57" s="10" t="s">
        <v>412</v>
      </c>
      <c r="G57" s="9" t="s">
        <v>209</v>
      </c>
      <c r="H57" s="9">
        <v>13203</v>
      </c>
      <c r="I57" s="9">
        <v>132</v>
      </c>
      <c r="J57" s="9" t="s">
        <v>56</v>
      </c>
      <c r="K57" s="9" t="s">
        <v>57</v>
      </c>
      <c r="L57" s="9"/>
      <c r="M57" s="9"/>
      <c r="N57" s="9" t="s">
        <v>58</v>
      </c>
      <c r="O57" s="9" t="s">
        <v>138</v>
      </c>
      <c r="P57" s="9" t="s">
        <v>73</v>
      </c>
      <c r="Q57" s="9" t="s">
        <v>139</v>
      </c>
      <c r="R57" s="9" t="s">
        <v>140</v>
      </c>
      <c r="S57" s="9" t="s">
        <v>61</v>
      </c>
      <c r="T57" s="9" t="s">
        <v>58</v>
      </c>
      <c r="U57" s="9" t="s">
        <v>170</v>
      </c>
      <c r="V57" s="9" t="s">
        <v>210</v>
      </c>
      <c r="W57" s="9" t="s">
        <v>64</v>
      </c>
      <c r="X57" s="9"/>
      <c r="Y57" s="9"/>
      <c r="Z57" s="9" t="s">
        <v>65</v>
      </c>
      <c r="AA57" s="9" t="s">
        <v>66</v>
      </c>
      <c r="AB57" s="9" t="s">
        <v>208</v>
      </c>
      <c r="AC57" s="11"/>
      <c r="AD57" s="9"/>
      <c r="AE57" s="9"/>
      <c r="AF57" s="9"/>
      <c r="AG57" s="12" t="s">
        <v>413</v>
      </c>
      <c r="AH57" s="12" t="s">
        <v>413</v>
      </c>
      <c r="AI57" s="22">
        <f t="shared" si="6"/>
        <v>25620000</v>
      </c>
      <c r="AJ57" s="23">
        <f t="shared" si="8"/>
        <v>126000</v>
      </c>
      <c r="AK57" s="22">
        <v>210000</v>
      </c>
      <c r="AL57" s="15">
        <v>0</v>
      </c>
      <c r="AM57" s="15">
        <v>0</v>
      </c>
      <c r="AN57" s="15">
        <v>0</v>
      </c>
      <c r="AO57" s="15">
        <v>0</v>
      </c>
      <c r="AP57" s="15">
        <v>0.3</v>
      </c>
      <c r="AQ57" s="15">
        <v>0</v>
      </c>
      <c r="AR57" s="15">
        <v>0</v>
      </c>
      <c r="AS57" s="15">
        <v>0.35</v>
      </c>
      <c r="AT57" s="15">
        <v>0</v>
      </c>
      <c r="AU57" s="15">
        <v>0.35</v>
      </c>
      <c r="AV57" s="15">
        <v>0</v>
      </c>
      <c r="AW57" s="15">
        <v>0</v>
      </c>
      <c r="AX57" s="15" t="str">
        <f t="shared" si="7"/>
        <v>Ok</v>
      </c>
    </row>
    <row r="58" spans="1:50" x14ac:dyDescent="0.25">
      <c r="A58">
        <v>56</v>
      </c>
      <c r="B58" s="9" t="s">
        <v>211</v>
      </c>
      <c r="C58" s="10" t="s">
        <v>414</v>
      </c>
      <c r="D58" s="10" t="s">
        <v>415</v>
      </c>
      <c r="E58" s="9"/>
      <c r="F58" s="10" t="s">
        <v>414</v>
      </c>
      <c r="G58" s="9" t="s">
        <v>415</v>
      </c>
      <c r="H58" s="9">
        <v>13203</v>
      </c>
      <c r="I58" s="9">
        <v>132</v>
      </c>
      <c r="J58" s="9" t="s">
        <v>56</v>
      </c>
      <c r="K58" s="9" t="s">
        <v>57</v>
      </c>
      <c r="L58" s="9"/>
      <c r="M58" s="9"/>
      <c r="N58" s="9" t="s">
        <v>58</v>
      </c>
      <c r="O58" s="9" t="s">
        <v>167</v>
      </c>
      <c r="P58" s="9" t="s">
        <v>73</v>
      </c>
      <c r="Q58" s="9" t="s">
        <v>139</v>
      </c>
      <c r="R58" s="9" t="s">
        <v>169</v>
      </c>
      <c r="S58" s="9" t="s">
        <v>61</v>
      </c>
      <c r="T58" s="9" t="s">
        <v>58</v>
      </c>
      <c r="U58" s="9" t="s">
        <v>170</v>
      </c>
      <c r="V58" s="9" t="s">
        <v>212</v>
      </c>
      <c r="W58" s="9" t="s">
        <v>64</v>
      </c>
      <c r="X58" s="9"/>
      <c r="Y58" s="9"/>
      <c r="Z58" s="9" t="s">
        <v>65</v>
      </c>
      <c r="AA58" s="9" t="s">
        <v>66</v>
      </c>
      <c r="AB58" s="9" t="s">
        <v>211</v>
      </c>
      <c r="AC58" s="11"/>
      <c r="AD58" s="9"/>
      <c r="AE58" s="9"/>
      <c r="AF58" s="9"/>
      <c r="AG58" s="12" t="s">
        <v>416</v>
      </c>
      <c r="AH58" s="12" t="s">
        <v>416</v>
      </c>
      <c r="AI58" s="22">
        <f t="shared" si="6"/>
        <v>35380000</v>
      </c>
      <c r="AJ58" s="23">
        <f t="shared" si="8"/>
        <v>174000</v>
      </c>
      <c r="AK58" s="22">
        <v>290000</v>
      </c>
      <c r="AL58" s="15">
        <v>0</v>
      </c>
      <c r="AM58" s="15">
        <v>0</v>
      </c>
      <c r="AN58" s="15">
        <v>0</v>
      </c>
      <c r="AO58" s="15">
        <v>0</v>
      </c>
      <c r="AP58" s="15">
        <v>0</v>
      </c>
      <c r="AQ58" s="15">
        <v>0</v>
      </c>
      <c r="AR58" s="15">
        <v>0</v>
      </c>
      <c r="AS58" s="15">
        <v>0.95</v>
      </c>
      <c r="AT58" s="15">
        <v>0.05</v>
      </c>
      <c r="AU58" s="15">
        <v>0</v>
      </c>
      <c r="AV58" s="15">
        <v>0</v>
      </c>
      <c r="AW58" s="15">
        <v>0</v>
      </c>
      <c r="AX58" s="15" t="str">
        <f t="shared" si="7"/>
        <v>Ok</v>
      </c>
    </row>
    <row r="59" spans="1:50" x14ac:dyDescent="0.25">
      <c r="A59">
        <v>57</v>
      </c>
      <c r="B59" s="9" t="s">
        <v>213</v>
      </c>
      <c r="C59" s="10" t="s">
        <v>417</v>
      </c>
      <c r="D59" s="10" t="s">
        <v>214</v>
      </c>
      <c r="E59" s="9"/>
      <c r="F59" s="10" t="s">
        <v>417</v>
      </c>
      <c r="G59" s="9" t="s">
        <v>214</v>
      </c>
      <c r="H59" s="9">
        <v>14001</v>
      </c>
      <c r="I59" s="9">
        <v>140</v>
      </c>
      <c r="J59" s="9" t="s">
        <v>102</v>
      </c>
      <c r="K59" s="9" t="s">
        <v>57</v>
      </c>
      <c r="L59" s="9"/>
      <c r="M59" s="9"/>
      <c r="N59" s="9" t="s">
        <v>58</v>
      </c>
      <c r="O59" s="9" t="s">
        <v>59</v>
      </c>
      <c r="P59" s="9" t="s">
        <v>73</v>
      </c>
      <c r="Q59" s="9" t="s">
        <v>215</v>
      </c>
      <c r="R59" s="9" t="s">
        <v>169</v>
      </c>
      <c r="S59" s="9" t="s">
        <v>61</v>
      </c>
      <c r="T59" s="9" t="s">
        <v>58</v>
      </c>
      <c r="U59" s="9" t="s">
        <v>170</v>
      </c>
      <c r="V59" s="9" t="s">
        <v>216</v>
      </c>
      <c r="W59" s="9" t="s">
        <v>64</v>
      </c>
      <c r="X59" s="9"/>
      <c r="Y59" s="9"/>
      <c r="Z59" s="9" t="s">
        <v>65</v>
      </c>
      <c r="AA59" s="9" t="s">
        <v>66</v>
      </c>
      <c r="AB59" s="9" t="s">
        <v>213</v>
      </c>
      <c r="AC59" s="11"/>
      <c r="AD59" s="9"/>
      <c r="AE59" s="9"/>
      <c r="AF59" s="9"/>
      <c r="AG59" s="12" t="s">
        <v>418</v>
      </c>
      <c r="AH59" s="12" t="s">
        <v>418</v>
      </c>
      <c r="AI59" s="22">
        <f t="shared" si="6"/>
        <v>146400000</v>
      </c>
      <c r="AJ59" s="23">
        <v>320000</v>
      </c>
      <c r="AK59" s="22">
        <v>800000</v>
      </c>
      <c r="AL59" s="15">
        <v>5.0000000000000001E-4</v>
      </c>
      <c r="AM59" s="15">
        <v>5.0000000000000001E-4</v>
      </c>
      <c r="AN59" s="15">
        <v>5.0000000000000001E-4</v>
      </c>
      <c r="AO59" s="15">
        <v>4.7500000000000001E-2</v>
      </c>
      <c r="AP59" s="15">
        <v>5.0000000000000001E-4</v>
      </c>
      <c r="AQ59" s="15">
        <v>0.05</v>
      </c>
      <c r="AR59" s="15">
        <v>0.15</v>
      </c>
      <c r="AS59" s="15">
        <v>5.0000000000000001E-4</v>
      </c>
      <c r="AT59" s="15">
        <v>0.35</v>
      </c>
      <c r="AU59" s="15">
        <v>0.1</v>
      </c>
      <c r="AV59" s="15">
        <v>0.3</v>
      </c>
      <c r="AW59" s="15">
        <v>0</v>
      </c>
      <c r="AX59" s="15" t="str">
        <f t="shared" si="7"/>
        <v>Ok</v>
      </c>
    </row>
    <row r="60" spans="1:50" x14ac:dyDescent="0.25">
      <c r="A60">
        <v>58</v>
      </c>
      <c r="B60" s="9" t="s">
        <v>217</v>
      </c>
      <c r="C60" s="10" t="s">
        <v>419</v>
      </c>
      <c r="D60" s="10" t="s">
        <v>420</v>
      </c>
      <c r="E60" s="9"/>
      <c r="F60" s="10" t="s">
        <v>419</v>
      </c>
      <c r="G60" s="10" t="s">
        <v>420</v>
      </c>
      <c r="H60" s="9">
        <v>413001</v>
      </c>
      <c r="I60" s="9">
        <v>4130</v>
      </c>
      <c r="J60" s="9" t="s">
        <v>71</v>
      </c>
      <c r="K60" s="9" t="s">
        <v>57</v>
      </c>
      <c r="L60" s="9"/>
      <c r="M60" s="9"/>
      <c r="N60" s="9" t="s">
        <v>58</v>
      </c>
      <c r="O60" s="9" t="s">
        <v>138</v>
      </c>
      <c r="P60" s="9" t="s">
        <v>73</v>
      </c>
      <c r="Q60" s="9" t="s">
        <v>139</v>
      </c>
      <c r="R60" s="9" t="s">
        <v>140</v>
      </c>
      <c r="S60" s="9" t="s">
        <v>61</v>
      </c>
      <c r="T60" s="9" t="s">
        <v>58</v>
      </c>
      <c r="U60" s="9" t="s">
        <v>170</v>
      </c>
      <c r="V60" s="9" t="s">
        <v>210</v>
      </c>
      <c r="W60" s="9" t="s">
        <v>64</v>
      </c>
      <c r="X60" s="9"/>
      <c r="Y60" s="9"/>
      <c r="Z60" s="9" t="s">
        <v>65</v>
      </c>
      <c r="AA60" s="9" t="s">
        <v>66</v>
      </c>
      <c r="AB60" s="9" t="s">
        <v>217</v>
      </c>
      <c r="AC60" s="11"/>
      <c r="AD60" s="9"/>
      <c r="AE60" s="11"/>
      <c r="AF60" s="9"/>
      <c r="AG60" s="12" t="s">
        <v>421</v>
      </c>
      <c r="AH60" s="12" t="s">
        <v>421</v>
      </c>
      <c r="AI60" s="22">
        <f t="shared" si="6"/>
        <v>9760000</v>
      </c>
      <c r="AJ60" s="23">
        <f t="shared" si="8"/>
        <v>48000</v>
      </c>
      <c r="AK60" s="22">
        <v>80000</v>
      </c>
      <c r="AL60" s="15">
        <v>0</v>
      </c>
      <c r="AM60" s="15">
        <v>0</v>
      </c>
      <c r="AN60" s="15">
        <v>0</v>
      </c>
      <c r="AO60" s="15">
        <v>0</v>
      </c>
      <c r="AP60" s="15">
        <v>0</v>
      </c>
      <c r="AQ60" s="15">
        <v>0</v>
      </c>
      <c r="AR60" s="15">
        <v>1</v>
      </c>
      <c r="AS60" s="15">
        <v>0</v>
      </c>
      <c r="AT60" s="15">
        <v>0</v>
      </c>
      <c r="AU60" s="15">
        <v>0</v>
      </c>
      <c r="AV60" s="15">
        <v>0</v>
      </c>
      <c r="AW60" s="15">
        <v>0</v>
      </c>
      <c r="AX60" s="15" t="str">
        <f t="shared" si="7"/>
        <v>Ok</v>
      </c>
    </row>
    <row r="61" spans="1:50" x14ac:dyDescent="0.25">
      <c r="A61">
        <v>59</v>
      </c>
      <c r="B61" s="9" t="s">
        <v>218</v>
      </c>
      <c r="C61" s="10" t="s">
        <v>422</v>
      </c>
      <c r="D61" s="10" t="s">
        <v>219</v>
      </c>
      <c r="E61" s="11"/>
      <c r="F61" s="10" t="s">
        <v>422</v>
      </c>
      <c r="G61" s="9" t="s">
        <v>219</v>
      </c>
      <c r="H61" s="9">
        <v>13203</v>
      </c>
      <c r="I61" s="9">
        <v>132</v>
      </c>
      <c r="J61" s="9" t="s">
        <v>56</v>
      </c>
      <c r="K61" s="9" t="s">
        <v>57</v>
      </c>
      <c r="L61" s="9"/>
      <c r="M61" s="9"/>
      <c r="N61" s="9" t="s">
        <v>58</v>
      </c>
      <c r="O61" s="9" t="s">
        <v>138</v>
      </c>
      <c r="P61" s="9" t="s">
        <v>73</v>
      </c>
      <c r="Q61" s="9" t="s">
        <v>139</v>
      </c>
      <c r="R61" s="9" t="s">
        <v>140</v>
      </c>
      <c r="S61" s="9" t="s">
        <v>61</v>
      </c>
      <c r="T61" s="9" t="s">
        <v>58</v>
      </c>
      <c r="U61" s="9" t="s">
        <v>170</v>
      </c>
      <c r="V61" s="9" t="s">
        <v>210</v>
      </c>
      <c r="W61" s="9" t="s">
        <v>64</v>
      </c>
      <c r="X61" s="9"/>
      <c r="Y61" s="9"/>
      <c r="Z61" s="9" t="s">
        <v>65</v>
      </c>
      <c r="AA61" s="9" t="s">
        <v>66</v>
      </c>
      <c r="AB61" s="9" t="s">
        <v>218</v>
      </c>
      <c r="AC61" s="11"/>
      <c r="AD61" s="9"/>
      <c r="AE61" s="11"/>
      <c r="AF61" s="9"/>
      <c r="AG61" s="12" t="s">
        <v>423</v>
      </c>
      <c r="AH61" s="12" t="s">
        <v>423</v>
      </c>
      <c r="AI61" s="22">
        <f t="shared" si="6"/>
        <v>111020000</v>
      </c>
      <c r="AJ61" s="23">
        <f t="shared" si="8"/>
        <v>546000</v>
      </c>
      <c r="AK61" s="22">
        <v>910000</v>
      </c>
      <c r="AL61" s="15">
        <v>0</v>
      </c>
      <c r="AM61" s="15">
        <v>0</v>
      </c>
      <c r="AN61" s="15">
        <v>0</v>
      </c>
      <c r="AO61" s="15">
        <v>0.3</v>
      </c>
      <c r="AP61" s="15">
        <v>0</v>
      </c>
      <c r="AQ61" s="15">
        <v>0</v>
      </c>
      <c r="AR61" s="15">
        <v>0.3</v>
      </c>
      <c r="AS61" s="15">
        <v>0</v>
      </c>
      <c r="AT61" s="15">
        <v>0.2</v>
      </c>
      <c r="AU61" s="15">
        <v>0</v>
      </c>
      <c r="AV61" s="15">
        <v>0.2</v>
      </c>
      <c r="AW61" s="15">
        <v>0</v>
      </c>
      <c r="AX61" s="15" t="str">
        <f t="shared" si="7"/>
        <v>Ok</v>
      </c>
    </row>
    <row r="62" spans="1:50" x14ac:dyDescent="0.25">
      <c r="A62">
        <v>60</v>
      </c>
      <c r="B62" s="9" t="s">
        <v>220</v>
      </c>
      <c r="C62" s="10" t="s">
        <v>424</v>
      </c>
      <c r="D62" s="10" t="s">
        <v>221</v>
      </c>
      <c r="E62" s="9"/>
      <c r="F62" s="10" t="s">
        <v>424</v>
      </c>
      <c r="G62" s="9" t="s">
        <v>221</v>
      </c>
      <c r="H62" s="9">
        <v>13203</v>
      </c>
      <c r="I62" s="9">
        <v>132</v>
      </c>
      <c r="J62" s="9" t="s">
        <v>56</v>
      </c>
      <c r="K62" s="9" t="s">
        <v>57</v>
      </c>
      <c r="L62" s="9"/>
      <c r="M62" s="9"/>
      <c r="N62" s="9" t="s">
        <v>58</v>
      </c>
      <c r="O62" s="9" t="s">
        <v>138</v>
      </c>
      <c r="P62" s="9" t="s">
        <v>73</v>
      </c>
      <c r="Q62" s="9" t="s">
        <v>139</v>
      </c>
      <c r="R62" s="9" t="s">
        <v>140</v>
      </c>
      <c r="S62" s="9" t="s">
        <v>61</v>
      </c>
      <c r="T62" s="9" t="s">
        <v>58</v>
      </c>
      <c r="U62" s="9" t="s">
        <v>170</v>
      </c>
      <c r="V62" s="9" t="s">
        <v>210</v>
      </c>
      <c r="W62" s="9" t="s">
        <v>64</v>
      </c>
      <c r="X62" s="9"/>
      <c r="Y62" s="9"/>
      <c r="Z62" s="9" t="s">
        <v>65</v>
      </c>
      <c r="AA62" s="9" t="s">
        <v>66</v>
      </c>
      <c r="AB62" s="9" t="s">
        <v>220</v>
      </c>
      <c r="AC62" s="11"/>
      <c r="AD62" s="9"/>
      <c r="AE62" s="9"/>
      <c r="AF62" s="9"/>
      <c r="AG62" s="12" t="s">
        <v>425</v>
      </c>
      <c r="AH62" s="12" t="s">
        <v>425</v>
      </c>
      <c r="AI62" s="22">
        <f t="shared" si="6"/>
        <v>84180000</v>
      </c>
      <c r="AJ62" s="23">
        <f t="shared" si="8"/>
        <v>414000</v>
      </c>
      <c r="AK62" s="22">
        <v>690000</v>
      </c>
      <c r="AL62" s="15">
        <v>0</v>
      </c>
      <c r="AM62" s="15">
        <v>0</v>
      </c>
      <c r="AN62" s="15">
        <v>0.5</v>
      </c>
      <c r="AO62" s="15">
        <v>0</v>
      </c>
      <c r="AP62" s="15">
        <v>0</v>
      </c>
      <c r="AQ62" s="15">
        <v>0</v>
      </c>
      <c r="AR62" s="15">
        <v>0</v>
      </c>
      <c r="AS62" s="15">
        <v>0.5</v>
      </c>
      <c r="AT62" s="15">
        <v>0</v>
      </c>
      <c r="AU62" s="15">
        <v>0</v>
      </c>
      <c r="AV62" s="15">
        <v>0</v>
      </c>
      <c r="AW62" s="15">
        <v>0</v>
      </c>
      <c r="AX62" s="15" t="str">
        <f t="shared" si="7"/>
        <v>Ok</v>
      </c>
    </row>
    <row r="63" spans="1:50" x14ac:dyDescent="0.25">
      <c r="A63">
        <v>61</v>
      </c>
      <c r="B63" s="9" t="s">
        <v>222</v>
      </c>
      <c r="C63" s="10" t="s">
        <v>426</v>
      </c>
      <c r="D63" s="10" t="s">
        <v>223</v>
      </c>
      <c r="E63" s="9"/>
      <c r="F63" s="10" t="s">
        <v>426</v>
      </c>
      <c r="G63" s="9" t="s">
        <v>223</v>
      </c>
      <c r="H63" s="9">
        <v>13303</v>
      </c>
      <c r="I63" s="9">
        <v>133</v>
      </c>
      <c r="J63" s="9" t="s">
        <v>91</v>
      </c>
      <c r="K63" s="9" t="s">
        <v>57</v>
      </c>
      <c r="L63" s="9"/>
      <c r="M63" s="9"/>
      <c r="N63" s="9" t="s">
        <v>58</v>
      </c>
      <c r="O63" s="9" t="s">
        <v>202</v>
      </c>
      <c r="P63" s="9" t="s">
        <v>73</v>
      </c>
      <c r="Q63" s="9" t="s">
        <v>139</v>
      </c>
      <c r="R63" s="9" t="s">
        <v>203</v>
      </c>
      <c r="S63" s="9" t="s">
        <v>61</v>
      </c>
      <c r="T63" s="9" t="s">
        <v>58</v>
      </c>
      <c r="U63" s="9" t="s">
        <v>170</v>
      </c>
      <c r="V63" s="9" t="s">
        <v>224</v>
      </c>
      <c r="W63" s="9" t="s">
        <v>64</v>
      </c>
      <c r="X63" s="9"/>
      <c r="Y63" s="9"/>
      <c r="Z63" s="9" t="s">
        <v>65</v>
      </c>
      <c r="AA63" s="9" t="s">
        <v>66</v>
      </c>
      <c r="AB63" s="9" t="s">
        <v>222</v>
      </c>
      <c r="AC63" s="11"/>
      <c r="AD63" s="9"/>
      <c r="AE63" s="11"/>
      <c r="AF63" s="9"/>
      <c r="AG63" s="12" t="s">
        <v>427</v>
      </c>
      <c r="AH63" s="12" t="s">
        <v>427</v>
      </c>
      <c r="AI63" s="22">
        <f t="shared" si="6"/>
        <v>427000000</v>
      </c>
      <c r="AJ63" s="23">
        <f t="shared" si="8"/>
        <v>2100000</v>
      </c>
      <c r="AK63" s="22">
        <v>3500000</v>
      </c>
      <c r="AL63" s="15">
        <v>0</v>
      </c>
      <c r="AM63" s="15">
        <v>0</v>
      </c>
      <c r="AN63" s="15">
        <v>0.2</v>
      </c>
      <c r="AO63" s="15">
        <v>0</v>
      </c>
      <c r="AP63" s="15">
        <v>0</v>
      </c>
      <c r="AQ63" s="15">
        <v>0</v>
      </c>
      <c r="AR63" s="15">
        <v>0</v>
      </c>
      <c r="AS63" s="15">
        <v>0.6</v>
      </c>
      <c r="AT63" s="15">
        <v>0</v>
      </c>
      <c r="AU63" s="15">
        <v>0.1</v>
      </c>
      <c r="AV63" s="15">
        <v>0.1</v>
      </c>
      <c r="AW63" s="15">
        <v>0</v>
      </c>
      <c r="AX63" s="15" t="str">
        <f t="shared" si="7"/>
        <v>Ok</v>
      </c>
    </row>
    <row r="64" spans="1:50" x14ac:dyDescent="0.25">
      <c r="A64">
        <v>62</v>
      </c>
      <c r="B64" s="9" t="s">
        <v>225</v>
      </c>
      <c r="C64" s="10" t="s">
        <v>428</v>
      </c>
      <c r="D64" s="10" t="s">
        <v>226</v>
      </c>
      <c r="E64" s="11"/>
      <c r="F64" s="10" t="s">
        <v>428</v>
      </c>
      <c r="G64" s="9" t="s">
        <v>226</v>
      </c>
      <c r="H64" s="9">
        <v>13902</v>
      </c>
      <c r="I64" s="9">
        <v>139</v>
      </c>
      <c r="J64" s="9" t="s">
        <v>56</v>
      </c>
      <c r="K64" s="9" t="s">
        <v>57</v>
      </c>
      <c r="L64" s="9"/>
      <c r="M64" s="9"/>
      <c r="N64" s="9" t="s">
        <v>58</v>
      </c>
      <c r="O64" s="9" t="s">
        <v>167</v>
      </c>
      <c r="P64" s="9" t="s">
        <v>73</v>
      </c>
      <c r="Q64" s="9" t="s">
        <v>168</v>
      </c>
      <c r="R64" s="9" t="s">
        <v>169</v>
      </c>
      <c r="S64" s="9" t="s">
        <v>61</v>
      </c>
      <c r="T64" s="9" t="s">
        <v>58</v>
      </c>
      <c r="U64" s="9" t="s">
        <v>170</v>
      </c>
      <c r="V64" s="9" t="s">
        <v>227</v>
      </c>
      <c r="W64" s="9" t="s">
        <v>64</v>
      </c>
      <c r="X64" s="9"/>
      <c r="Y64" s="9"/>
      <c r="Z64" s="9" t="s">
        <v>65</v>
      </c>
      <c r="AA64" s="9" t="s">
        <v>66</v>
      </c>
      <c r="AB64" s="9" t="s">
        <v>225</v>
      </c>
      <c r="AC64" s="11"/>
      <c r="AD64" s="9"/>
      <c r="AE64" s="9"/>
      <c r="AF64" s="9"/>
      <c r="AG64" s="12" t="s">
        <v>429</v>
      </c>
      <c r="AH64" s="12" t="s">
        <v>429</v>
      </c>
      <c r="AI64" s="22">
        <f t="shared" si="6"/>
        <v>112240000</v>
      </c>
      <c r="AJ64" s="23">
        <v>552000</v>
      </c>
      <c r="AK64" s="22">
        <v>920000</v>
      </c>
      <c r="AL64" s="15">
        <v>0</v>
      </c>
      <c r="AM64" s="15">
        <v>0</v>
      </c>
      <c r="AN64" s="15">
        <v>0</v>
      </c>
      <c r="AO64" s="15">
        <v>0</v>
      </c>
      <c r="AP64" s="15">
        <v>0</v>
      </c>
      <c r="AQ64" s="15">
        <v>0</v>
      </c>
      <c r="AR64" s="15">
        <v>0</v>
      </c>
      <c r="AS64" s="15">
        <v>0</v>
      </c>
      <c r="AT64" s="15">
        <v>0</v>
      </c>
      <c r="AU64" s="15">
        <v>0.5</v>
      </c>
      <c r="AV64" s="15">
        <v>0</v>
      </c>
      <c r="AW64" s="15">
        <v>0.5</v>
      </c>
      <c r="AX64" s="15" t="str">
        <f t="shared" si="7"/>
        <v>Ok</v>
      </c>
    </row>
    <row r="65" spans="1:50" x14ac:dyDescent="0.25">
      <c r="A65">
        <v>63</v>
      </c>
      <c r="B65" s="9" t="s">
        <v>228</v>
      </c>
      <c r="C65" s="10" t="s">
        <v>430</v>
      </c>
      <c r="D65" s="10" t="s">
        <v>229</v>
      </c>
      <c r="E65" s="9"/>
      <c r="F65" s="10" t="s">
        <v>430</v>
      </c>
      <c r="G65" s="9" t="s">
        <v>229</v>
      </c>
      <c r="H65" s="9">
        <v>13902</v>
      </c>
      <c r="I65" s="9">
        <v>139</v>
      </c>
      <c r="J65" s="9" t="s">
        <v>56</v>
      </c>
      <c r="K65" s="9" t="s">
        <v>57</v>
      </c>
      <c r="L65" s="9"/>
      <c r="M65" s="9"/>
      <c r="N65" s="9" t="s">
        <v>58</v>
      </c>
      <c r="O65" s="9" t="s">
        <v>138</v>
      </c>
      <c r="P65" s="9" t="s">
        <v>73</v>
      </c>
      <c r="Q65" s="9" t="s">
        <v>183</v>
      </c>
      <c r="R65" s="9" t="s">
        <v>140</v>
      </c>
      <c r="S65" s="9" t="s">
        <v>61</v>
      </c>
      <c r="T65" s="9" t="s">
        <v>58</v>
      </c>
      <c r="U65" s="9" t="s">
        <v>170</v>
      </c>
      <c r="V65" s="9" t="s">
        <v>227</v>
      </c>
      <c r="W65" s="9" t="s">
        <v>64</v>
      </c>
      <c r="X65" s="9"/>
      <c r="Y65" s="9"/>
      <c r="Z65" s="9" t="s">
        <v>65</v>
      </c>
      <c r="AA65" s="9" t="s">
        <v>66</v>
      </c>
      <c r="AB65" s="9" t="s">
        <v>228</v>
      </c>
      <c r="AC65" s="11"/>
      <c r="AD65" s="9"/>
      <c r="AE65" s="9"/>
      <c r="AF65" s="9"/>
      <c r="AG65" s="12" t="s">
        <v>431</v>
      </c>
      <c r="AH65" s="12" t="s">
        <v>431</v>
      </c>
      <c r="AI65" s="22">
        <f t="shared" si="6"/>
        <v>123220000</v>
      </c>
      <c r="AJ65" s="23">
        <v>606000</v>
      </c>
      <c r="AK65" s="22">
        <v>1010000</v>
      </c>
      <c r="AL65" s="15">
        <v>0</v>
      </c>
      <c r="AM65" s="15">
        <v>0</v>
      </c>
      <c r="AN65" s="15">
        <v>0</v>
      </c>
      <c r="AO65" s="15">
        <v>0</v>
      </c>
      <c r="AP65" s="15">
        <v>0</v>
      </c>
      <c r="AQ65" s="15">
        <v>0</v>
      </c>
      <c r="AR65" s="15">
        <v>0</v>
      </c>
      <c r="AS65" s="15">
        <v>0</v>
      </c>
      <c r="AT65" s="15">
        <v>0</v>
      </c>
      <c r="AU65" s="15">
        <v>0.5</v>
      </c>
      <c r="AV65" s="15">
        <v>0</v>
      </c>
      <c r="AW65" s="15">
        <v>0.5</v>
      </c>
      <c r="AX65" s="15" t="str">
        <f t="shared" si="7"/>
        <v>Ok</v>
      </c>
    </row>
    <row r="66" spans="1:50" x14ac:dyDescent="0.25">
      <c r="A66">
        <v>64</v>
      </c>
      <c r="B66" s="9" t="s">
        <v>230</v>
      </c>
      <c r="C66" s="10" t="s">
        <v>432</v>
      </c>
      <c r="D66" s="10" t="s">
        <v>231</v>
      </c>
      <c r="E66" s="9"/>
      <c r="F66" s="10" t="s">
        <v>432</v>
      </c>
      <c r="G66" s="9" t="s">
        <v>231</v>
      </c>
      <c r="H66" s="9">
        <v>13303</v>
      </c>
      <c r="I66" s="9">
        <v>133</v>
      </c>
      <c r="J66" s="9" t="s">
        <v>91</v>
      </c>
      <c r="K66" s="9" t="s">
        <v>57</v>
      </c>
      <c r="L66" s="9"/>
      <c r="M66" s="9"/>
      <c r="N66" s="9" t="s">
        <v>58</v>
      </c>
      <c r="O66" s="9" t="s">
        <v>138</v>
      </c>
      <c r="P66" s="9" t="s">
        <v>73</v>
      </c>
      <c r="Q66" s="9" t="s">
        <v>139</v>
      </c>
      <c r="R66" s="9" t="s">
        <v>140</v>
      </c>
      <c r="S66" s="9" t="s">
        <v>61</v>
      </c>
      <c r="T66" s="9" t="s">
        <v>58</v>
      </c>
      <c r="U66" s="9" t="s">
        <v>170</v>
      </c>
      <c r="V66" s="9" t="s">
        <v>210</v>
      </c>
      <c r="W66" s="9" t="s">
        <v>64</v>
      </c>
      <c r="X66" s="9"/>
      <c r="Y66" s="9"/>
      <c r="Z66" s="9" t="s">
        <v>65</v>
      </c>
      <c r="AA66" s="9" t="s">
        <v>66</v>
      </c>
      <c r="AB66" s="9" t="s">
        <v>230</v>
      </c>
      <c r="AC66" s="11"/>
      <c r="AD66" s="9"/>
      <c r="AE66" s="9"/>
      <c r="AF66" s="9"/>
      <c r="AG66" s="12" t="s">
        <v>433</v>
      </c>
      <c r="AH66" s="12" t="s">
        <v>433</v>
      </c>
      <c r="AI66" s="22">
        <f t="shared" si="6"/>
        <v>4880000</v>
      </c>
      <c r="AJ66" s="23">
        <f t="shared" si="8"/>
        <v>24000</v>
      </c>
      <c r="AK66" s="22">
        <v>40000</v>
      </c>
      <c r="AL66" s="15">
        <v>0</v>
      </c>
      <c r="AM66" s="15">
        <v>0</v>
      </c>
      <c r="AN66" s="15">
        <v>0</v>
      </c>
      <c r="AO66" s="15">
        <v>0</v>
      </c>
      <c r="AP66" s="15">
        <v>0</v>
      </c>
      <c r="AQ66" s="15">
        <v>0.7</v>
      </c>
      <c r="AR66" s="15">
        <v>0</v>
      </c>
      <c r="AS66" s="15">
        <v>0.3</v>
      </c>
      <c r="AT66" s="15">
        <v>0</v>
      </c>
      <c r="AU66" s="15">
        <v>0</v>
      </c>
      <c r="AV66" s="15">
        <v>0</v>
      </c>
      <c r="AW66" s="15">
        <v>0</v>
      </c>
      <c r="AX66" s="15" t="str">
        <f t="shared" si="7"/>
        <v>Ok</v>
      </c>
    </row>
    <row r="67" spans="1:50" x14ac:dyDescent="0.25">
      <c r="A67">
        <v>65</v>
      </c>
      <c r="B67" s="9" t="s">
        <v>232</v>
      </c>
      <c r="C67" s="10" t="s">
        <v>434</v>
      </c>
      <c r="D67" s="10" t="s">
        <v>233</v>
      </c>
      <c r="E67" s="9"/>
      <c r="F67" s="10" t="s">
        <v>434</v>
      </c>
      <c r="G67" s="10" t="s">
        <v>233</v>
      </c>
      <c r="H67" s="9">
        <v>13203</v>
      </c>
      <c r="I67" s="9">
        <v>132</v>
      </c>
      <c r="J67" s="9" t="s">
        <v>56</v>
      </c>
      <c r="K67" s="9" t="s">
        <v>57</v>
      </c>
      <c r="L67" s="9"/>
      <c r="M67" s="9"/>
      <c r="N67" s="9" t="s">
        <v>58</v>
      </c>
      <c r="O67" s="9" t="s">
        <v>167</v>
      </c>
      <c r="P67" s="9" t="s">
        <v>73</v>
      </c>
      <c r="Q67" s="9" t="s">
        <v>139</v>
      </c>
      <c r="R67" s="9" t="s">
        <v>169</v>
      </c>
      <c r="S67" s="9" t="s">
        <v>61</v>
      </c>
      <c r="T67" s="9" t="s">
        <v>58</v>
      </c>
      <c r="U67" s="9" t="s">
        <v>170</v>
      </c>
      <c r="V67" s="9" t="s">
        <v>212</v>
      </c>
      <c r="W67" s="9" t="s">
        <v>64</v>
      </c>
      <c r="X67" s="9"/>
      <c r="Y67" s="9"/>
      <c r="Z67" s="9" t="s">
        <v>65</v>
      </c>
      <c r="AA67" s="9" t="s">
        <v>66</v>
      </c>
      <c r="AB67" s="9" t="s">
        <v>232</v>
      </c>
      <c r="AC67" s="11"/>
      <c r="AD67" s="9"/>
      <c r="AE67" s="9"/>
      <c r="AF67" s="9"/>
      <c r="AG67" s="12" t="s">
        <v>435</v>
      </c>
      <c r="AH67" s="12" t="s">
        <v>435</v>
      </c>
      <c r="AI67" s="22">
        <f t="shared" si="6"/>
        <v>92720000</v>
      </c>
      <c r="AJ67" s="23">
        <f t="shared" si="8"/>
        <v>456000</v>
      </c>
      <c r="AK67" s="22">
        <v>760000</v>
      </c>
      <c r="AL67" s="15">
        <v>0</v>
      </c>
      <c r="AM67" s="15">
        <v>0</v>
      </c>
      <c r="AN67" s="15">
        <v>0</v>
      </c>
      <c r="AO67" s="15">
        <v>0</v>
      </c>
      <c r="AP67" s="15">
        <v>0</v>
      </c>
      <c r="AQ67" s="15">
        <v>0.28999999999999998</v>
      </c>
      <c r="AR67" s="15">
        <v>0.12</v>
      </c>
      <c r="AS67" s="15">
        <v>0.12</v>
      </c>
      <c r="AT67" s="15">
        <v>0</v>
      </c>
      <c r="AU67" s="15">
        <v>0.47</v>
      </c>
      <c r="AV67" s="15">
        <v>0</v>
      </c>
      <c r="AW67" s="15">
        <v>0</v>
      </c>
      <c r="AX67" s="15" t="str">
        <f t="shared" si="7"/>
        <v>Ok</v>
      </c>
    </row>
    <row r="68" spans="1:50" x14ac:dyDescent="0.25">
      <c r="A68">
        <v>66</v>
      </c>
      <c r="B68" s="9" t="s">
        <v>234</v>
      </c>
      <c r="C68" s="10" t="s">
        <v>315</v>
      </c>
      <c r="D68" s="10" t="s">
        <v>436</v>
      </c>
      <c r="E68" s="9"/>
      <c r="F68" s="10" t="s">
        <v>315</v>
      </c>
      <c r="G68" s="10" t="s">
        <v>436</v>
      </c>
      <c r="H68" s="9">
        <v>13306</v>
      </c>
      <c r="I68" s="9">
        <v>133</v>
      </c>
      <c r="J68" s="9" t="s">
        <v>91</v>
      </c>
      <c r="K68" s="9" t="s">
        <v>57</v>
      </c>
      <c r="L68" s="9"/>
      <c r="M68" s="9"/>
      <c r="N68" s="9" t="s">
        <v>58</v>
      </c>
      <c r="O68" s="9" t="s">
        <v>235</v>
      </c>
      <c r="P68" s="9" t="s">
        <v>73</v>
      </c>
      <c r="Q68" s="9" t="s">
        <v>139</v>
      </c>
      <c r="R68" s="9" t="s">
        <v>203</v>
      </c>
      <c r="S68" s="9" t="s">
        <v>61</v>
      </c>
      <c r="T68" s="9" t="s">
        <v>58</v>
      </c>
      <c r="U68" s="9" t="s">
        <v>170</v>
      </c>
      <c r="V68" s="9" t="s">
        <v>224</v>
      </c>
      <c r="W68" s="9" t="s">
        <v>64</v>
      </c>
      <c r="X68" s="9"/>
      <c r="Y68" s="9"/>
      <c r="Z68" s="9" t="s">
        <v>65</v>
      </c>
      <c r="AA68" s="9" t="s">
        <v>66</v>
      </c>
      <c r="AB68" s="9" t="s">
        <v>234</v>
      </c>
      <c r="AC68" s="11"/>
      <c r="AD68" s="9"/>
      <c r="AE68" s="9"/>
      <c r="AF68" s="9"/>
      <c r="AG68" s="12" t="s">
        <v>437</v>
      </c>
      <c r="AH68" s="12" t="s">
        <v>437</v>
      </c>
      <c r="AI68" s="22">
        <f t="shared" si="6"/>
        <v>47580000</v>
      </c>
      <c r="AJ68" s="23">
        <f t="shared" si="8"/>
        <v>234000</v>
      </c>
      <c r="AK68" s="22">
        <v>390000</v>
      </c>
      <c r="AL68" s="15">
        <v>0</v>
      </c>
      <c r="AM68" s="15">
        <v>0</v>
      </c>
      <c r="AN68" s="15">
        <v>0</v>
      </c>
      <c r="AO68" s="15">
        <v>0</v>
      </c>
      <c r="AP68" s="15">
        <v>0.5</v>
      </c>
      <c r="AQ68" s="15">
        <v>0</v>
      </c>
      <c r="AR68" s="15">
        <v>0</v>
      </c>
      <c r="AS68" s="15">
        <v>0.5</v>
      </c>
      <c r="AT68" s="15">
        <v>0</v>
      </c>
      <c r="AU68" s="15">
        <v>0</v>
      </c>
      <c r="AV68" s="15">
        <v>0</v>
      </c>
      <c r="AW68" s="15">
        <v>0</v>
      </c>
      <c r="AX68" s="15" t="str">
        <f t="shared" si="7"/>
        <v>Ok</v>
      </c>
    </row>
    <row r="69" spans="1:50" x14ac:dyDescent="0.25">
      <c r="A69">
        <v>67</v>
      </c>
      <c r="B69" s="9" t="s">
        <v>236</v>
      </c>
      <c r="C69" s="10" t="s">
        <v>438</v>
      </c>
      <c r="D69" s="10" t="s">
        <v>439</v>
      </c>
      <c r="E69" s="11"/>
      <c r="F69" s="10" t="s">
        <v>438</v>
      </c>
      <c r="G69" s="10" t="s">
        <v>439</v>
      </c>
      <c r="H69" s="9">
        <v>13203</v>
      </c>
      <c r="I69" s="9">
        <v>132</v>
      </c>
      <c r="J69" s="9" t="s">
        <v>56</v>
      </c>
      <c r="K69" s="9" t="s">
        <v>57</v>
      </c>
      <c r="L69" s="9"/>
      <c r="M69" s="9"/>
      <c r="N69" s="9" t="s">
        <v>58</v>
      </c>
      <c r="O69" s="9" t="s">
        <v>167</v>
      </c>
      <c r="P69" s="9" t="s">
        <v>73</v>
      </c>
      <c r="Q69" s="9" t="s">
        <v>139</v>
      </c>
      <c r="R69" s="9" t="s">
        <v>169</v>
      </c>
      <c r="S69" s="9" t="s">
        <v>61</v>
      </c>
      <c r="T69" s="9" t="s">
        <v>58</v>
      </c>
      <c r="U69" s="9" t="s">
        <v>170</v>
      </c>
      <c r="V69" s="9" t="s">
        <v>210</v>
      </c>
      <c r="W69" s="9" t="s">
        <v>64</v>
      </c>
      <c r="X69" s="9"/>
      <c r="Y69" s="9"/>
      <c r="Z69" s="9" t="s">
        <v>65</v>
      </c>
      <c r="AA69" s="9" t="s">
        <v>66</v>
      </c>
      <c r="AB69" s="9" t="s">
        <v>236</v>
      </c>
      <c r="AC69" s="11"/>
      <c r="AD69" s="9"/>
      <c r="AE69" s="9"/>
      <c r="AF69" s="9"/>
      <c r="AG69" s="12" t="s">
        <v>440</v>
      </c>
      <c r="AH69" s="12" t="s">
        <v>440</v>
      </c>
      <c r="AI69" s="22">
        <f t="shared" si="6"/>
        <v>512400000</v>
      </c>
      <c r="AJ69" s="23">
        <f t="shared" si="8"/>
        <v>2520000</v>
      </c>
      <c r="AK69" s="22">
        <v>4200000</v>
      </c>
      <c r="AL69" s="15">
        <v>0</v>
      </c>
      <c r="AM69" s="15">
        <v>0</v>
      </c>
      <c r="AN69" s="15">
        <v>0</v>
      </c>
      <c r="AO69" s="15">
        <v>0</v>
      </c>
      <c r="AP69" s="15">
        <v>0</v>
      </c>
      <c r="AQ69" s="15">
        <v>0</v>
      </c>
      <c r="AR69" s="15">
        <v>0.7</v>
      </c>
      <c r="AS69" s="15">
        <v>0</v>
      </c>
      <c r="AT69" s="15">
        <v>0.3</v>
      </c>
      <c r="AU69" s="15">
        <v>0</v>
      </c>
      <c r="AV69" s="15">
        <v>0</v>
      </c>
      <c r="AW69" s="15">
        <v>0</v>
      </c>
      <c r="AX69" s="15" t="str">
        <f t="shared" si="7"/>
        <v>Ok</v>
      </c>
    </row>
    <row r="70" spans="1:50" x14ac:dyDescent="0.25">
      <c r="A70">
        <v>68</v>
      </c>
      <c r="B70" s="9" t="s">
        <v>239</v>
      </c>
      <c r="C70" s="10" t="s">
        <v>441</v>
      </c>
      <c r="D70" s="10" t="s">
        <v>442</v>
      </c>
      <c r="E70" s="9"/>
      <c r="F70" s="10" t="s">
        <v>441</v>
      </c>
      <c r="G70" s="9" t="s">
        <v>442</v>
      </c>
      <c r="H70" s="9">
        <v>13903</v>
      </c>
      <c r="I70" s="9">
        <v>139</v>
      </c>
      <c r="J70" s="9" t="s">
        <v>56</v>
      </c>
      <c r="K70" s="9" t="s">
        <v>57</v>
      </c>
      <c r="L70" s="9"/>
      <c r="M70" s="9"/>
      <c r="N70" s="9" t="s">
        <v>58</v>
      </c>
      <c r="O70" s="9" t="s">
        <v>138</v>
      </c>
      <c r="P70" s="9" t="s">
        <v>73</v>
      </c>
      <c r="Q70" s="9" t="s">
        <v>139</v>
      </c>
      <c r="R70" s="9" t="s">
        <v>140</v>
      </c>
      <c r="S70" s="9" t="s">
        <v>61</v>
      </c>
      <c r="T70" s="9" t="s">
        <v>58</v>
      </c>
      <c r="U70" s="16" t="s">
        <v>238</v>
      </c>
      <c r="V70" s="9" t="s">
        <v>517</v>
      </c>
      <c r="W70" s="9" t="s">
        <v>64</v>
      </c>
      <c r="X70" s="9"/>
      <c r="Y70" s="9"/>
      <c r="Z70" s="9" t="s">
        <v>65</v>
      </c>
      <c r="AA70" s="9" t="s">
        <v>66</v>
      </c>
      <c r="AB70" s="9" t="s">
        <v>239</v>
      </c>
      <c r="AC70" s="11"/>
      <c r="AD70" s="9"/>
      <c r="AE70" s="9"/>
      <c r="AF70" s="9"/>
      <c r="AG70" s="12" t="s">
        <v>443</v>
      </c>
      <c r="AH70" s="12" t="s">
        <v>443</v>
      </c>
      <c r="AI70" s="22">
        <f t="shared" si="6"/>
        <v>61000000</v>
      </c>
      <c r="AJ70" s="23">
        <f t="shared" si="8"/>
        <v>300000</v>
      </c>
      <c r="AK70" s="22">
        <v>500000</v>
      </c>
      <c r="AL70" s="15">
        <v>0</v>
      </c>
      <c r="AM70" s="15">
        <v>0.1</v>
      </c>
      <c r="AN70" s="15">
        <v>0.2</v>
      </c>
      <c r="AO70" s="15">
        <v>0.2</v>
      </c>
      <c r="AP70" s="15">
        <v>0.2</v>
      </c>
      <c r="AQ70" s="15">
        <v>0.2</v>
      </c>
      <c r="AR70" s="15">
        <v>0.1</v>
      </c>
      <c r="AS70" s="15">
        <v>0</v>
      </c>
      <c r="AT70" s="15">
        <v>0</v>
      </c>
      <c r="AU70" s="15">
        <v>0</v>
      </c>
      <c r="AV70" s="15">
        <v>0</v>
      </c>
      <c r="AW70" s="15">
        <v>0</v>
      </c>
      <c r="AX70" s="15" t="str">
        <f t="shared" si="7"/>
        <v>Ok</v>
      </c>
    </row>
    <row r="71" spans="1:50" x14ac:dyDescent="0.25">
      <c r="A71">
        <v>69</v>
      </c>
      <c r="B71" s="9" t="s">
        <v>240</v>
      </c>
      <c r="C71" s="10" t="s">
        <v>444</v>
      </c>
      <c r="D71" s="10" t="s">
        <v>445</v>
      </c>
      <c r="E71" s="11"/>
      <c r="F71" s="10" t="s">
        <v>444</v>
      </c>
      <c r="G71" s="10" t="s">
        <v>445</v>
      </c>
      <c r="H71" s="9">
        <v>13203</v>
      </c>
      <c r="I71" s="9">
        <v>132</v>
      </c>
      <c r="J71" s="9" t="s">
        <v>56</v>
      </c>
      <c r="K71" s="9" t="s">
        <v>57</v>
      </c>
      <c r="L71" s="9"/>
      <c r="M71" s="9"/>
      <c r="N71" s="9" t="s">
        <v>58</v>
      </c>
      <c r="O71" s="9" t="s">
        <v>167</v>
      </c>
      <c r="P71" s="9" t="s">
        <v>73</v>
      </c>
      <c r="Q71" s="9" t="s">
        <v>139</v>
      </c>
      <c r="R71" s="9" t="s">
        <v>169</v>
      </c>
      <c r="S71" s="9" t="s">
        <v>61</v>
      </c>
      <c r="T71" s="9" t="s">
        <v>58</v>
      </c>
      <c r="U71" s="16" t="s">
        <v>238</v>
      </c>
      <c r="V71" s="9" t="s">
        <v>212</v>
      </c>
      <c r="W71" s="9" t="s">
        <v>64</v>
      </c>
      <c r="X71" s="9"/>
      <c r="Y71" s="9"/>
      <c r="Z71" s="9" t="s">
        <v>65</v>
      </c>
      <c r="AA71" s="9" t="s">
        <v>66</v>
      </c>
      <c r="AB71" s="9" t="s">
        <v>240</v>
      </c>
      <c r="AC71" s="11"/>
      <c r="AD71" s="9"/>
      <c r="AE71" s="11"/>
      <c r="AF71" s="9"/>
      <c r="AG71" s="12" t="s">
        <v>446</v>
      </c>
      <c r="AH71" s="12" t="s">
        <v>446</v>
      </c>
      <c r="AI71" s="22">
        <f t="shared" si="6"/>
        <v>42700000</v>
      </c>
      <c r="AJ71" s="23">
        <f t="shared" si="8"/>
        <v>210000</v>
      </c>
      <c r="AK71" s="22">
        <v>350000</v>
      </c>
      <c r="AL71" s="15">
        <v>0</v>
      </c>
      <c r="AM71" s="15">
        <v>0</v>
      </c>
      <c r="AN71" s="15">
        <v>0</v>
      </c>
      <c r="AO71" s="15">
        <v>0.14000000000000001</v>
      </c>
      <c r="AP71" s="15">
        <v>0</v>
      </c>
      <c r="AQ71" s="15">
        <v>0.65</v>
      </c>
      <c r="AR71" s="15">
        <v>7.0000000000000007E-2</v>
      </c>
      <c r="AS71" s="15">
        <v>0.14000000000000001</v>
      </c>
      <c r="AT71" s="15">
        <v>0</v>
      </c>
      <c r="AU71" s="15">
        <v>0</v>
      </c>
      <c r="AV71" s="15">
        <v>0</v>
      </c>
      <c r="AW71" s="15">
        <v>0</v>
      </c>
      <c r="AX71" s="15" t="str">
        <f t="shared" si="7"/>
        <v>Ok</v>
      </c>
    </row>
    <row r="72" spans="1:50" x14ac:dyDescent="0.25">
      <c r="A72">
        <v>70</v>
      </c>
      <c r="B72" s="9" t="s">
        <v>241</v>
      </c>
      <c r="C72" s="10" t="s">
        <v>447</v>
      </c>
      <c r="D72" s="10" t="s">
        <v>448</v>
      </c>
      <c r="E72" s="9"/>
      <c r="F72" s="10" t="s">
        <v>447</v>
      </c>
      <c r="G72" s="10" t="s">
        <v>448</v>
      </c>
      <c r="H72" s="9">
        <v>13203</v>
      </c>
      <c r="I72" s="9">
        <v>132</v>
      </c>
      <c r="J72" s="9" t="s">
        <v>56</v>
      </c>
      <c r="K72" s="9" t="s">
        <v>57</v>
      </c>
      <c r="L72" s="9"/>
      <c r="M72" s="9"/>
      <c r="N72" s="9" t="s">
        <v>58</v>
      </c>
      <c r="O72" s="9" t="s">
        <v>59</v>
      </c>
      <c r="P72" s="9" t="s">
        <v>73</v>
      </c>
      <c r="Q72" s="9" t="s">
        <v>215</v>
      </c>
      <c r="R72" s="9" t="s">
        <v>169</v>
      </c>
      <c r="S72" s="9" t="s">
        <v>61</v>
      </c>
      <c r="T72" s="9" t="s">
        <v>58</v>
      </c>
      <c r="U72" s="16" t="s">
        <v>238</v>
      </c>
      <c r="V72" s="9" t="s">
        <v>216</v>
      </c>
      <c r="W72" s="9" t="s">
        <v>64</v>
      </c>
      <c r="X72" s="9"/>
      <c r="Y72" s="9"/>
      <c r="Z72" s="9" t="s">
        <v>65</v>
      </c>
      <c r="AA72" s="9" t="s">
        <v>66</v>
      </c>
      <c r="AB72" s="9" t="s">
        <v>241</v>
      </c>
      <c r="AC72" s="11"/>
      <c r="AD72" s="9"/>
      <c r="AE72" s="9"/>
      <c r="AF72" s="9"/>
      <c r="AG72" s="12" t="s">
        <v>449</v>
      </c>
      <c r="AH72" s="12" t="s">
        <v>449</v>
      </c>
      <c r="AI72" s="22">
        <f t="shared" si="6"/>
        <v>51240000</v>
      </c>
      <c r="AJ72" s="23">
        <v>42000</v>
      </c>
      <c r="AK72" s="22">
        <v>210000</v>
      </c>
      <c r="AL72" s="15">
        <v>0</v>
      </c>
      <c r="AM72" s="15">
        <v>0</v>
      </c>
      <c r="AN72" s="15">
        <v>0.05</v>
      </c>
      <c r="AO72" s="15">
        <v>0</v>
      </c>
      <c r="AP72" s="15">
        <v>0</v>
      </c>
      <c r="AQ72" s="15">
        <v>0.1</v>
      </c>
      <c r="AR72" s="15">
        <v>0.1</v>
      </c>
      <c r="AS72" s="15">
        <v>0.25</v>
      </c>
      <c r="AT72" s="15">
        <v>0.25</v>
      </c>
      <c r="AU72" s="15">
        <v>0.25</v>
      </c>
      <c r="AV72" s="15">
        <v>0</v>
      </c>
      <c r="AW72" s="15">
        <v>0</v>
      </c>
      <c r="AX72" s="15" t="str">
        <f t="shared" si="7"/>
        <v>Ok</v>
      </c>
    </row>
    <row r="73" spans="1:50" x14ac:dyDescent="0.25">
      <c r="A73">
        <v>71</v>
      </c>
      <c r="B73" s="9" t="s">
        <v>242</v>
      </c>
      <c r="C73" s="10" t="s">
        <v>450</v>
      </c>
      <c r="D73" s="10" t="s">
        <v>451</v>
      </c>
      <c r="E73" s="9"/>
      <c r="F73" s="10" t="s">
        <v>450</v>
      </c>
      <c r="G73" s="10" t="s">
        <v>451</v>
      </c>
      <c r="H73" s="9">
        <v>13203</v>
      </c>
      <c r="I73" s="9">
        <v>132</v>
      </c>
      <c r="J73" s="9" t="s">
        <v>56</v>
      </c>
      <c r="K73" s="9" t="s">
        <v>57</v>
      </c>
      <c r="L73" s="9"/>
      <c r="M73" s="9"/>
      <c r="N73" s="9" t="s">
        <v>58</v>
      </c>
      <c r="O73" s="9" t="s">
        <v>235</v>
      </c>
      <c r="P73" s="9" t="s">
        <v>73</v>
      </c>
      <c r="Q73" s="9" t="s">
        <v>139</v>
      </c>
      <c r="R73" s="9" t="s">
        <v>203</v>
      </c>
      <c r="S73" s="9" t="s">
        <v>61</v>
      </c>
      <c r="T73" s="9" t="s">
        <v>58</v>
      </c>
      <c r="U73" s="16" t="s">
        <v>238</v>
      </c>
      <c r="V73" s="9" t="s">
        <v>237</v>
      </c>
      <c r="W73" s="9" t="s">
        <v>64</v>
      </c>
      <c r="X73" s="9"/>
      <c r="Y73" s="9"/>
      <c r="Z73" s="9" t="s">
        <v>65</v>
      </c>
      <c r="AA73" s="9" t="s">
        <v>66</v>
      </c>
      <c r="AB73" s="9" t="s">
        <v>242</v>
      </c>
      <c r="AC73" s="11"/>
      <c r="AD73" s="9"/>
      <c r="AE73" s="11"/>
      <c r="AF73" s="9"/>
      <c r="AG73" s="12" t="s">
        <v>452</v>
      </c>
      <c r="AH73" s="12" t="s">
        <v>452</v>
      </c>
      <c r="AI73" s="22">
        <f t="shared" si="6"/>
        <v>58560000</v>
      </c>
      <c r="AJ73" s="23">
        <f t="shared" si="8"/>
        <v>288000</v>
      </c>
      <c r="AK73" s="22">
        <v>480000</v>
      </c>
      <c r="AL73" s="15">
        <v>0</v>
      </c>
      <c r="AM73" s="15">
        <v>0</v>
      </c>
      <c r="AN73" s="15">
        <v>0</v>
      </c>
      <c r="AO73" s="15">
        <v>0</v>
      </c>
      <c r="AP73" s="15">
        <v>1</v>
      </c>
      <c r="AQ73" s="15">
        <v>0</v>
      </c>
      <c r="AR73" s="15">
        <v>0</v>
      </c>
      <c r="AS73" s="15">
        <v>0</v>
      </c>
      <c r="AT73" s="15">
        <v>0</v>
      </c>
      <c r="AU73" s="15">
        <v>0</v>
      </c>
      <c r="AV73" s="15">
        <v>0</v>
      </c>
      <c r="AW73" s="15">
        <v>0</v>
      </c>
      <c r="AX73" s="15" t="str">
        <f t="shared" si="7"/>
        <v>Ok</v>
      </c>
    </row>
    <row r="74" spans="1:50" x14ac:dyDescent="0.25">
      <c r="A74">
        <v>72</v>
      </c>
      <c r="B74" s="9" t="s">
        <v>243</v>
      </c>
      <c r="C74" s="10" t="s">
        <v>453</v>
      </c>
      <c r="D74" s="10" t="s">
        <v>454</v>
      </c>
      <c r="E74" s="9"/>
      <c r="F74" s="10" t="s">
        <v>453</v>
      </c>
      <c r="G74" s="10" t="s">
        <v>454</v>
      </c>
      <c r="H74" s="9">
        <v>13203</v>
      </c>
      <c r="I74" s="9">
        <v>132</v>
      </c>
      <c r="J74" s="9" t="s">
        <v>56</v>
      </c>
      <c r="K74" s="9" t="s">
        <v>57</v>
      </c>
      <c r="L74" s="9"/>
      <c r="M74" s="9"/>
      <c r="N74" s="9" t="s">
        <v>58</v>
      </c>
      <c r="O74" s="9" t="s">
        <v>167</v>
      </c>
      <c r="P74" s="9" t="s">
        <v>73</v>
      </c>
      <c r="Q74" s="9" t="s">
        <v>139</v>
      </c>
      <c r="R74" s="9" t="s">
        <v>169</v>
      </c>
      <c r="S74" s="9" t="s">
        <v>61</v>
      </c>
      <c r="T74" s="9" t="s">
        <v>58</v>
      </c>
      <c r="U74" s="16" t="s">
        <v>238</v>
      </c>
      <c r="V74" s="9" t="s">
        <v>237</v>
      </c>
      <c r="W74" s="9" t="s">
        <v>64</v>
      </c>
      <c r="X74" s="9"/>
      <c r="Y74" s="9"/>
      <c r="Z74" s="9" t="s">
        <v>65</v>
      </c>
      <c r="AA74" s="9" t="s">
        <v>66</v>
      </c>
      <c r="AB74" s="9" t="s">
        <v>243</v>
      </c>
      <c r="AC74" s="11"/>
      <c r="AD74" s="9"/>
      <c r="AE74" s="9"/>
      <c r="AF74" s="9"/>
      <c r="AG74" s="12" t="s">
        <v>455</v>
      </c>
      <c r="AH74" s="12" t="s">
        <v>455</v>
      </c>
      <c r="AI74" s="22">
        <f t="shared" si="6"/>
        <v>57340000</v>
      </c>
      <c r="AJ74" s="23">
        <f t="shared" si="8"/>
        <v>282000</v>
      </c>
      <c r="AK74" s="22">
        <v>470000</v>
      </c>
      <c r="AL74" s="15">
        <v>0</v>
      </c>
      <c r="AM74" s="15">
        <v>0</v>
      </c>
      <c r="AN74" s="15">
        <v>0</v>
      </c>
      <c r="AO74" s="15">
        <v>0</v>
      </c>
      <c r="AP74" s="15">
        <v>0</v>
      </c>
      <c r="AQ74" s="15">
        <v>0</v>
      </c>
      <c r="AR74" s="15">
        <v>0</v>
      </c>
      <c r="AS74" s="15">
        <v>0</v>
      </c>
      <c r="AT74" s="15">
        <v>0</v>
      </c>
      <c r="AU74" s="15">
        <v>1</v>
      </c>
      <c r="AV74" s="15">
        <v>0</v>
      </c>
      <c r="AW74" s="15">
        <v>0</v>
      </c>
      <c r="AX74" s="15" t="str">
        <f t="shared" si="7"/>
        <v>Ok</v>
      </c>
    </row>
    <row r="75" spans="1:50" x14ac:dyDescent="0.25">
      <c r="A75">
        <v>73</v>
      </c>
      <c r="B75" s="9" t="s">
        <v>244</v>
      </c>
      <c r="C75" s="10" t="s">
        <v>456</v>
      </c>
      <c r="D75" s="10" t="s">
        <v>457</v>
      </c>
      <c r="E75" s="9"/>
      <c r="F75" s="10" t="s">
        <v>456</v>
      </c>
      <c r="G75" s="10" t="s">
        <v>457</v>
      </c>
      <c r="H75" s="9">
        <v>13206</v>
      </c>
      <c r="I75" s="9">
        <v>132</v>
      </c>
      <c r="J75" s="9" t="s">
        <v>56</v>
      </c>
      <c r="K75" s="9" t="s">
        <v>57</v>
      </c>
      <c r="L75" s="9"/>
      <c r="M75" s="9"/>
      <c r="N75" s="9" t="s">
        <v>58</v>
      </c>
      <c r="O75" s="9" t="s">
        <v>138</v>
      </c>
      <c r="P75" s="9" t="s">
        <v>73</v>
      </c>
      <c r="Q75" s="9" t="s">
        <v>139</v>
      </c>
      <c r="R75" s="9" t="s">
        <v>140</v>
      </c>
      <c r="S75" s="9" t="s">
        <v>61</v>
      </c>
      <c r="T75" s="9" t="s">
        <v>58</v>
      </c>
      <c r="U75" s="16" t="s">
        <v>238</v>
      </c>
      <c r="V75" s="9" t="s">
        <v>210</v>
      </c>
      <c r="W75" s="9" t="s">
        <v>64</v>
      </c>
      <c r="X75" s="9"/>
      <c r="Y75" s="9"/>
      <c r="Z75" s="9" t="s">
        <v>65</v>
      </c>
      <c r="AA75" s="9" t="s">
        <v>66</v>
      </c>
      <c r="AB75" s="9" t="s">
        <v>244</v>
      </c>
      <c r="AC75" s="11"/>
      <c r="AD75" s="9"/>
      <c r="AE75" s="9"/>
      <c r="AF75" s="9"/>
      <c r="AG75" s="12" t="s">
        <v>458</v>
      </c>
      <c r="AH75" s="12" t="s">
        <v>458</v>
      </c>
      <c r="AI75" s="22">
        <f t="shared" si="6"/>
        <v>59780000</v>
      </c>
      <c r="AJ75" s="23">
        <f t="shared" si="8"/>
        <v>294000</v>
      </c>
      <c r="AK75" s="22">
        <v>490000</v>
      </c>
      <c r="AL75" s="15">
        <v>0</v>
      </c>
      <c r="AM75" s="15">
        <v>0</v>
      </c>
      <c r="AN75" s="15">
        <v>0</v>
      </c>
      <c r="AO75" s="15">
        <v>0</v>
      </c>
      <c r="AP75" s="15">
        <v>0</v>
      </c>
      <c r="AQ75" s="15">
        <v>0</v>
      </c>
      <c r="AR75" s="15">
        <v>0.7</v>
      </c>
      <c r="AS75" s="15">
        <v>0</v>
      </c>
      <c r="AT75" s="15">
        <v>0.3</v>
      </c>
      <c r="AU75" s="15">
        <v>0</v>
      </c>
      <c r="AV75" s="15">
        <v>0</v>
      </c>
      <c r="AW75" s="15">
        <v>0</v>
      </c>
      <c r="AX75" s="15" t="str">
        <f t="shared" si="7"/>
        <v>Ok</v>
      </c>
    </row>
    <row r="76" spans="1:50" x14ac:dyDescent="0.25">
      <c r="A76">
        <v>74</v>
      </c>
      <c r="B76" s="9" t="s">
        <v>245</v>
      </c>
      <c r="C76" s="10" t="s">
        <v>459</v>
      </c>
      <c r="D76" s="10" t="s">
        <v>460</v>
      </c>
      <c r="E76" s="9"/>
      <c r="F76" s="10" t="s">
        <v>459</v>
      </c>
      <c r="G76" s="10" t="s">
        <v>460</v>
      </c>
      <c r="H76" s="9">
        <v>13303</v>
      </c>
      <c r="I76" s="9">
        <v>133</v>
      </c>
      <c r="J76" s="9" t="s">
        <v>91</v>
      </c>
      <c r="K76" s="9" t="s">
        <v>57</v>
      </c>
      <c r="L76" s="9"/>
      <c r="M76" s="9"/>
      <c r="N76" s="9" t="s">
        <v>58</v>
      </c>
      <c r="O76" s="9" t="s">
        <v>202</v>
      </c>
      <c r="P76" s="9" t="s">
        <v>73</v>
      </c>
      <c r="Q76" s="9" t="s">
        <v>139</v>
      </c>
      <c r="R76" s="9" t="s">
        <v>203</v>
      </c>
      <c r="S76" s="9" t="s">
        <v>61</v>
      </c>
      <c r="T76" s="9" t="s">
        <v>58</v>
      </c>
      <c r="U76" s="16" t="s">
        <v>238</v>
      </c>
      <c r="V76" s="9" t="s">
        <v>517</v>
      </c>
      <c r="W76" s="9" t="s">
        <v>64</v>
      </c>
      <c r="X76" s="9"/>
      <c r="Y76" s="9"/>
      <c r="Z76" s="9" t="s">
        <v>65</v>
      </c>
      <c r="AA76" s="9" t="s">
        <v>66</v>
      </c>
      <c r="AB76" s="9" t="s">
        <v>245</v>
      </c>
      <c r="AC76" s="11"/>
      <c r="AD76" s="9"/>
      <c r="AE76" s="9"/>
      <c r="AF76" s="9"/>
      <c r="AG76" s="12" t="s">
        <v>461</v>
      </c>
      <c r="AH76" s="12" t="s">
        <v>461</v>
      </c>
      <c r="AI76" s="22">
        <f t="shared" si="6"/>
        <v>213500000</v>
      </c>
      <c r="AJ76" s="23">
        <f t="shared" si="8"/>
        <v>1050000</v>
      </c>
      <c r="AK76" s="22">
        <v>1750000</v>
      </c>
      <c r="AL76" s="15">
        <v>0</v>
      </c>
      <c r="AM76" s="15">
        <v>0.1</v>
      </c>
      <c r="AN76" s="15">
        <v>0.2</v>
      </c>
      <c r="AO76" s="15">
        <v>0.2</v>
      </c>
      <c r="AP76" s="15">
        <v>0.2</v>
      </c>
      <c r="AQ76" s="15">
        <v>0.2</v>
      </c>
      <c r="AR76" s="15">
        <v>0.1</v>
      </c>
      <c r="AS76" s="15">
        <v>0</v>
      </c>
      <c r="AT76" s="15">
        <v>0</v>
      </c>
      <c r="AU76" s="15">
        <v>0</v>
      </c>
      <c r="AV76" s="15">
        <v>0</v>
      </c>
      <c r="AW76" s="15">
        <v>0</v>
      </c>
      <c r="AX76" s="15" t="str">
        <f t="shared" si="7"/>
        <v>Ok</v>
      </c>
    </row>
    <row r="77" spans="1:50" x14ac:dyDescent="0.25">
      <c r="A77">
        <v>75</v>
      </c>
      <c r="B77" s="9" t="s">
        <v>245</v>
      </c>
      <c r="C77" s="10" t="s">
        <v>462</v>
      </c>
      <c r="D77" s="10" t="s">
        <v>463</v>
      </c>
      <c r="E77" s="9"/>
      <c r="F77" s="10" t="s">
        <v>462</v>
      </c>
      <c r="G77" s="10" t="s">
        <v>463</v>
      </c>
      <c r="H77" s="9">
        <v>13310</v>
      </c>
      <c r="I77" s="9">
        <v>133</v>
      </c>
      <c r="J77" s="9" t="s">
        <v>91</v>
      </c>
      <c r="K77" s="9" t="s">
        <v>57</v>
      </c>
      <c r="L77" s="9"/>
      <c r="M77" s="9"/>
      <c r="N77" s="9" t="s">
        <v>58</v>
      </c>
      <c r="O77" s="9" t="s">
        <v>202</v>
      </c>
      <c r="P77" s="9" t="s">
        <v>73</v>
      </c>
      <c r="Q77" s="9" t="s">
        <v>139</v>
      </c>
      <c r="R77" s="9" t="s">
        <v>203</v>
      </c>
      <c r="S77" s="9" t="s">
        <v>61</v>
      </c>
      <c r="T77" s="9" t="s">
        <v>58</v>
      </c>
      <c r="U77" s="16" t="s">
        <v>238</v>
      </c>
      <c r="V77" s="9" t="s">
        <v>517</v>
      </c>
      <c r="W77" s="9" t="s">
        <v>64</v>
      </c>
      <c r="X77" s="9"/>
      <c r="Y77" s="9"/>
      <c r="Z77" s="9" t="s">
        <v>65</v>
      </c>
      <c r="AA77" s="9" t="s">
        <v>66</v>
      </c>
      <c r="AB77" s="9" t="s">
        <v>245</v>
      </c>
      <c r="AC77" s="11"/>
      <c r="AD77" s="9"/>
      <c r="AE77" s="9"/>
      <c r="AF77" s="9"/>
      <c r="AG77" s="12" t="s">
        <v>464</v>
      </c>
      <c r="AH77" s="12" t="s">
        <v>464</v>
      </c>
      <c r="AI77" s="22">
        <f t="shared" si="6"/>
        <v>33550000</v>
      </c>
      <c r="AJ77" s="23">
        <f t="shared" si="8"/>
        <v>165000</v>
      </c>
      <c r="AK77" s="22">
        <v>275000</v>
      </c>
      <c r="AL77" s="15">
        <v>0</v>
      </c>
      <c r="AM77" s="15">
        <v>0</v>
      </c>
      <c r="AN77" s="15">
        <v>0</v>
      </c>
      <c r="AO77" s="15">
        <v>0</v>
      </c>
      <c r="AP77" s="15">
        <v>0</v>
      </c>
      <c r="AQ77" s="15">
        <v>0.75</v>
      </c>
      <c r="AR77" s="15">
        <v>0</v>
      </c>
      <c r="AS77" s="15">
        <v>0</v>
      </c>
      <c r="AT77" s="15">
        <v>0.25</v>
      </c>
      <c r="AU77" s="15">
        <v>0</v>
      </c>
      <c r="AV77" s="15">
        <v>0</v>
      </c>
      <c r="AW77" s="15">
        <v>0</v>
      </c>
      <c r="AX77" s="15" t="str">
        <f t="shared" si="7"/>
        <v>Ok</v>
      </c>
    </row>
    <row r="78" spans="1:50" x14ac:dyDescent="0.25">
      <c r="A78">
        <v>76</v>
      </c>
      <c r="B78" s="9" t="s">
        <v>245</v>
      </c>
      <c r="C78" s="10" t="s">
        <v>465</v>
      </c>
      <c r="D78" s="10" t="s">
        <v>466</v>
      </c>
      <c r="E78" s="9"/>
      <c r="F78" s="10" t="s">
        <v>465</v>
      </c>
      <c r="G78" s="10" t="s">
        <v>466</v>
      </c>
      <c r="H78" s="9">
        <v>13203</v>
      </c>
      <c r="I78" s="9">
        <v>132</v>
      </c>
      <c r="J78" s="9" t="s">
        <v>56</v>
      </c>
      <c r="K78" s="9" t="s">
        <v>57</v>
      </c>
      <c r="L78" s="9"/>
      <c r="M78" s="9"/>
      <c r="N78" s="9" t="s">
        <v>58</v>
      </c>
      <c r="O78" s="9" t="s">
        <v>202</v>
      </c>
      <c r="P78" s="9" t="s">
        <v>73</v>
      </c>
      <c r="Q78" s="9" t="s">
        <v>139</v>
      </c>
      <c r="R78" s="9" t="s">
        <v>203</v>
      </c>
      <c r="S78" s="9" t="s">
        <v>61</v>
      </c>
      <c r="T78" s="9" t="s">
        <v>58</v>
      </c>
      <c r="U78" s="16" t="s">
        <v>238</v>
      </c>
      <c r="V78" s="9" t="s">
        <v>517</v>
      </c>
      <c r="W78" s="9" t="s">
        <v>64</v>
      </c>
      <c r="X78" s="9"/>
      <c r="Y78" s="9"/>
      <c r="Z78" s="9" t="s">
        <v>65</v>
      </c>
      <c r="AA78" s="9" t="s">
        <v>66</v>
      </c>
      <c r="AB78" s="9" t="s">
        <v>245</v>
      </c>
      <c r="AC78" s="11"/>
      <c r="AD78" s="9"/>
      <c r="AE78" s="9"/>
      <c r="AF78" s="9"/>
      <c r="AG78" s="12" t="s">
        <v>467</v>
      </c>
      <c r="AH78" s="12" t="s">
        <v>467</v>
      </c>
      <c r="AI78" s="22">
        <f t="shared" si="6"/>
        <v>30500000</v>
      </c>
      <c r="AJ78" s="23">
        <f t="shared" si="8"/>
        <v>150000</v>
      </c>
      <c r="AK78" s="22">
        <v>250000</v>
      </c>
      <c r="AL78" s="15">
        <v>0</v>
      </c>
      <c r="AM78" s="15">
        <v>0</v>
      </c>
      <c r="AN78" s="15">
        <v>0</v>
      </c>
      <c r="AO78" s="15">
        <v>0</v>
      </c>
      <c r="AP78" s="15">
        <v>0.8</v>
      </c>
      <c r="AQ78" s="15">
        <v>0</v>
      </c>
      <c r="AR78" s="15">
        <v>0.2</v>
      </c>
      <c r="AS78" s="15">
        <v>0</v>
      </c>
      <c r="AT78" s="15">
        <v>0</v>
      </c>
      <c r="AU78" s="15">
        <v>0</v>
      </c>
      <c r="AV78" s="15">
        <v>0</v>
      </c>
      <c r="AW78" s="15">
        <v>0</v>
      </c>
      <c r="AX78" s="15" t="str">
        <f t="shared" si="7"/>
        <v>Ok</v>
      </c>
    </row>
    <row r="79" spans="1:50" x14ac:dyDescent="0.25">
      <c r="A79">
        <v>77</v>
      </c>
      <c r="B79" s="9" t="s">
        <v>245</v>
      </c>
      <c r="C79" s="10" t="s">
        <v>468</v>
      </c>
      <c r="D79" s="10" t="s">
        <v>469</v>
      </c>
      <c r="E79" s="9"/>
      <c r="F79" s="10" t="s">
        <v>468</v>
      </c>
      <c r="G79" s="10" t="s">
        <v>469</v>
      </c>
      <c r="H79" s="9">
        <v>13303</v>
      </c>
      <c r="I79" s="9">
        <v>133</v>
      </c>
      <c r="J79" s="9" t="s">
        <v>91</v>
      </c>
      <c r="K79" s="9" t="s">
        <v>57</v>
      </c>
      <c r="L79" s="9"/>
      <c r="M79" s="9"/>
      <c r="N79" s="9" t="s">
        <v>58</v>
      </c>
      <c r="O79" s="9" t="s">
        <v>202</v>
      </c>
      <c r="P79" s="9" t="s">
        <v>73</v>
      </c>
      <c r="Q79" s="9" t="s">
        <v>139</v>
      </c>
      <c r="R79" s="9" t="s">
        <v>203</v>
      </c>
      <c r="S79" s="9" t="s">
        <v>61</v>
      </c>
      <c r="T79" s="9" t="s">
        <v>58</v>
      </c>
      <c r="U79" s="16" t="s">
        <v>238</v>
      </c>
      <c r="V79" s="9" t="s">
        <v>517</v>
      </c>
      <c r="W79" s="9" t="s">
        <v>64</v>
      </c>
      <c r="X79" s="9"/>
      <c r="Y79" s="9"/>
      <c r="Z79" s="9" t="s">
        <v>65</v>
      </c>
      <c r="AA79" s="9" t="s">
        <v>66</v>
      </c>
      <c r="AB79" s="9" t="s">
        <v>245</v>
      </c>
      <c r="AC79" s="11"/>
      <c r="AD79" s="9"/>
      <c r="AE79" s="9"/>
      <c r="AF79" s="9"/>
      <c r="AG79" s="12" t="s">
        <v>470</v>
      </c>
      <c r="AH79" s="12" t="s">
        <v>470</v>
      </c>
      <c r="AI79" s="22">
        <f t="shared" si="6"/>
        <v>12200000</v>
      </c>
      <c r="AJ79" s="23">
        <f t="shared" si="8"/>
        <v>60000</v>
      </c>
      <c r="AK79" s="22">
        <v>100000</v>
      </c>
      <c r="AL79" s="15">
        <v>0</v>
      </c>
      <c r="AM79" s="15">
        <v>0</v>
      </c>
      <c r="AN79" s="15">
        <v>0</v>
      </c>
      <c r="AO79" s="15">
        <v>0</v>
      </c>
      <c r="AP79" s="15">
        <v>0.4</v>
      </c>
      <c r="AQ79" s="15">
        <v>0.4</v>
      </c>
      <c r="AR79" s="15">
        <v>0</v>
      </c>
      <c r="AS79" s="15">
        <v>0.2</v>
      </c>
      <c r="AT79" s="15">
        <v>0</v>
      </c>
      <c r="AU79" s="15">
        <v>0</v>
      </c>
      <c r="AV79" s="15">
        <v>0</v>
      </c>
      <c r="AW79" s="15">
        <v>0</v>
      </c>
      <c r="AX79" s="15" t="str">
        <f t="shared" si="7"/>
        <v>Ok</v>
      </c>
    </row>
    <row r="80" spans="1:50" x14ac:dyDescent="0.25">
      <c r="A80">
        <v>78</v>
      </c>
      <c r="B80" s="9" t="s">
        <v>245</v>
      </c>
      <c r="C80" s="10" t="s">
        <v>471</v>
      </c>
      <c r="D80" s="10" t="s">
        <v>472</v>
      </c>
      <c r="E80" s="9"/>
      <c r="F80" s="10" t="s">
        <v>471</v>
      </c>
      <c r="G80" s="10" t="s">
        <v>472</v>
      </c>
      <c r="H80" s="9">
        <v>13303</v>
      </c>
      <c r="I80" s="9">
        <v>133</v>
      </c>
      <c r="J80" s="9" t="s">
        <v>91</v>
      </c>
      <c r="K80" s="9" t="s">
        <v>57</v>
      </c>
      <c r="L80" s="9"/>
      <c r="M80" s="9"/>
      <c r="N80" s="9" t="s">
        <v>58</v>
      </c>
      <c r="O80" s="9" t="s">
        <v>202</v>
      </c>
      <c r="P80" s="9" t="s">
        <v>73</v>
      </c>
      <c r="Q80" s="9" t="s">
        <v>139</v>
      </c>
      <c r="R80" s="9" t="s">
        <v>203</v>
      </c>
      <c r="S80" s="9" t="s">
        <v>61</v>
      </c>
      <c r="T80" s="9" t="s">
        <v>58</v>
      </c>
      <c r="U80" s="16" t="s">
        <v>238</v>
      </c>
      <c r="V80" s="9" t="s">
        <v>517</v>
      </c>
      <c r="W80" s="9" t="s">
        <v>64</v>
      </c>
      <c r="X80" s="9"/>
      <c r="Y80" s="9"/>
      <c r="Z80" s="9" t="s">
        <v>65</v>
      </c>
      <c r="AA80" s="9" t="s">
        <v>66</v>
      </c>
      <c r="AB80" s="9" t="s">
        <v>245</v>
      </c>
      <c r="AC80" s="11"/>
      <c r="AD80" s="9"/>
      <c r="AE80" s="9"/>
      <c r="AF80" s="9"/>
      <c r="AG80" s="12" t="s">
        <v>473</v>
      </c>
      <c r="AH80" s="12" t="s">
        <v>473</v>
      </c>
      <c r="AI80" s="22">
        <f t="shared" si="6"/>
        <v>12810000</v>
      </c>
      <c r="AJ80" s="23">
        <f t="shared" si="8"/>
        <v>63000</v>
      </c>
      <c r="AK80" s="22">
        <v>105000</v>
      </c>
      <c r="AL80" s="15">
        <v>0</v>
      </c>
      <c r="AM80" s="15">
        <v>0</v>
      </c>
      <c r="AN80" s="15">
        <v>0</v>
      </c>
      <c r="AO80" s="15">
        <v>0</v>
      </c>
      <c r="AP80" s="15">
        <v>0.4</v>
      </c>
      <c r="AQ80" s="15">
        <v>0.4</v>
      </c>
      <c r="AR80" s="15">
        <v>0</v>
      </c>
      <c r="AS80" s="15">
        <v>0.2</v>
      </c>
      <c r="AT80" s="15">
        <v>0</v>
      </c>
      <c r="AU80" s="15">
        <v>0</v>
      </c>
      <c r="AV80" s="15">
        <v>0</v>
      </c>
      <c r="AW80" s="15">
        <v>0</v>
      </c>
      <c r="AX80" s="15" t="str">
        <f t="shared" si="7"/>
        <v>Ok</v>
      </c>
    </row>
    <row r="81" spans="1:50" x14ac:dyDescent="0.25">
      <c r="A81">
        <v>79</v>
      </c>
      <c r="B81" s="9" t="s">
        <v>246</v>
      </c>
      <c r="C81" s="10" t="s">
        <v>474</v>
      </c>
      <c r="D81" s="10" t="s">
        <v>475</v>
      </c>
      <c r="E81" s="9"/>
      <c r="F81" s="10" t="s">
        <v>474</v>
      </c>
      <c r="G81" s="9" t="s">
        <v>475</v>
      </c>
      <c r="H81" s="9">
        <v>13206</v>
      </c>
      <c r="I81" s="9">
        <v>132</v>
      </c>
      <c r="J81" s="9" t="s">
        <v>56</v>
      </c>
      <c r="K81" s="9" t="s">
        <v>57</v>
      </c>
      <c r="L81" s="9"/>
      <c r="M81" s="9"/>
      <c r="N81" s="9" t="s">
        <v>58</v>
      </c>
      <c r="O81" s="9" t="s">
        <v>235</v>
      </c>
      <c r="P81" s="9" t="s">
        <v>73</v>
      </c>
      <c r="Q81" s="9" t="s">
        <v>139</v>
      </c>
      <c r="R81" s="9" t="s">
        <v>203</v>
      </c>
      <c r="S81" s="9" t="s">
        <v>61</v>
      </c>
      <c r="T81" s="9" t="s">
        <v>58</v>
      </c>
      <c r="U81" s="16" t="s">
        <v>238</v>
      </c>
      <c r="V81" s="9" t="s">
        <v>517</v>
      </c>
      <c r="W81" s="9" t="s">
        <v>64</v>
      </c>
      <c r="X81" s="9"/>
      <c r="Y81" s="9"/>
      <c r="Z81" s="9" t="s">
        <v>65</v>
      </c>
      <c r="AA81" s="9" t="s">
        <v>66</v>
      </c>
      <c r="AB81" s="9" t="s">
        <v>246</v>
      </c>
      <c r="AC81" s="11"/>
      <c r="AD81" s="9"/>
      <c r="AE81" s="9"/>
      <c r="AF81" s="9"/>
      <c r="AG81" s="12" t="s">
        <v>476</v>
      </c>
      <c r="AH81" s="12" t="s">
        <v>476</v>
      </c>
      <c r="AI81" s="22">
        <f t="shared" si="6"/>
        <v>12200000</v>
      </c>
      <c r="AJ81" s="23">
        <f t="shared" si="8"/>
        <v>60000</v>
      </c>
      <c r="AK81" s="22">
        <v>100000</v>
      </c>
      <c r="AL81" s="15">
        <v>0</v>
      </c>
      <c r="AM81" s="15">
        <v>0</v>
      </c>
      <c r="AN81" s="15">
        <v>0</v>
      </c>
      <c r="AO81" s="15">
        <v>0</v>
      </c>
      <c r="AP81" s="15">
        <v>0.6</v>
      </c>
      <c r="AQ81" s="15">
        <v>0.2</v>
      </c>
      <c r="AR81" s="15">
        <v>0</v>
      </c>
      <c r="AS81" s="15">
        <v>0.2</v>
      </c>
      <c r="AT81" s="15">
        <v>0</v>
      </c>
      <c r="AU81" s="15">
        <v>0</v>
      </c>
      <c r="AV81" s="15">
        <v>0</v>
      </c>
      <c r="AW81" s="15">
        <v>0</v>
      </c>
      <c r="AX81" s="15" t="str">
        <f t="shared" si="7"/>
        <v>Ok</v>
      </c>
    </row>
    <row r="82" spans="1:50" x14ac:dyDescent="0.25">
      <c r="A82">
        <v>80</v>
      </c>
      <c r="B82" s="9" t="s">
        <v>201</v>
      </c>
      <c r="C82" s="10" t="s">
        <v>477</v>
      </c>
      <c r="D82" s="10" t="s">
        <v>478</v>
      </c>
      <c r="E82" s="9"/>
      <c r="F82" s="10" t="s">
        <v>477</v>
      </c>
      <c r="G82" s="10" t="s">
        <v>478</v>
      </c>
      <c r="H82" s="9">
        <v>13203</v>
      </c>
      <c r="I82" s="9">
        <v>132</v>
      </c>
      <c r="J82" s="9" t="s">
        <v>56</v>
      </c>
      <c r="K82" s="9" t="s">
        <v>57</v>
      </c>
      <c r="L82" s="9"/>
      <c r="M82" s="9"/>
      <c r="N82" s="9" t="s">
        <v>58</v>
      </c>
      <c r="O82" s="9" t="s">
        <v>235</v>
      </c>
      <c r="P82" s="9" t="s">
        <v>73</v>
      </c>
      <c r="Q82" s="9" t="s">
        <v>139</v>
      </c>
      <c r="R82" s="9" t="s">
        <v>203</v>
      </c>
      <c r="S82" s="9" t="s">
        <v>61</v>
      </c>
      <c r="T82" s="9" t="s">
        <v>58</v>
      </c>
      <c r="U82" s="9" t="s">
        <v>170</v>
      </c>
      <c r="V82" s="9" t="s">
        <v>517</v>
      </c>
      <c r="W82" s="9" t="s">
        <v>64</v>
      </c>
      <c r="X82" s="9"/>
      <c r="Y82" s="9"/>
      <c r="Z82" s="9" t="s">
        <v>65</v>
      </c>
      <c r="AA82" s="9" t="s">
        <v>66</v>
      </c>
      <c r="AB82" s="9" t="s">
        <v>201</v>
      </c>
      <c r="AC82" s="11"/>
      <c r="AD82" s="9"/>
      <c r="AE82" s="11"/>
      <c r="AF82" s="9"/>
      <c r="AG82" s="12" t="s">
        <v>479</v>
      </c>
      <c r="AH82" s="12" t="s">
        <v>479</v>
      </c>
      <c r="AI82" s="22">
        <f t="shared" si="6"/>
        <v>131773240.66</v>
      </c>
      <c r="AJ82" s="23">
        <f t="shared" si="8"/>
        <v>648065.11800000002</v>
      </c>
      <c r="AK82" s="22">
        <v>1080108.53</v>
      </c>
      <c r="AL82" s="15">
        <v>0</v>
      </c>
      <c r="AM82" s="15">
        <v>0</v>
      </c>
      <c r="AN82" s="15">
        <v>0.2</v>
      </c>
      <c r="AO82" s="15">
        <v>0.3</v>
      </c>
      <c r="AP82" s="15">
        <v>0.3</v>
      </c>
      <c r="AQ82" s="15">
        <v>0.2</v>
      </c>
      <c r="AR82" s="15">
        <v>0</v>
      </c>
      <c r="AS82" s="15">
        <v>0</v>
      </c>
      <c r="AT82" s="15">
        <v>0</v>
      </c>
      <c r="AU82" s="15">
        <v>0</v>
      </c>
      <c r="AV82" s="15">
        <v>0</v>
      </c>
      <c r="AW82" s="15">
        <v>0</v>
      </c>
      <c r="AX82" s="15" t="str">
        <f t="shared" si="7"/>
        <v>Ok</v>
      </c>
    </row>
    <row r="83" spans="1:50" x14ac:dyDescent="0.25">
      <c r="A83">
        <v>81</v>
      </c>
      <c r="B83" s="9" t="s">
        <v>201</v>
      </c>
      <c r="C83" s="10" t="s">
        <v>480</v>
      </c>
      <c r="D83" s="10" t="s">
        <v>481</v>
      </c>
      <c r="E83" s="9"/>
      <c r="F83" s="10" t="s">
        <v>480</v>
      </c>
      <c r="G83" s="10" t="s">
        <v>481</v>
      </c>
      <c r="H83" s="9">
        <v>13203</v>
      </c>
      <c r="I83" s="9">
        <v>132</v>
      </c>
      <c r="J83" s="9" t="s">
        <v>56</v>
      </c>
      <c r="K83" s="9" t="s">
        <v>57</v>
      </c>
      <c r="L83" s="9"/>
      <c r="M83" s="9"/>
      <c r="N83" s="9" t="s">
        <v>58</v>
      </c>
      <c r="O83" s="9" t="s">
        <v>202</v>
      </c>
      <c r="P83" s="9" t="s">
        <v>73</v>
      </c>
      <c r="Q83" s="9" t="s">
        <v>139</v>
      </c>
      <c r="R83" s="9" t="s">
        <v>203</v>
      </c>
      <c r="S83" s="9" t="s">
        <v>61</v>
      </c>
      <c r="T83" s="9" t="s">
        <v>58</v>
      </c>
      <c r="U83" s="9" t="s">
        <v>170</v>
      </c>
      <c r="V83" s="9" t="s">
        <v>517</v>
      </c>
      <c r="W83" s="9" t="s">
        <v>64</v>
      </c>
      <c r="X83" s="9"/>
      <c r="Y83" s="9"/>
      <c r="Z83" s="9" t="s">
        <v>65</v>
      </c>
      <c r="AA83" s="9" t="s">
        <v>66</v>
      </c>
      <c r="AB83" s="9" t="s">
        <v>201</v>
      </c>
      <c r="AC83" s="11"/>
      <c r="AD83" s="9"/>
      <c r="AE83" s="11"/>
      <c r="AF83" s="9"/>
      <c r="AG83" s="12" t="s">
        <v>482</v>
      </c>
      <c r="AH83" s="12" t="s">
        <v>482</v>
      </c>
      <c r="AI83" s="22">
        <f t="shared" si="6"/>
        <v>121492581.26000002</v>
      </c>
      <c r="AJ83" s="23">
        <f t="shared" si="8"/>
        <v>597504.49799999991</v>
      </c>
      <c r="AK83" s="22">
        <v>995840.83</v>
      </c>
      <c r="AL83" s="15">
        <v>0</v>
      </c>
      <c r="AM83" s="15">
        <v>0</v>
      </c>
      <c r="AN83" s="15">
        <v>0.2</v>
      </c>
      <c r="AO83" s="15">
        <v>0.3</v>
      </c>
      <c r="AP83" s="15">
        <v>0.3</v>
      </c>
      <c r="AQ83" s="15">
        <v>0.2</v>
      </c>
      <c r="AR83" s="15">
        <v>0</v>
      </c>
      <c r="AS83" s="15">
        <v>0</v>
      </c>
      <c r="AT83" s="15">
        <v>0</v>
      </c>
      <c r="AU83" s="15">
        <v>0</v>
      </c>
      <c r="AV83" s="15">
        <v>0</v>
      </c>
      <c r="AW83" s="15">
        <v>0</v>
      </c>
      <c r="AX83" s="15" t="str">
        <f t="shared" si="7"/>
        <v>Ok</v>
      </c>
    </row>
    <row r="84" spans="1:50" x14ac:dyDescent="0.25">
      <c r="A84">
        <v>82</v>
      </c>
      <c r="B84" s="9" t="s">
        <v>201</v>
      </c>
      <c r="C84" s="10" t="s">
        <v>483</v>
      </c>
      <c r="D84" s="10" t="s">
        <v>484</v>
      </c>
      <c r="E84" s="9"/>
      <c r="F84" s="10" t="s">
        <v>483</v>
      </c>
      <c r="G84" s="10" t="s">
        <v>484</v>
      </c>
      <c r="H84" s="9">
        <v>13203</v>
      </c>
      <c r="I84" s="9">
        <v>132</v>
      </c>
      <c r="J84" s="9" t="s">
        <v>56</v>
      </c>
      <c r="K84" s="9" t="s">
        <v>57</v>
      </c>
      <c r="L84" s="9"/>
      <c r="M84" s="9"/>
      <c r="N84" s="9" t="s">
        <v>58</v>
      </c>
      <c r="O84" s="9" t="s">
        <v>235</v>
      </c>
      <c r="P84" s="9" t="s">
        <v>73</v>
      </c>
      <c r="Q84" s="9" t="s">
        <v>139</v>
      </c>
      <c r="R84" s="9" t="s">
        <v>203</v>
      </c>
      <c r="S84" s="9" t="s">
        <v>61</v>
      </c>
      <c r="T84" s="9" t="s">
        <v>58</v>
      </c>
      <c r="U84" s="9" t="s">
        <v>170</v>
      </c>
      <c r="V84" s="9" t="s">
        <v>517</v>
      </c>
      <c r="W84" s="9" t="s">
        <v>64</v>
      </c>
      <c r="X84" s="9"/>
      <c r="Y84" s="9"/>
      <c r="Z84" s="9" t="s">
        <v>65</v>
      </c>
      <c r="AA84" s="9" t="s">
        <v>66</v>
      </c>
      <c r="AB84" s="9" t="s">
        <v>201</v>
      </c>
      <c r="AC84" s="11"/>
      <c r="AD84" s="9"/>
      <c r="AE84" s="11"/>
      <c r="AF84" s="9"/>
      <c r="AG84" s="12" t="s">
        <v>485</v>
      </c>
      <c r="AH84" s="12" t="s">
        <v>485</v>
      </c>
      <c r="AI84" s="22">
        <f t="shared" si="6"/>
        <v>70827100</v>
      </c>
      <c r="AJ84" s="23">
        <f t="shared" si="8"/>
        <v>348330</v>
      </c>
      <c r="AK84" s="22">
        <v>580550</v>
      </c>
      <c r="AL84" s="15">
        <v>0</v>
      </c>
      <c r="AM84" s="15">
        <v>0</v>
      </c>
      <c r="AN84" s="15">
        <v>0</v>
      </c>
      <c r="AO84" s="15">
        <v>0</v>
      </c>
      <c r="AP84" s="15">
        <v>0</v>
      </c>
      <c r="AQ84" s="15">
        <v>0.3</v>
      </c>
      <c r="AR84" s="15">
        <v>0.2</v>
      </c>
      <c r="AS84" s="15">
        <v>0.1</v>
      </c>
      <c r="AT84" s="15">
        <v>0.3</v>
      </c>
      <c r="AU84" s="15">
        <v>0.1</v>
      </c>
      <c r="AV84" s="15">
        <v>0</v>
      </c>
      <c r="AW84" s="15">
        <v>0</v>
      </c>
      <c r="AX84" s="15" t="str">
        <f t="shared" si="7"/>
        <v>Ok</v>
      </c>
    </row>
    <row r="85" spans="1:50" x14ac:dyDescent="0.25">
      <c r="A85">
        <v>83</v>
      </c>
      <c r="B85" s="9" t="s">
        <v>201</v>
      </c>
      <c r="C85" s="10" t="s">
        <v>486</v>
      </c>
      <c r="D85" s="10" t="s">
        <v>487</v>
      </c>
      <c r="E85" s="9"/>
      <c r="F85" s="10" t="s">
        <v>486</v>
      </c>
      <c r="G85" s="10" t="s">
        <v>487</v>
      </c>
      <c r="H85" s="9">
        <v>13203</v>
      </c>
      <c r="I85" s="9">
        <v>132</v>
      </c>
      <c r="J85" s="9" t="s">
        <v>56</v>
      </c>
      <c r="K85" s="9" t="s">
        <v>57</v>
      </c>
      <c r="L85" s="9"/>
      <c r="M85" s="9"/>
      <c r="N85" s="9" t="s">
        <v>58</v>
      </c>
      <c r="O85" s="9" t="s">
        <v>202</v>
      </c>
      <c r="P85" s="9" t="s">
        <v>73</v>
      </c>
      <c r="Q85" s="9" t="s">
        <v>139</v>
      </c>
      <c r="R85" s="9" t="s">
        <v>203</v>
      </c>
      <c r="S85" s="9" t="s">
        <v>61</v>
      </c>
      <c r="T85" s="9" t="s">
        <v>58</v>
      </c>
      <c r="U85" s="9" t="s">
        <v>170</v>
      </c>
      <c r="V85" s="9" t="s">
        <v>517</v>
      </c>
      <c r="W85" s="9" t="s">
        <v>64</v>
      </c>
      <c r="X85" s="9"/>
      <c r="Y85" s="9"/>
      <c r="Z85" s="9" t="s">
        <v>65</v>
      </c>
      <c r="AA85" s="9" t="s">
        <v>66</v>
      </c>
      <c r="AB85" s="9" t="s">
        <v>201</v>
      </c>
      <c r="AC85" s="11"/>
      <c r="AD85" s="9"/>
      <c r="AE85" s="11"/>
      <c r="AF85" s="9"/>
      <c r="AG85" s="12" t="s">
        <v>488</v>
      </c>
      <c r="AH85" s="12" t="s">
        <v>488</v>
      </c>
      <c r="AI85" s="22">
        <f t="shared" si="6"/>
        <v>68686732</v>
      </c>
      <c r="AJ85" s="23">
        <f t="shared" si="8"/>
        <v>337803.6</v>
      </c>
      <c r="AK85" s="22">
        <f>281503+281503</f>
        <v>563006</v>
      </c>
      <c r="AL85" s="15">
        <v>0.1</v>
      </c>
      <c r="AM85" s="15">
        <v>0.1</v>
      </c>
      <c r="AN85" s="15">
        <v>0.1</v>
      </c>
      <c r="AO85" s="15">
        <v>0.2</v>
      </c>
      <c r="AP85" s="15">
        <v>0.2</v>
      </c>
      <c r="AQ85" s="15">
        <v>0.2</v>
      </c>
      <c r="AR85" s="15">
        <v>0.1</v>
      </c>
      <c r="AS85" s="15">
        <v>0</v>
      </c>
      <c r="AT85" s="15">
        <v>0</v>
      </c>
      <c r="AU85" s="15">
        <v>0</v>
      </c>
      <c r="AV85" s="15">
        <v>0</v>
      </c>
      <c r="AW85" s="15">
        <v>0</v>
      </c>
      <c r="AX85" s="15" t="str">
        <f t="shared" si="7"/>
        <v>Ok</v>
      </c>
    </row>
    <row r="86" spans="1:50" x14ac:dyDescent="0.25">
      <c r="A86">
        <v>84</v>
      </c>
      <c r="B86" s="9" t="s">
        <v>201</v>
      </c>
      <c r="C86" s="10" t="s">
        <v>489</v>
      </c>
      <c r="D86" s="10" t="s">
        <v>490</v>
      </c>
      <c r="E86" s="9"/>
      <c r="F86" s="10" t="s">
        <v>489</v>
      </c>
      <c r="G86" s="10" t="s">
        <v>490</v>
      </c>
      <c r="H86" s="9">
        <v>13203</v>
      </c>
      <c r="I86" s="9">
        <v>132</v>
      </c>
      <c r="J86" s="9" t="s">
        <v>56</v>
      </c>
      <c r="K86" s="9" t="s">
        <v>57</v>
      </c>
      <c r="L86" s="9"/>
      <c r="M86" s="9"/>
      <c r="N86" s="9" t="s">
        <v>58</v>
      </c>
      <c r="O86" s="9" t="s">
        <v>235</v>
      </c>
      <c r="P86" s="9" t="s">
        <v>73</v>
      </c>
      <c r="Q86" s="9" t="s">
        <v>139</v>
      </c>
      <c r="R86" s="9" t="s">
        <v>203</v>
      </c>
      <c r="S86" s="9" t="s">
        <v>61</v>
      </c>
      <c r="T86" s="9" t="s">
        <v>58</v>
      </c>
      <c r="U86" s="9" t="s">
        <v>170</v>
      </c>
      <c r="V86" s="9" t="s">
        <v>517</v>
      </c>
      <c r="W86" s="9" t="s">
        <v>64</v>
      </c>
      <c r="X86" s="9"/>
      <c r="Y86" s="9"/>
      <c r="Z86" s="9" t="s">
        <v>65</v>
      </c>
      <c r="AA86" s="9" t="s">
        <v>66</v>
      </c>
      <c r="AB86" s="9" t="s">
        <v>201</v>
      </c>
      <c r="AC86" s="11"/>
      <c r="AD86" s="9"/>
      <c r="AE86" s="11"/>
      <c r="AF86" s="9"/>
      <c r="AG86" s="12" t="s">
        <v>491</v>
      </c>
      <c r="AH86" s="12" t="s">
        <v>491</v>
      </c>
      <c r="AI86" s="22">
        <f t="shared" si="6"/>
        <v>32985750</v>
      </c>
      <c r="AJ86" s="23">
        <f t="shared" si="8"/>
        <v>162225</v>
      </c>
      <c r="AK86" s="22">
        <v>270375</v>
      </c>
      <c r="AL86" s="15">
        <v>0.1</v>
      </c>
      <c r="AM86" s="15">
        <v>0.1</v>
      </c>
      <c r="AN86" s="15">
        <v>0.1</v>
      </c>
      <c r="AO86" s="15">
        <v>0.2</v>
      </c>
      <c r="AP86" s="15">
        <v>0.2</v>
      </c>
      <c r="AQ86" s="15">
        <v>0.2</v>
      </c>
      <c r="AR86" s="15">
        <v>0.1</v>
      </c>
      <c r="AS86" s="15">
        <v>0</v>
      </c>
      <c r="AT86" s="15">
        <v>0</v>
      </c>
      <c r="AU86" s="15">
        <v>0</v>
      </c>
      <c r="AV86" s="15">
        <v>0</v>
      </c>
      <c r="AW86" s="15">
        <v>0</v>
      </c>
      <c r="AX86" s="15" t="str">
        <f t="shared" si="7"/>
        <v>Ok</v>
      </c>
    </row>
    <row r="87" spans="1:50" x14ac:dyDescent="0.25">
      <c r="A87">
        <v>85</v>
      </c>
      <c r="B87" s="9" t="s">
        <v>201</v>
      </c>
      <c r="C87" s="10" t="s">
        <v>492</v>
      </c>
      <c r="D87" s="10" t="s">
        <v>493</v>
      </c>
      <c r="E87" s="9"/>
      <c r="F87" s="10" t="s">
        <v>492</v>
      </c>
      <c r="G87" s="10" t="s">
        <v>493</v>
      </c>
      <c r="H87" s="9">
        <v>13203</v>
      </c>
      <c r="I87" s="9">
        <v>132</v>
      </c>
      <c r="J87" s="9" t="s">
        <v>56</v>
      </c>
      <c r="K87" s="9" t="s">
        <v>57</v>
      </c>
      <c r="L87" s="9"/>
      <c r="M87" s="9"/>
      <c r="N87" s="9" t="s">
        <v>58</v>
      </c>
      <c r="O87" s="9" t="s">
        <v>202</v>
      </c>
      <c r="P87" s="9" t="s">
        <v>73</v>
      </c>
      <c r="Q87" s="9" t="s">
        <v>139</v>
      </c>
      <c r="R87" s="9" t="s">
        <v>203</v>
      </c>
      <c r="S87" s="9" t="s">
        <v>61</v>
      </c>
      <c r="T87" s="9" t="s">
        <v>58</v>
      </c>
      <c r="U87" s="9" t="s">
        <v>170</v>
      </c>
      <c r="V87" s="9" t="s">
        <v>517</v>
      </c>
      <c r="W87" s="9" t="s">
        <v>64</v>
      </c>
      <c r="X87" s="9"/>
      <c r="Y87" s="9"/>
      <c r="Z87" s="9" t="s">
        <v>65</v>
      </c>
      <c r="AA87" s="9" t="s">
        <v>66</v>
      </c>
      <c r="AB87" s="9" t="s">
        <v>201</v>
      </c>
      <c r="AC87" s="11"/>
      <c r="AD87" s="9"/>
      <c r="AE87" s="11"/>
      <c r="AF87" s="9"/>
      <c r="AG87" s="12" t="s">
        <v>494</v>
      </c>
      <c r="AH87" s="12" t="s">
        <v>494</v>
      </c>
      <c r="AI87" s="22">
        <f t="shared" si="6"/>
        <v>30373145.620000001</v>
      </c>
      <c r="AJ87" s="23">
        <f t="shared" si="8"/>
        <v>149376.12599999999</v>
      </c>
      <c r="AK87" s="22">
        <v>248960.21</v>
      </c>
      <c r="AL87" s="15">
        <v>0.1</v>
      </c>
      <c r="AM87" s="15">
        <v>0.2</v>
      </c>
      <c r="AN87" s="15">
        <v>0.2</v>
      </c>
      <c r="AO87" s="15">
        <v>0.2</v>
      </c>
      <c r="AP87" s="15">
        <v>0.3</v>
      </c>
      <c r="AQ87" s="15">
        <v>0</v>
      </c>
      <c r="AR87" s="15">
        <v>0</v>
      </c>
      <c r="AS87" s="15">
        <v>0</v>
      </c>
      <c r="AT87" s="15">
        <v>0</v>
      </c>
      <c r="AU87" s="15">
        <v>0</v>
      </c>
      <c r="AV87" s="15">
        <v>0</v>
      </c>
      <c r="AW87" s="15">
        <v>0</v>
      </c>
      <c r="AX87" s="15" t="str">
        <f t="shared" si="7"/>
        <v>Ok</v>
      </c>
    </row>
    <row r="88" spans="1:50" x14ac:dyDescent="0.25">
      <c r="A88">
        <v>86</v>
      </c>
      <c r="B88" s="9" t="s">
        <v>201</v>
      </c>
      <c r="C88" s="10" t="s">
        <v>495</v>
      </c>
      <c r="D88" s="10" t="s">
        <v>496</v>
      </c>
      <c r="E88" s="9"/>
      <c r="F88" s="10" t="s">
        <v>495</v>
      </c>
      <c r="G88" s="10" t="s">
        <v>496</v>
      </c>
      <c r="H88" s="9">
        <v>13203</v>
      </c>
      <c r="I88" s="9">
        <v>132</v>
      </c>
      <c r="J88" s="9" t="s">
        <v>56</v>
      </c>
      <c r="K88" s="9" t="s">
        <v>57</v>
      </c>
      <c r="L88" s="9"/>
      <c r="M88" s="9"/>
      <c r="N88" s="9" t="s">
        <v>58</v>
      </c>
      <c r="O88" s="9" t="s">
        <v>202</v>
      </c>
      <c r="P88" s="9" t="s">
        <v>73</v>
      </c>
      <c r="Q88" s="9" t="s">
        <v>139</v>
      </c>
      <c r="R88" s="9" t="s">
        <v>203</v>
      </c>
      <c r="S88" s="9" t="s">
        <v>61</v>
      </c>
      <c r="T88" s="9" t="s">
        <v>58</v>
      </c>
      <c r="U88" s="9" t="s">
        <v>170</v>
      </c>
      <c r="V88" s="9" t="s">
        <v>517</v>
      </c>
      <c r="W88" s="9" t="s">
        <v>64</v>
      </c>
      <c r="X88" s="9"/>
      <c r="Y88" s="9"/>
      <c r="Z88" s="9" t="s">
        <v>65</v>
      </c>
      <c r="AA88" s="9" t="s">
        <v>66</v>
      </c>
      <c r="AB88" s="9" t="s">
        <v>201</v>
      </c>
      <c r="AC88" s="11"/>
      <c r="AD88" s="9"/>
      <c r="AE88" s="11"/>
      <c r="AF88" s="9"/>
      <c r="AG88" s="12" t="s">
        <v>497</v>
      </c>
      <c r="AH88" s="12" t="s">
        <v>497</v>
      </c>
      <c r="AI88" s="22">
        <f t="shared" si="6"/>
        <v>23309930</v>
      </c>
      <c r="AJ88" s="23">
        <f t="shared" si="8"/>
        <v>114639</v>
      </c>
      <c r="AK88" s="22">
        <v>191065</v>
      </c>
      <c r="AL88" s="15">
        <v>0</v>
      </c>
      <c r="AM88" s="15">
        <v>0.1</v>
      </c>
      <c r="AN88" s="15">
        <v>0.1</v>
      </c>
      <c r="AO88" s="15">
        <v>0.2</v>
      </c>
      <c r="AP88" s="15">
        <v>0.2</v>
      </c>
      <c r="AQ88" s="15">
        <v>0.2</v>
      </c>
      <c r="AR88" s="15">
        <v>0.2</v>
      </c>
      <c r="AS88" s="15">
        <v>0</v>
      </c>
      <c r="AT88" s="15">
        <v>0</v>
      </c>
      <c r="AU88" s="15">
        <v>0</v>
      </c>
      <c r="AV88" s="15">
        <v>0</v>
      </c>
      <c r="AW88" s="15">
        <v>0</v>
      </c>
      <c r="AX88" s="15" t="str">
        <f t="shared" si="7"/>
        <v>Ok</v>
      </c>
    </row>
    <row r="89" spans="1:50" x14ac:dyDescent="0.25">
      <c r="A89">
        <v>87</v>
      </c>
      <c r="B89" s="9" t="s">
        <v>201</v>
      </c>
      <c r="C89" s="10" t="s">
        <v>498</v>
      </c>
      <c r="D89" s="10" t="s">
        <v>499</v>
      </c>
      <c r="E89" s="9"/>
      <c r="F89" s="10" t="s">
        <v>498</v>
      </c>
      <c r="G89" s="10" t="s">
        <v>499</v>
      </c>
      <c r="H89" s="9">
        <v>13203</v>
      </c>
      <c r="I89" s="9">
        <v>132</v>
      </c>
      <c r="J89" s="9" t="s">
        <v>56</v>
      </c>
      <c r="K89" s="9" t="s">
        <v>57</v>
      </c>
      <c r="L89" s="9"/>
      <c r="M89" s="9"/>
      <c r="N89" s="9" t="s">
        <v>58</v>
      </c>
      <c r="O89" s="9" t="s">
        <v>235</v>
      </c>
      <c r="P89" s="9" t="s">
        <v>73</v>
      </c>
      <c r="Q89" s="9" t="s">
        <v>139</v>
      </c>
      <c r="R89" s="9" t="s">
        <v>203</v>
      </c>
      <c r="S89" s="9" t="s">
        <v>61</v>
      </c>
      <c r="T89" s="9" t="s">
        <v>58</v>
      </c>
      <c r="U89" s="9" t="s">
        <v>170</v>
      </c>
      <c r="V89" s="9" t="s">
        <v>517</v>
      </c>
      <c r="W89" s="9" t="s">
        <v>64</v>
      </c>
      <c r="X89" s="9"/>
      <c r="Y89" s="9"/>
      <c r="Z89" s="9" t="s">
        <v>65</v>
      </c>
      <c r="AA89" s="9" t="s">
        <v>66</v>
      </c>
      <c r="AB89" s="9" t="s">
        <v>201</v>
      </c>
      <c r="AC89" s="11"/>
      <c r="AD89" s="9"/>
      <c r="AE89" s="11"/>
      <c r="AF89" s="9"/>
      <c r="AG89" s="12" t="s">
        <v>500</v>
      </c>
      <c r="AH89" s="12" t="s">
        <v>500</v>
      </c>
      <c r="AI89" s="22">
        <f t="shared" si="6"/>
        <v>18422000</v>
      </c>
      <c r="AJ89" s="23">
        <f t="shared" si="8"/>
        <v>90600</v>
      </c>
      <c r="AK89" s="22">
        <v>151000</v>
      </c>
      <c r="AL89" s="15">
        <v>0</v>
      </c>
      <c r="AM89" s="15">
        <v>0</v>
      </c>
      <c r="AN89" s="15">
        <v>0</v>
      </c>
      <c r="AO89" s="15">
        <v>0</v>
      </c>
      <c r="AP89" s="15">
        <v>0</v>
      </c>
      <c r="AQ89" s="15">
        <v>0</v>
      </c>
      <c r="AR89" s="15">
        <v>0.3</v>
      </c>
      <c r="AS89" s="15">
        <v>0.4</v>
      </c>
      <c r="AT89" s="15">
        <v>0.3</v>
      </c>
      <c r="AU89" s="15">
        <v>0</v>
      </c>
      <c r="AV89" s="15">
        <v>0</v>
      </c>
      <c r="AW89" s="15">
        <v>0</v>
      </c>
      <c r="AX89" s="15" t="str">
        <f t="shared" si="7"/>
        <v>Ok</v>
      </c>
    </row>
    <row r="90" spans="1:50" x14ac:dyDescent="0.25">
      <c r="A90">
        <v>88</v>
      </c>
      <c r="B90" s="9" t="s">
        <v>201</v>
      </c>
      <c r="C90" s="10" t="s">
        <v>501</v>
      </c>
      <c r="D90" s="10" t="s">
        <v>502</v>
      </c>
      <c r="E90" s="9"/>
      <c r="F90" s="10" t="s">
        <v>501</v>
      </c>
      <c r="G90" s="10" t="s">
        <v>502</v>
      </c>
      <c r="H90" s="9">
        <v>13203</v>
      </c>
      <c r="I90" s="9">
        <v>132</v>
      </c>
      <c r="J90" s="9" t="s">
        <v>56</v>
      </c>
      <c r="K90" s="9" t="s">
        <v>57</v>
      </c>
      <c r="L90" s="9"/>
      <c r="M90" s="9"/>
      <c r="N90" s="9" t="s">
        <v>58</v>
      </c>
      <c r="O90" s="9" t="s">
        <v>202</v>
      </c>
      <c r="P90" s="9" t="s">
        <v>73</v>
      </c>
      <c r="Q90" s="9" t="s">
        <v>139</v>
      </c>
      <c r="R90" s="9" t="s">
        <v>203</v>
      </c>
      <c r="S90" s="9" t="s">
        <v>61</v>
      </c>
      <c r="T90" s="9" t="s">
        <v>58</v>
      </c>
      <c r="U90" s="9" t="s">
        <v>170</v>
      </c>
      <c r="V90" s="9" t="s">
        <v>517</v>
      </c>
      <c r="W90" s="9" t="s">
        <v>64</v>
      </c>
      <c r="X90" s="9"/>
      <c r="Y90" s="9"/>
      <c r="Z90" s="9" t="s">
        <v>65</v>
      </c>
      <c r="AA90" s="9" t="s">
        <v>66</v>
      </c>
      <c r="AB90" s="9" t="s">
        <v>201</v>
      </c>
      <c r="AC90" s="11"/>
      <c r="AD90" s="9"/>
      <c r="AE90" s="11"/>
      <c r="AF90" s="9"/>
      <c r="AG90" s="12" t="s">
        <v>503</v>
      </c>
      <c r="AH90" s="12" t="s">
        <v>503</v>
      </c>
      <c r="AI90" s="22">
        <f t="shared" si="6"/>
        <v>6383894.0000000009</v>
      </c>
      <c r="AJ90" s="23">
        <f t="shared" si="8"/>
        <v>31396.199999999997</v>
      </c>
      <c r="AK90" s="22">
        <v>52327</v>
      </c>
      <c r="AL90" s="15">
        <v>0</v>
      </c>
      <c r="AM90" s="15">
        <v>0</v>
      </c>
      <c r="AN90" s="15">
        <v>0</v>
      </c>
      <c r="AO90" s="15">
        <v>0</v>
      </c>
      <c r="AP90" s="15">
        <v>0.3</v>
      </c>
      <c r="AQ90" s="15">
        <v>0.3</v>
      </c>
      <c r="AR90" s="15">
        <v>0.4</v>
      </c>
      <c r="AS90" s="15">
        <v>0</v>
      </c>
      <c r="AT90" s="15">
        <v>0</v>
      </c>
      <c r="AU90" s="15">
        <v>0</v>
      </c>
      <c r="AV90" s="15">
        <v>0</v>
      </c>
      <c r="AW90" s="15">
        <v>0</v>
      </c>
      <c r="AX90" s="15" t="str">
        <f t="shared" si="7"/>
        <v>Ok</v>
      </c>
    </row>
    <row r="91" spans="1:50" x14ac:dyDescent="0.25">
      <c r="A91">
        <v>89</v>
      </c>
      <c r="B91" s="9" t="s">
        <v>261</v>
      </c>
      <c r="C91" s="21" t="s">
        <v>504</v>
      </c>
      <c r="D91" s="21" t="s">
        <v>505</v>
      </c>
      <c r="E91" s="9"/>
      <c r="F91" s="21" t="s">
        <v>504</v>
      </c>
      <c r="G91" s="21" t="s">
        <v>505</v>
      </c>
      <c r="H91" s="9">
        <v>13203</v>
      </c>
      <c r="I91" s="9">
        <v>132</v>
      </c>
      <c r="J91" s="9" t="s">
        <v>56</v>
      </c>
      <c r="K91" s="9" t="s">
        <v>57</v>
      </c>
      <c r="L91" s="9"/>
      <c r="M91" s="9"/>
      <c r="N91" s="9" t="s">
        <v>58</v>
      </c>
      <c r="O91" s="9" t="s">
        <v>138</v>
      </c>
      <c r="P91" s="9" t="s">
        <v>73</v>
      </c>
      <c r="Q91" s="9" t="s">
        <v>139</v>
      </c>
      <c r="R91" s="9" t="s">
        <v>140</v>
      </c>
      <c r="S91" s="9" t="s">
        <v>61</v>
      </c>
      <c r="T91" s="9" t="s">
        <v>58</v>
      </c>
      <c r="U91" s="16" t="s">
        <v>170</v>
      </c>
      <c r="V91" s="9" t="s">
        <v>518</v>
      </c>
      <c r="W91" s="9" t="s">
        <v>64</v>
      </c>
      <c r="X91" s="9"/>
      <c r="Y91" s="9"/>
      <c r="Z91" s="9" t="s">
        <v>65</v>
      </c>
      <c r="AA91" s="9" t="s">
        <v>66</v>
      </c>
      <c r="AB91" s="9" t="s">
        <v>261</v>
      </c>
      <c r="AC91" s="11"/>
      <c r="AD91" s="9"/>
      <c r="AE91" s="9"/>
      <c r="AF91" s="9"/>
      <c r="AG91" s="12" t="s">
        <v>506</v>
      </c>
      <c r="AH91" s="12" t="s">
        <v>506</v>
      </c>
      <c r="AI91" s="22">
        <f t="shared" si="6"/>
        <v>464820000</v>
      </c>
      <c r="AJ91" s="23">
        <f>AK91*60%</f>
        <v>2286000</v>
      </c>
      <c r="AK91" s="22">
        <v>3810000</v>
      </c>
      <c r="AL91" s="15">
        <v>0</v>
      </c>
      <c r="AM91" s="15">
        <v>0</v>
      </c>
      <c r="AN91" s="15">
        <v>0</v>
      </c>
      <c r="AO91" s="15">
        <v>0.4</v>
      </c>
      <c r="AP91" s="15">
        <v>0</v>
      </c>
      <c r="AQ91" s="15">
        <v>0.3</v>
      </c>
      <c r="AR91" s="15">
        <v>0</v>
      </c>
      <c r="AS91" s="15">
        <v>0</v>
      </c>
      <c r="AT91" s="15">
        <v>0</v>
      </c>
      <c r="AU91" s="15">
        <v>0.3</v>
      </c>
      <c r="AV91" s="15">
        <v>0</v>
      </c>
      <c r="AW91" s="15">
        <v>0</v>
      </c>
      <c r="AX91" s="15" t="str">
        <f t="shared" si="7"/>
        <v>Ok</v>
      </c>
    </row>
    <row r="92" spans="1:50" x14ac:dyDescent="0.25">
      <c r="A92">
        <v>90</v>
      </c>
      <c r="B92" s="9" t="s">
        <v>262</v>
      </c>
      <c r="C92" s="21" t="s">
        <v>507</v>
      </c>
      <c r="D92" s="21" t="s">
        <v>508</v>
      </c>
      <c r="E92" s="9"/>
      <c r="F92" s="21" t="s">
        <v>507</v>
      </c>
      <c r="G92" s="21" t="s">
        <v>508</v>
      </c>
      <c r="H92" s="9">
        <v>13203</v>
      </c>
      <c r="I92" s="9">
        <v>132</v>
      </c>
      <c r="J92" s="9" t="s">
        <v>56</v>
      </c>
      <c r="K92" s="9" t="s">
        <v>57</v>
      </c>
      <c r="L92" s="9"/>
      <c r="M92" s="9"/>
      <c r="N92" s="9" t="s">
        <v>58</v>
      </c>
      <c r="O92" s="9" t="s">
        <v>138</v>
      </c>
      <c r="P92" s="9" t="s">
        <v>73</v>
      </c>
      <c r="Q92" s="9" t="s">
        <v>139</v>
      </c>
      <c r="R92" s="9" t="s">
        <v>140</v>
      </c>
      <c r="S92" s="9" t="s">
        <v>61</v>
      </c>
      <c r="T92" s="9" t="s">
        <v>58</v>
      </c>
      <c r="U92" s="16" t="s">
        <v>170</v>
      </c>
      <c r="V92" s="9" t="s">
        <v>518</v>
      </c>
      <c r="W92" s="9" t="s">
        <v>64</v>
      </c>
      <c r="X92" s="9"/>
      <c r="Y92" s="9"/>
      <c r="Z92" s="9" t="s">
        <v>65</v>
      </c>
      <c r="AA92" s="9" t="s">
        <v>66</v>
      </c>
      <c r="AB92" s="9" t="s">
        <v>262</v>
      </c>
      <c r="AC92" s="11"/>
      <c r="AD92" s="9"/>
      <c r="AE92" s="9"/>
      <c r="AF92" s="9"/>
      <c r="AG92" s="12" t="s">
        <v>509</v>
      </c>
      <c r="AH92" s="12" t="s">
        <v>509</v>
      </c>
      <c r="AI92" s="22">
        <f t="shared" si="6"/>
        <v>305000000</v>
      </c>
      <c r="AJ92" s="23">
        <f>AK92*60%</f>
        <v>1500000</v>
      </c>
      <c r="AK92" s="22">
        <v>2500000</v>
      </c>
      <c r="AL92" s="15">
        <v>0</v>
      </c>
      <c r="AM92" s="15">
        <v>0</v>
      </c>
      <c r="AN92" s="15">
        <v>0</v>
      </c>
      <c r="AO92" s="15">
        <v>0.4</v>
      </c>
      <c r="AP92" s="15">
        <v>0</v>
      </c>
      <c r="AQ92" s="15">
        <v>0.3</v>
      </c>
      <c r="AR92" s="15">
        <v>0</v>
      </c>
      <c r="AS92" s="15">
        <v>0</v>
      </c>
      <c r="AT92" s="15">
        <v>0</v>
      </c>
      <c r="AU92" s="15">
        <v>0.3</v>
      </c>
      <c r="AV92" s="15">
        <v>0</v>
      </c>
      <c r="AW92" s="15">
        <v>0</v>
      </c>
      <c r="AX92" s="15" t="str">
        <f t="shared" si="7"/>
        <v>Ok</v>
      </c>
    </row>
    <row r="93" spans="1:50" x14ac:dyDescent="0.25">
      <c r="A93">
        <v>91</v>
      </c>
      <c r="B93" s="9" t="s">
        <v>525</v>
      </c>
      <c r="C93" s="10" t="s">
        <v>510</v>
      </c>
      <c r="D93" s="10" t="s">
        <v>511</v>
      </c>
      <c r="E93" s="9"/>
      <c r="F93" s="10" t="s">
        <v>510</v>
      </c>
      <c r="G93" s="10" t="s">
        <v>511</v>
      </c>
      <c r="H93" s="9">
        <v>13903</v>
      </c>
      <c r="I93" s="9">
        <v>139</v>
      </c>
      <c r="J93" s="9" t="s">
        <v>56</v>
      </c>
      <c r="K93" s="9" t="s">
        <v>57</v>
      </c>
      <c r="L93" s="9"/>
      <c r="M93" s="9"/>
      <c r="N93" s="9" t="s">
        <v>58</v>
      </c>
      <c r="O93" s="9" t="s">
        <v>138</v>
      </c>
      <c r="P93" s="9" t="s">
        <v>73</v>
      </c>
      <c r="Q93" s="9" t="s">
        <v>183</v>
      </c>
      <c r="R93" s="9" t="s">
        <v>140</v>
      </c>
      <c r="S93" s="9" t="s">
        <v>61</v>
      </c>
      <c r="T93" s="9" t="s">
        <v>58</v>
      </c>
      <c r="U93" s="16" t="s">
        <v>170</v>
      </c>
      <c r="V93" s="9" t="s">
        <v>518</v>
      </c>
      <c r="W93" s="9" t="s">
        <v>64</v>
      </c>
      <c r="X93" s="9"/>
      <c r="Y93" s="9"/>
      <c r="Z93" s="9" t="s">
        <v>65</v>
      </c>
      <c r="AA93" s="9" t="s">
        <v>66</v>
      </c>
      <c r="AB93" s="9" t="s">
        <v>263</v>
      </c>
      <c r="AC93" s="11"/>
      <c r="AD93" s="9"/>
      <c r="AE93" s="9"/>
      <c r="AF93" s="9"/>
      <c r="AG93" s="12" t="s">
        <v>512</v>
      </c>
      <c r="AH93" s="12" t="s">
        <v>512</v>
      </c>
      <c r="AI93" s="22">
        <f t="shared" si="6"/>
        <v>91500000</v>
      </c>
      <c r="AJ93" s="23">
        <f>AK93*60%</f>
        <v>450000</v>
      </c>
      <c r="AK93" s="22">
        <v>750000</v>
      </c>
      <c r="AL93" s="15">
        <v>0</v>
      </c>
      <c r="AM93" s="15">
        <v>0</v>
      </c>
      <c r="AN93" s="15">
        <v>0</v>
      </c>
      <c r="AO93" s="15">
        <v>0.2</v>
      </c>
      <c r="AP93" s="15">
        <v>0</v>
      </c>
      <c r="AQ93" s="15">
        <v>0.4</v>
      </c>
      <c r="AR93" s="15">
        <v>0</v>
      </c>
      <c r="AS93" s="15">
        <v>0</v>
      </c>
      <c r="AT93" s="15">
        <v>0.2</v>
      </c>
      <c r="AU93" s="15">
        <v>0</v>
      </c>
      <c r="AV93" s="15">
        <v>0</v>
      </c>
      <c r="AW93" s="15">
        <v>0.2</v>
      </c>
      <c r="AX93" s="15" t="str">
        <f t="shared" si="7"/>
        <v>Ok</v>
      </c>
    </row>
    <row r="94" spans="1:50" x14ac:dyDescent="0.25">
      <c r="B94" s="17"/>
      <c r="C94" s="10"/>
      <c r="D94" s="18"/>
      <c r="E94" s="12"/>
      <c r="F94" s="9"/>
      <c r="G94" s="9"/>
      <c r="H94" s="9"/>
      <c r="I94" s="9"/>
      <c r="J94" s="9"/>
      <c r="K94" s="12"/>
      <c r="L94" s="12"/>
      <c r="M94" s="12"/>
      <c r="N94" s="9"/>
      <c r="O94" s="9"/>
      <c r="P94" s="9"/>
      <c r="Q94" s="9"/>
      <c r="R94" s="9"/>
      <c r="S94" s="9"/>
      <c r="T94" s="9"/>
      <c r="U94" s="9"/>
      <c r="V94" s="9"/>
      <c r="W94" s="19"/>
      <c r="X94" s="12"/>
      <c r="Y94" s="12"/>
      <c r="Z94" s="12"/>
      <c r="AA94" s="12"/>
      <c r="AB94" s="17"/>
      <c r="AC94" s="19"/>
      <c r="AD94" s="12"/>
      <c r="AE94" s="12"/>
      <c r="AF94" s="12"/>
      <c r="AG94" s="12"/>
      <c r="AH94" s="12"/>
      <c r="AI94" s="13">
        <f>(AK94-AJ94)*305</f>
        <v>0</v>
      </c>
      <c r="AK94" s="13"/>
      <c r="AL94" s="15"/>
      <c r="AM94" s="15"/>
      <c r="AN94" s="15"/>
      <c r="AO94" s="15"/>
      <c r="AP94" s="15"/>
      <c r="AQ94" s="15"/>
      <c r="AR94" s="15"/>
      <c r="AS94" s="15"/>
      <c r="AT94" s="15"/>
      <c r="AU94" s="15"/>
      <c r="AV94" s="15"/>
      <c r="AW94" s="15"/>
      <c r="AX94" s="15"/>
    </row>
    <row r="95" spans="1:50" ht="15.75" thickBot="1" x14ac:dyDescent="0.3">
      <c r="AI95" s="20">
        <f>SUM(AI3:AI94)</f>
        <v>8087189658.6499996</v>
      </c>
      <c r="AJ95" s="20">
        <f>SUM(AJ3:AJ94)</f>
        <v>39582506.640000008</v>
      </c>
      <c r="AK95" s="20">
        <f>SUM(AK3:AK94)</f>
        <v>66097882.57</v>
      </c>
    </row>
    <row r="96" spans="1:50" ht="15.75" thickTop="1" x14ac:dyDescent="0.25">
      <c r="AK96">
        <v>66097882.57</v>
      </c>
    </row>
    <row r="97" spans="37:38" x14ac:dyDescent="0.25">
      <c r="AK97" s="14">
        <f>AK95-AK96</f>
        <v>0</v>
      </c>
    </row>
    <row r="98" spans="37:38" x14ac:dyDescent="0.25">
      <c r="AL98" s="15"/>
    </row>
    <row r="99" spans="37:38" x14ac:dyDescent="0.25">
      <c r="AL99" s="15"/>
    </row>
  </sheetData>
  <autoFilter ref="A2:AX97"/>
  <conditionalFormatting sqref="AX9 AX94">
    <cfRule type="cellIs" dxfId="177" priority="213" operator="equal">
      <formula>"Error"</formula>
    </cfRule>
    <cfRule type="cellIs" dxfId="176" priority="214" operator="equal">
      <formula>"Ok"</formula>
    </cfRule>
  </conditionalFormatting>
  <conditionalFormatting sqref="C94">
    <cfRule type="duplicateValues" dxfId="175" priority="273"/>
  </conditionalFormatting>
  <conditionalFormatting sqref="C94">
    <cfRule type="duplicateValues" dxfId="174" priority="276"/>
    <cfRule type="duplicateValues" dxfId="173" priority="277"/>
    <cfRule type="duplicateValues" dxfId="172" priority="278"/>
  </conditionalFormatting>
  <conditionalFormatting sqref="AX6:AX8">
    <cfRule type="cellIs" dxfId="171" priority="207" operator="equal">
      <formula>"Error"</formula>
    </cfRule>
    <cfRule type="cellIs" dxfId="170" priority="208" operator="equal">
      <formula>"Ok"</formula>
    </cfRule>
  </conditionalFormatting>
  <conditionalFormatting sqref="AX3:AX37">
    <cfRule type="cellIs" dxfId="169" priority="201" operator="equal">
      <formula>"Error"</formula>
    </cfRule>
    <cfRule type="cellIs" dxfId="168" priority="202" operator="equal">
      <formula>"Ok"</formula>
    </cfRule>
  </conditionalFormatting>
  <conditionalFormatting sqref="AX10:AX21">
    <cfRule type="cellIs" dxfId="167" priority="195" operator="equal">
      <formula>"Error"</formula>
    </cfRule>
    <cfRule type="cellIs" dxfId="166" priority="196" operator="equal">
      <formula>"Ok"</formula>
    </cfRule>
  </conditionalFormatting>
  <conditionalFormatting sqref="AX22:AX29">
    <cfRule type="cellIs" dxfId="165" priority="175" operator="equal">
      <formula>"Error"</formula>
    </cfRule>
    <cfRule type="cellIs" dxfId="164" priority="176" operator="equal">
      <formula>"Ok"</formula>
    </cfRule>
  </conditionalFormatting>
  <conditionalFormatting sqref="AX30:AX36">
    <cfRule type="cellIs" dxfId="163" priority="161" operator="equal">
      <formula>"Error"</formula>
    </cfRule>
    <cfRule type="cellIs" dxfId="162" priority="162" operator="equal">
      <formula>"Ok"</formula>
    </cfRule>
  </conditionalFormatting>
  <conditionalFormatting sqref="C33:D36">
    <cfRule type="duplicateValues" dxfId="161" priority="163"/>
  </conditionalFormatting>
  <conditionalFormatting sqref="C33:D36">
    <cfRule type="duplicateValues" dxfId="160" priority="164"/>
    <cfRule type="duplicateValues" dxfId="159" priority="165"/>
    <cfRule type="duplicateValues" dxfId="158" priority="166"/>
  </conditionalFormatting>
  <conditionalFormatting sqref="AX37">
    <cfRule type="cellIs" dxfId="157" priority="155" operator="equal">
      <formula>"Error"</formula>
    </cfRule>
    <cfRule type="cellIs" dxfId="156" priority="156" operator="equal">
      <formula>"Ok"</formula>
    </cfRule>
  </conditionalFormatting>
  <conditionalFormatting sqref="C37:D37">
    <cfRule type="duplicateValues" dxfId="155" priority="157"/>
  </conditionalFormatting>
  <conditionalFormatting sqref="C37:D37">
    <cfRule type="duplicateValues" dxfId="154" priority="158"/>
    <cfRule type="duplicateValues" dxfId="153" priority="159"/>
    <cfRule type="duplicateValues" dxfId="152" priority="160"/>
  </conditionalFormatting>
  <conditionalFormatting sqref="C2 C4:D32">
    <cfRule type="duplicateValues" dxfId="151" priority="151"/>
  </conditionalFormatting>
  <conditionalFormatting sqref="C2 C4:D32">
    <cfRule type="duplicateValues" dxfId="150" priority="152"/>
    <cfRule type="duplicateValues" dxfId="149" priority="153"/>
    <cfRule type="duplicateValues" dxfId="148" priority="154"/>
  </conditionalFormatting>
  <conditionalFormatting sqref="C3:D37">
    <cfRule type="duplicateValues" dxfId="147" priority="147"/>
  </conditionalFormatting>
  <conditionalFormatting sqref="C3:D37">
    <cfRule type="duplicateValues" dxfId="146" priority="148"/>
    <cfRule type="duplicateValues" dxfId="145" priority="149"/>
    <cfRule type="duplicateValues" dxfId="144" priority="150"/>
  </conditionalFormatting>
  <conditionalFormatting sqref="F39">
    <cfRule type="duplicateValues" dxfId="143" priority="133"/>
  </conditionalFormatting>
  <conditionalFormatting sqref="F39">
    <cfRule type="duplicateValues" dxfId="142" priority="134"/>
    <cfRule type="duplicateValues" dxfId="141" priority="135"/>
    <cfRule type="duplicateValues" dxfId="140" priority="136"/>
  </conditionalFormatting>
  <conditionalFormatting sqref="F46:F50">
    <cfRule type="duplicateValues" dxfId="139" priority="129"/>
  </conditionalFormatting>
  <conditionalFormatting sqref="F46:F50">
    <cfRule type="duplicateValues" dxfId="138" priority="130"/>
    <cfRule type="duplicateValues" dxfId="137" priority="131"/>
    <cfRule type="duplicateValues" dxfId="136" priority="132"/>
  </conditionalFormatting>
  <conditionalFormatting sqref="G46:G50">
    <cfRule type="duplicateValues" dxfId="135" priority="125"/>
  </conditionalFormatting>
  <conditionalFormatting sqref="G46:G50">
    <cfRule type="duplicateValues" dxfId="134" priority="126"/>
    <cfRule type="duplicateValues" dxfId="133" priority="127"/>
    <cfRule type="duplicateValues" dxfId="132" priority="128"/>
  </conditionalFormatting>
  <conditionalFormatting sqref="F51">
    <cfRule type="duplicateValues" dxfId="131" priority="121"/>
  </conditionalFormatting>
  <conditionalFormatting sqref="F51">
    <cfRule type="duplicateValues" dxfId="130" priority="122"/>
    <cfRule type="duplicateValues" dxfId="129" priority="123"/>
    <cfRule type="duplicateValues" dxfId="128" priority="124"/>
  </conditionalFormatting>
  <conditionalFormatting sqref="F55">
    <cfRule type="duplicateValues" dxfId="127" priority="117"/>
  </conditionalFormatting>
  <conditionalFormatting sqref="F55">
    <cfRule type="duplicateValues" dxfId="126" priority="118"/>
    <cfRule type="duplicateValues" dxfId="125" priority="119"/>
    <cfRule type="duplicateValues" dxfId="124" priority="120"/>
  </conditionalFormatting>
  <conditionalFormatting sqref="F56">
    <cfRule type="duplicateValues" dxfId="123" priority="113"/>
  </conditionalFormatting>
  <conditionalFormatting sqref="F56">
    <cfRule type="duplicateValues" dxfId="122" priority="114"/>
    <cfRule type="duplicateValues" dxfId="121" priority="115"/>
    <cfRule type="duplicateValues" dxfId="120" priority="116"/>
  </conditionalFormatting>
  <conditionalFormatting sqref="F57">
    <cfRule type="duplicateValues" dxfId="119" priority="109"/>
  </conditionalFormatting>
  <conditionalFormatting sqref="F57">
    <cfRule type="duplicateValues" dxfId="118" priority="110"/>
    <cfRule type="duplicateValues" dxfId="117" priority="111"/>
    <cfRule type="duplicateValues" dxfId="116" priority="112"/>
  </conditionalFormatting>
  <conditionalFormatting sqref="F58">
    <cfRule type="duplicateValues" dxfId="115" priority="105"/>
  </conditionalFormatting>
  <conditionalFormatting sqref="F58">
    <cfRule type="duplicateValues" dxfId="114" priority="106"/>
    <cfRule type="duplicateValues" dxfId="113" priority="107"/>
    <cfRule type="duplicateValues" dxfId="112" priority="108"/>
  </conditionalFormatting>
  <conditionalFormatting sqref="F59">
    <cfRule type="duplicateValues" dxfId="111" priority="101"/>
  </conditionalFormatting>
  <conditionalFormatting sqref="F59">
    <cfRule type="duplicateValues" dxfId="110" priority="102"/>
    <cfRule type="duplicateValues" dxfId="109" priority="103"/>
    <cfRule type="duplicateValues" dxfId="108" priority="104"/>
  </conditionalFormatting>
  <conditionalFormatting sqref="F60:G60">
    <cfRule type="duplicateValues" dxfId="107" priority="97"/>
  </conditionalFormatting>
  <conditionalFormatting sqref="F60:G60">
    <cfRule type="duplicateValues" dxfId="106" priority="98"/>
    <cfRule type="duplicateValues" dxfId="105" priority="99"/>
    <cfRule type="duplicateValues" dxfId="104" priority="100"/>
  </conditionalFormatting>
  <conditionalFormatting sqref="F61:F66">
    <cfRule type="duplicateValues" dxfId="103" priority="93"/>
  </conditionalFormatting>
  <conditionalFormatting sqref="F61:F66">
    <cfRule type="duplicateValues" dxfId="102" priority="94"/>
    <cfRule type="duplicateValues" dxfId="101" priority="95"/>
    <cfRule type="duplicateValues" dxfId="100" priority="96"/>
  </conditionalFormatting>
  <conditionalFormatting sqref="F68:G68">
    <cfRule type="duplicateValues" dxfId="99" priority="89"/>
  </conditionalFormatting>
  <conditionalFormatting sqref="F68:G68">
    <cfRule type="duplicateValues" dxfId="98" priority="90"/>
    <cfRule type="duplicateValues" dxfId="97" priority="91"/>
    <cfRule type="duplicateValues" dxfId="96" priority="92"/>
  </conditionalFormatting>
  <conditionalFormatting sqref="F69:G69">
    <cfRule type="duplicateValues" dxfId="95" priority="85"/>
  </conditionalFormatting>
  <conditionalFormatting sqref="F69:G69">
    <cfRule type="duplicateValues" dxfId="94" priority="86"/>
    <cfRule type="duplicateValues" dxfId="93" priority="87"/>
    <cfRule type="duplicateValues" dxfId="92" priority="88"/>
  </conditionalFormatting>
  <conditionalFormatting sqref="F67:G67">
    <cfRule type="duplicateValues" dxfId="91" priority="81"/>
  </conditionalFormatting>
  <conditionalFormatting sqref="F67:G67">
    <cfRule type="duplicateValues" dxfId="90" priority="82"/>
    <cfRule type="duplicateValues" dxfId="89" priority="83"/>
    <cfRule type="duplicateValues" dxfId="88" priority="84"/>
  </conditionalFormatting>
  <conditionalFormatting sqref="F82:G85 G87:G89">
    <cfRule type="duplicateValues" dxfId="87" priority="139"/>
  </conditionalFormatting>
  <conditionalFormatting sqref="F82:G85 G87:G89">
    <cfRule type="duplicateValues" dxfId="86" priority="140"/>
    <cfRule type="duplicateValues" dxfId="85" priority="141"/>
    <cfRule type="duplicateValues" dxfId="84" priority="142"/>
  </conditionalFormatting>
  <conditionalFormatting sqref="F86:F90">
    <cfRule type="duplicateValues" dxfId="83" priority="77"/>
  </conditionalFormatting>
  <conditionalFormatting sqref="F86:F90">
    <cfRule type="duplicateValues" dxfId="82" priority="78"/>
    <cfRule type="duplicateValues" dxfId="81" priority="79"/>
    <cfRule type="duplicateValues" dxfId="80" priority="80"/>
  </conditionalFormatting>
  <conditionalFormatting sqref="G71:G80">
    <cfRule type="duplicateValues" dxfId="79" priority="73"/>
  </conditionalFormatting>
  <conditionalFormatting sqref="G71:G80">
    <cfRule type="duplicateValues" dxfId="78" priority="74"/>
    <cfRule type="duplicateValues" dxfId="77" priority="75"/>
    <cfRule type="duplicateValues" dxfId="76" priority="76"/>
  </conditionalFormatting>
  <conditionalFormatting sqref="G86">
    <cfRule type="duplicateValues" dxfId="75" priority="69"/>
  </conditionalFormatting>
  <conditionalFormatting sqref="G86">
    <cfRule type="duplicateValues" dxfId="74" priority="70"/>
    <cfRule type="duplicateValues" dxfId="73" priority="71"/>
    <cfRule type="duplicateValues" dxfId="72" priority="72"/>
  </conditionalFormatting>
  <conditionalFormatting sqref="G90">
    <cfRule type="duplicateValues" dxfId="71" priority="65"/>
  </conditionalFormatting>
  <conditionalFormatting sqref="G90">
    <cfRule type="duplicateValues" dxfId="70" priority="66"/>
    <cfRule type="duplicateValues" dxfId="69" priority="67"/>
    <cfRule type="duplicateValues" dxfId="68" priority="68"/>
  </conditionalFormatting>
  <conditionalFormatting sqref="F42:F43">
    <cfRule type="duplicateValues" dxfId="67" priority="61"/>
  </conditionalFormatting>
  <conditionalFormatting sqref="F42:F43">
    <cfRule type="duplicateValues" dxfId="66" priority="62"/>
    <cfRule type="duplicateValues" dxfId="65" priority="63"/>
    <cfRule type="duplicateValues" dxfId="64" priority="64"/>
  </conditionalFormatting>
  <conditionalFormatting sqref="D38:D92 C38:C93">
    <cfRule type="duplicateValues" dxfId="63" priority="143"/>
  </conditionalFormatting>
  <conditionalFormatting sqref="D38:D92 C38:C93">
    <cfRule type="duplicateValues" dxfId="62" priority="144"/>
    <cfRule type="duplicateValues" dxfId="61" priority="145"/>
    <cfRule type="duplicateValues" dxfId="60" priority="146"/>
  </conditionalFormatting>
  <conditionalFormatting sqref="F74:F75 F81">
    <cfRule type="duplicateValues" dxfId="59" priority="57"/>
  </conditionalFormatting>
  <conditionalFormatting sqref="F74:F75 F81">
    <cfRule type="duplicateValues" dxfId="58" priority="58"/>
    <cfRule type="duplicateValues" dxfId="57" priority="59"/>
    <cfRule type="duplicateValues" dxfId="56" priority="60"/>
  </conditionalFormatting>
  <conditionalFormatting sqref="F70">
    <cfRule type="duplicateValues" dxfId="55" priority="53"/>
  </conditionalFormatting>
  <conditionalFormatting sqref="F70">
    <cfRule type="duplicateValues" dxfId="54" priority="54"/>
    <cfRule type="duplicateValues" dxfId="53" priority="55"/>
    <cfRule type="duplicateValues" dxfId="52" priority="56"/>
  </conditionalFormatting>
  <conditionalFormatting sqref="F71">
    <cfRule type="duplicateValues" dxfId="51" priority="49"/>
  </conditionalFormatting>
  <conditionalFormatting sqref="F71">
    <cfRule type="duplicateValues" dxfId="50" priority="50"/>
    <cfRule type="duplicateValues" dxfId="49" priority="51"/>
    <cfRule type="duplicateValues" dxfId="48" priority="52"/>
  </conditionalFormatting>
  <conditionalFormatting sqref="F72">
    <cfRule type="duplicateValues" dxfId="47" priority="45"/>
  </conditionalFormatting>
  <conditionalFormatting sqref="F72">
    <cfRule type="duplicateValues" dxfId="46" priority="46"/>
    <cfRule type="duplicateValues" dxfId="45" priority="47"/>
    <cfRule type="duplicateValues" dxfId="44" priority="48"/>
  </conditionalFormatting>
  <conditionalFormatting sqref="F73">
    <cfRule type="duplicateValues" dxfId="43" priority="41"/>
  </conditionalFormatting>
  <conditionalFormatting sqref="F73">
    <cfRule type="duplicateValues" dxfId="42" priority="42"/>
    <cfRule type="duplicateValues" dxfId="41" priority="43"/>
    <cfRule type="duplicateValues" dxfId="40" priority="44"/>
  </conditionalFormatting>
  <conditionalFormatting sqref="F76">
    <cfRule type="duplicateValues" dxfId="39" priority="37"/>
  </conditionalFormatting>
  <conditionalFormatting sqref="F76">
    <cfRule type="duplicateValues" dxfId="38" priority="38"/>
    <cfRule type="duplicateValues" dxfId="37" priority="39"/>
    <cfRule type="duplicateValues" dxfId="36" priority="40"/>
  </conditionalFormatting>
  <conditionalFormatting sqref="F79:F80">
    <cfRule type="duplicateValues" dxfId="35" priority="33"/>
  </conditionalFormatting>
  <conditionalFormatting sqref="F79:F80">
    <cfRule type="duplicateValues" dxfId="34" priority="34"/>
    <cfRule type="duplicateValues" dxfId="33" priority="35"/>
    <cfRule type="duplicateValues" dxfId="32" priority="36"/>
  </conditionalFormatting>
  <conditionalFormatting sqref="F77">
    <cfRule type="duplicateValues" dxfId="31" priority="29"/>
  </conditionalFormatting>
  <conditionalFormatting sqref="F77">
    <cfRule type="duplicateValues" dxfId="30" priority="30"/>
    <cfRule type="duplicateValues" dxfId="29" priority="31"/>
    <cfRule type="duplicateValues" dxfId="28" priority="32"/>
  </conditionalFormatting>
  <conditionalFormatting sqref="F78">
    <cfRule type="duplicateValues" dxfId="27" priority="25"/>
  </conditionalFormatting>
  <conditionalFormatting sqref="F78">
    <cfRule type="duplicateValues" dxfId="26" priority="26"/>
    <cfRule type="duplicateValues" dxfId="25" priority="27"/>
    <cfRule type="duplicateValues" dxfId="24" priority="28"/>
  </conditionalFormatting>
  <conditionalFormatting sqref="F91:F92">
    <cfRule type="duplicateValues" dxfId="23" priority="21"/>
  </conditionalFormatting>
  <conditionalFormatting sqref="F91:F92">
    <cfRule type="duplicateValues" dxfId="22" priority="22"/>
    <cfRule type="duplicateValues" dxfId="21" priority="23"/>
    <cfRule type="duplicateValues" dxfId="20" priority="24"/>
  </conditionalFormatting>
  <conditionalFormatting sqref="G91:G92">
    <cfRule type="duplicateValues" dxfId="19" priority="17"/>
  </conditionalFormatting>
  <conditionalFormatting sqref="G91:G92">
    <cfRule type="duplicateValues" dxfId="18" priority="18"/>
    <cfRule type="duplicateValues" dxfId="17" priority="19"/>
    <cfRule type="duplicateValues" dxfId="16" priority="20"/>
  </conditionalFormatting>
  <conditionalFormatting sqref="D93">
    <cfRule type="duplicateValues" dxfId="15" priority="13"/>
  </conditionalFormatting>
  <conditionalFormatting sqref="D93">
    <cfRule type="duplicateValues" dxfId="14" priority="14"/>
    <cfRule type="duplicateValues" dxfId="13" priority="15"/>
    <cfRule type="duplicateValues" dxfId="12" priority="16"/>
  </conditionalFormatting>
  <conditionalFormatting sqref="F93">
    <cfRule type="duplicateValues" dxfId="11" priority="9"/>
  </conditionalFormatting>
  <conditionalFormatting sqref="F93">
    <cfRule type="duplicateValues" dxfId="10" priority="10"/>
    <cfRule type="duplicateValues" dxfId="9" priority="11"/>
    <cfRule type="duplicateValues" dxfId="8" priority="12"/>
  </conditionalFormatting>
  <conditionalFormatting sqref="G93">
    <cfRule type="duplicateValues" dxfId="7" priority="5"/>
  </conditionalFormatting>
  <conditionalFormatting sqref="G93">
    <cfRule type="duplicateValues" dxfId="6" priority="6"/>
    <cfRule type="duplicateValues" dxfId="5" priority="7"/>
    <cfRule type="duplicateValues" dxfId="4" priority="8"/>
  </conditionalFormatting>
  <conditionalFormatting sqref="AX38:AX93">
    <cfRule type="cellIs" dxfId="3" priority="3" operator="equal">
      <formula>"Error"</formula>
    </cfRule>
    <cfRule type="cellIs" dxfId="2" priority="4" operator="equal">
      <formula>"Ok"</formula>
    </cfRule>
  </conditionalFormatting>
  <conditionalFormatting sqref="AX38:AX93">
    <cfRule type="cellIs" dxfId="1" priority="1" operator="equal">
      <formula>"Error"</formula>
    </cfRule>
    <cfRule type="cellIs" dxfId="0" priority="2" operator="equal">
      <formula>"Ok"</formula>
    </cfRule>
  </conditionalFormatting>
  <hyperlinks>
    <hyperlink ref="V32" r:id="rId1"/>
    <hyperlink ref="V35" r:id="rId2"/>
    <hyperlink ref="V31" r:id="rId3"/>
    <hyperlink ref="V9" r:id="rId4"/>
    <hyperlink ref="V81" r:id="rId5"/>
    <hyperlink ref="V82:V90" r:id="rId6" display="COLLINS.IYOLOMA@SHELL.COM"/>
    <hyperlink ref="V78" r:id="rId7"/>
    <hyperlink ref="V55:V56" r:id="rId8" display="COLLINS.IYOLOMA@SHELL.COM"/>
    <hyperlink ref="V46:V47" r:id="rId9" display="COLLINS.IYOLOMA@SHELL.COM"/>
    <hyperlink ref="V80" r:id="rId10"/>
    <hyperlink ref="V79" r:id="rId11"/>
    <hyperlink ref="V77" r:id="rId12"/>
    <hyperlink ref="V76" r:id="rId13"/>
    <hyperlink ref="V70" r:id="rId14"/>
  </hyperlinks>
  <pageMargins left="0.7" right="0.7" top="0.75" bottom="0.75" header="0.3" footer="0.3"/>
  <pageSetup paperSize="9" orientation="portrait" r:id="rId15"/>
  <legacyDrawing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Capex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Akanni, Olusina C SPDC-FUP/OG</dc:creator>
  <cp:lastModifiedBy>Nabage, Musa A SNEPCO-UPO/G/WOB</cp:lastModifiedBy>
  <dcterms:created xsi:type="dcterms:W3CDTF">2017-09-13T12:45:30Z</dcterms:created>
  <dcterms:modified xsi:type="dcterms:W3CDTF">2018-05-29T16:18:44Z</dcterms:modified>
</cp:coreProperties>
</file>