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8914F6E4-115C-449B-944E-BFEB8656D89F}" xr6:coauthVersionLast="31" xr6:coauthVersionMax="31" xr10:uidLastSave="{00000000-0000-0000-0000-000000000000}"/>
  <bookViews>
    <workbookView xWindow="0" yWindow="60" windowWidth="16820" windowHeight="7040" activeTab="1" xr2:uid="{00000000-000D-0000-FFFF-FFFF00000000}"/>
  </bookViews>
  <sheets>
    <sheet name="FCF" sheetId="7" r:id="rId1"/>
    <sheet name="December Production By Fac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38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H44" i="13"/>
  <c r="H43" i="13"/>
  <c r="H42" i="13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<sst xmlns="http://schemas.openxmlformats.org/spreadsheetml/2006/main" count="170" uniqueCount="132">
  <si>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</si>
  <si>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</si>
  <si>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</si>
  <si>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</si>
  <si>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</si>
  <si>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</si>
  <si>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</si>
  <si>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</si>
  <si>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</si>
  <si>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</si>
  <si>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</si>
  <si>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</si>
  <si>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</si>
  <si>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</si>
  <si>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</si>
  <si>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</si>
  <si>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</si>
  <si>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</si>
  <si>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</si>
  <si>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</si>
  <si>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</si>
  <si>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</si>
  <si>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</si>
  <si>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</si>
  <si>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</si>
  <si>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</si>
  <si>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</si>
  <si>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</si>
  <si>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</si>
  <si>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</si>
  <si>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</si>
  <si>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</si>
  <si>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</si>
  <si>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</si>
  <si>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</si>
  <si>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</si>
  <si>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</si>
  <si>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</si>
  <si>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</si>
  <si>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</si>
  <si>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</si>
  <si>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</si>
  <si>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</si>
  <si>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</si>
  <si>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</si>
  <si>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</si>
  <si>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</si>
  <si>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</si>
  <si>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</si>
  <si>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</si>
  <si>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</si>
  <si>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</si>
  <si>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</si>
  <si>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</si>
  <si>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</si>
  <si>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</si>
  <si>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</si>
  <si>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</si>
  <si>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</si>
  <si>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</si>
  <si>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</si>
  <si>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</si>
  <si>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</si>
  <si>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</si>
  <si>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</si>
  <si>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</si>
  <si>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</si>
  <si>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</si>
  <si>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</si>
  <si>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</si>
  <si>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</si>
  <si>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</si>
  <si>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</si>
  <si>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</si>
  <si>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</si>
  <si>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</si>
  <si>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</si>
  <si>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</si>
  <si>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</si>
  <si>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</si>
  <si>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</si>
  <si>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</si>
  <si>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</si>
  <si>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</si>
  <si>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</si>
  <si>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</si>
  <si>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</si>
  <si>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</si>
  <si>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</si>
  <si>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</si>
  <si>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</si>
  <si>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</si>
  <si>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</si>
  <si>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</si>
  <si>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</si>
  <si>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</si>
  <si>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</si>
  <si>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</si>
  <si>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</si>
  <si>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</si>
  <si>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</si>
  <si>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</si>
  <si>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</si>
  <si>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</si>
  <si>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</si>
  <si>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</si>
  <si>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</si>
  <si>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</si>
  <si>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</si>
  <si>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</si>
  <si>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</si>
  <si>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</si>
  <si>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</si>
  <si>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</si>
  <si>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</si>
  <si>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</si>
  <si>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</si>
  <si>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</si>
  <si>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</si>
  <si>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</si>
  <si>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</si>
  <si>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</si>
  <si>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</si>
  <si>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</si>
  <si>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</si>
  <si>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OGUF1_G</t>
  </si>
  <si>
    <t>OGBF1_G</t>
  </si>
  <si>
    <t>OPUF1_G</t>
  </si>
  <si>
    <t>TUNF1_G</t>
  </si>
  <si>
    <t>OGBF1</t>
  </si>
  <si>
    <t>Sum of Dec Actual</t>
  </si>
  <si>
    <t>Sum of Dec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</si>
</sst>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8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  <xf numFmtId="0" fontId="116" fillId="0" borderId="0"/>
  </cellStyleXfs>
  <cellXfs count="3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6" fillId="0" borderId="0" xfId="8557"/>
    <xf numFmtId="3" fontId="116" fillId="0" borderId="0" xfId="8557" applyNumberFormat="1"/>
    <xf numFmtId="0" fontId="116" fillId="0" borderId="0" xfId="8557" applyAlignment="1">
      <alignment horizontal="left"/>
    </xf>
    <xf numFmtId="0" fontId="116" fillId="0" borderId="0" xfId="8557" applyAlignment="1">
      <alignment horizontal="left" indent="1"/>
    </xf>
    <xf numFmtId="0" fontId="116" fillId="0" borderId="0" xfId="8557" applyAlignment="1">
      <alignment horizontal="left" indent="2"/>
    </xf>
    <xf numFmtId="3" fontId="116" fillId="3" borderId="0" xfId="8557" applyNumberFormat="1" applyFill="1"/>
  </cellXfs>
  <cellStyles count="8558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188333AA-AF39-457E-BF75-4458F9F2A5DF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" xfId="8557" xr:uid="{AC157314-96E6-4FDC-98F8-02310E97A9AD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9">
    <dxf>
      <fill>
        <patternFill patternType="solid">
          <bgColor rgb="FF00B05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Dec'18%20with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74.913400115744" createdVersion="6" refreshedVersion="6" minRefreshableVersion="3" recordCount="76" xr:uid="{B2946376-7D02-4616-A785-3010A24FA951}">
  <cacheSource type="worksheet">
    <worksheetSource ref="B1:H77" sheet="Sheet6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EA_G"/>
        <s v="GBRDG"/>
        <s v="NOV" u="1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Otumara"/>
        <s v="North Bank "/>
        <s v="Imo River/Okoloma"/>
        <s v="Soku"/>
        <s v="EA"/>
        <s v="NOV" u="1"/>
      </sharedItems>
    </cacheField>
    <cacheField name="Asset" numFmtId="0">
      <sharedItems count="4">
        <s v="Central East"/>
        <s v="Land"/>
        <s v="West"/>
        <s v="NOV" u="1"/>
      </sharedItems>
    </cacheField>
    <cacheField name="Dec Actual" numFmtId="0">
      <sharedItems containsSemiMixedTypes="0" containsString="0" containsNumber="1" minValue="0" maxValue="36005008.726531781"/>
    </cacheField>
    <cacheField name="Dec Plan" numFmtId="4">
      <sharedItems containsString="0" containsBlank="1" containsNumber="1" minValue="0" maxValue="46935470.857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oil"/>
    <x v="0"/>
    <x v="0"/>
    <x v="0"/>
    <n v="110179.12409054053"/>
    <n v="142769.72500000001"/>
  </r>
  <r>
    <x v="1"/>
    <s v="oil"/>
    <x v="0"/>
    <x v="1"/>
    <x v="1"/>
    <n v="107833.33261383881"/>
    <n v="167205.37270000001"/>
  </r>
  <r>
    <x v="2"/>
    <s v="oil"/>
    <x v="0"/>
    <x v="1"/>
    <x v="1"/>
    <n v="405666.10345058783"/>
    <n v="360978.16700000007"/>
  </r>
  <r>
    <x v="3"/>
    <s v="Gas"/>
    <x v="1"/>
    <x v="1"/>
    <x v="1"/>
    <n v="0"/>
    <m/>
  </r>
  <r>
    <x v="4"/>
    <s v="oil"/>
    <x v="0"/>
    <x v="2"/>
    <x v="1"/>
    <n v="84283.506447419975"/>
    <n v="94402.439999999988"/>
  </r>
  <r>
    <x v="5"/>
    <s v="oil"/>
    <x v="0"/>
    <x v="3"/>
    <x v="0"/>
    <n v="0"/>
    <n v="672927.12410399993"/>
  </r>
  <r>
    <x v="6"/>
    <s v="oil"/>
    <x v="0"/>
    <x v="4"/>
    <x v="2"/>
    <n v="0"/>
    <n v="361221.92"/>
  </r>
  <r>
    <x v="7"/>
    <s v="oil"/>
    <x v="0"/>
    <x v="5"/>
    <x v="0"/>
    <n v="26192.830230527659"/>
    <n v="239363.27599999998"/>
  </r>
  <r>
    <x v="8"/>
    <s v="oil"/>
    <x v="0"/>
    <x v="5"/>
    <x v="0"/>
    <n v="6230.6704835615355"/>
    <n v="1784.9180000000001"/>
  </r>
  <r>
    <x v="9"/>
    <s v="oil"/>
    <x v="0"/>
    <x v="6"/>
    <x v="0"/>
    <n v="82996.197425988707"/>
    <n v="204495.52999999997"/>
  </r>
  <r>
    <x v="10"/>
    <s v="oil"/>
    <x v="0"/>
    <x v="7"/>
    <x v="2"/>
    <n v="224751.19080769777"/>
    <n v="230517.24"/>
  </r>
  <r>
    <x v="11"/>
    <s v="oil"/>
    <x v="0"/>
    <x v="0"/>
    <x v="0"/>
    <n v="0"/>
    <n v="57565.450000000004"/>
  </r>
  <r>
    <x v="12"/>
    <s v="oil"/>
    <x v="0"/>
    <x v="8"/>
    <x v="2"/>
    <n v="273964.83734681614"/>
    <n v="788688.59342999989"/>
  </r>
  <r>
    <x v="13"/>
    <s v="oil"/>
    <x v="0"/>
    <x v="8"/>
    <x v="2"/>
    <n v="183029.70016871201"/>
    <n v="249309.12999999998"/>
  </r>
  <r>
    <x v="14"/>
    <s v="oil"/>
    <x v="0"/>
    <x v="8"/>
    <x v="2"/>
    <n v="137655.75771179367"/>
    <n v="251442.08499999999"/>
  </r>
  <r>
    <x v="15"/>
    <s v="oil"/>
    <x v="0"/>
    <x v="0"/>
    <x v="0"/>
    <n v="744930.21440985182"/>
    <n v="1741056.8808899999"/>
  </r>
  <r>
    <x v="16"/>
    <s v="oil"/>
    <x v="0"/>
    <x v="9"/>
    <x v="1"/>
    <n v="136387.18706283165"/>
    <n v="217982.576"/>
  </r>
  <r>
    <x v="17"/>
    <s v="oil"/>
    <x v="0"/>
    <x v="9"/>
    <x v="1"/>
    <n v="0"/>
    <n v="72575.03"/>
  </r>
  <r>
    <x v="18"/>
    <s v="oil"/>
    <x v="0"/>
    <x v="9"/>
    <x v="1"/>
    <n v="0"/>
    <n v="143836.37299999999"/>
  </r>
  <r>
    <x v="19"/>
    <s v="oil"/>
    <x v="0"/>
    <x v="9"/>
    <x v="1"/>
    <n v="7735.8772659896104"/>
    <n v="30665.82"/>
  </r>
  <r>
    <x v="20"/>
    <s v="oil"/>
    <x v="0"/>
    <x v="0"/>
    <x v="0"/>
    <n v="14890.643387227399"/>
    <n v="29014.140000000003"/>
  </r>
  <r>
    <x v="21"/>
    <s v="oil"/>
    <x v="0"/>
    <x v="9"/>
    <x v="1"/>
    <n v="6000.9988113608142"/>
    <n v="36458.479999999996"/>
  </r>
  <r>
    <x v="22"/>
    <s v="oil"/>
    <x v="0"/>
    <x v="6"/>
    <x v="0"/>
    <n v="132952.73482332547"/>
    <n v="116568.68000000001"/>
  </r>
  <r>
    <x v="23"/>
    <s v="oil"/>
    <x v="0"/>
    <x v="1"/>
    <x v="1"/>
    <n v="0"/>
    <n v="34129.14"/>
  </r>
  <r>
    <x v="24"/>
    <s v="oil"/>
    <x v="0"/>
    <x v="1"/>
    <x v="1"/>
    <n v="4372.53619190674"/>
    <n v="135108.16799999998"/>
  </r>
  <r>
    <x v="25"/>
    <s v="oil"/>
    <x v="0"/>
    <x v="4"/>
    <x v="2"/>
    <n v="0"/>
    <n v="0"/>
  </r>
  <r>
    <x v="26"/>
    <s v="oil"/>
    <x v="0"/>
    <x v="2"/>
    <x v="1"/>
    <n v="12711.626796658951"/>
    <n v="33134.483796"/>
  </r>
  <r>
    <x v="27"/>
    <s v="oil"/>
    <x v="0"/>
    <x v="9"/>
    <x v="1"/>
    <n v="100304.32669783049"/>
    <n v="249391.99300000002"/>
  </r>
  <r>
    <x v="28"/>
    <s v="oil"/>
    <x v="0"/>
    <x v="4"/>
    <x v="2"/>
    <n v="0"/>
    <n v="136972.8707"/>
  </r>
  <r>
    <x v="29"/>
    <s v="oil"/>
    <x v="0"/>
    <x v="7"/>
    <x v="2"/>
    <n v="388794.82720091939"/>
    <n v="468260.11500000005"/>
  </r>
  <r>
    <x v="30"/>
    <s v="oil"/>
    <x v="0"/>
    <x v="2"/>
    <x v="1"/>
    <n v="0"/>
    <n v="88250.180000000008"/>
  </r>
  <r>
    <x v="31"/>
    <s v="oil"/>
    <x v="0"/>
    <x v="10"/>
    <x v="0"/>
    <n v="57086.456481917354"/>
    <n v="128942.36099999999"/>
  </r>
  <r>
    <x v="32"/>
    <s v="oil"/>
    <x v="0"/>
    <x v="10"/>
    <x v="0"/>
    <n v="238076.64473304199"/>
    <n v="106658.91738140996"/>
  </r>
  <r>
    <x v="33"/>
    <s v="oil"/>
    <x v="0"/>
    <x v="4"/>
    <x v="2"/>
    <n v="0"/>
    <n v="248630.788"/>
  </r>
  <r>
    <x v="34"/>
    <s v="oil"/>
    <x v="0"/>
    <x v="0"/>
    <x v="0"/>
    <n v="0"/>
    <n v="159326.29800000001"/>
  </r>
  <r>
    <x v="35"/>
    <s v="oil"/>
    <x v="0"/>
    <x v="1"/>
    <x v="1"/>
    <n v="17008.839604075729"/>
    <n v="56806.259999999995"/>
  </r>
  <r>
    <x v="36"/>
    <s v="oil"/>
    <x v="0"/>
    <x v="11"/>
    <x v="2"/>
    <n v="742701"/>
    <n v="5326.2206718600019"/>
  </r>
  <r>
    <x v="37"/>
    <s v="Gas"/>
    <x v="1"/>
    <x v="0"/>
    <x v="0"/>
    <n v="0"/>
    <n v="42157.457999999999"/>
  </r>
  <r>
    <x v="38"/>
    <s v="Gas"/>
    <x v="1"/>
    <x v="1"/>
    <x v="1"/>
    <n v="19783.970889023149"/>
    <n v="116001.13200000001"/>
  </r>
  <r>
    <x v="39"/>
    <s v="Gas"/>
    <x v="1"/>
    <x v="1"/>
    <x v="1"/>
    <n v="251333.7196235703"/>
    <n v="226993.098"/>
  </r>
  <r>
    <x v="3"/>
    <s v="Gas"/>
    <x v="1"/>
    <x v="1"/>
    <x v="1"/>
    <n v="384304.280013624"/>
    <n v="2074.3029999999999"/>
  </r>
  <r>
    <x v="40"/>
    <s v="Gas"/>
    <x v="1"/>
    <x v="2"/>
    <x v="1"/>
    <n v="0"/>
    <n v="142396.94999999998"/>
  </r>
  <r>
    <x v="41"/>
    <s v="Gas"/>
    <x v="2"/>
    <x v="3"/>
    <x v="0"/>
    <n v="0"/>
    <n v="181666.26107000001"/>
  </r>
  <r>
    <x v="42"/>
    <s v="Gas"/>
    <x v="1"/>
    <x v="4"/>
    <x v="2"/>
    <n v="0"/>
    <m/>
  </r>
  <r>
    <x v="43"/>
    <s v="Gas"/>
    <x v="2"/>
    <x v="5"/>
    <x v="0"/>
    <n v="0"/>
    <n v="198757.05799999999"/>
  </r>
  <r>
    <x v="44"/>
    <s v="Gas"/>
    <x v="2"/>
    <x v="5"/>
    <x v="0"/>
    <n v="7983545.7903381009"/>
    <n v="3937093"/>
  </r>
  <r>
    <x v="45"/>
    <s v="Gas"/>
    <x v="1"/>
    <x v="6"/>
    <x v="0"/>
    <n v="0"/>
    <n v="68034.150000000009"/>
  </r>
  <r>
    <x v="46"/>
    <s v="Gas"/>
    <x v="1"/>
    <x v="7"/>
    <x v="2"/>
    <n v="0"/>
    <n v="93569.687000000005"/>
  </r>
  <r>
    <x v="47"/>
    <s v="Gas"/>
    <x v="2"/>
    <x v="0"/>
    <x v="0"/>
    <n v="0"/>
    <n v="87165.8"/>
  </r>
  <r>
    <x v="48"/>
    <s v="Gas"/>
    <x v="1"/>
    <x v="8"/>
    <x v="2"/>
    <n v="0"/>
    <n v="211516.89421999999"/>
  </r>
  <r>
    <x v="49"/>
    <s v="Gas"/>
    <x v="1"/>
    <x v="8"/>
    <x v="2"/>
    <n v="0"/>
    <n v="38553.149999999994"/>
  </r>
  <r>
    <x v="50"/>
    <s v="Gas"/>
    <x v="1"/>
    <x v="8"/>
    <x v="2"/>
    <n v="0"/>
    <n v="43649.333000000006"/>
  </r>
  <r>
    <x v="51"/>
    <s v="Gas"/>
    <x v="2"/>
    <x v="0"/>
    <x v="0"/>
    <n v="36005008.726531781"/>
    <n v="46935470.857000001"/>
  </r>
  <r>
    <x v="52"/>
    <s v="Gas"/>
    <x v="1"/>
    <x v="9"/>
    <x v="1"/>
    <n v="13539.133826273612"/>
    <n v="76073.318000000014"/>
  </r>
  <r>
    <x v="53"/>
    <s v="Gas"/>
    <x v="1"/>
    <x v="9"/>
    <x v="1"/>
    <n v="0"/>
    <n v="14158.878000000001"/>
  </r>
  <r>
    <x v="54"/>
    <s v="Gas"/>
    <x v="1"/>
    <x v="9"/>
    <x v="1"/>
    <n v="0"/>
    <n v="50769.567999999977"/>
  </r>
  <r>
    <x v="55"/>
    <s v="Gas"/>
    <x v="1"/>
    <x v="9"/>
    <x v="1"/>
    <n v="0"/>
    <n v="28727.854999999996"/>
  </r>
  <r>
    <x v="56"/>
    <s v="Gas"/>
    <x v="2"/>
    <x v="0"/>
    <x v="0"/>
    <n v="0"/>
    <n v="29400.71"/>
  </r>
  <r>
    <x v="57"/>
    <s v="Gas"/>
    <x v="1"/>
    <x v="9"/>
    <x v="1"/>
    <n v="8797.8766517552576"/>
    <n v="175781.47000000003"/>
  </r>
  <r>
    <x v="58"/>
    <s v="Gas"/>
    <x v="1"/>
    <x v="6"/>
    <x v="0"/>
    <n v="0"/>
    <n v="20485.078999999998"/>
  </r>
  <r>
    <x v="59"/>
    <s v="Gas"/>
    <x v="1"/>
    <x v="1"/>
    <x v="1"/>
    <n v="0"/>
    <n v="20623.897000000001"/>
  </r>
  <r>
    <x v="60"/>
    <s v="Gas"/>
    <x v="1"/>
    <x v="1"/>
    <x v="1"/>
    <n v="722.37238610048178"/>
    <n v="0"/>
  </r>
  <r>
    <x v="61"/>
    <s v="Gas"/>
    <x v="1"/>
    <x v="1"/>
    <x v="1"/>
    <n v="105854.91100511499"/>
    <n v="162923.6"/>
  </r>
  <r>
    <x v="62"/>
    <s v="Gas"/>
    <x v="1"/>
    <x v="4"/>
    <x v="2"/>
    <n v="0"/>
    <m/>
  </r>
  <r>
    <x v="63"/>
    <s v="Gas"/>
    <x v="1"/>
    <x v="2"/>
    <x v="1"/>
    <n v="0"/>
    <m/>
  </r>
  <r>
    <x v="64"/>
    <s v="Gas"/>
    <x v="1"/>
    <x v="9"/>
    <x v="1"/>
    <n v="1362366.0000000002"/>
    <n v="2381847.7999999998"/>
  </r>
  <r>
    <x v="65"/>
    <s v="Gas"/>
    <x v="1"/>
    <x v="4"/>
    <x v="2"/>
    <n v="0"/>
    <m/>
  </r>
  <r>
    <x v="66"/>
    <s v="Gas"/>
    <x v="1"/>
    <x v="7"/>
    <x v="2"/>
    <n v="76076.985599999985"/>
    <n v="67839.445200000002"/>
  </r>
  <r>
    <x v="67"/>
    <s v="Gas"/>
    <x v="1"/>
    <x v="2"/>
    <x v="1"/>
    <n v="0"/>
    <n v="19674.057000000001"/>
  </r>
  <r>
    <x v="68"/>
    <s v="Gas"/>
    <x v="2"/>
    <x v="10"/>
    <x v="0"/>
    <n v="0"/>
    <n v="118444.36600000001"/>
  </r>
  <r>
    <x v="69"/>
    <s v="Gas"/>
    <x v="2"/>
    <x v="10"/>
    <x v="0"/>
    <n v="9913416.5150986202"/>
    <n v="5376520.3401013706"/>
  </r>
  <r>
    <x v="70"/>
    <s v="Gas"/>
    <x v="1"/>
    <x v="4"/>
    <x v="2"/>
    <n v="0"/>
    <m/>
  </r>
  <r>
    <x v="71"/>
    <s v="Gas"/>
    <x v="1"/>
    <x v="0"/>
    <x v="0"/>
    <n v="0"/>
    <m/>
  </r>
  <r>
    <x v="72"/>
    <s v="Gas"/>
    <x v="1"/>
    <x v="1"/>
    <x v="1"/>
    <n v="0"/>
    <n v="14914.162000000002"/>
  </r>
  <r>
    <x v="73"/>
    <s v="Gas"/>
    <x v="2"/>
    <x v="11"/>
    <x v="2"/>
    <n v="415449.59526119806"/>
    <n v="620.02027430999999"/>
  </r>
  <r>
    <x v="74"/>
    <s v="Gas"/>
    <x v="1"/>
    <x v="0"/>
    <x v="0"/>
    <n v="0"/>
    <n v="594322.7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16422-C222-4403-8C2B-BD3604F512A1}" name="PivotTable1" cacheId="3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6" firstHeaderRow="1" firstDataRow="3" firstDataCol="1"/>
  <pivotFields count="7">
    <pivotField axis="axisRow" showAll="0">
      <items count="77">
        <item m="1" x="75"/>
        <item x="0"/>
        <item x="37"/>
        <item x="1"/>
        <item x="38"/>
        <item x="2"/>
        <item x="39"/>
        <item x="3"/>
        <item x="4"/>
        <item x="40"/>
        <item x="5"/>
        <item x="41"/>
        <item x="6"/>
        <item x="42"/>
        <item x="7"/>
        <item x="43"/>
        <item x="8"/>
        <item x="44"/>
        <item x="9"/>
        <item x="45"/>
        <item x="36"/>
        <item x="73"/>
        <item x="10"/>
        <item x="46"/>
        <item x="12"/>
        <item x="48"/>
        <item x="11"/>
        <item x="47"/>
        <item x="74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13"/>
        <item x="49"/>
        <item x="21"/>
        <item x="57"/>
        <item x="22"/>
        <item x="58"/>
        <item x="24"/>
        <item x="60"/>
        <item x="61"/>
        <item x="23"/>
        <item x="59"/>
        <item x="25"/>
        <item x="62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14"/>
        <item x="50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14">
        <item m="1" x="12"/>
        <item x="1"/>
        <item x="5"/>
        <item x="11"/>
        <item x="0"/>
        <item x="9"/>
        <item x="8"/>
        <item x="6"/>
        <item x="7"/>
        <item x="2"/>
        <item x="10"/>
        <item x="3"/>
        <item x="4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dataField="1" showAll="0"/>
    <pivotField dataField="1" showAll="0"/>
  </pivotFields>
  <rowFields count="3">
    <field x="4"/>
    <field x="3"/>
    <field x="0"/>
  </rowFields>
  <rowItems count="91"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Dec Actual" fld="5" baseField="0" baseItem="0"/>
    <dataField name="Sum of Dec Plan" fld="6" baseField="0" baseItem="0"/>
  </dataFields>
  <formats count="9">
    <format dxfId="1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">
      <pivotArea field="2" type="button" dataOnly="0" labelOnly="1" outline="0" axis="axisCol" fieldPosition="0"/>
    </format>
    <format dxfId="3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0">
      <pivotArea collapsedLevelsAreSubtotals="1" fieldPosition="0">
        <references count="4">
          <reference field="0" count="2">
            <x v="6"/>
            <x v="7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A9" zoomScale="85" zoomScaleNormal="85" workbookViewId="0">
      <selection activeCell="A30" sqref="A30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/>
      <c r="J6" t="s">
        <v>9</v>
      </c>
      <c r="K6" s="6" t="s">
        <v>8</v>
      </c>
      <c r="L6" s="12"/>
      <c r="M6" t="s">
        <v>9</v>
      </c>
      <c r="O6" s="6" t="s">
        <v>8</v>
      </c>
      <c r="P6" s="12">
        <f>'December Production By Facility'!H44/31/1000/5.8</f>
        <v>2.2612380346896233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70098.379075378325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0</v>
      </c>
      <c r="O8" s="6" t="s">
        <v>12</v>
      </c>
      <c r="P8" s="15">
        <f>+P7*P4*5.8</f>
        <v>1020492.2025793575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-71434.45418055504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-294132.79860028741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654924.94979851507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-196477.4849395545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458447.46485896059</v>
      </c>
    </row>
    <row r="17" spans="1:17" ht="15" thickTop="1"/>
    <row r="18" spans="1:17" ht="1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752580.263459248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0</v>
      </c>
      <c r="O23" t="s">
        <v>33</v>
      </c>
      <c r="P23" s="29">
        <f>P18*0.3</f>
        <v>225774.07903777438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225774.07903777438</v>
      </c>
    </row>
    <row r="31" spans="1:17">
      <c r="I31" s="27"/>
      <c r="J31" s="27"/>
      <c r="L31" s="27"/>
    </row>
    <row r="32" spans="1:17">
      <c r="P32" s="27">
        <f>P6*5.8</f>
        <v>13.115180601199814</v>
      </c>
    </row>
    <row r="33" spans="9:16">
      <c r="I33" s="27"/>
    </row>
    <row r="34" spans="9:16">
      <c r="I34" s="27"/>
      <c r="P34" s="5"/>
    </row>
    <row r="35" spans="9:16">
      <c r="P3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B7-6CB4-4DD5-95AD-47DEDF464BF9}">
  <dimension ref="A3:H96"/>
  <sheetViews>
    <sheetView tabSelected="1" topLeftCell="A37" workbookViewId="0">
      <selection activeCell="H49" sqref="H49"/>
    </sheetView>
  </sheetViews>
  <sheetFormatPr defaultRowHeight="12.5"/>
  <cols>
    <col min="1" max="1" width="21.08984375" style="32" bestFit="1" customWidth="1"/>
    <col min="2" max="2" width="16.7265625" style="33" bestFit="1" customWidth="1"/>
    <col min="3" max="3" width="15.08984375" style="33" bestFit="1" customWidth="1"/>
    <col min="4" max="4" width="16.7265625" style="33" bestFit="1" customWidth="1"/>
    <col min="5" max="5" width="15.08984375" style="33" bestFit="1" customWidth="1"/>
    <col min="6" max="6" width="16.7265625" style="33" bestFit="1" customWidth="1"/>
    <col min="7" max="7" width="15.08984375" style="33" bestFit="1" customWidth="1"/>
    <col min="8" max="8" width="21.81640625" style="32" bestFit="1" customWidth="1"/>
    <col min="9" max="9" width="20.08984375" style="32" bestFit="1" customWidth="1"/>
    <col min="10" max="16384" width="8.7265625" style="32"/>
  </cols>
  <sheetData>
    <row r="3" spans="1:7">
      <c r="B3" s="33" t="s">
        <v>35</v>
      </c>
    </row>
    <row r="4" spans="1:7">
      <c r="B4" s="33" t="s">
        <v>124</v>
      </c>
      <c r="D4" s="33" t="s">
        <v>123</v>
      </c>
      <c r="F4" s="33" t="s">
        <v>122</v>
      </c>
    </row>
    <row r="5" spans="1:7">
      <c r="A5" s="32" t="s">
        <v>36</v>
      </c>
      <c r="B5" s="33" t="s">
        <v>130</v>
      </c>
      <c r="C5" s="33" t="s">
        <v>131</v>
      </c>
      <c r="D5" s="33" t="s">
        <v>130</v>
      </c>
      <c r="E5" s="33" t="s">
        <v>131</v>
      </c>
      <c r="F5" s="33" t="s">
        <v>130</v>
      </c>
      <c r="G5" s="33" t="s">
        <v>131</v>
      </c>
    </row>
    <row r="6" spans="1:7">
      <c r="A6" s="34" t="s">
        <v>37</v>
      </c>
      <c r="B6" s="33">
        <v>1413535.5160659824</v>
      </c>
      <c r="C6" s="33">
        <v>3600473.3003754104</v>
      </c>
      <c r="D6" s="33">
        <v>53901971.031968504</v>
      </c>
      <c r="E6" s="33">
        <v>56864518.392171368</v>
      </c>
      <c r="F6" s="33">
        <v>0</v>
      </c>
      <c r="G6" s="33">
        <v>724999.3870000001</v>
      </c>
    </row>
    <row r="7" spans="1:7">
      <c r="A7" s="35" t="s">
        <v>38</v>
      </c>
      <c r="B7" s="33">
        <v>32423.500714089194</v>
      </c>
      <c r="C7" s="33">
        <v>241148.19399999999</v>
      </c>
      <c r="D7" s="33">
        <v>7983545.7903381009</v>
      </c>
      <c r="E7" s="33">
        <v>4135850.0580000002</v>
      </c>
    </row>
    <row r="8" spans="1:7">
      <c r="A8" s="36" t="s">
        <v>39</v>
      </c>
      <c r="B8" s="33">
        <v>26192.830230527659</v>
      </c>
      <c r="C8" s="33">
        <v>239363.27599999998</v>
      </c>
    </row>
    <row r="9" spans="1:7">
      <c r="A9" s="36" t="s">
        <v>40</v>
      </c>
      <c r="D9" s="33">
        <v>0</v>
      </c>
      <c r="E9" s="33">
        <v>198757.05799999999</v>
      </c>
    </row>
    <row r="10" spans="1:7">
      <c r="A10" s="36" t="s">
        <v>41</v>
      </c>
      <c r="B10" s="33">
        <v>6230.6704835615355</v>
      </c>
      <c r="C10" s="33">
        <v>1784.9180000000001</v>
      </c>
    </row>
    <row r="11" spans="1:7">
      <c r="A11" s="36" t="s">
        <v>42</v>
      </c>
      <c r="D11" s="33">
        <v>7983545.7903381009</v>
      </c>
      <c r="E11" s="33">
        <v>3937093</v>
      </c>
    </row>
    <row r="12" spans="1:7">
      <c r="A12" s="35" t="s">
        <v>43</v>
      </c>
      <c r="B12" s="33">
        <v>869999.98188761983</v>
      </c>
      <c r="C12" s="33">
        <v>2129732.49389</v>
      </c>
      <c r="D12" s="33">
        <v>36005008.726531781</v>
      </c>
      <c r="E12" s="33">
        <v>47052037.366999999</v>
      </c>
      <c r="F12" s="33">
        <v>0</v>
      </c>
      <c r="G12" s="33">
        <v>636480.15800000005</v>
      </c>
    </row>
    <row r="13" spans="1:7">
      <c r="A13" s="36" t="s">
        <v>44</v>
      </c>
      <c r="B13" s="33">
        <v>110179.12409054053</v>
      </c>
      <c r="C13" s="33">
        <v>142769.72500000001</v>
      </c>
    </row>
    <row r="14" spans="1:7">
      <c r="A14" s="36" t="s">
        <v>45</v>
      </c>
      <c r="F14" s="33">
        <v>0</v>
      </c>
      <c r="G14" s="33">
        <v>42157.457999999999</v>
      </c>
    </row>
    <row r="15" spans="1:7">
      <c r="A15" s="36" t="s">
        <v>46</v>
      </c>
      <c r="B15" s="33">
        <v>0</v>
      </c>
      <c r="C15" s="33">
        <v>57565.450000000004</v>
      </c>
    </row>
    <row r="16" spans="1:7">
      <c r="A16" s="36" t="s">
        <v>47</v>
      </c>
      <c r="D16" s="33">
        <v>0</v>
      </c>
      <c r="E16" s="33">
        <v>87165.8</v>
      </c>
    </row>
    <row r="17" spans="1:7">
      <c r="A17" s="36" t="s">
        <v>48</v>
      </c>
      <c r="F17" s="33">
        <v>0</v>
      </c>
      <c r="G17" s="33">
        <v>594322.70000000007</v>
      </c>
    </row>
    <row r="18" spans="1:7">
      <c r="A18" s="36" t="s">
        <v>49</v>
      </c>
      <c r="B18" s="33">
        <v>744930.21440985182</v>
      </c>
      <c r="C18" s="33">
        <v>1741056.8808899999</v>
      </c>
    </row>
    <row r="19" spans="1:7">
      <c r="A19" s="36" t="s">
        <v>50</v>
      </c>
      <c r="D19" s="33">
        <v>36005008.726531781</v>
      </c>
      <c r="E19" s="33">
        <v>46935470.857000001</v>
      </c>
    </row>
    <row r="20" spans="1:7">
      <c r="A20" s="36" t="s">
        <v>51</v>
      </c>
      <c r="B20" s="33">
        <v>14890.643387227399</v>
      </c>
      <c r="C20" s="33">
        <v>29014.140000000003</v>
      </c>
    </row>
    <row r="21" spans="1:7">
      <c r="A21" s="36" t="s">
        <v>52</v>
      </c>
      <c r="D21" s="33">
        <v>0</v>
      </c>
      <c r="E21" s="33">
        <v>29400.71</v>
      </c>
    </row>
    <row r="22" spans="1:7">
      <c r="A22" s="36" t="s">
        <v>53</v>
      </c>
      <c r="B22" s="33">
        <v>0</v>
      </c>
      <c r="C22" s="33">
        <v>159326.29800000001</v>
      </c>
    </row>
    <row r="23" spans="1:7">
      <c r="A23" s="36" t="s">
        <v>54</v>
      </c>
      <c r="F23" s="33">
        <v>0</v>
      </c>
    </row>
    <row r="24" spans="1:7">
      <c r="A24" s="35" t="s">
        <v>55</v>
      </c>
      <c r="B24" s="33">
        <v>215948.93224931418</v>
      </c>
      <c r="C24" s="33">
        <v>321064.20999999996</v>
      </c>
      <c r="F24" s="33">
        <v>0</v>
      </c>
      <c r="G24" s="33">
        <v>88519.229000000007</v>
      </c>
    </row>
    <row r="25" spans="1:7">
      <c r="A25" s="36" t="s">
        <v>56</v>
      </c>
      <c r="B25" s="33">
        <v>82996.197425988707</v>
      </c>
      <c r="C25" s="33">
        <v>204495.52999999997</v>
      </c>
    </row>
    <row r="26" spans="1:7">
      <c r="A26" s="36" t="s">
        <v>57</v>
      </c>
      <c r="F26" s="33">
        <v>0</v>
      </c>
      <c r="G26" s="33">
        <v>68034.150000000009</v>
      </c>
    </row>
    <row r="27" spans="1:7">
      <c r="A27" s="36" t="s">
        <v>58</v>
      </c>
      <c r="B27" s="33">
        <v>132952.73482332547</v>
      </c>
      <c r="C27" s="33">
        <v>116568.68000000001</v>
      </c>
    </row>
    <row r="28" spans="1:7">
      <c r="A28" s="36" t="s">
        <v>59</v>
      </c>
      <c r="F28" s="33">
        <v>0</v>
      </c>
      <c r="G28" s="33">
        <v>20485.078999999998</v>
      </c>
    </row>
    <row r="29" spans="1:7">
      <c r="A29" s="35" t="s">
        <v>60</v>
      </c>
      <c r="B29" s="33">
        <v>295163.10121495934</v>
      </c>
      <c r="C29" s="33">
        <v>235601.27838140994</v>
      </c>
      <c r="D29" s="33">
        <v>9913416.5150986202</v>
      </c>
      <c r="E29" s="33">
        <v>5494964.706101371</v>
      </c>
    </row>
    <row r="30" spans="1:7">
      <c r="A30" s="36" t="s">
        <v>61</v>
      </c>
      <c r="B30" s="33">
        <v>57086.456481917354</v>
      </c>
      <c r="C30" s="33">
        <v>128942.36099999999</v>
      </c>
    </row>
    <row r="31" spans="1:7">
      <c r="A31" s="36" t="s">
        <v>62</v>
      </c>
      <c r="D31" s="33">
        <v>0</v>
      </c>
      <c r="E31" s="33">
        <v>118444.36600000001</v>
      </c>
    </row>
    <row r="32" spans="1:7">
      <c r="A32" s="36" t="s">
        <v>63</v>
      </c>
      <c r="B32" s="33">
        <v>238076.64473304199</v>
      </c>
      <c r="C32" s="33">
        <v>106658.91738140996</v>
      </c>
    </row>
    <row r="33" spans="1:8">
      <c r="A33" s="36" t="s">
        <v>64</v>
      </c>
      <c r="D33" s="33">
        <v>9913416.5150986202</v>
      </c>
      <c r="E33" s="33">
        <v>5376520.3401013706</v>
      </c>
    </row>
    <row r="34" spans="1:8">
      <c r="A34" s="35" t="s">
        <v>65</v>
      </c>
      <c r="B34" s="33">
        <v>0</v>
      </c>
      <c r="C34" s="33">
        <v>672927.12410399993</v>
      </c>
      <c r="D34" s="33">
        <v>0</v>
      </c>
      <c r="E34" s="33">
        <v>181666.26107000001</v>
      </c>
    </row>
    <row r="35" spans="1:8">
      <c r="A35" s="36" t="s">
        <v>66</v>
      </c>
      <c r="B35" s="33">
        <v>0</v>
      </c>
      <c r="C35" s="33">
        <v>672927.12410399993</v>
      </c>
    </row>
    <row r="36" spans="1:8">
      <c r="A36" s="36" t="s">
        <v>67</v>
      </c>
      <c r="D36" s="33">
        <v>0</v>
      </c>
      <c r="E36" s="33">
        <v>181666.26107000001</v>
      </c>
    </row>
    <row r="37" spans="1:8">
      <c r="A37" s="34" t="s">
        <v>68</v>
      </c>
      <c r="B37" s="33">
        <v>882304.33494250057</v>
      </c>
      <c r="C37" s="33">
        <v>1720924.4834960001</v>
      </c>
      <c r="F37" s="33">
        <v>2146702.2643954623</v>
      </c>
      <c r="G37" s="33">
        <v>3432960.088</v>
      </c>
    </row>
    <row r="38" spans="1:8">
      <c r="A38" s="35" t="s">
        <v>69</v>
      </c>
      <c r="B38" s="33">
        <v>534880.8118604091</v>
      </c>
      <c r="C38" s="33">
        <v>754227.10770000005</v>
      </c>
      <c r="F38" s="33">
        <v>761999.25391743297</v>
      </c>
      <c r="G38" s="33">
        <v>543530.19200000004</v>
      </c>
    </row>
    <row r="39" spans="1:8">
      <c r="A39" s="36" t="s">
        <v>70</v>
      </c>
      <c r="B39" s="33">
        <v>107833.33261383881</v>
      </c>
      <c r="C39" s="33">
        <v>167205.37270000001</v>
      </c>
    </row>
    <row r="40" spans="1:8">
      <c r="A40" s="36" t="s">
        <v>71</v>
      </c>
      <c r="F40" s="33">
        <v>19783.970889023149</v>
      </c>
      <c r="G40" s="33">
        <v>116001.13200000001</v>
      </c>
    </row>
    <row r="41" spans="1:8">
      <c r="A41" s="36" t="s">
        <v>72</v>
      </c>
      <c r="B41" s="33">
        <v>405666.10345058783</v>
      </c>
      <c r="C41" s="33">
        <v>360978.16700000007</v>
      </c>
    </row>
    <row r="42" spans="1:8">
      <c r="A42" s="36" t="s">
        <v>73</v>
      </c>
      <c r="F42" s="37">
        <v>251333.7196235703</v>
      </c>
      <c r="G42" s="37">
        <v>226993.098</v>
      </c>
      <c r="H42" s="33">
        <f>F42-G42</f>
        <v>24340.621623570303</v>
      </c>
    </row>
    <row r="43" spans="1:8">
      <c r="A43" s="36" t="s">
        <v>74</v>
      </c>
      <c r="F43" s="37">
        <v>384304.280013624</v>
      </c>
      <c r="G43" s="37">
        <v>2074.3029999999999</v>
      </c>
      <c r="H43" s="33">
        <f>F43-G43</f>
        <v>382229.97701362398</v>
      </c>
    </row>
    <row r="44" spans="1:8">
      <c r="A44" s="36" t="s">
        <v>75</v>
      </c>
      <c r="B44" s="33">
        <v>4372.53619190674</v>
      </c>
      <c r="C44" s="33">
        <v>135108.16799999998</v>
      </c>
      <c r="H44" s="33">
        <f>SUM(H42:H43)</f>
        <v>406570.59863719426</v>
      </c>
    </row>
    <row r="45" spans="1:8">
      <c r="A45" s="36" t="s">
        <v>76</v>
      </c>
      <c r="F45" s="33">
        <v>722.37238610048178</v>
      </c>
      <c r="G45" s="33">
        <v>0</v>
      </c>
    </row>
    <row r="46" spans="1:8">
      <c r="A46" s="36" t="s">
        <v>77</v>
      </c>
      <c r="F46" s="33">
        <v>105854.91100511499</v>
      </c>
      <c r="G46" s="33">
        <v>162923.6</v>
      </c>
    </row>
    <row r="47" spans="1:8">
      <c r="A47" s="36" t="s">
        <v>78</v>
      </c>
      <c r="B47" s="33">
        <v>0</v>
      </c>
      <c r="C47" s="33">
        <v>34129.14</v>
      </c>
    </row>
    <row r="48" spans="1:8">
      <c r="A48" s="36" t="s">
        <v>79</v>
      </c>
      <c r="F48" s="33">
        <v>0</v>
      </c>
      <c r="G48" s="33">
        <v>20623.897000000001</v>
      </c>
    </row>
    <row r="49" spans="1:7">
      <c r="A49" s="36" t="s">
        <v>81</v>
      </c>
      <c r="B49" s="33">
        <v>17008.839604075729</v>
      </c>
      <c r="C49" s="33">
        <v>56806.259999999995</v>
      </c>
    </row>
    <row r="50" spans="1:7">
      <c r="A50" s="36" t="s">
        <v>82</v>
      </c>
      <c r="F50" s="33">
        <v>0</v>
      </c>
      <c r="G50" s="33">
        <v>14914.162000000002</v>
      </c>
    </row>
    <row r="51" spans="1:7">
      <c r="A51" s="35" t="s">
        <v>83</v>
      </c>
      <c r="B51" s="33">
        <v>250428.38983801258</v>
      </c>
      <c r="C51" s="33">
        <v>750910.27200000011</v>
      </c>
      <c r="F51" s="33">
        <v>1384703.010478029</v>
      </c>
      <c r="G51" s="33">
        <v>2727358.889</v>
      </c>
    </row>
    <row r="52" spans="1:7">
      <c r="A52" s="36" t="s">
        <v>84</v>
      </c>
      <c r="B52" s="33">
        <v>136387.18706283165</v>
      </c>
      <c r="C52" s="33">
        <v>217982.576</v>
      </c>
    </row>
    <row r="53" spans="1:7">
      <c r="A53" s="36" t="s">
        <v>85</v>
      </c>
      <c r="F53" s="33">
        <v>13539.133826273612</v>
      </c>
      <c r="G53" s="33">
        <v>76073.318000000014</v>
      </c>
    </row>
    <row r="54" spans="1:7">
      <c r="A54" s="36" t="s">
        <v>86</v>
      </c>
      <c r="B54" s="33">
        <v>0</v>
      </c>
      <c r="C54" s="33">
        <v>72575.03</v>
      </c>
    </row>
    <row r="55" spans="1:7">
      <c r="A55" s="36" t="s">
        <v>87</v>
      </c>
      <c r="F55" s="33">
        <v>0</v>
      </c>
      <c r="G55" s="33">
        <v>14158.878000000001</v>
      </c>
    </row>
    <row r="56" spans="1:7">
      <c r="A56" s="36" t="s">
        <v>88</v>
      </c>
      <c r="B56" s="33">
        <v>0</v>
      </c>
      <c r="C56" s="33">
        <v>143836.37299999999</v>
      </c>
    </row>
    <row r="57" spans="1:7">
      <c r="A57" s="36" t="s">
        <v>89</v>
      </c>
      <c r="F57" s="33">
        <v>0</v>
      </c>
      <c r="G57" s="33">
        <v>50769.567999999977</v>
      </c>
    </row>
    <row r="58" spans="1:7">
      <c r="A58" s="36" t="s">
        <v>90</v>
      </c>
      <c r="B58" s="33">
        <v>7735.8772659896104</v>
      </c>
      <c r="C58" s="33">
        <v>30665.82</v>
      </c>
    </row>
    <row r="59" spans="1:7">
      <c r="A59" s="36" t="s">
        <v>91</v>
      </c>
      <c r="F59" s="33">
        <v>0</v>
      </c>
      <c r="G59" s="33">
        <v>28727.854999999996</v>
      </c>
    </row>
    <row r="60" spans="1:7">
      <c r="A60" s="36" t="s">
        <v>92</v>
      </c>
      <c r="B60" s="33">
        <v>6000.9988113608142</v>
      </c>
      <c r="C60" s="33">
        <v>36458.479999999996</v>
      </c>
    </row>
    <row r="61" spans="1:7">
      <c r="A61" s="36" t="s">
        <v>93</v>
      </c>
      <c r="F61" s="33">
        <v>8797.8766517552576</v>
      </c>
      <c r="G61" s="33">
        <v>175781.47000000003</v>
      </c>
    </row>
    <row r="62" spans="1:7">
      <c r="A62" s="36" t="s">
        <v>94</v>
      </c>
      <c r="B62" s="33">
        <v>100304.32669783049</v>
      </c>
      <c r="C62" s="33">
        <v>249391.99300000002</v>
      </c>
    </row>
    <row r="63" spans="1:7">
      <c r="A63" s="36" t="s">
        <v>95</v>
      </c>
      <c r="F63" s="33">
        <v>1362366.0000000002</v>
      </c>
      <c r="G63" s="33">
        <v>2381847.7999999998</v>
      </c>
    </row>
    <row r="64" spans="1:7">
      <c r="A64" s="35" t="s">
        <v>96</v>
      </c>
      <c r="B64" s="33">
        <v>96995.133244078927</v>
      </c>
      <c r="C64" s="33">
        <v>215787.10379600001</v>
      </c>
      <c r="F64" s="33">
        <v>0</v>
      </c>
      <c r="G64" s="33">
        <v>162071.00699999998</v>
      </c>
    </row>
    <row r="65" spans="1:7">
      <c r="A65" s="36" t="s">
        <v>97</v>
      </c>
      <c r="B65" s="33">
        <v>84283.506447419975</v>
      </c>
      <c r="C65" s="33">
        <v>94402.439999999988</v>
      </c>
    </row>
    <row r="66" spans="1:7">
      <c r="A66" s="36" t="s">
        <v>98</v>
      </c>
      <c r="F66" s="33">
        <v>0</v>
      </c>
      <c r="G66" s="33">
        <v>142396.94999999998</v>
      </c>
    </row>
    <row r="67" spans="1:7">
      <c r="A67" s="36" t="s">
        <v>80</v>
      </c>
      <c r="B67" s="33">
        <v>12711.626796658951</v>
      </c>
      <c r="C67" s="33">
        <v>33134.483796</v>
      </c>
    </row>
    <row r="68" spans="1:7">
      <c r="A68" s="36" t="s">
        <v>125</v>
      </c>
      <c r="F68" s="33">
        <v>0</v>
      </c>
    </row>
    <row r="69" spans="1:7">
      <c r="A69" s="36" t="s">
        <v>99</v>
      </c>
      <c r="B69" s="33">
        <v>0</v>
      </c>
      <c r="C69" s="33">
        <v>88250.180000000008</v>
      </c>
    </row>
    <row r="70" spans="1:7">
      <c r="A70" s="36" t="s">
        <v>100</v>
      </c>
      <c r="F70" s="33">
        <v>0</v>
      </c>
      <c r="G70" s="33">
        <v>19674.057000000001</v>
      </c>
    </row>
    <row r="71" spans="1:7">
      <c r="A71" s="34" t="s">
        <v>101</v>
      </c>
      <c r="B71" s="33">
        <v>1950897.3132359392</v>
      </c>
      <c r="C71" s="33">
        <v>2740368.9628018602</v>
      </c>
      <c r="D71" s="33">
        <v>415449.59526119806</v>
      </c>
      <c r="E71" s="33">
        <v>620.02027430999999</v>
      </c>
      <c r="F71" s="33">
        <v>76076.985599999985</v>
      </c>
      <c r="G71" s="33">
        <v>455128.50941999996</v>
      </c>
    </row>
    <row r="72" spans="1:7">
      <c r="A72" s="35" t="s">
        <v>102</v>
      </c>
      <c r="B72" s="33">
        <v>742701</v>
      </c>
      <c r="C72" s="33">
        <v>5326.2206718600019</v>
      </c>
      <c r="D72" s="33">
        <v>415449.59526119806</v>
      </c>
      <c r="E72" s="33">
        <v>620.02027430999999</v>
      </c>
    </row>
    <row r="73" spans="1:7">
      <c r="A73" s="36" t="s">
        <v>102</v>
      </c>
      <c r="B73" s="33">
        <v>742701</v>
      </c>
      <c r="C73" s="33">
        <v>5326.2206718600019</v>
      </c>
    </row>
    <row r="74" spans="1:7">
      <c r="A74" s="36" t="s">
        <v>103</v>
      </c>
      <c r="D74" s="33">
        <v>415449.59526119806</v>
      </c>
      <c r="E74" s="33">
        <v>620.02027430999999</v>
      </c>
    </row>
    <row r="75" spans="1:7">
      <c r="A75" s="35" t="s">
        <v>104</v>
      </c>
      <c r="B75" s="33">
        <v>594650.2952273218</v>
      </c>
      <c r="C75" s="33">
        <v>1289439.80843</v>
      </c>
      <c r="F75" s="33">
        <v>0</v>
      </c>
      <c r="G75" s="33">
        <v>293719.37721999997</v>
      </c>
    </row>
    <row r="76" spans="1:7">
      <c r="A76" s="36" t="s">
        <v>105</v>
      </c>
      <c r="B76" s="33">
        <v>273964.83734681614</v>
      </c>
      <c r="C76" s="33">
        <v>788688.59342999989</v>
      </c>
    </row>
    <row r="77" spans="1:7">
      <c r="A77" s="36" t="s">
        <v>106</v>
      </c>
      <c r="F77" s="33">
        <v>0</v>
      </c>
      <c r="G77" s="33">
        <v>211516.89421999999</v>
      </c>
    </row>
    <row r="78" spans="1:7">
      <c r="A78" s="36" t="s">
        <v>107</v>
      </c>
      <c r="B78" s="33">
        <v>183029.70016871201</v>
      </c>
      <c r="C78" s="33">
        <v>249309.12999999998</v>
      </c>
    </row>
    <row r="79" spans="1:7">
      <c r="A79" s="36" t="s">
        <v>108</v>
      </c>
      <c r="F79" s="33">
        <v>0</v>
      </c>
      <c r="G79" s="33">
        <v>38553.149999999994</v>
      </c>
    </row>
    <row r="80" spans="1:7">
      <c r="A80" s="36" t="s">
        <v>109</v>
      </c>
      <c r="B80" s="33">
        <v>137655.75771179367</v>
      </c>
      <c r="C80" s="33">
        <v>251442.08499999999</v>
      </c>
    </row>
    <row r="81" spans="1:7">
      <c r="A81" s="36" t="s">
        <v>110</v>
      </c>
      <c r="F81" s="33">
        <v>0</v>
      </c>
      <c r="G81" s="33">
        <v>43649.333000000006</v>
      </c>
    </row>
    <row r="82" spans="1:7">
      <c r="A82" s="35" t="s">
        <v>111</v>
      </c>
      <c r="B82" s="33">
        <v>613546.01800861722</v>
      </c>
      <c r="C82" s="33">
        <v>698777.35499999998</v>
      </c>
      <c r="F82" s="33">
        <v>76076.985599999985</v>
      </c>
      <c r="G82" s="33">
        <v>161409.13219999999</v>
      </c>
    </row>
    <row r="83" spans="1:7">
      <c r="A83" s="36" t="s">
        <v>112</v>
      </c>
      <c r="B83" s="33">
        <v>224751.19080769777</v>
      </c>
      <c r="C83" s="33">
        <v>230517.24</v>
      </c>
    </row>
    <row r="84" spans="1:7">
      <c r="A84" s="36" t="s">
        <v>113</v>
      </c>
      <c r="F84" s="33">
        <v>0</v>
      </c>
      <c r="G84" s="33">
        <v>93569.687000000005</v>
      </c>
    </row>
    <row r="85" spans="1:7">
      <c r="A85" s="36" t="s">
        <v>114</v>
      </c>
      <c r="B85" s="33">
        <v>388794.82720091939</v>
      </c>
      <c r="C85" s="33">
        <v>468260.11500000005</v>
      </c>
    </row>
    <row r="86" spans="1:7">
      <c r="A86" s="36" t="s">
        <v>115</v>
      </c>
      <c r="F86" s="33">
        <v>76076.985599999985</v>
      </c>
      <c r="G86" s="33">
        <v>67839.445200000002</v>
      </c>
    </row>
    <row r="87" spans="1:7">
      <c r="A87" s="35" t="s">
        <v>116</v>
      </c>
      <c r="B87" s="33">
        <v>0</v>
      </c>
      <c r="C87" s="33">
        <v>746825.57869999995</v>
      </c>
      <c r="F87" s="33">
        <v>0</v>
      </c>
    </row>
    <row r="88" spans="1:7">
      <c r="A88" s="36" t="s">
        <v>117</v>
      </c>
      <c r="B88" s="33">
        <v>0</v>
      </c>
      <c r="C88" s="33">
        <v>361221.92</v>
      </c>
    </row>
    <row r="89" spans="1:7">
      <c r="A89" s="36" t="s">
        <v>118</v>
      </c>
      <c r="F89" s="33">
        <v>0</v>
      </c>
    </row>
    <row r="90" spans="1:7">
      <c r="A90" s="36" t="s">
        <v>129</v>
      </c>
      <c r="B90" s="33">
        <v>0</v>
      </c>
      <c r="C90" s="33">
        <v>0</v>
      </c>
    </row>
    <row r="91" spans="1:7">
      <c r="A91" s="36" t="s">
        <v>126</v>
      </c>
      <c r="F91" s="33">
        <v>0</v>
      </c>
    </row>
    <row r="92" spans="1:7">
      <c r="A92" s="36" t="s">
        <v>119</v>
      </c>
      <c r="B92" s="33">
        <v>0</v>
      </c>
      <c r="C92" s="33">
        <v>136972.8707</v>
      </c>
    </row>
    <row r="93" spans="1:7">
      <c r="A93" s="36" t="s">
        <v>127</v>
      </c>
      <c r="F93" s="33">
        <v>0</v>
      </c>
    </row>
    <row r="94" spans="1:7">
      <c r="A94" s="36" t="s">
        <v>120</v>
      </c>
      <c r="B94" s="33">
        <v>0</v>
      </c>
      <c r="C94" s="33">
        <v>248630.788</v>
      </c>
    </row>
    <row r="95" spans="1:7">
      <c r="A95" s="36" t="s">
        <v>128</v>
      </c>
      <c r="F95" s="33">
        <v>0</v>
      </c>
    </row>
    <row r="96" spans="1:7">
      <c r="A96" s="34" t="s">
        <v>121</v>
      </c>
      <c r="B96" s="33">
        <v>4246737.1642444227</v>
      </c>
      <c r="C96" s="33">
        <v>8061766.7466732701</v>
      </c>
      <c r="D96" s="33">
        <v>54317420.627229705</v>
      </c>
      <c r="E96" s="33">
        <v>56865138.412445679</v>
      </c>
      <c r="F96" s="33">
        <v>2222779.2499954621</v>
      </c>
      <c r="G96" s="33">
        <v>4613087.9844200006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December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2019-01-09T22:08:23Z</dcterms:modified>
</cp:coreProperties>
</file>